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Ａ調整）\♡(徳永課長）230110_公営企業に係る経営比較分析表（令和３年度決算）の分析等について\"/>
    </mc:Choice>
  </mc:AlternateContent>
  <workbookProtection workbookAlgorithmName="SHA-512" workbookHashValue="PIYS0ST4YsJKbXIQuMMzcrcCmpviNWDYSHt6K3mv0XzoKAyFTzedW9UGbOTAhfgan9YyeJop+tiWILE0EJdpRg==" workbookSaltValue="0DjwqJXjQZ4cj6lVWPGkQg==" workbookSpinCount="100000" lockStructure="1"/>
  <bookViews>
    <workbookView xWindow="0" yWindow="0" windowWidth="29070" windowHeight="118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<sst xmlns="http://schemas.openxmlformats.org/spreadsheetml/2006/main" count="236" uniqueCount="117">
  <si>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</si>
  <si>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</si>
  <si>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</si>
  <si>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</si>
  <si>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</si>
  <si>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</si>
  <si>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</si>
  <si>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</si>
  <si>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</si>
  <si>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</si>
  <si>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</si>
  <si>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</si>
  <si>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</si>
  <si>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</si>
  <si>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</si>
  <si>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</si>
  <si>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</si>
  <si>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</si>
  <si>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</si>
  <si>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</si>
  <si>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</si>
  <si>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</si>
  <si>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</si>
  <si>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</si>
  <si>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</si>
  <si>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</si>
  <si>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</si>
  <si>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</si>
  <si>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</si>
  <si>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</si>
  <si>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</si>
  <si>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</si>
  <si>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</si>
  <si>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</si>
  <si>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</si>
  <si>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</si>
  <si>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</si>
  <si>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</si>
  <si>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</si>
  <si>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</si>
  <si>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</si>
  <si>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</si>
  <si>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</si>
  <si>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</si>
  <si>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</si>
  <si>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</si>
  <si>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</si>
  <si>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</si>
  <si>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</si>
  <si>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</si>
  <si>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</si>
  <si>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</si>
  <si>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</si>
  <si>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</si>
  <si>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</si>
  <si>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</si>
  <si>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</si>
  <si>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</si>
  <si>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</si>
  <si>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</si>
  <si>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</si>
  <si>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</si>
  <si>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</si>
  <si>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</si>
  <si>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</si>
  <si>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</si>
  <si>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</si>
  <si>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</si>
  <si>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</si>
  <si>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</si>
  <si>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</si>
  <si>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</si>
  <si>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</si>
  <si>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</si>
  <si>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</si>
  <si>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</si>
  <si>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</si>
  <si>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</si>
  <si>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</si>
  <si>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</si>
  <si>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</si>
  <si>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</si>
  <si>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</si>
  <si>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</si>
  <si>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</si>
  <si>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</si>
  <si>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</si>
  <si>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</si>
  <si>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</si>
  <si>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</si>
  <si>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</si>
  <si>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</si>
  <si>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</si>
  <si>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</si>
  <si>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</si>
  <si>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</si>
  <si>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</si>
  <si>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</si>
  <si>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</si>
  <si>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</si>
  <si>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</si>
  <si>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</si>
  <si>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</si>
  <si>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</si>
  <si>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</si>
  <si>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</si>
  <si>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</si>
  <si>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</si>
  <si>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</si>
  <si>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</si>
  <si>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</si>
  <si>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</si>
  <si>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</si>
  <si>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</si>
  <si>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の新型コロナウイルス感染症の影響による収益の減少は徐々に回復傾向にあり、費用の増があったもののそれを上回る収入増により今年度は経常収支比率も100％を上回ることができ、支払能力を示す流動比率は高い水準で推移し、企業債残高対事業規模比率も類似団体平均値より低い値で推移しており、健全経営を維持している。
　令和5年度には下水道使用料を値上げ改定し収入の確保を図る見込みであるが、今後多くの管渠が法定耐用年数を迎え更新費用などが増加することから、継続して経営基盤の強化と財政マネジメントの向上に取り組む。</t>
    <rPh sb="53" eb="55">
      <t>ウワマワ</t>
    </rPh>
    <rPh sb="56" eb="59">
      <t>シュウニュウゾウ</t>
    </rPh>
    <rPh sb="62" eb="65">
      <t>コンネンド</t>
    </rPh>
    <rPh sb="78" eb="79">
      <t>ウワ</t>
    </rPh>
    <rPh sb="175" eb="177">
      <t>シュウニュウ</t>
    </rPh>
    <rPh sb="178" eb="180">
      <t>カクホ</t>
    </rPh>
    <rPh sb="181" eb="182">
      <t>ハカ</t>
    </rPh>
    <rPh sb="183" eb="185">
      <t>ミコ</t>
    </rPh>
    <rPh sb="196" eb="198">
      <t>カンキョ</t>
    </rPh>
    <rPh sb="224" eb="226">
      <t>ケイゾク</t>
    </rPh>
    <phoneticPr fontId="4"/>
  </si>
  <si>
    <t>①下水道使用料の増加などによる収益の増加が、委託料や負担金などによる費用の増加を上回ったことにより経常収支比率は前年度より増加し100％を上回った。
③短期的な債務に対する支払能力を表す指標の流動比率は300％を上回っており、支払能力は十分な状況である。
④企業債残高対事業規模比率は使用料収入に対する　企業債残高の割合で、類似団体平均値より低い値となっている。今後も企業債残高の縮減を進める。
⑤使用料で回収すべき経費をどの程度使用料で賄えているかを表した指標である経費回収率は、100％を下回っており使用料収入の確保を図る必要がある。
⑥汚水処理原価は汚水処理に係るコストを表した指標であり、高い人口密度による施設の効率的な利用や、沖縄県流域下水道による汚水処理の効率的運営などもあり類似団体平均値より低い値となっている。
⑧水洗化率は、類似団体平均値と比較すると低い値であるものの毎年増加傾向にあり、今後も継続して下水道接続の促進に努める。</t>
    <rPh sb="1" eb="7">
      <t>ゲスイドウシヨウリョウ</t>
    </rPh>
    <rPh sb="8" eb="10">
      <t>ゾウカ</t>
    </rPh>
    <rPh sb="15" eb="17">
      <t>シュウエキ</t>
    </rPh>
    <rPh sb="18" eb="20">
      <t>ゾウカ</t>
    </rPh>
    <rPh sb="22" eb="25">
      <t>イタクリョウ</t>
    </rPh>
    <rPh sb="26" eb="29">
      <t>フタンキン</t>
    </rPh>
    <rPh sb="34" eb="36">
      <t>ヒヨウ</t>
    </rPh>
    <rPh sb="37" eb="39">
      <t>ゾウカ</t>
    </rPh>
    <rPh sb="40" eb="42">
      <t>ウワマワ</t>
    </rPh>
    <rPh sb="56" eb="59">
      <t>ゼンネンド</t>
    </rPh>
    <rPh sb="61" eb="63">
      <t>ゾウカ</t>
    </rPh>
    <rPh sb="69" eb="70">
      <t>ウワ</t>
    </rPh>
    <rPh sb="183" eb="185">
      <t>コンゴ</t>
    </rPh>
    <rPh sb="186" eb="191">
      <t>キギョウサイザンダカ</t>
    </rPh>
    <rPh sb="192" eb="194">
      <t>シュクゲン</t>
    </rPh>
    <rPh sb="195" eb="196">
      <t>スス</t>
    </rPh>
    <rPh sb="302" eb="303">
      <t>タカ</t>
    </rPh>
    <rPh sb="304" eb="308">
      <t>ジンコウミツド</t>
    </rPh>
    <rPh sb="311" eb="313">
      <t>シセツ</t>
    </rPh>
    <rPh sb="314" eb="317">
      <t>コウリツテキ</t>
    </rPh>
    <rPh sb="318" eb="320">
      <t>リヨウ</t>
    </rPh>
    <rPh sb="322" eb="325">
      <t>オキナワケン</t>
    </rPh>
    <rPh sb="325" eb="330">
      <t>リュウイキゲスイドウ</t>
    </rPh>
    <rPh sb="338" eb="341">
      <t>コウリツテキ</t>
    </rPh>
    <rPh sb="341" eb="343">
      <t>ウンエイ</t>
    </rPh>
    <rPh sb="415" eb="418">
      <t>ゲスイドウ</t>
    </rPh>
    <rPh sb="418" eb="420">
      <t>セツゾク</t>
    </rPh>
    <phoneticPr fontId="4"/>
  </si>
  <si>
    <t>①有形固定資産減価償却率は、一般的に数値が高いほど法定耐用年数に近い資産が多いことを示しており、昭和47年の本土復帰前後に集中して布設した多くの管渠が法定耐用年数を越えてきたことにより近年増加傾向にある。
②管路老朽化率は、法定耐用年数を超えた管渠延長の割合を表す指標で、管渠の老朽化度合を示している。類似団体平均値より高い値となっており、①の理由により増加傾向にある。
③管渠改善率は類似団体平均値より低い値となっているが、ストックマネジメントに基づき、管路の老朽化度合を実際に調査確認しながら計画的に更新を行っていく。</t>
    <rPh sb="61" eb="63">
      <t>シュウチュウ</t>
    </rPh>
    <rPh sb="72" eb="74">
      <t>カンキョ</t>
    </rPh>
    <rPh sb="82" eb="83">
      <t>コ</t>
    </rPh>
    <rPh sb="107" eb="109">
      <t>ロウキュウ</t>
    </rPh>
    <rPh sb="123" eb="125">
      <t>カンキョ</t>
    </rPh>
    <rPh sb="137" eb="139">
      <t>カンキョ</t>
    </rPh>
    <rPh sb="189" eb="191">
      <t>カンキョ</t>
    </rPh>
    <rPh sb="191" eb="193">
      <t>カイゼン</t>
    </rPh>
    <rPh sb="193" eb="194">
      <t>リツ</t>
    </rPh>
    <rPh sb="226" eb="227">
      <t>モト</t>
    </rPh>
    <rPh sb="236" eb="238">
      <t>ドアイ</t>
    </rPh>
    <rPh sb="239" eb="241">
      <t>ジッサイ</t>
    </rPh>
    <rPh sb="242" eb="244">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</si>
</sst>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7.0000000000000007E-2</c:v>
                </c:pt>
                <c:pt idx="1">
                  <c:v>0.05</c:v>
                </c:pt>
                <c:pt idx="2">
                  <c:v>7.0000000000000007E-2</c:v>
                </c:pt>
                <c:pt idx="3">
                  <c:v>0.03</c:v>
                </c:pt>
                <c:pt idx="4">
                  <c:v>7.0000000000000007E-2</c:v>
                </c:pt>
              </c:numCache>
            </c:numRef>
          </c:val>
          <c:extLst>
            <c:ext xmlns:c16="http://schemas.microsoft.com/office/drawing/2014/chart" uri="{C3380CC4-5D6E-409C-BE32-E72D297353CC}">
              <c16:uniqueId val="{00000000-5949-42A3-A3B0-C13FDAB9D8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5949-42A3-A3B0-C13FDAB9D8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C6-4053-805F-D4183B9DE4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B0C6-4053-805F-D4183B9DE4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95.95</c:v>
                </c:pt>
                <c:pt idx="1">
                  <c:v>96.18</c:v>
                </c:pt>
                <c:pt idx="2">
                  <c:v>96.47</c:v>
                </c:pt>
                <c:pt idx="3">
                  <c:v>96.64</c:v>
                </c:pt>
                <c:pt idx="4">
                  <c:v>96.76</c:v>
                </c:pt>
              </c:numCache>
            </c:numRef>
          </c:val>
          <c:extLst>
            <c:ext xmlns:c16="http://schemas.microsoft.com/office/drawing/2014/chart" uri="{C3380CC4-5D6E-409C-BE32-E72D297353CC}">
              <c16:uniqueId val="{00000000-D90A-4FBF-975E-872A698FDA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D90A-4FBF-975E-872A698FDA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110.2</c:v>
                </c:pt>
                <c:pt idx="1">
                  <c:v>109.37</c:v>
                </c:pt>
                <c:pt idx="2">
                  <c:v>102.58</c:v>
                </c:pt>
                <c:pt idx="3">
                  <c:v>99.95</c:v>
                </c:pt>
                <c:pt idx="4">
                  <c:v>102.15</c:v>
                </c:pt>
              </c:numCache>
            </c:numRef>
          </c:val>
          <c:extLst>
            <c:ext xmlns:c16="http://schemas.microsoft.com/office/drawing/2014/chart" uri="{C3380CC4-5D6E-409C-BE32-E72D297353CC}">
              <c16:uniqueId val="{00000000-75CE-4E49-9FC3-76893298C7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75CE-4E49-9FC3-76893298C7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37.22</c:v>
                </c:pt>
                <c:pt idx="1">
                  <c:v>38.78</c:v>
                </c:pt>
                <c:pt idx="2">
                  <c:v>40.53</c:v>
                </c:pt>
                <c:pt idx="3">
                  <c:v>42.47</c:v>
                </c:pt>
                <c:pt idx="4">
                  <c:v>44.19</c:v>
                </c:pt>
              </c:numCache>
            </c:numRef>
          </c:val>
          <c:extLst>
            <c:ext xmlns:c16="http://schemas.microsoft.com/office/drawing/2014/chart" uri="{C3380CC4-5D6E-409C-BE32-E72D297353CC}">
              <c16:uniqueId val="{00000000-5505-4E49-96E2-EB849B47EC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5505-4E49-96E2-EB849B47EC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6.43</c:v>
                </c:pt>
                <c:pt idx="1">
                  <c:v>7.01</c:v>
                </c:pt>
                <c:pt idx="2">
                  <c:v>7.89</c:v>
                </c:pt>
                <c:pt idx="3">
                  <c:v>9.76</c:v>
                </c:pt>
                <c:pt idx="4">
                  <c:v>11.05</c:v>
                </c:pt>
              </c:numCache>
            </c:numRef>
          </c:val>
          <c:extLst>
            <c:ext xmlns:c16="http://schemas.microsoft.com/office/drawing/2014/chart" uri="{C3380CC4-5D6E-409C-BE32-E72D297353CC}">
              <c16:uniqueId val="{00000000-6B9E-4488-B657-F2C72B8DD5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6B9E-4488-B657-F2C72B8DD5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5-4D84-A921-9F860EF30C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5B5-4D84-A921-9F860EF30C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266.42</c:v>
                </c:pt>
                <c:pt idx="1">
                  <c:v>309.45999999999998</c:v>
                </c:pt>
                <c:pt idx="2">
                  <c:v>316.93</c:v>
                </c:pt>
                <c:pt idx="3">
                  <c:v>326.06</c:v>
                </c:pt>
                <c:pt idx="4">
                  <c:v>328.11</c:v>
                </c:pt>
              </c:numCache>
            </c:numRef>
          </c:val>
          <c:extLst>
            <c:ext xmlns:c16="http://schemas.microsoft.com/office/drawing/2014/chart" uri="{C3380CC4-5D6E-409C-BE32-E72D297353CC}">
              <c16:uniqueId val="{00000000-0581-4416-96A0-5119336666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0581-4416-96A0-5119336666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174</c:v>
                </c:pt>
                <c:pt idx="1">
                  <c:v>166.14</c:v>
                </c:pt>
                <c:pt idx="2">
                  <c:v>177.28</c:v>
                </c:pt>
                <c:pt idx="3">
                  <c:v>169.53</c:v>
                </c:pt>
                <c:pt idx="4">
                  <c:v>149.52000000000001</c:v>
                </c:pt>
              </c:numCache>
            </c:numRef>
          </c:val>
          <c:extLst>
            <c:ext xmlns:c16="http://schemas.microsoft.com/office/drawing/2014/chart" uri="{C3380CC4-5D6E-409C-BE32-E72D297353CC}">
              <c16:uniqueId val="{00000000-E7F9-4C5C-9CF6-68FD8F28FA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E7F9-4C5C-9CF6-68FD8F28FA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103.85</c:v>
                </c:pt>
                <c:pt idx="1">
                  <c:v>102.48</c:v>
                </c:pt>
                <c:pt idx="2">
                  <c:v>92.82</c:v>
                </c:pt>
                <c:pt idx="3">
                  <c:v>90.49</c:v>
                </c:pt>
                <c:pt idx="4">
                  <c:v>93.15</c:v>
                </c:pt>
              </c:numCache>
            </c:numRef>
          </c:val>
          <c:extLst>
            <c:ext xmlns:c16="http://schemas.microsoft.com/office/drawing/2014/chart" uri="{C3380CC4-5D6E-409C-BE32-E72D297353CC}">
              <c16:uniqueId val="{00000000-4482-4F53-A0DA-52952E728F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4482-4F53-A0DA-52952E728F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92.53</c:v>
                </c:pt>
                <c:pt idx="1">
                  <c:v>93.79</c:v>
                </c:pt>
                <c:pt idx="2">
                  <c:v>97.03</c:v>
                </c:pt>
                <c:pt idx="3">
                  <c:v>99.42</c:v>
                </c:pt>
                <c:pt idx="4">
                  <c:v>99.88</c:v>
                </c:pt>
              </c:numCache>
            </c:numRef>
          </c:val>
          <c:extLst>
            <c:ext xmlns:c16="http://schemas.microsoft.com/office/drawing/2014/chart" uri="{C3380CC4-5D6E-409C-BE32-E72D297353CC}">
              <c16:uniqueId val="{00000000-EB43-40BB-B786-935604D91F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EB43-40BB-B786-935604D91F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那覇市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5">
        <f>データ!S6</f>
        <v>317030</v>
      </c>
      <c r="AM8" s="45"/>
      <c r="AN8" s="45"/>
      <c r="AO8" s="45"/>
      <c r="AP8" s="45"/>
      <c r="AQ8" s="45"/>
      <c r="AR8" s="45"/>
      <c r="AS8" s="45"/>
      <c r="AT8" s="46">
        <f>データ!T6</f>
        <v>41.46</v>
      </c>
      <c r="AU8" s="46"/>
      <c r="AV8" s="46"/>
      <c r="AW8" s="46"/>
      <c r="AX8" s="46"/>
      <c r="AY8" s="46"/>
      <c r="AZ8" s="46"/>
      <c r="BA8" s="46"/>
      <c r="BB8" s="46">
        <f>データ!U6</f>
        <v>7646.65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74.760000000000005</v>
      </c>
      <c r="J10" s="46"/>
      <c r="K10" s="46"/>
      <c r="L10" s="46"/>
      <c r="M10" s="46"/>
      <c r="N10" s="46"/>
      <c r="O10" s="46"/>
      <c r="P10" s="46">
        <f>データ!P6</f>
        <v>98.29</v>
      </c>
      <c r="Q10" s="46"/>
      <c r="R10" s="46"/>
      <c r="S10" s="46"/>
      <c r="T10" s="46"/>
      <c r="U10" s="46"/>
      <c r="V10" s="46"/>
      <c r="W10" s="46">
        <f>データ!Q6</f>
        <v>100</v>
      </c>
      <c r="X10" s="46"/>
      <c r="Y10" s="46"/>
      <c r="Z10" s="46"/>
      <c r="AA10" s="46"/>
      <c r="AB10" s="46"/>
      <c r="AC10" s="46"/>
      <c r="AD10" s="45">
        <f>データ!R6</f>
        <v>1489</v>
      </c>
      <c r="AE10" s="45"/>
      <c r="AF10" s="45"/>
      <c r="AG10" s="45"/>
      <c r="AH10" s="45"/>
      <c r="AI10" s="45"/>
      <c r="AJ10" s="45"/>
      <c r="AK10" s="2"/>
      <c r="AL10" s="45">
        <f>データ!V6</f>
        <v>310130</v>
      </c>
      <c r="AM10" s="45"/>
      <c r="AN10" s="45"/>
      <c r="AO10" s="45"/>
      <c r="AP10" s="45"/>
      <c r="AQ10" s="45"/>
      <c r="AR10" s="45"/>
      <c r="AS10" s="45"/>
      <c r="AT10" s="46">
        <f>データ!W6</f>
        <v>35.200000000000003</v>
      </c>
      <c r="AU10" s="46"/>
      <c r="AV10" s="46"/>
      <c r="AW10" s="46"/>
      <c r="AX10" s="46"/>
      <c r="AY10" s="46"/>
      <c r="AZ10" s="46"/>
      <c r="BA10" s="46"/>
      <c r="BB10" s="46">
        <f>データ!X6</f>
        <v>8810.51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DiTZUCWg3jaqIj4A3ZriWGw8EmRtD2R4eKH5UE+uI8LpkAE5hTzUnPpxlOBRQuBEfRvZgt5hM4H7OV5OGXnHg==" saltValue="KsSHDUKWqXjnUCUSaRdH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472018</v>
      </c>
      <c r="D6" s="19">
        <f t="shared" si="3"/>
        <v>46</v>
      </c>
      <c r="E6" s="19">
        <f t="shared" si="3"/>
        <v>17</v>
      </c>
      <c r="F6" s="19">
        <f t="shared" si="3"/>
        <v>1</v>
      </c>
      <c r="G6" s="19">
        <f t="shared" si="3"/>
        <v>0</v>
      </c>
      <c r="H6" s="19" t="str">
        <f t="shared" si="3"/>
        <v>沖縄県　那覇市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74.760000000000005</v>
      </c>
      <c r="P6" s="20">
        <f t="shared" si="3"/>
        <v>98.29</v>
      </c>
      <c r="Q6" s="20">
        <f t="shared" si="3"/>
        <v>100</v>
      </c>
      <c r="R6" s="20">
        <f t="shared" si="3"/>
        <v>1489</v>
      </c>
      <c r="S6" s="20">
        <f t="shared" si="3"/>
        <v>317030</v>
      </c>
      <c r="T6" s="20">
        <f t="shared" si="3"/>
        <v>41.46</v>
      </c>
      <c r="U6" s="20">
        <f t="shared" si="3"/>
        <v>7646.65</v>
      </c>
      <c r="V6" s="20">
        <f t="shared" si="3"/>
        <v>310130</v>
      </c>
      <c r="W6" s="20">
        <f t="shared" si="3"/>
        <v>35.200000000000003</v>
      </c>
      <c r="X6" s="20">
        <f t="shared" si="3"/>
        <v>8810.51</v>
      </c>
      <c r="Y6" s="21">
        <f>IF(Y7="",NA(),Y7)</f>
        <v>110.2</v>
      </c>
      <c r="Z6" s="21">
        <f t="shared" ref="Z6:AH6" si="4">IF(Z7="",NA(),Z7)</f>
        <v>109.37</v>
      </c>
      <c r="AA6" s="21">
        <f t="shared" si="4"/>
        <v>102.58</v>
      </c>
      <c r="AB6" s="21">
        <f t="shared" si="4"/>
        <v>99.95</v>
      </c>
      <c r="AC6" s="21">
        <f t="shared" si="4"/>
        <v>102.15</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266.42</v>
      </c>
      <c r="AV6" s="21">
        <f t="shared" ref="AV6:BD6" si="6">IF(AV7="",NA(),AV7)</f>
        <v>309.45999999999998</v>
      </c>
      <c r="AW6" s="21">
        <f t="shared" si="6"/>
        <v>316.93</v>
      </c>
      <c r="AX6" s="21">
        <f t="shared" si="6"/>
        <v>326.06</v>
      </c>
      <c r="AY6" s="21">
        <f t="shared" si="6"/>
        <v>328.11</v>
      </c>
      <c r="AZ6" s="21">
        <f t="shared" si="6"/>
        <v>80.64</v>
      </c>
      <c r="BA6" s="21">
        <f t="shared" si="6"/>
        <v>88.1</v>
      </c>
      <c r="BB6" s="21">
        <f t="shared" si="6"/>
        <v>84.84</v>
      </c>
      <c r="BC6" s="21">
        <f t="shared" si="6"/>
        <v>88.42</v>
      </c>
      <c r="BD6" s="21">
        <f t="shared" si="6"/>
        <v>93.63</v>
      </c>
      <c r="BE6" s="20" t="str">
        <f>IF(BE7="","",IF(BE7="-","【-】","【"&amp;SUBSTITUTE(TEXT(BE7,"#,##0.00"),"-","△")&amp;"】"))</f>
        <v>【73.44】</v>
      </c>
      <c r="BF6" s="21">
        <f>IF(BF7="",NA(),BF7)</f>
        <v>174</v>
      </c>
      <c r="BG6" s="21">
        <f t="shared" ref="BG6:BO6" si="7">IF(BG7="",NA(),BG7)</f>
        <v>166.14</v>
      </c>
      <c r="BH6" s="21">
        <f t="shared" si="7"/>
        <v>177.28</v>
      </c>
      <c r="BI6" s="21">
        <f t="shared" si="7"/>
        <v>169.53</v>
      </c>
      <c r="BJ6" s="21">
        <f t="shared" si="7"/>
        <v>149.52000000000001</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103.85</v>
      </c>
      <c r="BR6" s="21">
        <f t="shared" ref="BR6:BZ6" si="8">IF(BR7="",NA(),BR7)</f>
        <v>102.48</v>
      </c>
      <c r="BS6" s="21">
        <f t="shared" si="8"/>
        <v>92.82</v>
      </c>
      <c r="BT6" s="21">
        <f t="shared" si="8"/>
        <v>90.49</v>
      </c>
      <c r="BU6" s="21">
        <f t="shared" si="8"/>
        <v>93.15</v>
      </c>
      <c r="BV6" s="21">
        <f t="shared" si="8"/>
        <v>101.84</v>
      </c>
      <c r="BW6" s="21">
        <f t="shared" si="8"/>
        <v>101.62</v>
      </c>
      <c r="BX6" s="21">
        <f t="shared" si="8"/>
        <v>102.36</v>
      </c>
      <c r="BY6" s="21">
        <f t="shared" si="8"/>
        <v>103.76</v>
      </c>
      <c r="BZ6" s="21">
        <f t="shared" si="8"/>
        <v>103.57</v>
      </c>
      <c r="CA6" s="20" t="str">
        <f>IF(CA7="","",IF(CA7="-","【-】","【"&amp;SUBSTITUTE(TEXT(CA7,"#,##0.00"),"-","△")&amp;"】"))</f>
        <v>【97.61】</v>
      </c>
      <c r="CB6" s="21">
        <f>IF(CB7="",NA(),CB7)</f>
        <v>92.53</v>
      </c>
      <c r="CC6" s="21">
        <f t="shared" ref="CC6:CK6" si="9">IF(CC7="",NA(),CC7)</f>
        <v>93.79</v>
      </c>
      <c r="CD6" s="21">
        <f t="shared" si="9"/>
        <v>97.03</v>
      </c>
      <c r="CE6" s="21">
        <f t="shared" si="9"/>
        <v>99.42</v>
      </c>
      <c r="CF6" s="21">
        <f t="shared" si="9"/>
        <v>99.88</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95.95</v>
      </c>
      <c r="CY6" s="21">
        <f t="shared" ref="CY6:DG6" si="11">IF(CY7="",NA(),CY7)</f>
        <v>96.18</v>
      </c>
      <c r="CZ6" s="21">
        <f t="shared" si="11"/>
        <v>96.47</v>
      </c>
      <c r="DA6" s="21">
        <f t="shared" si="11"/>
        <v>96.64</v>
      </c>
      <c r="DB6" s="21">
        <f t="shared" si="11"/>
        <v>96.76</v>
      </c>
      <c r="DC6" s="21">
        <f t="shared" si="11"/>
        <v>96.78</v>
      </c>
      <c r="DD6" s="21">
        <f t="shared" si="11"/>
        <v>97</v>
      </c>
      <c r="DE6" s="21">
        <f t="shared" si="11"/>
        <v>97.24</v>
      </c>
      <c r="DF6" s="21">
        <f t="shared" si="11"/>
        <v>97.79</v>
      </c>
      <c r="DG6" s="21">
        <f t="shared" si="11"/>
        <v>97.75</v>
      </c>
      <c r="DH6" s="20" t="str">
        <f>IF(DH7="","",IF(DH7="-","【-】","【"&amp;SUBSTITUTE(TEXT(DH7,"#,##0.00"),"-","△")&amp;"】"))</f>
        <v>【95.82】</v>
      </c>
      <c r="DI6" s="21">
        <f>IF(DI7="",NA(),DI7)</f>
        <v>37.22</v>
      </c>
      <c r="DJ6" s="21">
        <f t="shared" ref="DJ6:DR6" si="12">IF(DJ7="",NA(),DJ7)</f>
        <v>38.78</v>
      </c>
      <c r="DK6" s="21">
        <f t="shared" si="12"/>
        <v>40.53</v>
      </c>
      <c r="DL6" s="21">
        <f t="shared" si="12"/>
        <v>42.47</v>
      </c>
      <c r="DM6" s="21">
        <f t="shared" si="12"/>
        <v>44.19</v>
      </c>
      <c r="DN6" s="21">
        <f t="shared" si="12"/>
        <v>29.38</v>
      </c>
      <c r="DO6" s="21">
        <f t="shared" si="12"/>
        <v>30.6</v>
      </c>
      <c r="DP6" s="21">
        <f t="shared" si="12"/>
        <v>27.39</v>
      </c>
      <c r="DQ6" s="21">
        <f t="shared" si="12"/>
        <v>30.42</v>
      </c>
      <c r="DR6" s="21">
        <f t="shared" si="12"/>
        <v>32.96</v>
      </c>
      <c r="DS6" s="20" t="str">
        <f>IF(DS7="","",IF(DS7="-","【-】","【"&amp;SUBSTITUTE(TEXT(DS7,"#,##0.00"),"-","△")&amp;"】"))</f>
        <v>【39.74】</v>
      </c>
      <c r="DT6" s="21">
        <f>IF(DT7="",NA(),DT7)</f>
        <v>6.43</v>
      </c>
      <c r="DU6" s="21">
        <f t="shared" ref="DU6:EC6" si="13">IF(DU7="",NA(),DU7)</f>
        <v>7.01</v>
      </c>
      <c r="DV6" s="21">
        <f t="shared" si="13"/>
        <v>7.89</v>
      </c>
      <c r="DW6" s="21">
        <f t="shared" si="13"/>
        <v>9.76</v>
      </c>
      <c r="DX6" s="21">
        <f t="shared" si="13"/>
        <v>11.05</v>
      </c>
      <c r="DY6" s="21">
        <f t="shared" si="13"/>
        <v>3.45</v>
      </c>
      <c r="DZ6" s="21">
        <f t="shared" si="13"/>
        <v>5.0199999999999996</v>
      </c>
      <c r="EA6" s="21">
        <f t="shared" si="13"/>
        <v>5.86</v>
      </c>
      <c r="EB6" s="21">
        <f t="shared" si="13"/>
        <v>6.66</v>
      </c>
      <c r="EC6" s="21">
        <f t="shared" si="13"/>
        <v>8.49</v>
      </c>
      <c r="ED6" s="20" t="str">
        <f>IF(ED7="","",IF(ED7="-","【-】","【"&amp;SUBSTITUTE(TEXT(ED7,"#,##0.00"),"-","△")&amp;"】"))</f>
        <v>【7.62】</v>
      </c>
      <c r="EE6" s="21">
        <f>IF(EE7="",NA(),EE7)</f>
        <v>7.0000000000000007E-2</v>
      </c>
      <c r="EF6" s="21">
        <f t="shared" ref="EF6:EN6" si="14">IF(EF7="",NA(),EF7)</f>
        <v>0.05</v>
      </c>
      <c r="EG6" s="21">
        <f t="shared" si="14"/>
        <v>7.0000000000000007E-2</v>
      </c>
      <c r="EH6" s="21">
        <f t="shared" si="14"/>
        <v>0.03</v>
      </c>
      <c r="EI6" s="21">
        <f t="shared" si="14"/>
        <v>7.0000000000000007E-2</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472018</v>
      </c>
      <c r="D7" s="23">
        <v>46</v>
      </c>
      <c r="E7" s="23">
        <v>17</v>
      </c>
      <c r="F7" s="23">
        <v>1</v>
      </c>
      <c r="G7" s="23">
        <v>0</v>
      </c>
      <c r="H7" s="23" t="s">
        <v>96</v>
      </c>
      <c r="I7" s="23" t="s">
        <v>97</v>
      </c>
      <c r="J7" s="23" t="s">
        <v>98</v>
      </c>
      <c r="K7" s="23" t="s">
        <v>99</v>
      </c>
      <c r="L7" s="23" t="s">
        <v>100</v>
      </c>
      <c r="M7" s="23" t="s">
        <v>101</v>
      </c>
      <c r="N7" s="24" t="s">
        <v>102</v>
      </c>
      <c r="O7" s="24">
        <v>74.760000000000005</v>
      </c>
      <c r="P7" s="24">
        <v>98.29</v>
      </c>
      <c r="Q7" s="24">
        <v>100</v>
      </c>
      <c r="R7" s="24">
        <v>1489</v>
      </c>
      <c r="S7" s="24">
        <v>317030</v>
      </c>
      <c r="T7" s="24">
        <v>41.46</v>
      </c>
      <c r="U7" s="24">
        <v>7646.65</v>
      </c>
      <c r="V7" s="24">
        <v>310130</v>
      </c>
      <c r="W7" s="24">
        <v>35.200000000000003</v>
      </c>
      <c r="X7" s="24">
        <v>8810.51</v>
      </c>
      <c r="Y7" s="24">
        <v>110.2</v>
      </c>
      <c r="Z7" s="24">
        <v>109.37</v>
      </c>
      <c r="AA7" s="24">
        <v>102.58</v>
      </c>
      <c r="AB7" s="24">
        <v>99.95</v>
      </c>
      <c r="AC7" s="24">
        <v>102.15</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266.42</v>
      </c>
      <c r="AV7" s="24">
        <v>309.45999999999998</v>
      </c>
      <c r="AW7" s="24">
        <v>316.93</v>
      </c>
      <c r="AX7" s="24">
        <v>326.06</v>
      </c>
      <c r="AY7" s="24">
        <v>328.11</v>
      </c>
      <c r="AZ7" s="24">
        <v>80.64</v>
      </c>
      <c r="BA7" s="24">
        <v>88.1</v>
      </c>
      <c r="BB7" s="24">
        <v>84.84</v>
      </c>
      <c r="BC7" s="24">
        <v>88.42</v>
      </c>
      <c r="BD7" s="24">
        <v>93.63</v>
      </c>
      <c r="BE7" s="24">
        <v>73.44</v>
      </c>
      <c r="BF7" s="24">
        <v>174</v>
      </c>
      <c r="BG7" s="24">
        <v>166.14</v>
      </c>
      <c r="BH7" s="24">
        <v>177.28</v>
      </c>
      <c r="BI7" s="24">
        <v>169.53</v>
      </c>
      <c r="BJ7" s="24">
        <v>149.52000000000001</v>
      </c>
      <c r="BK7" s="24">
        <v>606.79999999999995</v>
      </c>
      <c r="BL7" s="24">
        <v>585.55999999999995</v>
      </c>
      <c r="BM7" s="24">
        <v>565.62</v>
      </c>
      <c r="BN7" s="24">
        <v>544.61</v>
      </c>
      <c r="BO7" s="24">
        <v>525.07000000000005</v>
      </c>
      <c r="BP7" s="24">
        <v>652.82000000000005</v>
      </c>
      <c r="BQ7" s="24">
        <v>103.85</v>
      </c>
      <c r="BR7" s="24">
        <v>102.48</v>
      </c>
      <c r="BS7" s="24">
        <v>92.82</v>
      </c>
      <c r="BT7" s="24">
        <v>90.49</v>
      </c>
      <c r="BU7" s="24">
        <v>93.15</v>
      </c>
      <c r="BV7" s="24">
        <v>101.84</v>
      </c>
      <c r="BW7" s="24">
        <v>101.62</v>
      </c>
      <c r="BX7" s="24">
        <v>102.36</v>
      </c>
      <c r="BY7" s="24">
        <v>103.76</v>
      </c>
      <c r="BZ7" s="24">
        <v>103.57</v>
      </c>
      <c r="CA7" s="24">
        <v>97.61</v>
      </c>
      <c r="CB7" s="24">
        <v>92.53</v>
      </c>
      <c r="CC7" s="24">
        <v>93.79</v>
      </c>
      <c r="CD7" s="24">
        <v>97.03</v>
      </c>
      <c r="CE7" s="24">
        <v>99.42</v>
      </c>
      <c r="CF7" s="24">
        <v>99.88</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95.95</v>
      </c>
      <c r="CY7" s="24">
        <v>96.18</v>
      </c>
      <c r="CZ7" s="24">
        <v>96.47</v>
      </c>
      <c r="DA7" s="24">
        <v>96.64</v>
      </c>
      <c r="DB7" s="24">
        <v>96.76</v>
      </c>
      <c r="DC7" s="24">
        <v>96.78</v>
      </c>
      <c r="DD7" s="24">
        <v>97</v>
      </c>
      <c r="DE7" s="24">
        <v>97.24</v>
      </c>
      <c r="DF7" s="24">
        <v>97.79</v>
      </c>
      <c r="DG7" s="24">
        <v>97.75</v>
      </c>
      <c r="DH7" s="24">
        <v>95.82</v>
      </c>
      <c r="DI7" s="24">
        <v>37.22</v>
      </c>
      <c r="DJ7" s="24">
        <v>38.78</v>
      </c>
      <c r="DK7" s="24">
        <v>40.53</v>
      </c>
      <c r="DL7" s="24">
        <v>42.47</v>
      </c>
      <c r="DM7" s="24">
        <v>44.19</v>
      </c>
      <c r="DN7" s="24">
        <v>29.38</v>
      </c>
      <c r="DO7" s="24">
        <v>30.6</v>
      </c>
      <c r="DP7" s="24">
        <v>27.39</v>
      </c>
      <c r="DQ7" s="24">
        <v>30.42</v>
      </c>
      <c r="DR7" s="24">
        <v>32.96</v>
      </c>
      <c r="DS7" s="24">
        <v>39.74</v>
      </c>
      <c r="DT7" s="24">
        <v>6.43</v>
      </c>
      <c r="DU7" s="24">
        <v>7.01</v>
      </c>
      <c r="DV7" s="24">
        <v>7.89</v>
      </c>
      <c r="DW7" s="24">
        <v>9.76</v>
      </c>
      <c r="DX7" s="24">
        <v>11.05</v>
      </c>
      <c r="DY7" s="24">
        <v>3.45</v>
      </c>
      <c r="DZ7" s="24">
        <v>5.0199999999999996</v>
      </c>
      <c r="EA7" s="24">
        <v>5.86</v>
      </c>
      <c r="EB7" s="24">
        <v>6.66</v>
      </c>
      <c r="EC7" s="24">
        <v>8.49</v>
      </c>
      <c r="ED7" s="24">
        <v>7.62</v>
      </c>
      <c r="EE7" s="24">
        <v>7.0000000000000007E-2</v>
      </c>
      <c r="EF7" s="24">
        <v>0.05</v>
      </c>
      <c r="EG7" s="24">
        <v>7.0000000000000007E-2</v>
      </c>
      <c r="EH7" s="24">
        <v>0.03</v>
      </c>
      <c r="EI7" s="24">
        <v>7.0000000000000007E-2</v>
      </c>
      <c r="EJ7" s="24">
        <v>0.12</v>
      </c>
      <c r="EK7" s="24">
        <v>0.19</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2024-01-31T05:19:53Z</cp:lastPrinted>
  <dcterms:created xsi:type="dcterms:W3CDTF">2023-12-12T00:52:29Z</dcterms:created>
  <dcterms:modified xsi:type="dcterms:W3CDTF">2024-01-31T05:45:44Z</dcterms:modified>
  <cp:category/>
</cp:coreProperties>
</file>