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drawings/drawing4.xml" ContentType="application/vnd.openxmlformats-officedocument.drawing+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omments5.xml" ContentType="application/vnd.openxmlformats-officedocument.spreadsheetml.comments+xml"/>
  <Override PartName="/xl/drawings/drawing7.xml" ContentType="application/vnd.openxmlformats-officedocument.drawing+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13.xml" ContentType="application/vnd.openxmlformats-officedocument.drawing+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drawings/drawing14.xml" ContentType="application/vnd.openxmlformats-officedocument.drawing+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drawings/drawing15.xml" ContentType="application/vnd.openxmlformats-officedocument.drawing+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drawings/drawing16.xml" ContentType="application/vnd.openxmlformats-officedocument.drawing+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drawings/drawing17.xml" ContentType="application/vnd.openxmlformats-officedocument.drawing+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drawings/drawing18.xml" ContentType="application/vnd.openxmlformats-officedocument.drawing+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drawings/drawing19.xml" ContentType="application/vnd.openxmlformats-officedocument.drawing+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drawings/drawing20.xml" ContentType="application/vnd.openxmlformats-officedocument.drawing+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drawings/drawing21.xml" ContentType="application/vnd.openxmlformats-officedocument.drawing+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福祉)福祉政策課\19_指導監査班\02_監査調書\14.令和７年度監査調書\ホームページ更新用ファイル\"/>
    </mc:Choice>
  </mc:AlternateContent>
  <bookViews>
    <workbookView xWindow="-105" yWindow="7875" windowWidth="19425" windowHeight="10305" tabRatio="756"/>
  </bookViews>
  <sheets>
    <sheet name="目次" sheetId="223" r:id="rId1"/>
    <sheet name="No1 " sheetId="234" r:id="rId2"/>
    <sheet name="No2" sheetId="151" r:id="rId3"/>
    <sheet name="No3" sheetId="150" r:id="rId4"/>
    <sheet name="記入例No4" sheetId="226" r:id="rId5"/>
    <sheet name="No4" sheetId="227" r:id="rId6"/>
    <sheet name="記入例No5" sheetId="224" r:id="rId7"/>
    <sheet name="No5" sheetId="206" r:id="rId8"/>
    <sheet name="No6 " sheetId="233" r:id="rId9"/>
    <sheet name="No7 " sheetId="232" r:id="rId10"/>
    <sheet name="No12" sheetId="21" r:id="rId11"/>
    <sheet name="No14" sheetId="208" r:id="rId12"/>
    <sheet name="No15" sheetId="209" r:id="rId13"/>
    <sheet name="No16" sheetId="210" r:id="rId14"/>
    <sheet name="No17" sheetId="211" r:id="rId15"/>
    <sheet name="No24" sheetId="220" r:id="rId16"/>
    <sheet name="No25" sheetId="213" r:id="rId17"/>
    <sheet name="No26 " sheetId="231" r:id="rId18"/>
    <sheet name="No27" sheetId="215" r:id="rId19"/>
    <sheet name="No28 " sheetId="230" r:id="rId20"/>
    <sheet name="No29 " sheetId="229" r:id="rId21"/>
    <sheet name="No30" sheetId="218" r:id="rId22"/>
    <sheet name="No31 " sheetId="228" r:id="rId23"/>
    <sheet name="No32" sheetId="186" r:id="rId24"/>
  </sheets>
  <externalReferences>
    <externalReference r:id="rId25"/>
  </externalReferences>
  <definedNames>
    <definedName name="_xlnm.Print_Area" localSheetId="1">'No1 '!$B$2:$AT$66</definedName>
    <definedName name="_xlnm.Print_Area" localSheetId="10">'No12'!$B$2:$AW$44</definedName>
    <definedName name="_xlnm.Print_Area" localSheetId="11">'No14'!$B$2:$BT$196</definedName>
    <definedName name="_xlnm.Print_Area" localSheetId="12">'No15'!$B$2:$BT$176</definedName>
    <definedName name="_xlnm.Print_Area" localSheetId="13">'No16'!$B$2:$BP$185</definedName>
    <definedName name="_xlnm.Print_Area" localSheetId="14">'No17'!$B$2:$BL$182</definedName>
    <definedName name="_xlnm.Print_Area" localSheetId="2">'No2'!$B$2:$AT$68</definedName>
    <definedName name="_xlnm.Print_Area" localSheetId="15">'No24'!$B$2:$AS$64</definedName>
    <definedName name="_xlnm.Print_Area" localSheetId="16">'No25'!$B$2:$AL$63</definedName>
    <definedName name="_xlnm.Print_Area" localSheetId="17">'No26 '!$B$2:$AL$69</definedName>
    <definedName name="_xlnm.Print_Area" localSheetId="18">'No27'!$B$2:$AP$69</definedName>
    <definedName name="_xlnm.Print_Area" localSheetId="19">'No28 '!$B$2:$AQ$66</definedName>
    <definedName name="_xlnm.Print_Area" localSheetId="20">'No29 '!$B$2:$AN$58</definedName>
    <definedName name="_xlnm.Print_Area" localSheetId="3">'No3'!$B$2:$AP$65</definedName>
    <definedName name="_xlnm.Print_Area" localSheetId="21">'No30'!$B$2:$AO$63</definedName>
    <definedName name="_xlnm.Print_Area" localSheetId="22">'No31 '!$B$2:$AM$60</definedName>
    <definedName name="_xlnm.Print_Area" localSheetId="23">'No32'!$B$2:$AL$67</definedName>
    <definedName name="_xlnm.Print_Area" localSheetId="5">'No4'!$B$2:$AT$81</definedName>
    <definedName name="_xlnm.Print_Area" localSheetId="7">'No5'!$B$2:$AT$81</definedName>
    <definedName name="_xlnm.Print_Area" localSheetId="8">'No6 '!$B$2:$AP$77</definedName>
    <definedName name="_xlnm.Print_Area" localSheetId="9">'No7 '!$B$2:$AW$55</definedName>
    <definedName name="_xlnm.Print_Area" localSheetId="4">記入例No4!$B$1:$CP$80,記入例No4!$CQ$53:$DN$66</definedName>
    <definedName name="_xlnm.Print_Area" localSheetId="6">記入例No5!$A$1:$CI$84</definedName>
    <definedName name="_xlnm.Print_Area" localSheetId="0">目次!$B$2:$AK$59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Y15" i="151" l="1"/>
  <c r="AW12" i="151"/>
  <c r="AW11" i="151"/>
  <c r="AW10" i="151"/>
  <c r="M65" i="234" l="1"/>
  <c r="I63" i="234"/>
  <c r="AI61" i="234"/>
  <c r="X60" i="234"/>
  <c r="X65" i="234" s="1"/>
  <c r="AE65" i="234" s="1"/>
  <c r="M60" i="234"/>
  <c r="AI59" i="234"/>
  <c r="AE59" i="234"/>
  <c r="AI58" i="234"/>
  <c r="AE58" i="234"/>
  <c r="AI57" i="234"/>
  <c r="AE57" i="234"/>
  <c r="AI56" i="234"/>
  <c r="AE56" i="234"/>
  <c r="AI55" i="234"/>
  <c r="AE55" i="234"/>
  <c r="AI54" i="234"/>
  <c r="AE54" i="234"/>
  <c r="AI53" i="234"/>
  <c r="AE53" i="234"/>
  <c r="AI51" i="234"/>
  <c r="X51" i="234"/>
  <c r="AE51" i="234" s="1"/>
  <c r="M49" i="234"/>
  <c r="M63" i="234" s="1"/>
  <c r="X47" i="234"/>
  <c r="AE47" i="234" s="1"/>
  <c r="AI46" i="234"/>
  <c r="X46" i="234"/>
  <c r="AI45" i="234"/>
  <c r="X45" i="234"/>
  <c r="AE45" i="234" s="1"/>
  <c r="AI43" i="234"/>
  <c r="AA18" i="234"/>
  <c r="X18" i="234"/>
  <c r="T18" i="234"/>
  <c r="P18" i="234"/>
  <c r="L18" i="234"/>
  <c r="I18" i="234"/>
  <c r="X43" i="234" s="1"/>
  <c r="AE43" i="234" s="1"/>
  <c r="AD17" i="234"/>
  <c r="AD16" i="234"/>
  <c r="AD14" i="234"/>
  <c r="AD13" i="234"/>
  <c r="AD12" i="234"/>
  <c r="AD10" i="234"/>
  <c r="AA58" i="233"/>
  <c r="M58" i="233"/>
  <c r="AG54" i="233"/>
  <c r="AE54" i="233"/>
  <c r="AC54" i="233"/>
  <c r="AA54" i="233"/>
  <c r="Y54" i="233"/>
  <c r="W54" i="233"/>
  <c r="S54" i="233"/>
  <c r="Q54" i="233"/>
  <c r="O54" i="233"/>
  <c r="M54" i="233"/>
  <c r="K54" i="233"/>
  <c r="I54" i="233"/>
  <c r="AI53" i="233"/>
  <c r="W56" i="233" s="1"/>
  <c r="AG52" i="233"/>
  <c r="AE52" i="233"/>
  <c r="AC52" i="233"/>
  <c r="S52" i="233"/>
  <c r="Q52" i="233"/>
  <c r="O52" i="233"/>
  <c r="AI51" i="233"/>
  <c r="U51" i="233"/>
  <c r="AI50" i="233"/>
  <c r="U50" i="233"/>
  <c r="AI49" i="233"/>
  <c r="U49" i="233"/>
  <c r="AI48" i="233"/>
  <c r="U48" i="233"/>
  <c r="AI47" i="233"/>
  <c r="U47" i="233"/>
  <c r="AI46" i="233"/>
  <c r="U46" i="233"/>
  <c r="AI45" i="233"/>
  <c r="U45" i="233"/>
  <c r="AI44" i="233"/>
  <c r="U44" i="233"/>
  <c r="AI43" i="233"/>
  <c r="U43" i="233"/>
  <c r="AI42" i="233"/>
  <c r="U42" i="233"/>
  <c r="AI41" i="233"/>
  <c r="U41" i="233"/>
  <c r="AI40" i="233"/>
  <c r="U40" i="233"/>
  <c r="AI39" i="233"/>
  <c r="U39" i="233"/>
  <c r="AI38" i="233"/>
  <c r="U38" i="233"/>
  <c r="AI37" i="233"/>
  <c r="U37" i="233"/>
  <c r="AI36" i="233"/>
  <c r="U36" i="233"/>
  <c r="AI35" i="233"/>
  <c r="U35" i="233"/>
  <c r="AI34" i="233"/>
  <c r="U34" i="233"/>
  <c r="AI33" i="233"/>
  <c r="U33" i="233"/>
  <c r="AI32" i="233"/>
  <c r="U32" i="233"/>
  <c r="AI31" i="233"/>
  <c r="U31" i="233"/>
  <c r="AI30" i="233"/>
  <c r="U30" i="233"/>
  <c r="AI29" i="233"/>
  <c r="AI54" i="233" s="1"/>
  <c r="W57" i="233" s="1"/>
  <c r="AG57" i="233" s="1"/>
  <c r="U29" i="233"/>
  <c r="U54" i="233" s="1"/>
  <c r="I57" i="233" s="1"/>
  <c r="S57" i="233" s="1"/>
  <c r="AI28" i="233"/>
  <c r="U28" i="233"/>
  <c r="U53" i="233" s="1"/>
  <c r="I56" i="233" s="1"/>
  <c r="AO43" i="232"/>
  <c r="AU43" i="232" s="1"/>
  <c r="U43" i="232"/>
  <c r="AA43" i="232" s="1"/>
  <c r="AO42" i="232"/>
  <c r="AU42" i="232" s="1"/>
  <c r="U42" i="232"/>
  <c r="AA42" i="232" s="1"/>
  <c r="AO41" i="232"/>
  <c r="AU41" i="232" s="1"/>
  <c r="U41" i="232"/>
  <c r="AA41" i="232" s="1"/>
  <c r="AO40" i="232"/>
  <c r="AU40" i="232" s="1"/>
  <c r="U40" i="232"/>
  <c r="AA40" i="232" s="1"/>
  <c r="AO39" i="232"/>
  <c r="AU39" i="232" s="1"/>
  <c r="U39" i="232"/>
  <c r="AA39" i="232" s="1"/>
  <c r="AO38" i="232"/>
  <c r="AU38" i="232" s="1"/>
  <c r="U38" i="232"/>
  <c r="AA38" i="232" s="1"/>
  <c r="AO37" i="232"/>
  <c r="AU37" i="232" s="1"/>
  <c r="U37" i="232"/>
  <c r="AA37" i="232" s="1"/>
  <c r="AO36" i="232"/>
  <c r="AU36" i="232" s="1"/>
  <c r="U36" i="232"/>
  <c r="AA36" i="232" s="1"/>
  <c r="AO35" i="232"/>
  <c r="AU35" i="232" s="1"/>
  <c r="U35" i="232"/>
  <c r="AA35" i="232" s="1"/>
  <c r="AO34" i="232"/>
  <c r="AU34" i="232" s="1"/>
  <c r="U34" i="232"/>
  <c r="AA34" i="232" s="1"/>
  <c r="AO33" i="232"/>
  <c r="AU33" i="232" s="1"/>
  <c r="U33" i="232"/>
  <c r="AA33" i="232" s="1"/>
  <c r="AI65" i="234" l="1"/>
  <c r="AL15" i="234"/>
  <c r="AL14" i="234"/>
  <c r="AL11" i="234"/>
  <c r="X48" i="234"/>
  <c r="AE60" i="234"/>
  <c r="X49" i="234"/>
  <c r="AD18" i="234"/>
  <c r="AE46" i="234"/>
  <c r="AE48" i="234" s="1"/>
  <c r="AE49" i="234" s="1"/>
  <c r="X61" i="234"/>
  <c r="AE61" i="234" s="1"/>
  <c r="AL10" i="234"/>
  <c r="AN46" i="234"/>
  <c r="AN51" i="234" s="1"/>
  <c r="AV58" i="234"/>
  <c r="AG56" i="233"/>
  <c r="W58" i="233"/>
  <c r="AG58" i="233" s="1"/>
  <c r="S56" i="233"/>
  <c r="I58" i="233"/>
  <c r="Y26" i="206" l="1"/>
  <c r="Y29" i="206"/>
  <c r="Y35" i="206"/>
  <c r="W74" i="227"/>
  <c r="S74" i="227"/>
  <c r="N74" i="227"/>
  <c r="J74" i="227"/>
  <c r="W69" i="227"/>
  <c r="S69" i="227"/>
  <c r="N69" i="227"/>
  <c r="J69" i="227"/>
  <c r="W65" i="227"/>
  <c r="W62" i="227"/>
  <c r="W61" i="227"/>
  <c r="S61" i="227"/>
  <c r="N61" i="227"/>
  <c r="J61" i="227"/>
  <c r="W60" i="227"/>
  <c r="S60" i="227"/>
  <c r="N60" i="227"/>
  <c r="J60" i="227"/>
  <c r="W59" i="227"/>
  <c r="S59" i="227"/>
  <c r="N59" i="227"/>
  <c r="J59" i="227"/>
  <c r="W58" i="227"/>
  <c r="S58" i="227"/>
  <c r="N58" i="227"/>
  <c r="J58" i="227"/>
  <c r="W57" i="227"/>
  <c r="S57" i="227"/>
  <c r="N57" i="227"/>
  <c r="J57" i="227"/>
  <c r="S56" i="227"/>
  <c r="S55" i="227"/>
  <c r="W55" i="227" s="1"/>
  <c r="J55" i="227"/>
  <c r="N55" i="227" s="1"/>
  <c r="W54" i="227"/>
  <c r="S54" i="227"/>
  <c r="J54" i="227"/>
  <c r="N54" i="227" s="1"/>
  <c r="W53" i="227"/>
  <c r="S53" i="227"/>
  <c r="N53" i="227"/>
  <c r="J53" i="227"/>
  <c r="S52" i="227"/>
  <c r="W52" i="227" s="1"/>
  <c r="J52" i="227"/>
  <c r="N52" i="227" s="1"/>
  <c r="K45" i="227"/>
  <c r="I45" i="227"/>
  <c r="AV44" i="227"/>
  <c r="M44" i="227"/>
  <c r="BQ43" i="227"/>
  <c r="BM43" i="227"/>
  <c r="BE43" i="227"/>
  <c r="BA43" i="227"/>
  <c r="AW43" i="227"/>
  <c r="M43" i="227"/>
  <c r="M42" i="227"/>
  <c r="M41" i="227"/>
  <c r="M40" i="227"/>
  <c r="M39" i="227"/>
  <c r="M45" i="227" s="1"/>
  <c r="BQ38" i="227"/>
  <c r="X28" i="227" s="1"/>
  <c r="BE38" i="227"/>
  <c r="Q28" i="227" s="1"/>
  <c r="BQ36" i="227"/>
  <c r="BE36" i="227"/>
  <c r="X27" i="227"/>
  <c r="Q27" i="227"/>
  <c r="X26" i="227"/>
  <c r="Q26" i="227"/>
  <c r="AK17" i="227"/>
  <c r="W73" i="226"/>
  <c r="S73" i="226"/>
  <c r="W68" i="226"/>
  <c r="S68" i="226"/>
  <c r="W64" i="226"/>
  <c r="W61" i="226"/>
  <c r="W60" i="226"/>
  <c r="S60" i="226"/>
  <c r="W59" i="226"/>
  <c r="S59" i="226"/>
  <c r="N59" i="226"/>
  <c r="J59" i="226"/>
  <c r="W58" i="226"/>
  <c r="S58" i="226"/>
  <c r="N58" i="226"/>
  <c r="J58" i="226"/>
  <c r="W57" i="226"/>
  <c r="S57" i="226"/>
  <c r="N57" i="226"/>
  <c r="W56" i="226"/>
  <c r="S56" i="226"/>
  <c r="N56" i="226"/>
  <c r="J56" i="226"/>
  <c r="S55" i="226"/>
  <c r="S54" i="226"/>
  <c r="W54" i="226" s="1"/>
  <c r="J54" i="226"/>
  <c r="N54" i="226" s="1"/>
  <c r="S53" i="226"/>
  <c r="W53" i="226" s="1"/>
  <c r="J53" i="226"/>
  <c r="N53" i="226" s="1"/>
  <c r="W52" i="226"/>
  <c r="S52" i="226"/>
  <c r="S51" i="226"/>
  <c r="W51" i="226" s="1"/>
  <c r="J51" i="226"/>
  <c r="K44" i="226"/>
  <c r="I44" i="226"/>
  <c r="AV43" i="226"/>
  <c r="M43" i="226"/>
  <c r="BQ42" i="226"/>
  <c r="BM42" i="226"/>
  <c r="BE42" i="226"/>
  <c r="BE35" i="226" s="1"/>
  <c r="BE37" i="226" s="1"/>
  <c r="Q27" i="226" s="1"/>
  <c r="BA42" i="226"/>
  <c r="AW42" i="226"/>
  <c r="M42" i="226"/>
  <c r="J57" i="226" s="1"/>
  <c r="M41" i="226"/>
  <c r="M40" i="226"/>
  <c r="M39" i="226"/>
  <c r="J52" i="226" s="1"/>
  <c r="N52" i="226" s="1"/>
  <c r="M38" i="226"/>
  <c r="M44" i="226" s="1"/>
  <c r="BQ37" i="226"/>
  <c r="X27" i="226" s="1"/>
  <c r="BQ35" i="226"/>
  <c r="X26" i="226"/>
  <c r="Q26" i="226"/>
  <c r="AK16" i="226"/>
  <c r="J60" i="226" l="1"/>
  <c r="N51" i="226"/>
  <c r="N60" i="226" s="1"/>
  <c r="X28" i="224"/>
  <c r="X31" i="224"/>
  <c r="X34" i="224"/>
  <c r="X37" i="224"/>
  <c r="X40" i="224"/>
  <c r="X43" i="224"/>
  <c r="X46" i="224"/>
  <c r="X49" i="224"/>
  <c r="X25" i="224"/>
  <c r="Y32" i="206"/>
  <c r="Y38" i="206"/>
  <c r="Y41" i="206"/>
  <c r="Y44" i="206"/>
  <c r="Y47" i="206"/>
  <c r="Y50" i="206"/>
  <c r="AA58" i="224"/>
  <c r="AA55" i="224"/>
  <c r="AX22" i="224"/>
  <c r="AE54" i="224"/>
  <c r="T53" i="224"/>
  <c r="R53" i="224"/>
  <c r="P53" i="224"/>
  <c r="N53" i="224"/>
  <c r="L53" i="224"/>
  <c r="J53" i="224"/>
  <c r="H53" i="224"/>
  <c r="AE52" i="224"/>
  <c r="AD52" i="224"/>
  <c r="T52" i="224"/>
  <c r="R52" i="224"/>
  <c r="P52" i="224"/>
  <c r="V52" i="224" s="1"/>
  <c r="N52" i="224"/>
  <c r="L52" i="224"/>
  <c r="J52" i="224"/>
  <c r="H52" i="224"/>
  <c r="E52" i="224"/>
  <c r="V50" i="224"/>
  <c r="AA49" i="224"/>
  <c r="V49" i="224"/>
  <c r="V47" i="224"/>
  <c r="AA46" i="224"/>
  <c r="V46" i="224"/>
  <c r="V44" i="224"/>
  <c r="AA43" i="224"/>
  <c r="V43" i="224"/>
  <c r="V41" i="224"/>
  <c r="AA40" i="224"/>
  <c r="V40" i="224"/>
  <c r="V38" i="224"/>
  <c r="AA37" i="224"/>
  <c r="V37" i="224"/>
  <c r="V35" i="224"/>
  <c r="AA34" i="224"/>
  <c r="V34" i="224"/>
  <c r="V32" i="224"/>
  <c r="AA31" i="224"/>
  <c r="V31" i="224"/>
  <c r="V29" i="224"/>
  <c r="AA28" i="224"/>
  <c r="V28" i="224"/>
  <c r="BJ27" i="224"/>
  <c r="BJ20" i="224" s="1"/>
  <c r="BJ22" i="224" s="1"/>
  <c r="BF27" i="224"/>
  <c r="AX27" i="224"/>
  <c r="AX20" i="224" s="1"/>
  <c r="AT27" i="224"/>
  <c r="V26" i="224"/>
  <c r="AA25" i="224"/>
  <c r="V25" i="224"/>
  <c r="AA23" i="224"/>
  <c r="X23" i="224"/>
  <c r="V23" i="224"/>
  <c r="V22" i="224"/>
  <c r="J73" i="226" l="1"/>
  <c r="J68" i="226"/>
  <c r="Q25" i="226" s="1"/>
  <c r="N73" i="226"/>
  <c r="N68" i="226"/>
  <c r="X25" i="226" s="1"/>
  <c r="V53" i="224"/>
  <c r="X52" i="224"/>
  <c r="AA52" i="224"/>
  <c r="AX173" i="211" l="1"/>
  <c r="BA173" i="211" s="1"/>
  <c r="AX170" i="211"/>
  <c r="BA170" i="211" s="1"/>
  <c r="AX167" i="211"/>
  <c r="BA167" i="211" s="1"/>
  <c r="AX164" i="211"/>
  <c r="BA164" i="211" s="1"/>
  <c r="AX161" i="211"/>
  <c r="BA161" i="211" s="1"/>
  <c r="AX158" i="211"/>
  <c r="BA158" i="211" s="1"/>
  <c r="AX155" i="211"/>
  <c r="BA155" i="211" s="1"/>
  <c r="AX152" i="211"/>
  <c r="BA152" i="211" s="1"/>
  <c r="AX149" i="211"/>
  <c r="BA149" i="211" s="1"/>
  <c r="AX146" i="211"/>
  <c r="BA146" i="211" s="1"/>
  <c r="AX127" i="211"/>
  <c r="BA127" i="211" s="1"/>
  <c r="AX124" i="211"/>
  <c r="BA124" i="211" s="1"/>
  <c r="AX121" i="211"/>
  <c r="BA121" i="211" s="1"/>
  <c r="AX118" i="211"/>
  <c r="BA118" i="211" s="1"/>
  <c r="AX115" i="211"/>
  <c r="BA115" i="211" s="1"/>
  <c r="AX112" i="211"/>
  <c r="BA112" i="211" s="1"/>
  <c r="AX109" i="211"/>
  <c r="BA109" i="211" s="1"/>
  <c r="AX106" i="211"/>
  <c r="BA106" i="211" s="1"/>
  <c r="AX103" i="211"/>
  <c r="BA103" i="211" s="1"/>
  <c r="AX100" i="211"/>
  <c r="BA100" i="211" s="1"/>
  <c r="AX81" i="211"/>
  <c r="BA81" i="211" s="1"/>
  <c r="BA78" i="211"/>
  <c r="AX78" i="211"/>
  <c r="AX75" i="211"/>
  <c r="BA75" i="211" s="1"/>
  <c r="AX72" i="211"/>
  <c r="BA72" i="211" s="1"/>
  <c r="AX69" i="211"/>
  <c r="BA69" i="211" s="1"/>
  <c r="AX66" i="211"/>
  <c r="BA66" i="211" s="1"/>
  <c r="BA63" i="211"/>
  <c r="AX63" i="211"/>
  <c r="AX60" i="211"/>
  <c r="BA60" i="211" s="1"/>
  <c r="AX57" i="211"/>
  <c r="BA57" i="211" s="1"/>
  <c r="AX54" i="211"/>
  <c r="BA54" i="211" s="1"/>
  <c r="AX35" i="211"/>
  <c r="BA35" i="211" s="1"/>
  <c r="AX32" i="211"/>
  <c r="BA32" i="211" s="1"/>
  <c r="BA29" i="211"/>
  <c r="AX29" i="211"/>
  <c r="AX26" i="211"/>
  <c r="BA26" i="211" s="1"/>
  <c r="AX23" i="211"/>
  <c r="BA23" i="211" s="1"/>
  <c r="AX20" i="211"/>
  <c r="BA20" i="211" s="1"/>
  <c r="AX17" i="211"/>
  <c r="BA17" i="211" s="1"/>
  <c r="AX14" i="211"/>
  <c r="BA14" i="211" s="1"/>
  <c r="AX11" i="211"/>
  <c r="BA11" i="211" s="1"/>
  <c r="BE179" i="210"/>
  <c r="BE178" i="210"/>
  <c r="BL178" i="210" s="1"/>
  <c r="BE177" i="210"/>
  <c r="BG176" i="210"/>
  <c r="BB176" i="210" s="1"/>
  <c r="BE176" i="210"/>
  <c r="BL176" i="210" s="1"/>
  <c r="AH176" i="210"/>
  <c r="AF176" i="210"/>
  <c r="F176" i="210"/>
  <c r="AY171" i="210"/>
  <c r="BB171" i="210" s="1"/>
  <c r="A171" i="210"/>
  <c r="AY168" i="210"/>
  <c r="BB168" i="210" s="1"/>
  <c r="A168" i="210"/>
  <c r="BB165" i="210"/>
  <c r="AY165" i="210"/>
  <c r="A165" i="210"/>
  <c r="AY162" i="210"/>
  <c r="BB162" i="210" s="1"/>
  <c r="A162" i="210"/>
  <c r="AY159" i="210"/>
  <c r="BB159" i="210" s="1"/>
  <c r="A159" i="210"/>
  <c r="AY156" i="210"/>
  <c r="BB156" i="210" s="1"/>
  <c r="A156" i="210"/>
  <c r="AY153" i="210"/>
  <c r="BB153" i="210" s="1"/>
  <c r="A153" i="210"/>
  <c r="AY150" i="210"/>
  <c r="BB150" i="210" s="1"/>
  <c r="A150" i="210"/>
  <c r="BE133" i="210"/>
  <c r="BE132" i="210"/>
  <c r="BE131" i="210"/>
  <c r="BG130" i="210"/>
  <c r="BB130" i="210" s="1"/>
  <c r="BE130" i="210"/>
  <c r="BL130" i="210" s="1"/>
  <c r="AH130" i="210"/>
  <c r="AF130" i="210"/>
  <c r="F130" i="210"/>
  <c r="AY125" i="210"/>
  <c r="BB125" i="210" s="1"/>
  <c r="A125" i="210"/>
  <c r="AY122" i="210"/>
  <c r="BB122" i="210" s="1"/>
  <c r="A122" i="210"/>
  <c r="AY119" i="210"/>
  <c r="BB119" i="210" s="1"/>
  <c r="A119" i="210"/>
  <c r="AY116" i="210"/>
  <c r="BB116" i="210" s="1"/>
  <c r="A116" i="210"/>
  <c r="AY113" i="210"/>
  <c r="BB113" i="210" s="1"/>
  <c r="A113" i="210"/>
  <c r="AY110" i="210"/>
  <c r="BB110" i="210" s="1"/>
  <c r="A110" i="210"/>
  <c r="AY107" i="210"/>
  <c r="BB107" i="210" s="1"/>
  <c r="A107" i="210"/>
  <c r="AY104" i="210"/>
  <c r="BB104" i="210" s="1"/>
  <c r="A104" i="210"/>
  <c r="BE87" i="210"/>
  <c r="BL86" i="210"/>
  <c r="BE86" i="210"/>
  <c r="BE85" i="210"/>
  <c r="BG84" i="210"/>
  <c r="AY84" i="210" s="1"/>
  <c r="BE84" i="210"/>
  <c r="BL84" i="210" s="1"/>
  <c r="AH84" i="210"/>
  <c r="AF84" i="210"/>
  <c r="F84" i="210"/>
  <c r="AY79" i="210"/>
  <c r="BB79" i="210" s="1"/>
  <c r="A79" i="210"/>
  <c r="AY76" i="210"/>
  <c r="BB76" i="210" s="1"/>
  <c r="A76" i="210"/>
  <c r="AY73" i="210"/>
  <c r="BB73" i="210" s="1"/>
  <c r="A73" i="210"/>
  <c r="AY70" i="210"/>
  <c r="BB70" i="210" s="1"/>
  <c r="A70" i="210"/>
  <c r="AY67" i="210"/>
  <c r="BB67" i="210" s="1"/>
  <c r="A67" i="210"/>
  <c r="AY64" i="210"/>
  <c r="BB64" i="210" s="1"/>
  <c r="A64" i="210"/>
  <c r="AY61" i="210"/>
  <c r="BB61" i="210" s="1"/>
  <c r="A61" i="210"/>
  <c r="AY58" i="210"/>
  <c r="BB58" i="210" s="1"/>
  <c r="A58" i="210"/>
  <c r="BE41" i="210"/>
  <c r="BG40" i="210"/>
  <c r="BB40" i="210" s="1"/>
  <c r="BE40" i="210"/>
  <c r="AH40" i="210"/>
  <c r="AF40" i="210"/>
  <c r="F40" i="210"/>
  <c r="F178" i="210" s="1"/>
  <c r="AY35" i="210"/>
  <c r="BB35" i="210" s="1"/>
  <c r="A35" i="210"/>
  <c r="AY32" i="210"/>
  <c r="BB32" i="210" s="1"/>
  <c r="A32" i="210"/>
  <c r="AY29" i="210"/>
  <c r="BB29" i="210" s="1"/>
  <c r="A29" i="210"/>
  <c r="AY26" i="210"/>
  <c r="BB26" i="210" s="1"/>
  <c r="A26" i="210"/>
  <c r="AY23" i="210"/>
  <c r="BB23" i="210" s="1"/>
  <c r="A23" i="210"/>
  <c r="AY20" i="210"/>
  <c r="BB20" i="210" s="1"/>
  <c r="A20" i="210"/>
  <c r="AY17" i="210"/>
  <c r="BB17" i="210" s="1"/>
  <c r="A17" i="210"/>
  <c r="AY14" i="210"/>
  <c r="BB14" i="210" s="1"/>
  <c r="A14" i="210"/>
  <c r="AF132" i="210" s="1"/>
  <c r="AY11" i="210"/>
  <c r="BB11" i="210" s="1"/>
  <c r="BE168" i="209"/>
  <c r="BB168" i="209"/>
  <c r="BB165" i="209"/>
  <c r="BE165" i="209" s="1"/>
  <c r="BB162" i="209"/>
  <c r="BE162" i="209" s="1"/>
  <c r="BB159" i="209"/>
  <c r="BE159" i="209" s="1"/>
  <c r="BB156" i="209"/>
  <c r="BE156" i="209" s="1"/>
  <c r="BB153" i="209"/>
  <c r="BE153" i="209" s="1"/>
  <c r="BE150" i="209"/>
  <c r="BB150" i="209"/>
  <c r="BB147" i="209"/>
  <c r="BE147" i="209" s="1"/>
  <c r="BB144" i="209"/>
  <c r="BE144" i="209" s="1"/>
  <c r="BB126" i="209"/>
  <c r="BE126" i="209" s="1"/>
  <c r="BB123" i="209"/>
  <c r="BE123" i="209" s="1"/>
  <c r="BB120" i="209"/>
  <c r="BE120" i="209" s="1"/>
  <c r="BE117" i="209"/>
  <c r="BB117" i="209"/>
  <c r="BB114" i="209"/>
  <c r="BE114" i="209" s="1"/>
  <c r="BB111" i="209"/>
  <c r="BE111" i="209" s="1"/>
  <c r="BB108" i="209"/>
  <c r="BE108" i="209" s="1"/>
  <c r="BB105" i="209"/>
  <c r="BE105" i="209" s="1"/>
  <c r="BB102" i="209"/>
  <c r="BE102" i="209" s="1"/>
  <c r="BE99" i="209"/>
  <c r="BB99" i="209"/>
  <c r="BB81" i="209"/>
  <c r="BE81" i="209" s="1"/>
  <c r="BB78" i="209"/>
  <c r="BE78" i="209" s="1"/>
  <c r="BB75" i="209"/>
  <c r="BE75" i="209" s="1"/>
  <c r="BB72" i="209"/>
  <c r="BE72" i="209" s="1"/>
  <c r="BB69" i="209"/>
  <c r="BE69" i="209" s="1"/>
  <c r="BE66" i="209"/>
  <c r="BB66" i="209"/>
  <c r="BB63" i="209"/>
  <c r="BE63" i="209" s="1"/>
  <c r="BB60" i="209"/>
  <c r="BE60" i="209" s="1"/>
  <c r="BB57" i="209"/>
  <c r="BE57" i="209" s="1"/>
  <c r="BB54" i="209"/>
  <c r="BE54" i="209" s="1"/>
  <c r="BB32" i="209"/>
  <c r="BE32" i="209" s="1"/>
  <c r="BE29" i="209"/>
  <c r="BB29" i="209"/>
  <c r="BB26" i="209"/>
  <c r="BE26" i="209" s="1"/>
  <c r="BB23" i="209"/>
  <c r="BE23" i="209" s="1"/>
  <c r="BB20" i="209"/>
  <c r="BE20" i="209" s="1"/>
  <c r="BB17" i="209"/>
  <c r="BE17" i="209" s="1"/>
  <c r="BB14" i="209"/>
  <c r="BE14" i="209" s="1"/>
  <c r="AS11" i="209"/>
  <c r="BB11" i="209" s="1"/>
  <c r="BE11" i="209" s="1"/>
  <c r="BI187" i="208"/>
  <c r="BL186" i="208"/>
  <c r="BF186" i="208" s="1"/>
  <c r="BI186" i="208"/>
  <c r="BP186" i="208" s="1"/>
  <c r="AJ186" i="208"/>
  <c r="AF186" i="208"/>
  <c r="F186" i="208"/>
  <c r="BC181" i="208"/>
  <c r="BF181" i="208" s="1"/>
  <c r="A181" i="208"/>
  <c r="BC178" i="208"/>
  <c r="BF178" i="208" s="1"/>
  <c r="A178" i="208"/>
  <c r="BC175" i="208"/>
  <c r="BF175" i="208" s="1"/>
  <c r="A175" i="208"/>
  <c r="BF172" i="208"/>
  <c r="BC172" i="208"/>
  <c r="A172" i="208"/>
  <c r="BC169" i="208"/>
  <c r="BF169" i="208" s="1"/>
  <c r="A169" i="208"/>
  <c r="BF166" i="208"/>
  <c r="BC166" i="208"/>
  <c r="A166" i="208"/>
  <c r="BF163" i="208"/>
  <c r="BC163" i="208"/>
  <c r="A163" i="208"/>
  <c r="BF160" i="208"/>
  <c r="BC160" i="208"/>
  <c r="A160" i="208"/>
  <c r="BC157" i="208"/>
  <c r="BF157" i="208" s="1"/>
  <c r="A157" i="208"/>
  <c r="BI137" i="208"/>
  <c r="BL136" i="208"/>
  <c r="BF136" i="208" s="1"/>
  <c r="BI136" i="208"/>
  <c r="AJ136" i="208"/>
  <c r="AF136" i="208"/>
  <c r="F136" i="208"/>
  <c r="BC131" i="208"/>
  <c r="BF131" i="208" s="1"/>
  <c r="A131" i="208"/>
  <c r="BC128" i="208"/>
  <c r="BF128" i="208" s="1"/>
  <c r="A128" i="208"/>
  <c r="BF125" i="208"/>
  <c r="BC125" i="208"/>
  <c r="A125" i="208"/>
  <c r="BC122" i="208"/>
  <c r="BF122" i="208" s="1"/>
  <c r="A122" i="208"/>
  <c r="BF119" i="208"/>
  <c r="BC119" i="208"/>
  <c r="A119" i="208"/>
  <c r="BC116" i="208"/>
  <c r="BF116" i="208" s="1"/>
  <c r="A116" i="208"/>
  <c r="BC113" i="208"/>
  <c r="BF113" i="208" s="1"/>
  <c r="A113" i="208"/>
  <c r="BF110" i="208"/>
  <c r="BC110" i="208"/>
  <c r="A110" i="208"/>
  <c r="BF107" i="208"/>
  <c r="BC107" i="208"/>
  <c r="A107" i="208"/>
  <c r="BI88" i="208"/>
  <c r="BL87" i="208"/>
  <c r="BF87" i="208" s="1"/>
  <c r="BI87" i="208"/>
  <c r="AJ87" i="208"/>
  <c r="AF87" i="208"/>
  <c r="F87" i="208"/>
  <c r="BF82" i="208"/>
  <c r="BC82" i="208"/>
  <c r="A82" i="208"/>
  <c r="BC79" i="208"/>
  <c r="BF79" i="208" s="1"/>
  <c r="A79" i="208"/>
  <c r="BC76" i="208"/>
  <c r="BF76" i="208" s="1"/>
  <c r="A76" i="208"/>
  <c r="BF73" i="208"/>
  <c r="BC73" i="208"/>
  <c r="A73" i="208"/>
  <c r="BC70" i="208"/>
  <c r="BF70" i="208" s="1"/>
  <c r="A70" i="208"/>
  <c r="BF67" i="208"/>
  <c r="BC67" i="208"/>
  <c r="A67" i="208"/>
  <c r="BC64" i="208"/>
  <c r="BF64" i="208" s="1"/>
  <c r="A64" i="208"/>
  <c r="BC61" i="208"/>
  <c r="BF61" i="208" s="1"/>
  <c r="A61" i="208"/>
  <c r="BF58" i="208"/>
  <c r="BC58" i="208"/>
  <c r="A58" i="208"/>
  <c r="BI41" i="208"/>
  <c r="BL40" i="208"/>
  <c r="BF40" i="208" s="1"/>
  <c r="BI40" i="208"/>
  <c r="AJ40" i="208"/>
  <c r="AF40" i="208"/>
  <c r="F40" i="208"/>
  <c r="F89" i="208" s="1"/>
  <c r="A38" i="208"/>
  <c r="BC35" i="208"/>
  <c r="BF35" i="208" s="1"/>
  <c r="A35" i="208"/>
  <c r="BC32" i="208"/>
  <c r="BF32" i="208" s="1"/>
  <c r="A32" i="208"/>
  <c r="BC29" i="208"/>
  <c r="BF29" i="208" s="1"/>
  <c r="A29" i="208"/>
  <c r="BC26" i="208"/>
  <c r="BF26" i="208" s="1"/>
  <c r="A26" i="208"/>
  <c r="BC23" i="208"/>
  <c r="BF23" i="208" s="1"/>
  <c r="A23" i="208"/>
  <c r="BC20" i="208"/>
  <c r="BF20" i="208" s="1"/>
  <c r="A20" i="208"/>
  <c r="BC17" i="208"/>
  <c r="BF17" i="208" s="1"/>
  <c r="A17" i="208"/>
  <c r="BC14" i="208"/>
  <c r="BF14" i="208" s="1"/>
  <c r="A14" i="208"/>
  <c r="BC11" i="208"/>
  <c r="BF11" i="208" s="1"/>
  <c r="AB56" i="206"/>
  <c r="AF55" i="206"/>
  <c r="U54" i="206"/>
  <c r="S54" i="206"/>
  <c r="Q54" i="206"/>
  <c r="O54" i="206"/>
  <c r="M54" i="206"/>
  <c r="K54" i="206"/>
  <c r="I54" i="206"/>
  <c r="AF53" i="206"/>
  <c r="AE53" i="206"/>
  <c r="U53" i="206"/>
  <c r="S53" i="206"/>
  <c r="Q53" i="206"/>
  <c r="O53" i="206"/>
  <c r="M53" i="206"/>
  <c r="K53" i="206"/>
  <c r="I53" i="206"/>
  <c r="F53" i="206"/>
  <c r="W51" i="206"/>
  <c r="AB50" i="206"/>
  <c r="W50" i="206"/>
  <c r="W48" i="206"/>
  <c r="AB47" i="206"/>
  <c r="W47" i="206"/>
  <c r="W45" i="206"/>
  <c r="AB44" i="206"/>
  <c r="W44" i="206"/>
  <c r="W42" i="206"/>
  <c r="AB41" i="206"/>
  <c r="W41" i="206"/>
  <c r="W39" i="206"/>
  <c r="AB38" i="206"/>
  <c r="W38" i="206"/>
  <c r="W36" i="206"/>
  <c r="AB35" i="206"/>
  <c r="W35" i="206"/>
  <c r="W33" i="206"/>
  <c r="AB32" i="206"/>
  <c r="W32" i="206"/>
  <c r="W30" i="206"/>
  <c r="AB29" i="206"/>
  <c r="W29" i="206"/>
  <c r="BK28" i="206"/>
  <c r="BK21" i="206" s="1"/>
  <c r="BK23" i="206" s="1"/>
  <c r="BG28" i="206"/>
  <c r="AY28" i="206"/>
  <c r="AY21" i="206" s="1"/>
  <c r="AY23" i="206" s="1"/>
  <c r="AU28" i="206"/>
  <c r="W27" i="206"/>
  <c r="AB26" i="206"/>
  <c r="W26" i="206"/>
  <c r="AB24" i="206"/>
  <c r="W24" i="206"/>
  <c r="Y24" i="206" s="1"/>
  <c r="W23" i="206"/>
  <c r="BL132" i="210" l="1"/>
  <c r="BL40" i="210"/>
  <c r="AY178" i="210"/>
  <c r="BB86" i="210"/>
  <c r="BB84" i="210"/>
  <c r="AY86" i="210"/>
  <c r="AH178" i="210"/>
  <c r="AH86" i="210"/>
  <c r="BP87" i="208"/>
  <c r="BP40" i="208"/>
  <c r="BP136" i="208"/>
  <c r="AB53" i="206"/>
  <c r="W54" i="206"/>
  <c r="W53" i="206"/>
  <c r="Y53" i="206"/>
  <c r="BC40" i="208"/>
  <c r="BC87" i="208"/>
  <c r="BL89" i="208"/>
  <c r="BB178" i="210"/>
  <c r="F188" i="208"/>
  <c r="BG86" i="210"/>
  <c r="BG132" i="210" s="1"/>
  <c r="BG178" i="210" s="1"/>
  <c r="F132" i="210"/>
  <c r="AY176" i="210"/>
  <c r="AH132" i="210"/>
  <c r="F138" i="208"/>
  <c r="AY40" i="210"/>
  <c r="BB132" i="210"/>
  <c r="AY132" i="210"/>
  <c r="BC186" i="208"/>
  <c r="F86" i="210"/>
  <c r="AY130" i="210"/>
  <c r="AF86" i="210"/>
  <c r="AF178" i="210"/>
  <c r="BC136" i="208"/>
  <c r="BF89" i="208" l="1"/>
  <c r="BL138" i="208"/>
  <c r="BC89" i="208"/>
  <c r="BI89" i="208"/>
  <c r="AJ89" i="208"/>
  <c r="AF89" i="208"/>
  <c r="BI90" i="208"/>
  <c r="BP89" i="208" l="1"/>
  <c r="BI138" i="208"/>
  <c r="BF138" i="208"/>
  <c r="BL188" i="208"/>
  <c r="BC138" i="208"/>
  <c r="AJ138" i="208"/>
  <c r="AF138" i="208"/>
  <c r="BI139" i="208"/>
  <c r="BI189" i="208" l="1"/>
  <c r="BI188" i="208"/>
  <c r="BC188" i="208"/>
  <c r="BF188" i="208"/>
  <c r="AJ188" i="208"/>
  <c r="AF188" i="208"/>
  <c r="BP138" i="208"/>
  <c r="BP188" i="208" l="1"/>
  <c r="L10" i="151"/>
  <c r="L11" i="151"/>
  <c r="L9" i="151"/>
  <c r="L12" i="151" s="1"/>
  <c r="H12" i="151"/>
  <c r="V16" i="151" s="1"/>
  <c r="K17" i="151" l="1"/>
  <c r="AG16" i="151" l="1"/>
  <c r="AG18" i="151" l="1"/>
  <c r="V19" i="151" l="1"/>
  <c r="R19" i="151"/>
  <c r="AC16" i="151"/>
  <c r="V18" i="151" l="1"/>
  <c r="AC18" i="151" s="1"/>
  <c r="AC19" i="151"/>
  <c r="AG19" i="151" l="1"/>
  <c r="AV15" i="151" s="1"/>
  <c r="AN18" i="151"/>
  <c r="AN20" i="151" s="1"/>
  <c r="AN16" i="151"/>
</calcChain>
</file>

<file path=xl/comments1.xml><?xml version="1.0" encoding="utf-8"?>
<comments xmlns="http://schemas.openxmlformats.org/spreadsheetml/2006/main">
  <authors>
    <author>soramimi69</author>
    <author>-</author>
    <author>沖縄県</author>
  </authors>
  <commentList>
    <comment ref="V10" authorId="0" shapeId="0">
      <text>
        <r>
          <rPr>
            <sz val="9"/>
            <color indexed="81"/>
            <rFont val="ＭＳ Ｐ明朝"/>
            <family val="1"/>
            <charset val="128"/>
          </rPr>
          <t>本年度初日の前日（3月31日)現在満2歳であって、監査調書提出月初日現在で満3歳児は3歳児に計上し、(　)に再掲すること。</t>
        </r>
      </text>
    </comment>
    <comment ref="N14" authorId="0" shapeId="0">
      <text>
        <r>
          <rPr>
            <sz val="9"/>
            <color indexed="81"/>
            <rFont val="ＭＳ Ｐ明朝"/>
            <family val="1"/>
            <charset val="128"/>
          </rPr>
          <t>1歳児のうち、監査調書提出月初日現在で満2歳に到達した児童数を再掲すること。</t>
        </r>
      </text>
    </comment>
    <comment ref="R14" authorId="1" shapeId="0">
      <text>
        <r>
          <rPr>
            <sz val="9"/>
            <color indexed="81"/>
            <rFont val="MS P ゴシック"/>
            <family val="3"/>
            <charset val="128"/>
          </rPr>
          <t>２歳児のうち、監査調書提出月初日現在で満３歳に到達した児童数を再掲すること。</t>
        </r>
        <r>
          <rPr>
            <b/>
            <sz val="9"/>
            <color indexed="81"/>
            <rFont val="MS P ゴシック"/>
            <family val="3"/>
            <charset val="128"/>
          </rPr>
          <t xml:space="preserve">
</t>
        </r>
      </text>
    </comment>
    <comment ref="X45" authorId="2" shapeId="0">
      <text>
        <r>
          <rPr>
            <b/>
            <sz val="11"/>
            <color indexed="81"/>
            <rFont val="MS P ゴシック"/>
            <family val="3"/>
            <charset val="128"/>
          </rPr>
          <t>保育所運営№6‐5⑴③
4月の1歳児合計とリンク</t>
        </r>
      </text>
    </comment>
    <comment ref="AL56" authorId="2" shapeId="0">
      <text>
        <r>
          <rPr>
            <sz val="9"/>
            <color indexed="81"/>
            <rFont val="ＭＳ Ｐ明朝"/>
            <family val="1"/>
            <charset val="128"/>
          </rPr>
          <t>選択肢（園舎内,園舎外）</t>
        </r>
      </text>
    </comment>
    <comment ref="AL58" authorId="2" shapeId="0">
      <text>
        <r>
          <rPr>
            <sz val="9"/>
            <color indexed="81"/>
            <rFont val="ＭＳ Ｐ明朝"/>
            <family val="1"/>
            <charset val="128"/>
          </rPr>
          <t>選択肢（園舎内,園舎外）</t>
        </r>
      </text>
    </comment>
    <comment ref="AL60" authorId="2" shapeId="0">
      <text>
        <r>
          <rPr>
            <sz val="9"/>
            <color indexed="81"/>
            <rFont val="ＭＳ Ｐ明朝"/>
            <family val="1"/>
            <charset val="128"/>
          </rPr>
          <t>選択肢（園舎内,園舎外）</t>
        </r>
      </text>
    </comment>
    <comment ref="AL62" authorId="2" shapeId="0">
      <text>
        <r>
          <rPr>
            <sz val="9"/>
            <color indexed="81"/>
            <rFont val="ＭＳ Ｐ明朝"/>
            <family val="1"/>
            <charset val="128"/>
          </rPr>
          <t>選択肢（園舎内,園舎外）</t>
        </r>
      </text>
    </comment>
  </commentList>
</comments>
</file>

<file path=xl/comments10.xml><?xml version="1.0" encoding="utf-8"?>
<comments xmlns="http://schemas.openxmlformats.org/spreadsheetml/2006/main">
  <authors>
    <author>沖縄県</author>
  </authors>
  <commentList>
    <comment ref="F11" authorId="0" shapeId="0">
      <text>
        <r>
          <rPr>
            <sz val="9"/>
            <color indexed="81"/>
            <rFont val="ＭＳ Ｐ明朝"/>
            <family val="1"/>
            <charset val="128"/>
          </rPr>
          <t>リストにない職種は直接入力してください。</t>
        </r>
      </text>
    </comment>
    <comment ref="F13" authorId="0" shapeId="0">
      <text>
        <r>
          <rPr>
            <sz val="9"/>
            <color indexed="81"/>
            <rFont val="MS P ゴシック"/>
            <family val="3"/>
            <charset val="128"/>
          </rPr>
          <t xml:space="preserve">・「常勤」
①就業規則において定められている常勤の従事者が勤務すべき時間数（１か月に勤務すべき時間数が120時間以上であるものに限る）に達している者
②上記以外の者であって、１日６時間以上かつ月20日以上勤務するもの
・「短時間」
上記のいずれにも該当しない者
</t>
        </r>
      </text>
    </comment>
    <comment ref="AG14" authorId="0" shapeId="0">
      <text>
        <r>
          <rPr>
            <b/>
            <sz val="9"/>
            <color indexed="10"/>
            <rFont val="ＭＳ Ｐゴシック"/>
            <family val="3"/>
            <charset val="128"/>
          </rPr>
          <t>※日給・時給の場合：時給・日給を月額に換算した金額を入力</t>
        </r>
      </text>
    </comment>
    <comment ref="AH16" authorId="0" shapeId="0">
      <text>
        <r>
          <rPr>
            <b/>
            <sz val="9"/>
            <color indexed="10"/>
            <rFont val="ＭＳ Ｐゴシック"/>
            <family val="3"/>
            <charset val="128"/>
          </rPr>
          <t>※日給・時給の場合：日給額・時給額を入力</t>
        </r>
      </text>
    </comment>
  </commentList>
</comments>
</file>

<file path=xl/comments2.xml><?xml version="1.0" encoding="utf-8"?>
<comments xmlns="http://schemas.openxmlformats.org/spreadsheetml/2006/main">
  <authors>
    <author>soramimi69</author>
  </authors>
  <commentList>
    <comment ref="P9" authorId="0" shapeId="0">
      <text>
        <r>
          <rPr>
            <sz val="9"/>
            <color indexed="81"/>
            <rFont val="ＭＳ Ｐ明朝"/>
            <family val="1"/>
            <charset val="128"/>
          </rPr>
          <t>クラス名入力</t>
        </r>
      </text>
    </comment>
    <comment ref="V9" authorId="0" shapeId="0">
      <text>
        <r>
          <rPr>
            <sz val="9"/>
            <color indexed="81"/>
            <rFont val="ＭＳ Ｐ明朝"/>
            <family val="1"/>
            <charset val="128"/>
          </rPr>
          <t>学級児童数</t>
        </r>
      </text>
    </comment>
    <comment ref="K16" authorId="0" shapeId="0">
      <text>
        <r>
          <rPr>
            <sz val="9"/>
            <color indexed="81"/>
            <rFont val="ＭＳ Ｐ明朝"/>
            <family val="1"/>
            <charset val="128"/>
          </rPr>
          <t>Ｄ：園舎全床面積
Ｃ：3才未満児に係る面積</t>
        </r>
      </text>
    </comment>
    <comment ref="R19" authorId="0" shapeId="0">
      <text>
        <r>
          <rPr>
            <sz val="9"/>
            <color indexed="81"/>
            <rFont val="ＭＳ Ｐ明朝"/>
            <family val="1"/>
            <charset val="128"/>
          </rPr>
          <t>学級数に応じた3歳以上児の面積</t>
        </r>
      </text>
    </comment>
    <comment ref="V19" authorId="0" shapeId="0">
      <text>
        <r>
          <rPr>
            <sz val="9"/>
            <color indexed="81"/>
            <rFont val="ＭＳ Ｐ明朝"/>
            <family val="1"/>
            <charset val="128"/>
          </rPr>
          <t>2歳児室の人数（1歳児室で保育している満2歳到達児を含む）から満
3歳児を除いた人数</t>
        </r>
      </text>
    </comment>
    <comment ref="G32" authorId="0" shapeId="0">
      <text>
        <r>
          <rPr>
            <sz val="9"/>
            <color indexed="81"/>
            <rFont val="ＭＳ Ｐ明朝"/>
            <family val="1"/>
            <charset val="128"/>
          </rPr>
          <t>県規則第14条(2)
「保育室等」とは、乳児室、ほふく室、保育室及び遊戯室をいう。</t>
        </r>
      </text>
    </comment>
  </commentList>
</comments>
</file>

<file path=xl/comments3.xml><?xml version="1.0" encoding="utf-8"?>
<comments xmlns="http://schemas.openxmlformats.org/spreadsheetml/2006/main">
  <authors>
    <author>soramimi69</author>
    <author>沖縄県</author>
  </authors>
  <commentList>
    <comment ref="V4" authorId="0" shapeId="0">
      <text>
        <r>
          <rPr>
            <sz val="9"/>
            <color indexed="81"/>
            <rFont val="ＭＳ Ｐ明朝"/>
            <family val="1"/>
            <charset val="128"/>
          </rPr>
          <t>色のついたセルには数式が入っています。
色なしセルに入力してください。</t>
        </r>
      </text>
    </comment>
    <comment ref="I9" authorId="1" shapeId="0">
      <text>
        <r>
          <rPr>
            <sz val="9"/>
            <color indexed="81"/>
            <rFont val="ＭＳ Ｐゴシック"/>
            <family val="3"/>
            <charset val="128"/>
          </rPr>
          <t>産休・育休・病休等の代替職員は、正規職員に含め、再掲表示してください。</t>
        </r>
      </text>
    </comment>
    <comment ref="T9" authorId="1" shapeId="0">
      <text>
        <r>
          <rPr>
            <sz val="9"/>
            <color indexed="81"/>
            <rFont val="ＭＳ Ｐゴシック"/>
            <family val="3"/>
            <charset val="128"/>
          </rPr>
          <t>産休・育休・病休等の代替職員は、正規職員に含め、再掲表示してください。</t>
        </r>
      </text>
    </comment>
    <comment ref="AE9" authorId="1" shapeId="0">
      <text>
        <r>
          <rPr>
            <sz val="9"/>
            <color indexed="81"/>
            <rFont val="ＭＳ Ｐゴシック"/>
            <family val="3"/>
            <charset val="128"/>
          </rPr>
          <t>産休・育休・病休等の代替職員は、正規職員に含め、再掲表示してください。</t>
        </r>
      </text>
    </comment>
    <comment ref="BE33" authorId="0" shapeId="0">
      <text>
        <r>
          <rPr>
            <sz val="9"/>
            <color indexed="81"/>
            <rFont val="ＭＳ Ｐ明朝"/>
            <family val="1"/>
            <charset val="128"/>
          </rPr>
          <t>正規職員就業規則に定める所定労働時間を入力</t>
        </r>
      </text>
    </comment>
    <comment ref="BA35" authorId="1" shapeId="0">
      <text>
        <r>
          <rPr>
            <sz val="9"/>
            <color indexed="81"/>
            <rFont val="ＭＳ Ｐ明朝"/>
            <family val="1"/>
            <charset val="128"/>
          </rPr>
          <t>保育士カウントの看護師等を含む</t>
        </r>
      </text>
    </comment>
    <comment ref="BM35" authorId="1" shapeId="0">
      <text>
        <r>
          <rPr>
            <sz val="9"/>
            <color indexed="81"/>
            <rFont val="ＭＳ Ｐ明朝"/>
            <family val="1"/>
            <charset val="128"/>
          </rPr>
          <t>保育士カウントの看護師等を含む</t>
        </r>
      </text>
    </comment>
    <comment ref="H37" authorId="0" shapeId="0">
      <text>
        <r>
          <rPr>
            <sz val="9"/>
            <color indexed="81"/>
            <rFont val="ＭＳ Ｐ明朝"/>
            <family val="1"/>
            <charset val="128"/>
          </rPr>
          <t>保育所運営Ｎｏ1の１(1)表から引用する数式が入っています。手入力可。</t>
        </r>
      </text>
    </comment>
    <comment ref="BE37" authorId="0" shapeId="0">
      <text>
        <r>
          <rPr>
            <sz val="9"/>
            <color indexed="81"/>
            <rFont val="ＭＳ Ｐゴシック"/>
            <family val="3"/>
            <charset val="128"/>
          </rPr>
          <t>式が入っています。</t>
        </r>
      </text>
    </comment>
    <comment ref="BQ37" authorId="0" shapeId="0">
      <text>
        <r>
          <rPr>
            <sz val="9"/>
            <color indexed="81"/>
            <rFont val="ＭＳ Ｐゴシック"/>
            <family val="3"/>
            <charset val="128"/>
          </rPr>
          <t>式が入っています。</t>
        </r>
      </text>
    </comment>
    <comment ref="S66" authorId="0" shapeId="0">
      <text>
        <r>
          <rPr>
            <sz val="9"/>
            <color indexed="81"/>
            <rFont val="ＭＳ Ｐ明朝"/>
            <family val="1"/>
            <charset val="128"/>
          </rPr>
          <t>チーム保育を担当する教員、保育士等を配置する場合に、年齢別配置基準等を超えて配置する加配人数の区分に応じた上限数の範囲内で配置するときに加算
1号及び2号の利用定員 45人以下  　　　　　　→上限1人
　　〃　　　　　 利用定員 46以上～150人以下→上限2人
    〃           利用定員151以上～240人以下→上限3人
    〃           利用定員241以上～270人以下→上限3.5人
    〃           利用定員271以上～300人以下→上限5人
    〃           利用定員301以上～450人以下→上限6人
    〃           利用定員451人以上　      　　  →上限8人</t>
        </r>
      </text>
    </comment>
    <comment ref="S67" authorId="1" shapeId="0">
      <text>
        <r>
          <rPr>
            <sz val="9"/>
            <color indexed="81"/>
            <rFont val="ＭＳ Ｐ明朝"/>
            <family val="1"/>
            <charset val="128"/>
          </rPr>
          <t>利用定員（1号及び2号）36人以上300人以下の場合であって、全ての学級に専任の学級担任を配置するため、保育教諭等を1人加配する場合に加算</t>
        </r>
      </text>
    </comment>
  </commentList>
</comments>
</file>

<file path=xl/comments4.xml><?xml version="1.0" encoding="utf-8"?>
<comments xmlns="http://schemas.openxmlformats.org/spreadsheetml/2006/main">
  <authors>
    <author>soramimi69</author>
    <author>沖縄県</author>
  </authors>
  <commentList>
    <comment ref="V5" authorId="0" shapeId="0">
      <text>
        <r>
          <rPr>
            <sz val="9"/>
            <color indexed="81"/>
            <rFont val="ＭＳ Ｐ明朝"/>
            <family val="1"/>
            <charset val="128"/>
          </rPr>
          <t>色のついたセルには数式が入っています。
色なしセルに入力してください。</t>
        </r>
      </text>
    </comment>
    <comment ref="I10" authorId="1" shapeId="0">
      <text>
        <r>
          <rPr>
            <sz val="9"/>
            <color indexed="81"/>
            <rFont val="ＭＳ Ｐゴシック"/>
            <family val="3"/>
            <charset val="128"/>
          </rPr>
          <t>産休・育休・病休等の代替職員は、正規職員に含め、再掲表示してください。</t>
        </r>
      </text>
    </comment>
    <comment ref="T10" authorId="1" shapeId="0">
      <text>
        <r>
          <rPr>
            <sz val="9"/>
            <color indexed="81"/>
            <rFont val="ＭＳ Ｐゴシック"/>
            <family val="3"/>
            <charset val="128"/>
          </rPr>
          <t>産休・育休・病休等の代替職員は、正規職員に含め、再掲表示してください。</t>
        </r>
      </text>
    </comment>
    <comment ref="AE10" authorId="1" shapeId="0">
      <text>
        <r>
          <rPr>
            <sz val="9"/>
            <color indexed="81"/>
            <rFont val="ＭＳ Ｐゴシック"/>
            <family val="3"/>
            <charset val="128"/>
          </rPr>
          <t>産休・育休・病休等の代替職員は、正規職員に含め、再掲表示してください。</t>
        </r>
      </text>
    </comment>
    <comment ref="BE34" authorId="0" shapeId="0">
      <text>
        <r>
          <rPr>
            <sz val="9"/>
            <color indexed="81"/>
            <rFont val="ＭＳ Ｐ明朝"/>
            <family val="1"/>
            <charset val="128"/>
          </rPr>
          <t>正規職員就業規則に定める所定労働時間を入力</t>
        </r>
      </text>
    </comment>
    <comment ref="BA36" authorId="1" shapeId="0">
      <text>
        <r>
          <rPr>
            <sz val="9"/>
            <color indexed="81"/>
            <rFont val="ＭＳ Ｐ明朝"/>
            <family val="1"/>
            <charset val="128"/>
          </rPr>
          <t>保育士カウントの看護師等を含む</t>
        </r>
      </text>
    </comment>
    <comment ref="BM36" authorId="1" shapeId="0">
      <text>
        <r>
          <rPr>
            <sz val="9"/>
            <color indexed="81"/>
            <rFont val="ＭＳ Ｐ明朝"/>
            <family val="1"/>
            <charset val="128"/>
          </rPr>
          <t>保育士カウントの看護師等を含む</t>
        </r>
      </text>
    </comment>
    <comment ref="H38" authorId="0" shapeId="0">
      <text>
        <r>
          <rPr>
            <sz val="9"/>
            <color indexed="81"/>
            <rFont val="ＭＳ Ｐ明朝"/>
            <family val="1"/>
            <charset val="128"/>
          </rPr>
          <t>保育所運営Ｎｏ1の１(1)表から引用する数式が入っています。手入力可。</t>
        </r>
      </text>
    </comment>
    <comment ref="BE38" authorId="0" shapeId="0">
      <text>
        <r>
          <rPr>
            <sz val="9"/>
            <color indexed="81"/>
            <rFont val="ＭＳ Ｐゴシック"/>
            <family val="3"/>
            <charset val="128"/>
          </rPr>
          <t>式が入っています。</t>
        </r>
      </text>
    </comment>
    <comment ref="BQ38" authorId="0" shapeId="0">
      <text>
        <r>
          <rPr>
            <sz val="9"/>
            <color indexed="81"/>
            <rFont val="ＭＳ Ｐゴシック"/>
            <family val="3"/>
            <charset val="128"/>
          </rPr>
          <t>式が入っています。</t>
        </r>
      </text>
    </comment>
    <comment ref="S67" authorId="0" shapeId="0">
      <text>
        <r>
          <rPr>
            <sz val="9"/>
            <color indexed="81"/>
            <rFont val="ＭＳ Ｐ明朝"/>
            <family val="1"/>
            <charset val="128"/>
          </rPr>
          <t>チーム保育を担当する教員、保育士等を配置する場合に、年齢別配置基準等を超えて配置する加配人数の区分に応じた上限数の範囲内で配置するときに加算
1号及び2号の利用定員 45人以下  　　　　　　→上限1人
　　〃　　　　　 利用定員 46以上～150人以下→上限2人
    〃           利用定員151以上～240人以下→上限3人
    〃           利用定員241以上～270人以下→上限3.5人
    〃           利用定員271以上～300人以下→上限5人
    〃           利用定員301以上～450人以下→上限6人
    〃           利用定員451人以上　      　　  →上限8人</t>
        </r>
      </text>
    </comment>
    <comment ref="S68" authorId="1" shapeId="0">
      <text>
        <r>
          <rPr>
            <sz val="9"/>
            <color indexed="81"/>
            <rFont val="ＭＳ Ｐ明朝"/>
            <family val="1"/>
            <charset val="128"/>
          </rPr>
          <t>利用定員（1号及び2号）36人以上300人以下の場合であって、全ての学級に専任の学級担任を配置するため、保育教諭等を1人加配する場合に加算</t>
        </r>
      </text>
    </comment>
  </commentList>
</comments>
</file>

<file path=xl/comments5.xml><?xml version="1.0" encoding="utf-8"?>
<comments xmlns="http://schemas.openxmlformats.org/spreadsheetml/2006/main">
  <authors>
    <author>沖縄県</author>
    <author>soramimi69</author>
  </authors>
  <commentList>
    <comment ref="D8" authorId="0" shapeId="0">
      <text>
        <r>
          <rPr>
            <sz val="9"/>
            <color indexed="81"/>
            <rFont val="ＭＳ Ｐゴシック"/>
            <family val="3"/>
            <charset val="128"/>
          </rPr>
          <t>特別児童扶養手当支給対象児童を受入れている施設</t>
        </r>
      </text>
    </comment>
    <comment ref="D9" authorId="0" shapeId="0">
      <text>
        <r>
          <rPr>
            <sz val="9"/>
            <color indexed="81"/>
            <rFont val="ＭＳ Ｐゴシック"/>
            <family val="3"/>
            <charset val="128"/>
          </rPr>
          <t>市町村長が認めた障害児を受入れている施設</t>
        </r>
      </text>
    </comment>
    <comment ref="AX18" authorId="1" shapeId="0">
      <text>
        <r>
          <rPr>
            <sz val="9"/>
            <color indexed="81"/>
            <rFont val="ＭＳ Ｐ明朝"/>
            <family val="1"/>
            <charset val="128"/>
          </rPr>
          <t>正規職員就業規則に定める所定労働時間を入力</t>
        </r>
      </text>
    </comment>
    <comment ref="AD19" authorId="1" shapeId="0">
      <text>
        <r>
          <rPr>
            <sz val="9"/>
            <color indexed="10"/>
            <rFont val="ＭＳ Ｐ明朝"/>
            <family val="1"/>
            <charset val="128"/>
          </rPr>
          <t>下記記入要領(ｲ)の常勤保育士の定義①、②に該当する者</t>
        </r>
      </text>
    </comment>
    <comment ref="AE19" authorId="1" shapeId="0">
      <text>
        <r>
          <rPr>
            <sz val="9"/>
            <color indexed="10"/>
            <rFont val="ＭＳ Ｐ明朝"/>
            <family val="1"/>
            <charset val="128"/>
          </rPr>
          <t>下記記入要領（ｲ）の常勤保育士の定義①、②に該当しない者</t>
        </r>
      </text>
    </comment>
    <comment ref="AT20" authorId="0" shapeId="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AX20" authorId="1" shapeId="0">
      <text>
        <r>
          <rPr>
            <sz val="9"/>
            <color indexed="81"/>
            <rFont val="ＭＳ Ｐゴシック"/>
            <family val="3"/>
            <charset val="128"/>
          </rPr>
          <t>式が入っています。</t>
        </r>
      </text>
    </comment>
    <comment ref="BF20" authorId="0" shapeId="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BJ20" authorId="1" shapeId="0">
      <text>
        <r>
          <rPr>
            <sz val="9"/>
            <color indexed="81"/>
            <rFont val="ＭＳ Ｐゴシック"/>
            <family val="3"/>
            <charset val="128"/>
          </rPr>
          <t>式が入っています。</t>
        </r>
      </text>
    </comment>
    <comment ref="AX22" authorId="1" shapeId="0">
      <text>
        <r>
          <rPr>
            <sz val="9"/>
            <color indexed="81"/>
            <rFont val="ＭＳ Ｐゴシック"/>
            <family val="3"/>
            <charset val="128"/>
          </rPr>
          <t>式が入っています。</t>
        </r>
      </text>
    </comment>
    <comment ref="BJ22" authorId="1" shapeId="0">
      <text>
        <r>
          <rPr>
            <sz val="9"/>
            <color indexed="81"/>
            <rFont val="ＭＳ Ｐゴシック"/>
            <family val="3"/>
            <charset val="128"/>
          </rPr>
          <t>式が入っています。</t>
        </r>
      </text>
    </comment>
  </commentList>
</comments>
</file>

<file path=xl/comments6.xml><?xml version="1.0" encoding="utf-8"?>
<comments xmlns="http://schemas.openxmlformats.org/spreadsheetml/2006/main">
  <authors>
    <author>沖縄県</author>
    <author>soramimi69</author>
  </authors>
  <commentList>
    <comment ref="E9" authorId="0" shapeId="0">
      <text>
        <r>
          <rPr>
            <sz val="9"/>
            <color indexed="81"/>
            <rFont val="ＭＳ Ｐゴシック"/>
            <family val="3"/>
            <charset val="128"/>
          </rPr>
          <t>特別児童扶養手当支給対象児童を受入れている施設</t>
        </r>
      </text>
    </comment>
    <comment ref="E10" authorId="0" shapeId="0">
      <text>
        <r>
          <rPr>
            <sz val="9"/>
            <color indexed="81"/>
            <rFont val="ＭＳ Ｐゴシック"/>
            <family val="3"/>
            <charset val="128"/>
          </rPr>
          <t>市町村長が認めた障害児を受入れている施設</t>
        </r>
      </text>
    </comment>
    <comment ref="AY19" authorId="1" shapeId="0">
      <text>
        <r>
          <rPr>
            <sz val="9"/>
            <color indexed="81"/>
            <rFont val="ＭＳ Ｐ明朝"/>
            <family val="1"/>
            <charset val="128"/>
          </rPr>
          <t>正規職員就業規則に定める所定労働時間を入力</t>
        </r>
      </text>
    </comment>
    <comment ref="AE20" authorId="1" shapeId="0">
      <text>
        <r>
          <rPr>
            <sz val="9"/>
            <color indexed="10"/>
            <rFont val="ＭＳ Ｐ明朝"/>
            <family val="1"/>
            <charset val="128"/>
          </rPr>
          <t>下記記入要領(ｲ)の常勤保育士の定義①、②に該当する者</t>
        </r>
      </text>
    </comment>
    <comment ref="AF20" authorId="1" shapeId="0">
      <text>
        <r>
          <rPr>
            <sz val="9"/>
            <color indexed="10"/>
            <rFont val="ＭＳ Ｐ明朝"/>
            <family val="1"/>
            <charset val="128"/>
          </rPr>
          <t>下記記入要領（ｲ）の常勤保育士の定義①、②に該当しない者</t>
        </r>
      </text>
    </comment>
    <comment ref="AU21" authorId="0" shapeId="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AY21" authorId="1" shapeId="0">
      <text>
        <r>
          <rPr>
            <sz val="9"/>
            <color indexed="81"/>
            <rFont val="ＭＳ Ｐゴシック"/>
            <family val="3"/>
            <charset val="128"/>
          </rPr>
          <t>式が入っています。</t>
        </r>
      </text>
    </comment>
    <comment ref="BG21" authorId="0" shapeId="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BK21" authorId="1" shapeId="0">
      <text>
        <r>
          <rPr>
            <sz val="9"/>
            <color indexed="81"/>
            <rFont val="ＭＳ Ｐゴシック"/>
            <family val="3"/>
            <charset val="128"/>
          </rPr>
          <t>式が入っています。</t>
        </r>
      </text>
    </comment>
    <comment ref="AY23" authorId="1" shapeId="0">
      <text>
        <r>
          <rPr>
            <sz val="9"/>
            <color indexed="81"/>
            <rFont val="ＭＳ Ｐゴシック"/>
            <family val="3"/>
            <charset val="128"/>
          </rPr>
          <t>式が入っています。</t>
        </r>
      </text>
    </comment>
    <comment ref="BK23" authorId="1" shapeId="0">
      <text>
        <r>
          <rPr>
            <sz val="9"/>
            <color indexed="81"/>
            <rFont val="ＭＳ Ｐゴシック"/>
            <family val="3"/>
            <charset val="128"/>
          </rPr>
          <t>式が入っています。</t>
        </r>
      </text>
    </comment>
  </commentList>
</comments>
</file>

<file path=xl/comments7.xml><?xml version="1.0" encoding="utf-8"?>
<comments xmlns="http://schemas.openxmlformats.org/spreadsheetml/2006/main">
  <authors>
    <author>沖縄県</author>
  </authors>
  <commentList>
    <comment ref="E3" authorId="0" shapeId="0">
      <text>
        <r>
          <rPr>
            <sz val="8"/>
            <color indexed="81"/>
            <rFont val="ＭＳ Ｐ明朝"/>
            <family val="1"/>
            <charset val="128"/>
          </rPr>
          <t>色のついたセルには数式が入っています。</t>
        </r>
        <r>
          <rPr>
            <b/>
            <sz val="8"/>
            <color indexed="81"/>
            <rFont val="ＭＳ Ｐゴシック"/>
            <family val="3"/>
            <charset val="128"/>
          </rPr>
          <t>色なしのセル</t>
        </r>
        <r>
          <rPr>
            <sz val="8"/>
            <color indexed="81"/>
            <rFont val="ＭＳ Ｐ明朝"/>
            <family val="1"/>
            <charset val="128"/>
          </rPr>
          <t>に入力してください。</t>
        </r>
      </text>
    </comment>
  </commentList>
</comments>
</file>

<file path=xl/comments8.xml><?xml version="1.0" encoding="utf-8"?>
<comments xmlns="http://schemas.openxmlformats.org/spreadsheetml/2006/main">
  <authors>
    <author>soramimi69</author>
    <author>沖縄県</author>
  </authors>
  <commentList>
    <comment ref="BI11" authorId="0" shapeId="0">
      <text>
        <r>
          <rPr>
            <sz val="9"/>
            <color indexed="81"/>
            <rFont val="ＭＳ ゴシック"/>
            <family val="3"/>
            <charset val="128"/>
          </rPr>
          <t>時間単位の年休取得については切り捨て
15日４時間 → 15
15日５時間 → 15</t>
        </r>
      </text>
    </comment>
    <comment ref="F13" authorId="1" shapeId="0">
      <text>
        <r>
          <rPr>
            <sz val="9"/>
            <color indexed="81"/>
            <rFont val="MS P ゴシック"/>
            <family val="3"/>
            <charset val="128"/>
          </rPr>
          <t>・「常勤」
①就業規則において定められている常勤の従事者が勤務すべき時間数（１か月に勤務すべき時間数が120時間以上であるものに限る）に達している者
②上記以外の者であって、１日６時間以上かつ月20日以上勤務するもの
・「短時間」
上記のいずれにも該当しない者</t>
        </r>
      </text>
    </comment>
  </commentList>
</comments>
</file>

<file path=xl/comments9.xml><?xml version="1.0" encoding="utf-8"?>
<comments xmlns="http://schemas.openxmlformats.org/spreadsheetml/2006/main">
  <authors>
    <author>沖縄県</author>
  </authors>
  <commentList>
    <comment ref="F13" authorId="0" shapeId="0">
      <text>
        <r>
          <rPr>
            <sz val="9"/>
            <color indexed="81"/>
            <rFont val="MS P ゴシック"/>
            <family val="3"/>
            <charset val="128"/>
          </rPr>
          <t>・「常勤」
①就業規則において定められている常勤の従事者が勤務すべき時間数（１か月に勤務すべき時間数が120時間以上であるものに限る）に達している者
②上記以外の者であって、１日６時間以上かつ月20日以上勤務するもの
・「短時間」
上記のいずれにも該当しない者</t>
        </r>
        <r>
          <rPr>
            <b/>
            <sz val="9"/>
            <color indexed="81"/>
            <rFont val="MS P ゴシック"/>
            <family val="3"/>
            <charset val="128"/>
          </rPr>
          <t xml:space="preserve">
</t>
        </r>
        <r>
          <rPr>
            <sz val="9"/>
            <color indexed="81"/>
            <rFont val="MS P ゴシック"/>
            <family val="3"/>
            <charset val="128"/>
          </rPr>
          <t xml:space="preserve">
</t>
        </r>
      </text>
    </comment>
    <comment ref="AH14" authorId="0" shapeId="0">
      <text>
        <r>
          <rPr>
            <b/>
            <sz val="9"/>
            <color indexed="10"/>
            <rFont val="ＭＳ Ｐゴシック"/>
            <family val="3"/>
            <charset val="128"/>
          </rPr>
          <t>※日給・時給の場合：時給・日給を月額に換算した金額を入力</t>
        </r>
      </text>
    </comment>
    <comment ref="AI16" authorId="0" shapeId="0">
      <text>
        <r>
          <rPr>
            <b/>
            <sz val="9"/>
            <color indexed="10"/>
            <rFont val="ＭＳ Ｐゴシック"/>
            <family val="3"/>
            <charset val="128"/>
          </rPr>
          <t>※日給・時給の場合：日給額・時給額を入力</t>
        </r>
      </text>
    </comment>
  </commentList>
</comments>
</file>

<file path=xl/sharedStrings.xml><?xml version="1.0" encoding="utf-8"?>
<sst xmlns="http://schemas.openxmlformats.org/spreadsheetml/2006/main" count="5318" uniqueCount="1515">
  <si>
    <t>○　防火管理者の職氏名</t>
  </si>
  <si>
    <t>訓　　練　　内　　容</t>
    <rPh sb="0" eb="1">
      <t>クン</t>
    </rPh>
    <rPh sb="3" eb="4">
      <t>ネリ</t>
    </rPh>
    <rPh sb="6" eb="7">
      <t>ナイ</t>
    </rPh>
    <rPh sb="9" eb="10">
      <t>カタチ</t>
    </rPh>
    <phoneticPr fontId="4"/>
  </si>
  <si>
    <t>備　　　考</t>
    <rPh sb="0" eb="1">
      <t>ソナエ</t>
    </rPh>
    <rPh sb="4" eb="5">
      <t>コウ</t>
    </rPh>
    <phoneticPr fontId="4"/>
  </si>
  <si>
    <t>図っているか。</t>
    <rPh sb="0" eb="1">
      <t>ハカ</t>
    </rPh>
    <phoneticPr fontId="4"/>
  </si>
  <si>
    <t>特　記　事　項</t>
    <rPh sb="0" eb="1">
      <t>トク</t>
    </rPh>
    <rPh sb="2" eb="3">
      <t>キ</t>
    </rPh>
    <rPh sb="4" eb="5">
      <t>コト</t>
    </rPh>
    <rPh sb="6" eb="7">
      <t>コウ</t>
    </rPh>
    <phoneticPr fontId="4"/>
  </si>
  <si>
    <t>室　名</t>
    <rPh sb="0" eb="1">
      <t>シツ</t>
    </rPh>
    <rPh sb="2" eb="3">
      <t>メイ</t>
    </rPh>
    <phoneticPr fontId="4"/>
  </si>
  <si>
    <t>遊戯室</t>
    <rPh sb="0" eb="3">
      <t>ユウギシツ</t>
    </rPh>
    <phoneticPr fontId="4"/>
  </si>
  <si>
    <t>面積　㎡</t>
    <rPh sb="0" eb="2">
      <t>メンセキ</t>
    </rPh>
    <phoneticPr fontId="4"/>
  </si>
  <si>
    <t>：</t>
    <phoneticPr fontId="4"/>
  </si>
  <si>
    <t>～</t>
    <phoneticPr fontId="4"/>
  </si>
  <si>
    <t>人</t>
  </si>
  <si>
    <t>施設長</t>
    <rPh sb="0" eb="3">
      <t>シセツチョウ</t>
    </rPh>
    <phoneticPr fontId="4"/>
  </si>
  <si>
    <t>・</t>
    <phoneticPr fontId="4"/>
  </si>
  <si>
    <t>　</t>
    <phoneticPr fontId="4"/>
  </si>
  <si>
    <t>）</t>
    <phoneticPr fontId="4"/>
  </si>
  <si>
    <t>いるか。</t>
    <phoneticPr fontId="4"/>
  </si>
  <si>
    <t xml:space="preserve"> </t>
    <phoneticPr fontId="4"/>
  </si>
  <si>
    <t>・</t>
    <phoneticPr fontId="4"/>
  </si>
  <si>
    <t xml:space="preserve"> ･</t>
    <phoneticPr fontId="4"/>
  </si>
  <si>
    <t>年</t>
    <rPh sb="0" eb="1">
      <t>ネン</t>
    </rPh>
    <phoneticPr fontId="2"/>
  </si>
  <si>
    <t>部屋数計</t>
    <rPh sb="0" eb="2">
      <t>ヘヤ</t>
    </rPh>
    <rPh sb="2" eb="3">
      <t>カズ</t>
    </rPh>
    <rPh sb="3" eb="4">
      <t>ケイ</t>
    </rPh>
    <phoneticPr fontId="4"/>
  </si>
  <si>
    <t>月</t>
    <rPh sb="0" eb="1">
      <t>ツキ</t>
    </rPh>
    <phoneticPr fontId="4"/>
  </si>
  <si>
    <t>施設、設備関係</t>
    <rPh sb="0" eb="2">
      <t>シセツ</t>
    </rPh>
    <rPh sb="3" eb="5">
      <t>セツビ</t>
    </rPh>
    <phoneticPr fontId="4"/>
  </si>
  <si>
    <t>職員配置関係</t>
    <rPh sb="0" eb="2">
      <t>ショクイン</t>
    </rPh>
    <rPh sb="2" eb="4">
      <t>ハイチ</t>
    </rPh>
    <phoneticPr fontId="4"/>
  </si>
  <si>
    <t>※</t>
    <phoneticPr fontId="4"/>
  </si>
  <si>
    <t>クラス名</t>
    <rPh sb="3" eb="4">
      <t>ナ</t>
    </rPh>
    <phoneticPr fontId="4"/>
  </si>
  <si>
    <t>②</t>
    <phoneticPr fontId="4"/>
  </si>
  <si>
    <t>時間</t>
    <rPh sb="0" eb="2">
      <t>ジカン</t>
    </rPh>
    <phoneticPr fontId="4"/>
  </si>
  <si>
    <t>日</t>
    <rPh sb="0" eb="1">
      <t>ニチ</t>
    </rPh>
    <phoneticPr fontId="4"/>
  </si>
  <si>
    <t>事　　業　　名</t>
    <rPh sb="0" eb="1">
      <t>コト</t>
    </rPh>
    <rPh sb="3" eb="4">
      <t>ギョウ</t>
    </rPh>
    <rPh sb="6" eb="7">
      <t>メイ</t>
    </rPh>
    <phoneticPr fontId="4"/>
  </si>
  <si>
    <t>クラス名</t>
    <rPh sb="3" eb="4">
      <t>メイ</t>
    </rPh>
    <phoneticPr fontId="4"/>
  </si>
  <si>
    <t>児童数</t>
    <rPh sb="0" eb="3">
      <t>ジドウスウ</t>
    </rPh>
    <phoneticPr fontId="4"/>
  </si>
  <si>
    <t>平　　　日</t>
  </si>
  <si>
    <t>土曜日</t>
  </si>
  <si>
    <t>職名</t>
    <rPh sb="0" eb="2">
      <t>ショクメイ</t>
    </rPh>
    <phoneticPr fontId="4"/>
  </si>
  <si>
    <t>保育士</t>
    <rPh sb="0" eb="3">
      <t>ホイクシ</t>
    </rPh>
    <phoneticPr fontId="4"/>
  </si>
  <si>
    <t>事務員</t>
    <rPh sb="0" eb="3">
      <t>ジムイン</t>
    </rPh>
    <phoneticPr fontId="4"/>
  </si>
  <si>
    <t>調理員</t>
    <rPh sb="0" eb="3">
      <t>チョウリイン</t>
    </rPh>
    <phoneticPr fontId="4"/>
  </si>
  <si>
    <t>〃</t>
    <phoneticPr fontId="4"/>
  </si>
  <si>
    <t>氏　名</t>
    <rPh sb="0" eb="1">
      <t>シ</t>
    </rPh>
    <rPh sb="2" eb="3">
      <t>メイ</t>
    </rPh>
    <phoneticPr fontId="4"/>
  </si>
  <si>
    <t>職　名</t>
    <rPh sb="0" eb="1">
      <t>ショク</t>
    </rPh>
    <rPh sb="2" eb="3">
      <t>メイ</t>
    </rPh>
    <phoneticPr fontId="4"/>
  </si>
  <si>
    <t>実働時間</t>
    <rPh sb="0" eb="2">
      <t>ジツドウ</t>
    </rPh>
    <rPh sb="2" eb="4">
      <t>ジカン</t>
    </rPh>
    <phoneticPr fontId="4"/>
  </si>
  <si>
    <t>曜日</t>
    <rPh sb="0" eb="2">
      <t>ヨウビ</t>
    </rPh>
    <phoneticPr fontId="4"/>
  </si>
  <si>
    <t>記号</t>
    <rPh sb="0" eb="2">
      <t>キゴウ</t>
    </rPh>
    <phoneticPr fontId="4"/>
  </si>
  <si>
    <t>勤務形態</t>
    <rPh sb="0" eb="2">
      <t>キンム</t>
    </rPh>
    <rPh sb="2" eb="4">
      <t>ケイタイ</t>
    </rPh>
    <phoneticPr fontId="4"/>
  </si>
  <si>
    <t>（</t>
    <phoneticPr fontId="4"/>
  </si>
  <si>
    <t>）</t>
    <phoneticPr fontId="4"/>
  </si>
  <si>
    <t>的な危機管理マニュアル等が策定されているか。</t>
    <rPh sb="0" eb="1">
      <t>テキ</t>
    </rPh>
    <rPh sb="2" eb="4">
      <t>キキ</t>
    </rPh>
    <rPh sb="4" eb="6">
      <t>カンリ</t>
    </rPh>
    <rPh sb="11" eb="12">
      <t>トウ</t>
    </rPh>
    <rPh sb="13" eb="15">
      <t>サクテイ</t>
    </rPh>
    <phoneticPr fontId="4"/>
  </si>
  <si>
    <t>１日</t>
    <rPh sb="1" eb="2">
      <t>ニチ</t>
    </rPh>
    <phoneticPr fontId="4"/>
  </si>
  <si>
    <t>処　理　の　状　況</t>
    <rPh sb="0" eb="1">
      <t>トコロ</t>
    </rPh>
    <rPh sb="2" eb="3">
      <t>リ</t>
    </rPh>
    <rPh sb="6" eb="7">
      <t>ジョウ</t>
    </rPh>
    <rPh sb="8" eb="9">
      <t>キョウ</t>
    </rPh>
    <phoneticPr fontId="4"/>
  </si>
  <si>
    <t>(1)　飲用水等の管理状況</t>
  </si>
  <si>
    <t>～</t>
    <phoneticPr fontId="4"/>
  </si>
  <si>
    <t>検食時間</t>
    <rPh sb="0" eb="1">
      <t>ケン</t>
    </rPh>
    <rPh sb="1" eb="2">
      <t>ショク</t>
    </rPh>
    <rPh sb="2" eb="4">
      <t>ジカン</t>
    </rPh>
    <phoneticPr fontId="4"/>
  </si>
  <si>
    <t>作成者氏名</t>
    <rPh sb="0" eb="3">
      <t>サクセイシャ</t>
    </rPh>
    <rPh sb="3" eb="5">
      <t>シメイ</t>
    </rPh>
    <phoneticPr fontId="4"/>
  </si>
  <si>
    <t>資　　　格</t>
    <rPh sb="0" eb="1">
      <t>シ</t>
    </rPh>
    <rPh sb="4" eb="5">
      <t>カク</t>
    </rPh>
    <phoneticPr fontId="4"/>
  </si>
  <si>
    <t>回</t>
    <rPh sb="0" eb="1">
      <t>カイ</t>
    </rPh>
    <phoneticPr fontId="4"/>
  </si>
  <si>
    <t>月</t>
    <rPh sb="0" eb="1">
      <t>ガツ</t>
    </rPh>
    <phoneticPr fontId="4"/>
  </si>
  <si>
    <t>Ａ</t>
    <phoneticPr fontId="4"/>
  </si>
  <si>
    <t>Ｂ</t>
    <phoneticPr fontId="4"/>
  </si>
  <si>
    <t>Ｃ</t>
    <phoneticPr fontId="4"/>
  </si>
  <si>
    <t>Ｄ</t>
    <phoneticPr fontId="4"/>
  </si>
  <si>
    <t>Ｅ</t>
    <phoneticPr fontId="4"/>
  </si>
  <si>
    <t>Ｆ</t>
    <phoneticPr fontId="4"/>
  </si>
  <si>
    <t>平常</t>
    <rPh sb="0" eb="2">
      <t>ヘイジョウ</t>
    </rPh>
    <phoneticPr fontId="4"/>
  </si>
  <si>
    <t>勤務</t>
    <rPh sb="0" eb="2">
      <t>キンム</t>
    </rPh>
    <phoneticPr fontId="4"/>
  </si>
  <si>
    <t>午前</t>
    <rPh sb="0" eb="2">
      <t>ゴゼン</t>
    </rPh>
    <phoneticPr fontId="4"/>
  </si>
  <si>
    <t>時</t>
    <rPh sb="0" eb="1">
      <t>ジ</t>
    </rPh>
    <phoneticPr fontId="4"/>
  </si>
  <si>
    <t>分</t>
    <rPh sb="0" eb="1">
      <t>フン</t>
    </rPh>
    <phoneticPr fontId="4"/>
  </si>
  <si>
    <t>午後</t>
    <rPh sb="0" eb="2">
      <t>ゴゴ</t>
    </rPh>
    <phoneticPr fontId="4"/>
  </si>
  <si>
    <t>時　　間　　帯</t>
    <rPh sb="0" eb="1">
      <t>トキ</t>
    </rPh>
    <rPh sb="3" eb="4">
      <t>アイダ</t>
    </rPh>
    <rPh sb="6" eb="7">
      <t>オビ</t>
    </rPh>
    <phoneticPr fontId="4"/>
  </si>
  <si>
    <t>実働</t>
    <phoneticPr fontId="4"/>
  </si>
  <si>
    <t>）</t>
    <phoneticPr fontId="4"/>
  </si>
  <si>
    <t xml:space="preserve"> ※記入要領     勤務形態（Ａ～　）を上記の表に記入すること。</t>
    <phoneticPr fontId="4"/>
  </si>
  <si>
    <t>氏名</t>
    <rPh sb="0" eb="2">
      <t>シメイ</t>
    </rPh>
    <phoneticPr fontId="4"/>
  </si>
  <si>
    <t>※情報提供に努める事項</t>
  </si>
  <si>
    <t>・</t>
    <phoneticPr fontId="4"/>
  </si>
  <si>
    <t>年</t>
    <rPh sb="0" eb="1">
      <t>ネン</t>
    </rPh>
    <phoneticPr fontId="4"/>
  </si>
  <si>
    <t>現員</t>
    <rPh sb="0" eb="2">
      <t>ゲンイン</t>
    </rPh>
    <phoneticPr fontId="2"/>
  </si>
  <si>
    <t>保育室</t>
    <rPh sb="0" eb="3">
      <t>ホイクシツ</t>
    </rPh>
    <phoneticPr fontId="2"/>
  </si>
  <si>
    <t xml:space="preserve"> イ　転落事故防止設備はあるか。</t>
    <phoneticPr fontId="4"/>
  </si>
  <si>
    <t>人</t>
    <rPh sb="0" eb="1">
      <t>ヒト</t>
    </rPh>
    <phoneticPr fontId="2"/>
  </si>
  <si>
    <t>A</t>
    <phoneticPr fontId="2"/>
  </si>
  <si>
    <t>B</t>
    <phoneticPr fontId="2"/>
  </si>
  <si>
    <t>人</t>
    <rPh sb="0" eb="1">
      <t>ヒト</t>
    </rPh>
    <phoneticPr fontId="4"/>
  </si>
  <si>
    <t>（</t>
    <phoneticPr fontId="2"/>
  </si>
  <si>
    <t>計</t>
    <rPh sb="0" eb="1">
      <t>ケイ</t>
    </rPh>
    <phoneticPr fontId="2"/>
  </si>
  <si>
    <t>特　記　事　項</t>
    <phoneticPr fontId="4"/>
  </si>
  <si>
    <t>特　記　事　項</t>
    <phoneticPr fontId="2"/>
  </si>
  <si>
    <t>内科検診</t>
    <rPh sb="0" eb="2">
      <t>ナイカ</t>
    </rPh>
    <rPh sb="2" eb="4">
      <t>ケンシン</t>
    </rPh>
    <phoneticPr fontId="4"/>
  </si>
  <si>
    <t>歯科検診</t>
    <rPh sb="0" eb="2">
      <t>シカ</t>
    </rPh>
    <rPh sb="2" eb="4">
      <t>ケンシン</t>
    </rPh>
    <phoneticPr fontId="4"/>
  </si>
  <si>
    <t>尿検査</t>
    <rPh sb="0" eb="3">
      <t>ニョウケンサ</t>
    </rPh>
    <phoneticPr fontId="4"/>
  </si>
  <si>
    <t>その他の検査</t>
    <rPh sb="2" eb="3">
      <t>タ</t>
    </rPh>
    <rPh sb="4" eb="6">
      <t>ケンサ</t>
    </rPh>
    <phoneticPr fontId="4"/>
  </si>
  <si>
    <t>実施日</t>
    <rPh sb="0" eb="3">
      <t>ジッシビ</t>
    </rPh>
    <phoneticPr fontId="4"/>
  </si>
  <si>
    <t>１回目</t>
    <rPh sb="1" eb="3">
      <t>カイメ</t>
    </rPh>
    <phoneticPr fontId="4"/>
  </si>
  <si>
    <t>２回目</t>
    <rPh sb="1" eb="3">
      <t>カイメ</t>
    </rPh>
    <phoneticPr fontId="4"/>
  </si>
  <si>
    <t>・</t>
    <phoneticPr fontId="2"/>
  </si>
  <si>
    <t>　・乳児室（ほふく室）</t>
    <phoneticPr fontId="4"/>
  </si>
  <si>
    <t>市町村が作成したものを利用している。</t>
    <phoneticPr fontId="4"/>
  </si>
  <si>
    <t>市町村が作成したものを一部変更して利用している。</t>
    <phoneticPr fontId="4"/>
  </si>
  <si>
    <t>記録</t>
    <rPh sb="0" eb="2">
      <t>キロク</t>
    </rPh>
    <phoneticPr fontId="4"/>
  </si>
  <si>
    <t>4月</t>
    <rPh sb="1" eb="2">
      <t>ガツ</t>
    </rPh>
    <phoneticPr fontId="4"/>
  </si>
  <si>
    <t>実施月日</t>
    <rPh sb="0" eb="1">
      <t>ジツ</t>
    </rPh>
    <rPh sb="1" eb="2">
      <t>シ</t>
    </rPh>
    <rPh sb="2" eb="3">
      <t>ツキ</t>
    </rPh>
    <rPh sb="3" eb="4">
      <t>ヒ</t>
    </rPh>
    <phoneticPr fontId="4"/>
  </si>
  <si>
    <t>日現在）</t>
    <rPh sb="0" eb="1">
      <t>ニチ</t>
    </rPh>
    <rPh sb="1" eb="3">
      <t>ゲンザイ</t>
    </rPh>
    <phoneticPr fontId="4"/>
  </si>
  <si>
    <t>2歳未満児</t>
    <rPh sb="1" eb="2">
      <t>サイ</t>
    </rPh>
    <rPh sb="2" eb="4">
      <t>ミマン</t>
    </rPh>
    <rPh sb="4" eb="5">
      <t>ジ</t>
    </rPh>
    <phoneticPr fontId="2"/>
  </si>
  <si>
    <t>満2歳児</t>
    <rPh sb="0" eb="1">
      <t>マン</t>
    </rPh>
    <rPh sb="2" eb="3">
      <t>サイ</t>
    </rPh>
    <rPh sb="3" eb="4">
      <t>ジ</t>
    </rPh>
    <phoneticPr fontId="2"/>
  </si>
  <si>
    <t>利用定員</t>
    <rPh sb="0" eb="2">
      <t>リヨウ</t>
    </rPh>
    <rPh sb="2" eb="4">
      <t>テイイン</t>
    </rPh>
    <phoneticPr fontId="2"/>
  </si>
  <si>
    <t>認可定員</t>
    <rPh sb="0" eb="2">
      <t>ニンカ</t>
    </rPh>
    <rPh sb="2" eb="4">
      <t>テイイン</t>
    </rPh>
    <phoneticPr fontId="2"/>
  </si>
  <si>
    <t>）</t>
    <phoneticPr fontId="2"/>
  </si>
  <si>
    <t>　</t>
  </si>
  <si>
    <t>入所児童・施設、設備関係</t>
    <rPh sb="0" eb="2">
      <t>ニュウショ</t>
    </rPh>
    <rPh sb="2" eb="4">
      <t>ジドウ</t>
    </rPh>
    <rPh sb="5" eb="7">
      <t>シセツ</t>
    </rPh>
    <rPh sb="8" eb="10">
      <t>セツビ</t>
    </rPh>
    <phoneticPr fontId="4"/>
  </si>
  <si>
    <t xml:space="preserve"> １　入所児童の状況</t>
    <phoneticPr fontId="4"/>
  </si>
  <si>
    <t>クラス</t>
    <phoneticPr fontId="2"/>
  </si>
  <si>
    <t>合計</t>
    <rPh sb="0" eb="2">
      <t>ゴウケイ</t>
    </rPh>
    <phoneticPr fontId="2"/>
  </si>
  <si>
    <t xml:space="preserve"> ２　施設、設備の状況</t>
    <phoneticPr fontId="4"/>
  </si>
  <si>
    <t>適否</t>
    <phoneticPr fontId="2"/>
  </si>
  <si>
    <t>0歳児室</t>
    <phoneticPr fontId="2"/>
  </si>
  <si>
    <t>㎡</t>
    <phoneticPr fontId="4"/>
  </si>
  <si>
    <t>㎡</t>
    <phoneticPr fontId="2"/>
  </si>
  <si>
    <t>1歳児室</t>
    <phoneticPr fontId="2"/>
  </si>
  <si>
    <t xml:space="preserve"> ア　常用の屋内階段、屋外階段のどちらかがあるか。</t>
    <phoneticPr fontId="4"/>
  </si>
  <si>
    <t>給水設備及び昇降機設備等の管理</t>
    <phoneticPr fontId="4"/>
  </si>
  <si>
    <t xml:space="preserve"> ３　給水設備及び昇降機設備等の管理</t>
    <rPh sb="3" eb="5">
      <t>キュウスイ</t>
    </rPh>
    <rPh sb="5" eb="7">
      <t>セツビ</t>
    </rPh>
    <rPh sb="7" eb="8">
      <t>オヨ</t>
    </rPh>
    <rPh sb="9" eb="12">
      <t>ショウコウキ</t>
    </rPh>
    <rPh sb="12" eb="14">
      <t>セツビ</t>
    </rPh>
    <rPh sb="14" eb="15">
      <t>トウ</t>
    </rPh>
    <rPh sb="16" eb="18">
      <t>カンリ</t>
    </rPh>
    <phoneticPr fontId="4"/>
  </si>
  <si>
    <t xml:space="preserve"> ① 使用水は、次のどれか。</t>
    <phoneticPr fontId="4"/>
  </si>
  <si>
    <t>井戸水等の自家水</t>
    <rPh sb="0" eb="3">
      <t>イドミズ</t>
    </rPh>
    <rPh sb="3" eb="4">
      <t>トウ</t>
    </rPh>
    <rPh sb="5" eb="8">
      <t>ジカスイ</t>
    </rPh>
    <phoneticPr fontId="2"/>
  </si>
  <si>
    <t xml:space="preserve"> ② 「都市水道またはこれに準ずる簡易水道」を使用している場合､</t>
    <rPh sb="4" eb="6">
      <t>トシ</t>
    </rPh>
    <rPh sb="6" eb="8">
      <t>スイドウ</t>
    </rPh>
    <rPh sb="14" eb="15">
      <t>ジュン</t>
    </rPh>
    <rPh sb="17" eb="19">
      <t>カンイ</t>
    </rPh>
    <rPh sb="19" eb="21">
      <t>スイドウ</t>
    </rPh>
    <rPh sb="23" eb="25">
      <t>シヨウ</t>
    </rPh>
    <phoneticPr fontId="2"/>
  </si>
  <si>
    <t>受水槽を設置しているか｡</t>
    <rPh sb="4" eb="6">
      <t>セッチ</t>
    </rPh>
    <phoneticPr fontId="4"/>
  </si>
  <si>
    <t>＜受水槽を設置している場合＞</t>
    <rPh sb="1" eb="4">
      <t>ジュスイソウ</t>
    </rPh>
    <rPh sb="5" eb="7">
      <t>セッチ</t>
    </rPh>
    <rPh sb="11" eb="13">
      <t>バアイ</t>
    </rPh>
    <phoneticPr fontId="2"/>
  </si>
  <si>
    <t>ア　受水槽の有効容量</t>
    <rPh sb="2" eb="5">
      <t>ジュスイソウ</t>
    </rPh>
    <rPh sb="6" eb="8">
      <t>ユウコウ</t>
    </rPh>
    <rPh sb="8" eb="10">
      <t>ヨウリョウ</t>
    </rPh>
    <phoneticPr fontId="4"/>
  </si>
  <si>
    <t>→</t>
    <phoneticPr fontId="2"/>
  </si>
  <si>
    <t>10㎥超過（簡易専用水道）</t>
    <rPh sb="3" eb="5">
      <t>チョウカ</t>
    </rPh>
    <rPh sb="6" eb="8">
      <t>カンイ</t>
    </rPh>
    <rPh sb="8" eb="10">
      <t>センヨウ</t>
    </rPh>
    <rPh sb="10" eb="12">
      <t>スイドウ</t>
    </rPh>
    <phoneticPr fontId="2"/>
  </si>
  <si>
    <t>10㎥以下（小規模貯水槽水道）</t>
    <rPh sb="3" eb="5">
      <t>イカ</t>
    </rPh>
    <phoneticPr fontId="2"/>
  </si>
  <si>
    <t>水道法第34条の2</t>
    <rPh sb="0" eb="3">
      <t>スイドウホウ</t>
    </rPh>
    <rPh sb="3" eb="4">
      <t>ダイ</t>
    </rPh>
    <rPh sb="6" eb="7">
      <t>ジョウ</t>
    </rPh>
    <phoneticPr fontId="2"/>
  </si>
  <si>
    <t>※</t>
    <phoneticPr fontId="2"/>
  </si>
  <si>
    <t>イ　受水槽の清掃を行っているか。</t>
    <rPh sb="2" eb="5">
      <t>ジュスイソウ</t>
    </rPh>
    <rPh sb="6" eb="8">
      <t>セイソウ</t>
    </rPh>
    <rPh sb="9" eb="10">
      <t>オコナ</t>
    </rPh>
    <phoneticPr fontId="4"/>
  </si>
  <si>
    <t>・行っている場合、実施頻度は</t>
    <rPh sb="1" eb="2">
      <t>オコナ</t>
    </rPh>
    <rPh sb="6" eb="8">
      <t>バアイ</t>
    </rPh>
    <rPh sb="9" eb="11">
      <t>ジッシ</t>
    </rPh>
    <rPh sb="11" eb="13">
      <t>ヒンド</t>
    </rPh>
    <phoneticPr fontId="2"/>
  </si>
  <si>
    <t>・清掃した証明書は保管しているか。</t>
    <rPh sb="1" eb="3">
      <t>セイソウ</t>
    </rPh>
    <rPh sb="5" eb="8">
      <t>ショウメイショ</t>
    </rPh>
    <rPh sb="9" eb="11">
      <t>ホカン</t>
    </rPh>
    <phoneticPr fontId="2"/>
  </si>
  <si>
    <t xml:space="preserve"> (ｲ) 検査回数は、</t>
    <phoneticPr fontId="4"/>
  </si>
  <si>
    <t xml:space="preserve"> (ｳ) 検査記録･報告書は整備しているか。</t>
    <rPh sb="10" eb="13">
      <t>ホウコクショ</t>
    </rPh>
    <rPh sb="14" eb="16">
      <t>セイビ</t>
    </rPh>
    <phoneticPr fontId="4"/>
  </si>
  <si>
    <t xml:space="preserve"> ｢社会福祉施設における衛生管理について」 (平成9年3月31日社援施第65号)－（別添）大量調理施設衛生管理ﾏﾆｭｱﾙⅡ５(2)⑦
井戸水等を使用する場合は公的検査機関等に依頼して年2回以上の水質検査を行うこと。</t>
    <rPh sb="42" eb="44">
      <t>ベッテン</t>
    </rPh>
    <rPh sb="45" eb="47">
      <t>タイリョウ</t>
    </rPh>
    <rPh sb="47" eb="49">
      <t>チョウリ</t>
    </rPh>
    <rPh sb="49" eb="51">
      <t>シセツ</t>
    </rPh>
    <rPh sb="51" eb="53">
      <t>エイセイ</t>
    </rPh>
    <rPh sb="53" eb="55">
      <t>カンリ</t>
    </rPh>
    <rPh sb="67" eb="70">
      <t>イドミズ</t>
    </rPh>
    <rPh sb="70" eb="71">
      <t>トウ</t>
    </rPh>
    <rPh sb="72" eb="74">
      <t>シヨウ</t>
    </rPh>
    <rPh sb="76" eb="78">
      <t>バアイ</t>
    </rPh>
    <rPh sb="79" eb="81">
      <t>コウテキ</t>
    </rPh>
    <rPh sb="81" eb="83">
      <t>ケンサ</t>
    </rPh>
    <rPh sb="83" eb="85">
      <t>キカン</t>
    </rPh>
    <rPh sb="85" eb="86">
      <t>トウ</t>
    </rPh>
    <rPh sb="87" eb="89">
      <t>イライ</t>
    </rPh>
    <rPh sb="91" eb="92">
      <t>ネン</t>
    </rPh>
    <rPh sb="93" eb="94">
      <t>カイ</t>
    </rPh>
    <rPh sb="94" eb="96">
      <t>イジョウ</t>
    </rPh>
    <rPh sb="97" eb="99">
      <t>スイシツ</t>
    </rPh>
    <rPh sb="99" eb="101">
      <t>ケンサ</t>
    </rPh>
    <rPh sb="102" eb="103">
      <t>オコナ</t>
    </rPh>
    <phoneticPr fontId="4"/>
  </si>
  <si>
    <t>(2) 排水及び汚物処理の状況</t>
    <rPh sb="13" eb="15">
      <t>ジョウキョウ</t>
    </rPh>
    <phoneticPr fontId="2"/>
  </si>
  <si>
    <t xml:space="preserve"> ① 排水及び汚物処理の方法は、次のいずれか。</t>
    <rPh sb="3" eb="5">
      <t>ハイスイ</t>
    </rPh>
    <rPh sb="5" eb="6">
      <t>オヨ</t>
    </rPh>
    <rPh sb="7" eb="9">
      <t>オブツ</t>
    </rPh>
    <rPh sb="9" eb="11">
      <t>ショリ</t>
    </rPh>
    <rPh sb="12" eb="14">
      <t>ホウホウ</t>
    </rPh>
    <rPh sb="16" eb="17">
      <t>ツギ</t>
    </rPh>
    <phoneticPr fontId="2"/>
  </si>
  <si>
    <t xml:space="preserve"> ② 浄化槽を使用している場合、法令で定められている回数の保守</t>
    <rPh sb="3" eb="6">
      <t>ジョウカソウ</t>
    </rPh>
    <rPh sb="7" eb="9">
      <t>シヨウ</t>
    </rPh>
    <rPh sb="13" eb="15">
      <t>バアイ</t>
    </rPh>
    <rPh sb="16" eb="18">
      <t>ホウレイ</t>
    </rPh>
    <rPh sb="19" eb="20">
      <t>サダ</t>
    </rPh>
    <rPh sb="26" eb="28">
      <t>カイスウ</t>
    </rPh>
    <phoneticPr fontId="4"/>
  </si>
  <si>
    <t>浄化槽法第7条</t>
    <phoneticPr fontId="2"/>
  </si>
  <si>
    <t>点検、清掃、指定検査機関の行う水質検査を実施しているか。</t>
    <phoneticPr fontId="2"/>
  </si>
  <si>
    <t>･</t>
    <phoneticPr fontId="2"/>
  </si>
  <si>
    <t>浄化槽の新設や構造の変更等を行った場合、使用開始後3か月を経過した日から5か月の間に、水質検査を受けることが義務付けられている。この検査は、水質等を検査することにより、浄化槽の設置工事が正しく行われたかどうかを判断するものである。</t>
    <phoneticPr fontId="2"/>
  </si>
  <si>
    <t>(3) 昇降機設備の管理について</t>
    <rPh sb="4" eb="7">
      <t>ショウコウキ</t>
    </rPh>
    <rPh sb="7" eb="9">
      <t>セツビ</t>
    </rPh>
    <rPh sb="10" eb="12">
      <t>カンリ</t>
    </rPh>
    <phoneticPr fontId="2"/>
  </si>
  <si>
    <t>浄化槽法第11条</t>
    <phoneticPr fontId="2"/>
  </si>
  <si>
    <t xml:space="preserve"> ① 昇降機設備の設置状況について、該当するものにチェックすること。</t>
    <rPh sb="3" eb="6">
      <t>ショウコウキ</t>
    </rPh>
    <rPh sb="6" eb="8">
      <t>セツビ</t>
    </rPh>
    <rPh sb="9" eb="11">
      <t>セッチ</t>
    </rPh>
    <rPh sb="11" eb="13">
      <t>ジョウキョウ</t>
    </rPh>
    <rPh sb="18" eb="20">
      <t>ガイトウ</t>
    </rPh>
    <phoneticPr fontId="2"/>
  </si>
  <si>
    <t>設置後の水質検査（法第7条検査）の後、年1回の定期検査を受けることが義務付けられている。この検査は、保守点検及び清掃が正しく行われ、浄化槽が正常に機能しているかどうかを判断するものである。</t>
    <phoneticPr fontId="2"/>
  </si>
  <si>
    <t>ダムウェーター→小荷物専用昇降機</t>
    <rPh sb="8" eb="9">
      <t>ショウ</t>
    </rPh>
    <rPh sb="9" eb="11">
      <t>ニモツ</t>
    </rPh>
    <rPh sb="11" eb="13">
      <t>センヨウ</t>
    </rPh>
    <rPh sb="13" eb="16">
      <t>ショウコウキ</t>
    </rPh>
    <phoneticPr fontId="2"/>
  </si>
  <si>
    <t xml:space="preserve"> ② 専門業者による定期点検を行っているか。</t>
    <rPh sb="3" eb="5">
      <t>センモン</t>
    </rPh>
    <rPh sb="5" eb="7">
      <t>ギョウシャ</t>
    </rPh>
    <rPh sb="10" eb="12">
      <t>テイキ</t>
    </rPh>
    <rPh sb="12" eb="14">
      <t>テンケン</t>
    </rPh>
    <rPh sb="15" eb="16">
      <t>オコナ</t>
    </rPh>
    <phoneticPr fontId="2"/>
  </si>
  <si>
    <t>合計</t>
    <rPh sb="0" eb="2">
      <t>ゴウケイ</t>
    </rPh>
    <phoneticPr fontId="4"/>
  </si>
  <si>
    <t>＜記入要領＞</t>
    <rPh sb="1" eb="3">
      <t>キニュウ</t>
    </rPh>
    <rPh sb="3" eb="5">
      <t>ヨウリョウ</t>
    </rPh>
    <phoneticPr fontId="4"/>
  </si>
  <si>
    <t>(ｲ)</t>
    <phoneticPr fontId="4"/>
  </si>
  <si>
    <t>区分</t>
    <rPh sb="0" eb="2">
      <t>クブン</t>
    </rPh>
    <phoneticPr fontId="4"/>
  </si>
  <si>
    <t>配置基準</t>
    <rPh sb="0" eb="2">
      <t>ハイチ</t>
    </rPh>
    <rPh sb="2" eb="4">
      <t>キジュン</t>
    </rPh>
    <phoneticPr fontId="4"/>
  </si>
  <si>
    <t>0歳児</t>
    <phoneticPr fontId="4"/>
  </si>
  <si>
    <t>4歳以上児30人につき1人、3歳児20人につき1人、1～2歳児6人につき1人、乳児3人につき1人配置</t>
    <rPh sb="48" eb="50">
      <t>ハイチ</t>
    </rPh>
    <phoneticPr fontId="4"/>
  </si>
  <si>
    <t>保育標準時間認定を受ける子どもを受け入れる施設は1人加配</t>
    <phoneticPr fontId="4"/>
  </si>
  <si>
    <t>4歳以上児</t>
    <phoneticPr fontId="4"/>
  </si>
  <si>
    <t>（注）3歳児配置改善加算</t>
    <rPh sb="1" eb="2">
      <t>チュウ</t>
    </rPh>
    <rPh sb="4" eb="6">
      <t>サイジ</t>
    </rPh>
    <rPh sb="6" eb="8">
      <t>ハイチ</t>
    </rPh>
    <rPh sb="8" eb="10">
      <t>カイゼン</t>
    </rPh>
    <rPh sb="10" eb="12">
      <t>カサン</t>
    </rPh>
    <phoneticPr fontId="4"/>
  </si>
  <si>
    <t>職員配置関係</t>
    <phoneticPr fontId="4"/>
  </si>
  <si>
    <t>加算名</t>
    <rPh sb="0" eb="1">
      <t>カ</t>
    </rPh>
    <rPh sb="1" eb="2">
      <t>サン</t>
    </rPh>
    <rPh sb="2" eb="3">
      <t>メイ</t>
    </rPh>
    <phoneticPr fontId="4"/>
  </si>
  <si>
    <t>対象職員名</t>
    <rPh sb="0" eb="2">
      <t>タイショウ</t>
    </rPh>
    <rPh sb="2" eb="4">
      <t>ショクイン</t>
    </rPh>
    <rPh sb="4" eb="5">
      <t>メイ</t>
    </rPh>
    <phoneticPr fontId="2"/>
  </si>
  <si>
    <t>対象職員名</t>
  </si>
  <si>
    <t>延長保育事業</t>
    <rPh sb="0" eb="4">
      <t>エンチョウホイク</t>
    </rPh>
    <rPh sb="4" eb="6">
      <t>ジギョウ</t>
    </rPh>
    <phoneticPr fontId="2"/>
  </si>
  <si>
    <t>一時預かり事業（</t>
    <rPh sb="0" eb="2">
      <t>イチジ</t>
    </rPh>
    <rPh sb="2" eb="3">
      <t>アズ</t>
    </rPh>
    <rPh sb="5" eb="7">
      <t>ジギョウ</t>
    </rPh>
    <phoneticPr fontId="2"/>
  </si>
  <si>
    <t>療育支援加算（A）</t>
    <rPh sb="0" eb="2">
      <t>リョウイク</t>
    </rPh>
    <rPh sb="2" eb="4">
      <t>シエン</t>
    </rPh>
    <rPh sb="4" eb="6">
      <t>カサン</t>
    </rPh>
    <phoneticPr fontId="2"/>
  </si>
  <si>
    <t>放課後児童健全育成事業</t>
    <rPh sb="0" eb="3">
      <t>ホウカゴ</t>
    </rPh>
    <rPh sb="3" eb="5">
      <t>ジドウ</t>
    </rPh>
    <rPh sb="5" eb="7">
      <t>ケンゼン</t>
    </rPh>
    <rPh sb="7" eb="9">
      <t>イクセイ</t>
    </rPh>
    <rPh sb="9" eb="11">
      <t>ジギョウ</t>
    </rPh>
    <phoneticPr fontId="2"/>
  </si>
  <si>
    <t>療育支援加算（B)</t>
    <rPh sb="0" eb="2">
      <t>リョウイク</t>
    </rPh>
    <rPh sb="2" eb="4">
      <t>シエン</t>
    </rPh>
    <rPh sb="4" eb="6">
      <t>カサン</t>
    </rPh>
    <phoneticPr fontId="2"/>
  </si>
  <si>
    <t>病児保育事業（</t>
    <rPh sb="0" eb="2">
      <t>ビョウジ</t>
    </rPh>
    <rPh sb="2" eb="4">
      <t>ホイク</t>
    </rPh>
    <rPh sb="4" eb="6">
      <t>ジギョウ</t>
    </rPh>
    <phoneticPr fontId="2"/>
  </si>
  <si>
    <t>地域子育て支援・拠点事業</t>
    <rPh sb="0" eb="2">
      <t>チイキ</t>
    </rPh>
    <rPh sb="2" eb="4">
      <t>コソダ</t>
    </rPh>
    <rPh sb="5" eb="7">
      <t>シエン</t>
    </rPh>
    <rPh sb="8" eb="10">
      <t>キョテン</t>
    </rPh>
    <rPh sb="10" eb="12">
      <t>ジギョウ</t>
    </rPh>
    <phoneticPr fontId="2"/>
  </si>
  <si>
    <t>面積</t>
    <rPh sb="0" eb="2">
      <t>メンセキ</t>
    </rPh>
    <phoneticPr fontId="2"/>
  </si>
  <si>
    <t>0歳</t>
    <rPh sb="1" eb="2">
      <t>サイ</t>
    </rPh>
    <phoneticPr fontId="2"/>
  </si>
  <si>
    <t>1歳</t>
    <rPh sb="1" eb="2">
      <t>サイ</t>
    </rPh>
    <phoneticPr fontId="2"/>
  </si>
  <si>
    <t>2歳</t>
    <rPh sb="1" eb="2">
      <t>サイ</t>
    </rPh>
    <phoneticPr fontId="2"/>
  </si>
  <si>
    <t>3歳</t>
    <rPh sb="1" eb="2">
      <t>サイ</t>
    </rPh>
    <phoneticPr fontId="2"/>
  </si>
  <si>
    <t>4歳</t>
    <rPh sb="1" eb="2">
      <t>サイ</t>
    </rPh>
    <phoneticPr fontId="2"/>
  </si>
  <si>
    <t>5歳</t>
    <rPh sb="1" eb="2">
      <t>サイ</t>
    </rPh>
    <phoneticPr fontId="2"/>
  </si>
  <si>
    <t>常勤換算</t>
    <rPh sb="0" eb="2">
      <t>ジョウキン</t>
    </rPh>
    <rPh sb="2" eb="4">
      <t>カンサン</t>
    </rPh>
    <phoneticPr fontId="2"/>
  </si>
  <si>
    <t>（常勤換算計算表）</t>
    <rPh sb="1" eb="3">
      <t>ジョウキン</t>
    </rPh>
    <rPh sb="3" eb="5">
      <t>カンサン</t>
    </rPh>
    <rPh sb="5" eb="8">
      <t>ケイサンヒョウ</t>
    </rPh>
    <phoneticPr fontId="2"/>
  </si>
  <si>
    <t>正規職員所定労働時間</t>
    <rPh sb="0" eb="2">
      <t>セイキ</t>
    </rPh>
    <rPh sb="2" eb="4">
      <t>ショクイン</t>
    </rPh>
    <rPh sb="4" eb="6">
      <t>ショテイ</t>
    </rPh>
    <rPh sb="6" eb="8">
      <t>ロウドウ</t>
    </rPh>
    <rPh sb="8" eb="10">
      <t>ジカン</t>
    </rPh>
    <phoneticPr fontId="2"/>
  </si>
  <si>
    <t>365日÷7日≒52週/年</t>
    <rPh sb="3" eb="4">
      <t>ニチ</t>
    </rPh>
    <rPh sb="6" eb="7">
      <t>ニチ</t>
    </rPh>
    <rPh sb="10" eb="11">
      <t>シュウ</t>
    </rPh>
    <rPh sb="12" eb="13">
      <t>ネン</t>
    </rPh>
    <phoneticPr fontId="2"/>
  </si>
  <si>
    <t>40時間×52週＝2,080時間/年</t>
    <rPh sb="2" eb="4">
      <t>ジカン</t>
    </rPh>
    <rPh sb="7" eb="8">
      <t>シュウ</t>
    </rPh>
    <rPh sb="14" eb="16">
      <t>ジカン</t>
    </rPh>
    <rPh sb="17" eb="18">
      <t>ネン</t>
    </rPh>
    <phoneticPr fontId="2"/>
  </si>
  <si>
    <t>2,080時間÷12月≒173時間/月</t>
    <rPh sb="5" eb="7">
      <t>ジカン</t>
    </rPh>
    <rPh sb="10" eb="11">
      <t>ツキ</t>
    </rPh>
    <rPh sb="15" eb="17">
      <t>ジカン</t>
    </rPh>
    <rPh sb="18" eb="19">
      <t>ツキ</t>
    </rPh>
    <phoneticPr fontId="2"/>
  </si>
  <si>
    <t xml:space="preserve"> ① 必要職員数を満たしているか。</t>
    <rPh sb="3" eb="5">
      <t>ヒツヨウ</t>
    </rPh>
    <rPh sb="5" eb="8">
      <t>ショクインスウ</t>
    </rPh>
    <rPh sb="9" eb="10">
      <t>ミ</t>
    </rPh>
    <phoneticPr fontId="4"/>
  </si>
  <si>
    <t>【参考通知】（印刷不用）</t>
    <rPh sb="1" eb="3">
      <t>サンコウ</t>
    </rPh>
    <rPh sb="3" eb="5">
      <t>ツウチ</t>
    </rPh>
    <rPh sb="7" eb="9">
      <t>インサツ</t>
    </rPh>
    <rPh sb="9" eb="11">
      <t>フヨウ</t>
    </rPh>
    <phoneticPr fontId="2"/>
  </si>
  <si>
    <t>施設運営管理関係</t>
    <phoneticPr fontId="4"/>
  </si>
  <si>
    <t>％</t>
    <phoneticPr fontId="4"/>
  </si>
  <si>
    <t>特記事項</t>
    <rPh sb="0" eb="2">
      <t>トッキ</t>
    </rPh>
    <rPh sb="2" eb="4">
      <t>ジコウ</t>
    </rPh>
    <phoneticPr fontId="2"/>
  </si>
  <si>
    <t>日曜日・祝日等</t>
    <rPh sb="0" eb="1">
      <t>ニチ</t>
    </rPh>
    <rPh sb="4" eb="6">
      <t>シュクジツ</t>
    </rPh>
    <rPh sb="6" eb="7">
      <t>トウ</t>
    </rPh>
    <phoneticPr fontId="4"/>
  </si>
  <si>
    <t>利用可能時間範囲</t>
    <rPh sb="0" eb="2">
      <t>リヨウ</t>
    </rPh>
    <rPh sb="2" eb="4">
      <t>カノウ</t>
    </rPh>
    <rPh sb="4" eb="6">
      <t>ジカン</t>
    </rPh>
    <rPh sb="6" eb="8">
      <t>ハンイ</t>
    </rPh>
    <phoneticPr fontId="4"/>
  </si>
  <si>
    <t>延長保育</t>
    <rPh sb="0" eb="2">
      <t>エンチョウ</t>
    </rPh>
    <rPh sb="2" eb="4">
      <t>ホイク</t>
    </rPh>
    <phoneticPr fontId="4"/>
  </si>
  <si>
    <t>早朝</t>
    <phoneticPr fontId="4"/>
  </si>
  <si>
    <t>夕方</t>
    <phoneticPr fontId="4"/>
  </si>
  <si>
    <t>＜記入方法＞</t>
    <rPh sb="1" eb="3">
      <t>キニュウ</t>
    </rPh>
    <rPh sb="3" eb="5">
      <t>ホウホウ</t>
    </rPh>
    <phoneticPr fontId="4"/>
  </si>
  <si>
    <t>土曜日閉園をしている場合、該当するものにチェックすること。</t>
    <rPh sb="0" eb="3">
      <t>ドヨウビ</t>
    </rPh>
    <rPh sb="3" eb="5">
      <t>ヘイエン</t>
    </rPh>
    <rPh sb="10" eb="12">
      <t>バアイ</t>
    </rPh>
    <rPh sb="13" eb="15">
      <t>ガイトウ</t>
    </rPh>
    <phoneticPr fontId="4"/>
  </si>
  <si>
    <t>A．</t>
    <phoneticPr fontId="4"/>
  </si>
  <si>
    <t>C．</t>
    <phoneticPr fontId="4"/>
  </si>
  <si>
    <t>備考</t>
    <rPh sb="0" eb="2">
      <t>ビコウ</t>
    </rPh>
    <phoneticPr fontId="2"/>
  </si>
  <si>
    <t>区分</t>
    <rPh sb="0" eb="2">
      <t>クブン</t>
    </rPh>
    <phoneticPr fontId="2"/>
  </si>
  <si>
    <t>非正規</t>
    <rPh sb="0" eb="3">
      <t>ヒセイキ</t>
    </rPh>
    <phoneticPr fontId="2"/>
  </si>
  <si>
    <t>正規職員</t>
    <rPh sb="0" eb="2">
      <t>セイキ</t>
    </rPh>
    <rPh sb="2" eb="4">
      <t>ショクイン</t>
    </rPh>
    <phoneticPr fontId="2"/>
  </si>
  <si>
    <t>B．</t>
    <phoneticPr fontId="4"/>
  </si>
  <si>
    <t>～</t>
    <phoneticPr fontId="2"/>
  </si>
  <si>
    <t>※欄が不足する場合は、別紙に作成し添付すること。</t>
    <rPh sb="3" eb="5">
      <t>フソク</t>
    </rPh>
    <rPh sb="7" eb="9">
      <t>バアイ</t>
    </rPh>
    <phoneticPr fontId="2"/>
  </si>
  <si>
    <t>人）</t>
    <rPh sb="0" eb="1">
      <t>ヒト</t>
    </rPh>
    <phoneticPr fontId="4"/>
  </si>
  <si>
    <t>0歳児</t>
    <rPh sb="1" eb="3">
      <t>サイジ</t>
    </rPh>
    <phoneticPr fontId="4"/>
  </si>
  <si>
    <t xml:space="preserve"> ② 食物アレルギーの児童への除去食等に対応するため、整備して</t>
    <rPh sb="3" eb="5">
      <t>ショクモツ</t>
    </rPh>
    <rPh sb="11" eb="13">
      <t>ジドウ</t>
    </rPh>
    <rPh sb="15" eb="18">
      <t>ジョキョショク</t>
    </rPh>
    <rPh sb="18" eb="19">
      <t>トウ</t>
    </rPh>
    <rPh sb="20" eb="22">
      <t>タイオウ</t>
    </rPh>
    <rPh sb="27" eb="29">
      <t>セイビ</t>
    </rPh>
    <phoneticPr fontId="4"/>
  </si>
  <si>
    <t>いる書類にチェックすること。</t>
    <phoneticPr fontId="4"/>
  </si>
  <si>
    <t>(財)児童育成協会から購入するスキムミルクについては、関税が無税となっており、受払台帳を整備し、受入年月日、受入数量、使用年月日、使用数量、残量を記入しなければならない。</t>
    <phoneticPr fontId="4"/>
  </si>
  <si>
    <t>児童の健康管理・安全管理</t>
    <rPh sb="0" eb="2">
      <t>ジドウ</t>
    </rPh>
    <rPh sb="3" eb="5">
      <t>ケンコウ</t>
    </rPh>
    <rPh sb="5" eb="7">
      <t>カンリ</t>
    </rPh>
    <rPh sb="8" eb="10">
      <t>アンゼン</t>
    </rPh>
    <rPh sb="10" eb="12">
      <t>カンリ</t>
    </rPh>
    <phoneticPr fontId="4"/>
  </si>
  <si>
    <t>嘱託医契約書の記載事項
勤務日時、手当額、業務内容等</t>
    <rPh sb="2" eb="3">
      <t>イ</t>
    </rPh>
    <phoneticPr fontId="4"/>
  </si>
  <si>
    <t>学校保健安全法施行規則第6条(検査の項目)</t>
    <rPh sb="11" eb="12">
      <t>ダイ</t>
    </rPh>
    <rPh sb="13" eb="14">
      <t>ジョウ</t>
    </rPh>
    <rPh sb="15" eb="17">
      <t>ケンサ</t>
    </rPh>
    <rPh sb="18" eb="20">
      <t>コウモク</t>
    </rPh>
    <phoneticPr fontId="2"/>
  </si>
  <si>
    <t>「学校保健安全法施行規則の一部改正等について」(平成26年4月30日26文科ス第96号)</t>
    <rPh sb="24" eb="26">
      <t>ヘイセイ</t>
    </rPh>
    <rPh sb="28" eb="29">
      <t>ネン</t>
    </rPh>
    <rPh sb="30" eb="31">
      <t>ツキ</t>
    </rPh>
    <rPh sb="33" eb="34">
      <t>ニチ</t>
    </rPh>
    <rPh sb="36" eb="37">
      <t>フミ</t>
    </rPh>
    <rPh sb="39" eb="40">
      <t>ダイ</t>
    </rPh>
    <rPh sb="42" eb="43">
      <t>ゴウ</t>
    </rPh>
    <phoneticPr fontId="2"/>
  </si>
  <si>
    <t>（）</t>
    <phoneticPr fontId="4"/>
  </si>
  <si>
    <t>学校保健安全法施行規則第5条ただし書き</t>
    <rPh sb="0" eb="2">
      <t>ガッコウ</t>
    </rPh>
    <rPh sb="2" eb="4">
      <t>ホケン</t>
    </rPh>
    <rPh sb="4" eb="6">
      <t>アンゼン</t>
    </rPh>
    <rPh sb="6" eb="7">
      <t>ホウ</t>
    </rPh>
    <rPh sb="7" eb="9">
      <t>シコウ</t>
    </rPh>
    <rPh sb="9" eb="11">
      <t>キソク</t>
    </rPh>
    <rPh sb="11" eb="12">
      <t>ダイ</t>
    </rPh>
    <rPh sb="13" eb="14">
      <t>ジョウ</t>
    </rPh>
    <rPh sb="17" eb="18">
      <t>ガ</t>
    </rPh>
    <phoneticPr fontId="4"/>
  </si>
  <si>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4"/>
  </si>
  <si>
    <t>【感染症・食中毒対策】</t>
    <rPh sb="1" eb="4">
      <t>カンセンショウ</t>
    </rPh>
    <rPh sb="5" eb="8">
      <t>ショクチュウドク</t>
    </rPh>
    <rPh sb="8" eb="10">
      <t>タイサク</t>
    </rPh>
    <phoneticPr fontId="4"/>
  </si>
  <si>
    <t xml:space="preserve"> ② 病気回復後の登園の際､治癒の確認をどのように行っているか｡</t>
    <phoneticPr fontId="4"/>
  </si>
  <si>
    <t>＜清掃回数＞</t>
    <rPh sb="1" eb="3">
      <t>セイソウ</t>
    </rPh>
    <rPh sb="3" eb="5">
      <t>カイスウ</t>
    </rPh>
    <phoneticPr fontId="4"/>
  </si>
  <si>
    <t xml:space="preserve">できているか。 </t>
    <phoneticPr fontId="4"/>
  </si>
  <si>
    <t xml:space="preserve"> 「社会福祉施設等における感染症等発生時に係る報告について」
（平成17年2月22日健発第0222002号・薬食発第0222001号・雇児発第0222001号・社援発第0222002号・老発第0222001号）</t>
    <phoneticPr fontId="4"/>
  </si>
  <si>
    <t>健所への報告体制がとられているか。</t>
    <phoneticPr fontId="4"/>
  </si>
  <si>
    <t>【乳幼児突然死症候群の防止対策】</t>
    <rPh sb="1" eb="4">
      <t>ニュウヨウジ</t>
    </rPh>
    <rPh sb="4" eb="7">
      <t>トツゼンシ</t>
    </rPh>
    <rPh sb="7" eb="10">
      <t>ショウコウグン</t>
    </rPh>
    <rPh sb="11" eb="13">
      <t>ボウシ</t>
    </rPh>
    <rPh sb="13" eb="15">
      <t>タイサク</t>
    </rPh>
    <phoneticPr fontId="4"/>
  </si>
  <si>
    <t>【児童虐待防止対策】</t>
    <phoneticPr fontId="4"/>
  </si>
  <si>
    <t>･</t>
    <phoneticPr fontId="4"/>
  </si>
  <si>
    <t>【安全管理対策】</t>
    <rPh sb="1" eb="3">
      <t>アンゼン</t>
    </rPh>
    <rPh sb="3" eb="5">
      <t>カンリ</t>
    </rPh>
    <phoneticPr fontId="4"/>
  </si>
  <si>
    <t xml:space="preserve"> ① 引率者は、参加児童数、移動場所に応じて十分な人数となって</t>
    <rPh sb="3" eb="6">
      <t>インソツシャ</t>
    </rPh>
    <rPh sb="8" eb="10">
      <t>サンカ</t>
    </rPh>
    <rPh sb="10" eb="13">
      <t>ジドウスウ</t>
    </rPh>
    <rPh sb="14" eb="16">
      <t>イドウ</t>
    </rPh>
    <rPh sb="16" eb="18">
      <t>バショ</t>
    </rPh>
    <rPh sb="19" eb="20">
      <t>オウ</t>
    </rPh>
    <rPh sb="22" eb="24">
      <t>ジュウブン</t>
    </rPh>
    <rPh sb="25" eb="27">
      <t>ニンズウ</t>
    </rPh>
    <phoneticPr fontId="4"/>
  </si>
  <si>
    <t xml:space="preserve"> ② 携帯電話等の連絡体制は図れているか。</t>
    <rPh sb="3" eb="5">
      <t>ケイタイ</t>
    </rPh>
    <rPh sb="5" eb="7">
      <t>デンワ</t>
    </rPh>
    <rPh sb="7" eb="8">
      <t>トウ</t>
    </rPh>
    <rPh sb="9" eb="11">
      <t>レンラク</t>
    </rPh>
    <rPh sb="11" eb="13">
      <t>タイセイ</t>
    </rPh>
    <rPh sb="14" eb="15">
      <t>ハカ</t>
    </rPh>
    <phoneticPr fontId="4"/>
  </si>
  <si>
    <t>発生月日</t>
    <rPh sb="0" eb="2">
      <t>ハッセイ</t>
    </rPh>
    <rPh sb="2" eb="4">
      <t>ガッピ</t>
    </rPh>
    <phoneticPr fontId="4"/>
  </si>
  <si>
    <t>発生時間帯</t>
    <rPh sb="0" eb="2">
      <t>ハッセイ</t>
    </rPh>
    <rPh sb="2" eb="5">
      <t>ジカンタイ</t>
    </rPh>
    <phoneticPr fontId="4"/>
  </si>
  <si>
    <t>報告を行っているか。</t>
    <rPh sb="3" eb="4">
      <t>オコナ</t>
    </rPh>
    <phoneticPr fontId="4"/>
  </si>
  <si>
    <t xml:space="preserve"> ① 安全管理に関し、職員会議で取りあげるなど職員の共通理解を</t>
    <phoneticPr fontId="4"/>
  </si>
  <si>
    <t>）、</t>
    <phoneticPr fontId="4"/>
  </si>
  <si>
    <t>増改築に伴う計画の変更届に留意すること。</t>
    <phoneticPr fontId="4"/>
  </si>
  <si>
    <t>① 避難訓練及び消火訓練の記録はあるか。　</t>
    <rPh sb="6" eb="7">
      <t>オヨ</t>
    </rPh>
    <rPh sb="8" eb="10">
      <t>ショウカ</t>
    </rPh>
    <rPh sb="10" eb="12">
      <t>クンレン</t>
    </rPh>
    <phoneticPr fontId="4"/>
  </si>
  <si>
    <t>5月</t>
    <phoneticPr fontId="4"/>
  </si>
  <si>
    <t>6月</t>
    <phoneticPr fontId="4"/>
  </si>
  <si>
    <t>7月</t>
    <phoneticPr fontId="4"/>
  </si>
  <si>
    <t>8月</t>
    <phoneticPr fontId="4"/>
  </si>
  <si>
    <t>9月</t>
    <phoneticPr fontId="4"/>
  </si>
  <si>
    <t>10月</t>
    <phoneticPr fontId="4"/>
  </si>
  <si>
    <t>11月</t>
    <phoneticPr fontId="4"/>
  </si>
  <si>
    <t>12月</t>
    <phoneticPr fontId="4"/>
  </si>
  <si>
    <t>1月</t>
    <phoneticPr fontId="4"/>
  </si>
  <si>
    <t>2月</t>
    <phoneticPr fontId="4"/>
  </si>
  <si>
    <t>3月</t>
    <phoneticPr fontId="4"/>
  </si>
  <si>
    <t>※消防署の立ち会い訓練は、備考欄にその旨記入すること。</t>
    <rPh sb="1" eb="4">
      <t>ショウボウショ</t>
    </rPh>
    <rPh sb="5" eb="6">
      <t>タ</t>
    </rPh>
    <rPh sb="7" eb="8">
      <t>ア</t>
    </rPh>
    <rPh sb="9" eb="11">
      <t>クンレン</t>
    </rPh>
    <rPh sb="13" eb="16">
      <t>ビコウラン</t>
    </rPh>
    <rPh sb="19" eb="20">
      <t>ムネ</t>
    </rPh>
    <rPh sb="20" eb="22">
      <t>キニュウ</t>
    </rPh>
    <phoneticPr fontId="2"/>
  </si>
  <si>
    <t>非常時の連絡網は最新のものを作成すること。</t>
    <phoneticPr fontId="4"/>
  </si>
  <si>
    <t>（非常時連絡表）</t>
    <phoneticPr fontId="4"/>
  </si>
  <si>
    <t>消防法第17条の3の3</t>
    <phoneticPr fontId="4"/>
  </si>
  <si>
    <t>① 業者点検を行っているか</t>
    <rPh sb="7" eb="8">
      <t>オコナ</t>
    </rPh>
    <phoneticPr fontId="4"/>
  </si>
  <si>
    <t>消防法施行規則第31条の6</t>
    <phoneticPr fontId="4"/>
  </si>
  <si>
    <t>直近2回の点検年月日</t>
    <rPh sb="0" eb="2">
      <t>チョッキン</t>
    </rPh>
    <rPh sb="3" eb="4">
      <t>カイ</t>
    </rPh>
    <rPh sb="5" eb="7">
      <t>テンケン</t>
    </rPh>
    <rPh sb="7" eb="10">
      <t>ネンガッピ</t>
    </rPh>
    <phoneticPr fontId="2"/>
  </si>
  <si>
    <t>日 　異常：</t>
    <phoneticPr fontId="2"/>
  </si>
  <si>
    <t>記録しているか。</t>
    <rPh sb="0" eb="2">
      <t>キロク</t>
    </rPh>
    <phoneticPr fontId="2"/>
  </si>
  <si>
    <t>② 自主点検を行っているか</t>
    <rPh sb="7" eb="8">
      <t>オコナ</t>
    </rPh>
    <phoneticPr fontId="4"/>
  </si>
  <si>
    <t xml:space="preserve"> ○ 指示事項はあるか</t>
    <phoneticPr fontId="2"/>
  </si>
  <si>
    <t>指示事項が改善されていない場合には早急に改善すること。</t>
    <phoneticPr fontId="4"/>
  </si>
  <si>
    <t>ア　指示事項の内容は、</t>
    <phoneticPr fontId="2"/>
  </si>
  <si>
    <t>っているか。</t>
    <phoneticPr fontId="2"/>
  </si>
  <si>
    <t>①</t>
    <phoneticPr fontId="4"/>
  </si>
  <si>
    <t>１日の過ごし方</t>
    <phoneticPr fontId="4"/>
  </si>
  <si>
    <t>年間行事予定</t>
    <phoneticPr fontId="4"/>
  </si>
  <si>
    <t>③</t>
    <phoneticPr fontId="4"/>
  </si>
  <si>
    <t>保育所の保育方針</t>
    <phoneticPr fontId="4"/>
  </si>
  <si>
    <t>④</t>
    <phoneticPr fontId="4"/>
  </si>
  <si>
    <t>職員の状況</t>
    <phoneticPr fontId="4"/>
  </si>
  <si>
    <t>⑤</t>
    <phoneticPr fontId="4"/>
  </si>
  <si>
    <t>その他保育所が実施している保育内容に関する事項</t>
    <phoneticPr fontId="4"/>
  </si>
  <si>
    <t>＜「いる」場合＞</t>
    <rPh sb="5" eb="7">
      <t>バアイ</t>
    </rPh>
    <phoneticPr fontId="4"/>
  </si>
  <si>
    <t>＜「いる」場合＞</t>
    <rPh sb="5" eb="7">
      <t>バアイ</t>
    </rPh>
    <phoneticPr fontId="2"/>
  </si>
  <si>
    <t>○「いる」場合、具体的に記入すること。</t>
    <rPh sb="8" eb="11">
      <t>グタイテキ</t>
    </rPh>
    <rPh sb="12" eb="14">
      <t>キニュウ</t>
    </rPh>
    <phoneticPr fontId="4"/>
  </si>
  <si>
    <t>＜｢いる｣場合＞</t>
    <rPh sb="5" eb="7">
      <t>バアイ</t>
    </rPh>
    <phoneticPr fontId="2"/>
  </si>
  <si>
    <t>＜｢ある｣場合＞</t>
    <rPh sb="5" eb="7">
      <t>バアイ</t>
    </rPh>
    <phoneticPr fontId="2"/>
  </si>
  <si>
    <t>＜「いない」場合＞</t>
    <rPh sb="6" eb="8">
      <t>バアイ</t>
    </rPh>
    <phoneticPr fontId="2"/>
  </si>
  <si>
    <t>・ 「いる」場合、受払台帳を整理しているか。</t>
    <rPh sb="6" eb="8">
      <t>バアイ</t>
    </rPh>
    <phoneticPr fontId="4"/>
  </si>
  <si>
    <t>・ 「いない」場合、対応策</t>
    <rPh sb="10" eb="13">
      <t>タイオウサク</t>
    </rPh>
    <phoneticPr fontId="4"/>
  </si>
  <si>
    <t>正規職員</t>
    <rPh sb="0" eb="2">
      <t>セイキ</t>
    </rPh>
    <rPh sb="2" eb="4">
      <t>ショクイン</t>
    </rPh>
    <phoneticPr fontId="4"/>
  </si>
  <si>
    <t>代替</t>
    <phoneticPr fontId="2"/>
  </si>
  <si>
    <t>調理員</t>
    <rPh sb="0" eb="3">
      <t>チョウリイン</t>
    </rPh>
    <phoneticPr fontId="2"/>
  </si>
  <si>
    <t>・代替職員がいない場合は、カウントしない。</t>
    <rPh sb="1" eb="3">
      <t>ダイタイ</t>
    </rPh>
    <rPh sb="3" eb="5">
      <t>ショクイン</t>
    </rPh>
    <rPh sb="9" eb="11">
      <t>バアイ</t>
    </rPh>
    <phoneticPr fontId="2"/>
  </si>
  <si>
    <t>・代替職員がいる場合は、正規職員の欄にカウントし、「代替」に再掲表示する。</t>
    <rPh sb="1" eb="3">
      <t>ダイタイ</t>
    </rPh>
    <rPh sb="3" eb="5">
      <t>ショクイン</t>
    </rPh>
    <rPh sb="8" eb="10">
      <t>バアイ</t>
    </rPh>
    <rPh sb="12" eb="14">
      <t>セイキ</t>
    </rPh>
    <rPh sb="14" eb="16">
      <t>ショクイン</t>
    </rPh>
    <rPh sb="17" eb="18">
      <t>ラン</t>
    </rPh>
    <rPh sb="26" eb="28">
      <t>ダイタイ</t>
    </rPh>
    <rPh sb="30" eb="32">
      <t>サイケイ</t>
    </rPh>
    <rPh sb="32" eb="34">
      <t>ヒョウジ</t>
    </rPh>
    <phoneticPr fontId="2"/>
  </si>
  <si>
    <t>代替職員がいない場合はカウントせず、いる場合は正規職員の欄にカウントする。</t>
    <phoneticPr fontId="2"/>
  </si>
  <si>
    <t xml:space="preserve"> ｳ)非正規職員</t>
    <rPh sb="3" eb="6">
      <t>ヒセイキ</t>
    </rPh>
    <rPh sb="6" eb="8">
      <t>ショクイン</t>
    </rPh>
    <phoneticPr fontId="2"/>
  </si>
  <si>
    <t>時間</t>
    <rPh sb="0" eb="2">
      <t>ジカン</t>
    </rPh>
    <phoneticPr fontId="2"/>
  </si>
  <si>
    <t>○週40時間労働の場合（参考例）</t>
    <rPh sb="1" eb="2">
      <t>シュウ</t>
    </rPh>
    <rPh sb="4" eb="6">
      <t>ジカン</t>
    </rPh>
    <rPh sb="6" eb="8">
      <t>ロウドウ</t>
    </rPh>
    <rPh sb="9" eb="11">
      <t>バアイ</t>
    </rPh>
    <rPh sb="12" eb="14">
      <t>サンコウ</t>
    </rPh>
    <rPh sb="14" eb="15">
      <t>レイ</t>
    </rPh>
    <phoneticPr fontId="2"/>
  </si>
  <si>
    <t xml:space="preserve"> ４　職員配置の状況（監査調書提出月初日現在）</t>
    <phoneticPr fontId="4"/>
  </si>
  <si>
    <t>＜参考※色つきセルには計算式が入っています。＞</t>
    <rPh sb="1" eb="3">
      <t>サンコウ</t>
    </rPh>
    <rPh sb="4" eb="5">
      <t>イロ</t>
    </rPh>
    <rPh sb="11" eb="14">
      <t>ケイサンシキ</t>
    </rPh>
    <rPh sb="15" eb="16">
      <t>ハイ</t>
    </rPh>
    <phoneticPr fontId="2"/>
  </si>
  <si>
    <t>○週40時間労働の場合</t>
    <rPh sb="1" eb="2">
      <t>シュウ</t>
    </rPh>
    <rPh sb="4" eb="6">
      <t>ジカン</t>
    </rPh>
    <rPh sb="6" eb="8">
      <t>ロウドウ</t>
    </rPh>
    <rPh sb="9" eb="11">
      <t>バアイ</t>
    </rPh>
    <phoneticPr fontId="2"/>
  </si>
  <si>
    <t>○週37.5時間労働の場合</t>
    <rPh sb="1" eb="2">
      <t>シュウ</t>
    </rPh>
    <rPh sb="6" eb="8">
      <t>ジカン</t>
    </rPh>
    <rPh sb="8" eb="10">
      <t>ロウドウ</t>
    </rPh>
    <rPh sb="11" eb="13">
      <t>バアイ</t>
    </rPh>
    <phoneticPr fontId="2"/>
  </si>
  <si>
    <t>37.5時間×52週＝1,950時間/年</t>
    <rPh sb="4" eb="6">
      <t>ジカン</t>
    </rPh>
    <rPh sb="9" eb="10">
      <t>シュウ</t>
    </rPh>
    <rPh sb="16" eb="18">
      <t>ジカン</t>
    </rPh>
    <rPh sb="19" eb="20">
      <t>ネン</t>
    </rPh>
    <phoneticPr fontId="2"/>
  </si>
  <si>
    <t>1,950時間÷12月≒163時間/月</t>
    <rPh sb="5" eb="7">
      <t>ジカン</t>
    </rPh>
    <phoneticPr fontId="2"/>
  </si>
  <si>
    <t>＜(2)①のC　常勤換算人数算出方法＞</t>
    <rPh sb="8" eb="10">
      <t>ジョウキン</t>
    </rPh>
    <rPh sb="10" eb="12">
      <t>カンサン</t>
    </rPh>
    <rPh sb="12" eb="14">
      <t>ニンズウ</t>
    </rPh>
    <rPh sb="14" eb="16">
      <t>サンシュツ</t>
    </rPh>
    <rPh sb="16" eb="18">
      <t>ホウホウ</t>
    </rPh>
    <phoneticPr fontId="4"/>
  </si>
  <si>
    <t>①現員/利用定員</t>
    <rPh sb="4" eb="6">
      <t>リヨウ</t>
    </rPh>
    <phoneticPr fontId="2"/>
  </si>
  <si>
    <t>②現員/認可定員</t>
    <rPh sb="4" eb="6">
      <t>ニンカ</t>
    </rPh>
    <rPh sb="6" eb="8">
      <t>テイイン</t>
    </rPh>
    <phoneticPr fontId="2"/>
  </si>
  <si>
    <t>※1</t>
    <phoneticPr fontId="2"/>
  </si>
  <si>
    <t>※2</t>
    <phoneticPr fontId="2"/>
  </si>
  <si>
    <t>(6)　本年度の開所時間</t>
    <rPh sb="4" eb="7">
      <t>ホンネンド</t>
    </rPh>
    <phoneticPr fontId="4"/>
  </si>
  <si>
    <t>(8)　土曜日閉園（半日閉園を含む）を行っているか。</t>
    <rPh sb="4" eb="7">
      <t>ドヨウビ</t>
    </rPh>
    <rPh sb="7" eb="9">
      <t>ヘイエン</t>
    </rPh>
    <rPh sb="10" eb="12">
      <t>ハンニチ</t>
    </rPh>
    <rPh sb="12" eb="14">
      <t>ヘイエン</t>
    </rPh>
    <rPh sb="15" eb="16">
      <t>フク</t>
    </rPh>
    <rPh sb="19" eb="20">
      <t>オコナ</t>
    </rPh>
    <phoneticPr fontId="4"/>
  </si>
  <si>
    <t>入所率 ％</t>
    <rPh sb="0" eb="2">
      <t>ニュウショ</t>
    </rPh>
    <phoneticPr fontId="2"/>
  </si>
  <si>
    <t xml:space="preserve"> ⑥ 保育室等が２階以上に設けられているか。</t>
    <phoneticPr fontId="4"/>
  </si>
  <si>
    <t xml:space="preserve"> ｢社会福祉施設における衛生管理について」 (H9.3.31社援施第65号) －「（別添）大量調理施設衛生管理マニュアル」Ⅱ５(2)⑦～⑧</t>
    <phoneticPr fontId="4"/>
  </si>
  <si>
    <t xml:space="preserve"> ５　施設運営管理の状況</t>
    <rPh sb="3" eb="5">
      <t>シセツ</t>
    </rPh>
    <rPh sb="5" eb="7">
      <t>ウンエイ</t>
    </rPh>
    <rPh sb="7" eb="9">
      <t>カンリ</t>
    </rPh>
    <rPh sb="10" eb="12">
      <t>ジョウキョウ</t>
    </rPh>
    <phoneticPr fontId="4"/>
  </si>
  <si>
    <t>給食業務関係</t>
    <rPh sb="0" eb="2">
      <t>キュウショク</t>
    </rPh>
    <rPh sb="2" eb="4">
      <t>ギョウム</t>
    </rPh>
    <rPh sb="4" eb="6">
      <t>カンケイ</t>
    </rPh>
    <phoneticPr fontId="4"/>
  </si>
  <si>
    <t xml:space="preserve"> ① 献立の作成は、どのように行っているか。</t>
    <phoneticPr fontId="4"/>
  </si>
  <si>
    <t xml:space="preserve"> ②　献立内容は、変化に富んでいるか。</t>
    <phoneticPr fontId="4"/>
  </si>
  <si>
    <t xml:space="preserve"> ③　献立表は、家庭に配布しているか。</t>
    <phoneticPr fontId="4"/>
  </si>
  <si>
    <t xml:space="preserve"> １０ 児童の健康管理・安全管理の状況</t>
    <rPh sb="12" eb="14">
      <t>アンゼン</t>
    </rPh>
    <rPh sb="14" eb="16">
      <t>カンリ</t>
    </rPh>
    <phoneticPr fontId="4"/>
  </si>
  <si>
    <t xml:space="preserve"> ① 嘱託医契約書は整備されているか。　</t>
    <rPh sb="5" eb="6">
      <t>イ</t>
    </rPh>
    <rPh sb="10" eb="12">
      <t>セイビ</t>
    </rPh>
    <phoneticPr fontId="4"/>
  </si>
  <si>
    <t xml:space="preserve"> ② 嘱託医（内科、歯科）の状況を記入すること。</t>
    <rPh sb="7" eb="8">
      <t>ウチ</t>
    </rPh>
    <phoneticPr fontId="4"/>
  </si>
  <si>
    <t xml:space="preserve"> ③ 食事の前､トイレの後､外出から戻った時などの手洗いが十分</t>
    <phoneticPr fontId="4"/>
  </si>
  <si>
    <t xml:space="preserve"> ④ 歯ブラシ、コップ、タオルなど一人一人のものを使用しているか。</t>
    <phoneticPr fontId="4"/>
  </si>
  <si>
    <t xml:space="preserve"> ③ 事故処理簿は、整備しているか。</t>
    <phoneticPr fontId="4"/>
  </si>
  <si>
    <t xml:space="preserve"> ② 不審者対策、感染症及び疾病、消防防災訓練等を含めた総合</t>
    <rPh sb="3" eb="6">
      <t>フシンシャ</t>
    </rPh>
    <rPh sb="6" eb="8">
      <t>タイサク</t>
    </rPh>
    <rPh sb="9" eb="12">
      <t>カンセンショウ</t>
    </rPh>
    <rPh sb="12" eb="13">
      <t>オヨ</t>
    </rPh>
    <rPh sb="14" eb="16">
      <t>シッペイ</t>
    </rPh>
    <rPh sb="17" eb="19">
      <t>ショウボウ</t>
    </rPh>
    <rPh sb="19" eb="21">
      <t>ボウサイ</t>
    </rPh>
    <rPh sb="21" eb="23">
      <t>クンレン</t>
    </rPh>
    <rPh sb="23" eb="24">
      <t>トウ</t>
    </rPh>
    <rPh sb="25" eb="26">
      <t>フク</t>
    </rPh>
    <rPh sb="28" eb="29">
      <t>ソウ</t>
    </rPh>
    <rPh sb="29" eb="30">
      <t>ゴウ</t>
    </rPh>
    <phoneticPr fontId="4"/>
  </si>
  <si>
    <t>・危機管理マニュアル等は、全職員に周知しているか。</t>
    <rPh sb="1" eb="3">
      <t>キキ</t>
    </rPh>
    <rPh sb="3" eb="5">
      <t>カンリ</t>
    </rPh>
    <rPh sb="10" eb="11">
      <t>トウ</t>
    </rPh>
    <rPh sb="13" eb="14">
      <t>ゼン</t>
    </rPh>
    <rPh sb="14" eb="16">
      <t>ショクイン</t>
    </rPh>
    <rPh sb="17" eb="19">
      <t>シュウチ</t>
    </rPh>
    <phoneticPr fontId="4"/>
  </si>
  <si>
    <t>非常災害対策の状況</t>
    <rPh sb="0" eb="2">
      <t>ヒジョウ</t>
    </rPh>
    <rPh sb="2" eb="4">
      <t>サイガイ</t>
    </rPh>
    <rPh sb="4" eb="6">
      <t>タイサク</t>
    </rPh>
    <rPh sb="7" eb="9">
      <t>ジョウキョウ</t>
    </rPh>
    <phoneticPr fontId="4"/>
  </si>
  <si>
    <t xml:space="preserve"> １１　非常災害対策の状況</t>
    <phoneticPr fontId="4"/>
  </si>
  <si>
    <t>(1)　防火管理者は届け出ているか。</t>
    <phoneticPr fontId="2"/>
  </si>
  <si>
    <t>非常災害対策の状況、保育所の情報提供の状況</t>
    <rPh sb="0" eb="2">
      <t>ヒジョウ</t>
    </rPh>
    <rPh sb="2" eb="4">
      <t>サイガイ</t>
    </rPh>
    <rPh sb="4" eb="6">
      <t>タイサク</t>
    </rPh>
    <rPh sb="7" eb="9">
      <t>ジョウキョウ</t>
    </rPh>
    <rPh sb="10" eb="13">
      <t>ホイクショ</t>
    </rPh>
    <rPh sb="14" eb="16">
      <t>ジョウホウ</t>
    </rPh>
    <rPh sb="16" eb="18">
      <t>テイキョウ</t>
    </rPh>
    <rPh sb="19" eb="21">
      <t>ジョウキョウ</t>
    </rPh>
    <phoneticPr fontId="4"/>
  </si>
  <si>
    <t>嘱託歯科医師による歯科健康診断の実施 （保育所における嘱託歯科医の設置について昭和58年4月21日児発第284号）</t>
    <phoneticPr fontId="4"/>
  </si>
  <si>
    <t>2号・3号</t>
    <rPh sb="1" eb="2">
      <t>ゴウ</t>
    </rPh>
    <rPh sb="4" eb="5">
      <t>ゴウ</t>
    </rPh>
    <phoneticPr fontId="2"/>
  </si>
  <si>
    <t>1号</t>
    <rPh sb="1" eb="2">
      <t>ゴウ</t>
    </rPh>
    <phoneticPr fontId="2"/>
  </si>
  <si>
    <t>2歳児</t>
    <rPh sb="1" eb="3">
      <t>サイジ</t>
    </rPh>
    <phoneticPr fontId="4"/>
  </si>
  <si>
    <t>4歳児</t>
    <phoneticPr fontId="2"/>
  </si>
  <si>
    <t>5歳児</t>
    <phoneticPr fontId="2"/>
  </si>
  <si>
    <t>1歳児</t>
    <rPh sb="1" eb="3">
      <t>サイジ</t>
    </rPh>
    <phoneticPr fontId="2"/>
  </si>
  <si>
    <t>3歳児</t>
    <rPh sb="1" eb="3">
      <t>サイジ</t>
    </rPh>
    <phoneticPr fontId="2"/>
  </si>
  <si>
    <t>学級数</t>
    <rPh sb="0" eb="3">
      <t>ガッキュウスウ</t>
    </rPh>
    <phoneticPr fontId="2"/>
  </si>
  <si>
    <t>園舎</t>
    <rPh sb="0" eb="2">
      <t>エンシャ</t>
    </rPh>
    <phoneticPr fontId="2"/>
  </si>
  <si>
    <t>①</t>
    <phoneticPr fontId="2"/>
  </si>
  <si>
    <t>②</t>
    <phoneticPr fontId="2"/>
  </si>
  <si>
    <t>（1歳児室の
満2歳児除く）</t>
    <phoneticPr fontId="2"/>
  </si>
  <si>
    <t>小計</t>
    <phoneticPr fontId="2"/>
  </si>
  <si>
    <t>3歳以上児</t>
    <phoneticPr fontId="2"/>
  </si>
  <si>
    <t>保育室</t>
    <phoneticPr fontId="2"/>
  </si>
  <si>
    <t>(ｱ) 医務室（</t>
    <phoneticPr fontId="2"/>
  </si>
  <si>
    <t>(ｴ) 調乳室（</t>
    <rPh sb="4" eb="7">
      <t>チョウニュウシツ</t>
    </rPh>
    <phoneticPr fontId="2"/>
  </si>
  <si>
    <t>屋外遊技場</t>
    <rPh sb="0" eb="2">
      <t>オクガイ</t>
    </rPh>
    <rPh sb="2" eb="5">
      <t>ユウギジョウ</t>
    </rPh>
    <phoneticPr fontId="2"/>
  </si>
  <si>
    <t>2歳以上児（1歳児室の満2歳児を含む）</t>
    <phoneticPr fontId="2"/>
  </si>
  <si>
    <t>4歳児</t>
    <rPh sb="1" eb="3">
      <t>サイジ</t>
    </rPh>
    <phoneticPr fontId="2"/>
  </si>
  <si>
    <t>5歳児</t>
    <rPh sb="1" eb="3">
      <t>サイジ</t>
    </rPh>
    <phoneticPr fontId="2"/>
  </si>
  <si>
    <t>クラス名（児童数）</t>
    <rPh sb="3" eb="4">
      <t>メイ</t>
    </rPh>
    <rPh sb="5" eb="8">
      <t>ジドウスウ</t>
    </rPh>
    <phoneticPr fontId="2"/>
  </si>
  <si>
    <t>児童数</t>
    <rPh sb="0" eb="2">
      <t>ジドウ</t>
    </rPh>
    <rPh sb="2" eb="3">
      <t>スウ</t>
    </rPh>
    <phoneticPr fontId="2"/>
  </si>
  <si>
    <t>学級＝</t>
    <rPh sb="0" eb="2">
      <t>ガッキュウ</t>
    </rPh>
    <phoneticPr fontId="2"/>
  </si>
  <si>
    <t>乳児室、ほふく室、2歳児保育室</t>
    <rPh sb="0" eb="2">
      <t>ニュウジ</t>
    </rPh>
    <rPh sb="2" eb="3">
      <t>シツ</t>
    </rPh>
    <rPh sb="7" eb="8">
      <t>シツ</t>
    </rPh>
    <rPh sb="10" eb="12">
      <t>サイジ</t>
    </rPh>
    <rPh sb="12" eb="15">
      <t>ホイクシツ</t>
    </rPh>
    <phoneticPr fontId="2"/>
  </si>
  <si>
    <t>＝</t>
    <phoneticPr fontId="2"/>
  </si>
  <si>
    <t>3歳未満児に係るその他の施設設備</t>
    <rPh sb="0" eb="3">
      <t>サイミマン</t>
    </rPh>
    <rPh sb="2" eb="3">
      <t>ジ</t>
    </rPh>
    <rPh sb="4" eb="5">
      <t>カカ</t>
    </rPh>
    <phoneticPr fontId="2"/>
  </si>
  <si>
    <t>C：A+B</t>
    <phoneticPr fontId="2"/>
  </si>
  <si>
    <t>D-C</t>
    <phoneticPr fontId="2"/>
  </si>
  <si>
    <t>2歳児
保育室</t>
    <rPh sb="4" eb="6">
      <t>ホイク</t>
    </rPh>
    <rPh sb="6" eb="7">
      <t>シツ</t>
    </rPh>
    <phoneticPr fontId="4"/>
  </si>
  <si>
    <t>3歳以上児
保育室</t>
    <rPh sb="1" eb="2">
      <t>サイ</t>
    </rPh>
    <rPh sb="4" eb="5">
      <t>コ</t>
    </rPh>
    <rPh sb="6" eb="8">
      <t>ホイク</t>
    </rPh>
    <rPh sb="8" eb="9">
      <t>シツ</t>
    </rPh>
    <phoneticPr fontId="2"/>
  </si>
  <si>
    <t>㎡＋</t>
    <phoneticPr fontId="2"/>
  </si>
  <si>
    <t>近隣公園</t>
    <rPh sb="0" eb="2">
      <t>キンリン</t>
    </rPh>
    <rPh sb="2" eb="4">
      <t>コウエン</t>
    </rPh>
    <phoneticPr fontId="2"/>
  </si>
  <si>
    <t>(1)</t>
    <phoneticPr fontId="2"/>
  </si>
  <si>
    <t>(2)</t>
    <phoneticPr fontId="2"/>
  </si>
  <si>
    <t xml:space="preserve"> 子どもが安全に利用できる。</t>
    <rPh sb="1" eb="2">
      <t>コ</t>
    </rPh>
    <rPh sb="5" eb="7">
      <t>アンゼン</t>
    </rPh>
    <rPh sb="8" eb="10">
      <t>リヨウ</t>
    </rPh>
    <phoneticPr fontId="2"/>
  </si>
  <si>
    <t>特例措置
(※3)</t>
    <rPh sb="2" eb="4">
      <t>ソチ</t>
    </rPh>
    <phoneticPr fontId="2"/>
  </si>
  <si>
    <t>特例措置
(※2)</t>
    <rPh sb="2" eb="4">
      <t>ソチ</t>
    </rPh>
    <phoneticPr fontId="2"/>
  </si>
  <si>
    <t>特例措置
(※1)</t>
    <rPh sb="2" eb="4">
      <t>ソチ</t>
    </rPh>
    <phoneticPr fontId="2"/>
  </si>
  <si>
    <t>ほふく室</t>
    <rPh sb="3" eb="4">
      <t>シツ</t>
    </rPh>
    <phoneticPr fontId="2"/>
  </si>
  <si>
    <t xml:space="preserve"> 乳児室・</t>
    <phoneticPr fontId="2"/>
  </si>
  <si>
    <t>備、屋外階段のいずれかがあるか。</t>
    <phoneticPr fontId="4"/>
  </si>
  <si>
    <t>る設備が設けられているか。</t>
    <rPh sb="4" eb="5">
      <t>モウ</t>
    </rPh>
    <phoneticPr fontId="4"/>
  </si>
  <si>
    <t>されているか。</t>
    <phoneticPr fontId="4"/>
  </si>
  <si>
    <t>適否</t>
    <rPh sb="0" eb="2">
      <t>テキヒ</t>
    </rPh>
    <phoneticPr fontId="2"/>
  </si>
  <si>
    <t>D:全床面積</t>
    <rPh sb="2" eb="3">
      <t>ゼン</t>
    </rPh>
    <rPh sb="3" eb="6">
      <t>ユカメンセキ</t>
    </rPh>
    <phoneticPr fontId="2"/>
  </si>
  <si>
    <t>特例措置適否</t>
    <rPh sb="0" eb="2">
      <t>トクレイ</t>
    </rPh>
    <rPh sb="2" eb="4">
      <t>ソチ</t>
    </rPh>
    <rPh sb="4" eb="6">
      <t>テキヒ</t>
    </rPh>
    <phoneticPr fontId="2"/>
  </si>
  <si>
    <t xml:space="preserve"> 利用時間を日常的に確保できる。</t>
    <rPh sb="1" eb="3">
      <t>リヨウ</t>
    </rPh>
    <rPh sb="3" eb="5">
      <t>ジカン</t>
    </rPh>
    <rPh sb="6" eb="9">
      <t>ニチジョウテキ</t>
    </rPh>
    <rPh sb="10" eb="12">
      <t>カクホ</t>
    </rPh>
    <phoneticPr fontId="2"/>
  </si>
  <si>
    <t xml:space="preserve"> 子どもに対する教育及び保育の適切な提供が可能</t>
    <rPh sb="1" eb="2">
      <t>コ</t>
    </rPh>
    <rPh sb="5" eb="6">
      <t>タイ</t>
    </rPh>
    <rPh sb="8" eb="10">
      <t>キョウイク</t>
    </rPh>
    <rPh sb="10" eb="11">
      <t>オヨ</t>
    </rPh>
    <rPh sb="12" eb="14">
      <t>ホイク</t>
    </rPh>
    <rPh sb="15" eb="17">
      <t>テキセツ</t>
    </rPh>
    <rPh sb="18" eb="20">
      <t>テイキョウ</t>
    </rPh>
    <rPh sb="21" eb="23">
      <t>カノウ</t>
    </rPh>
    <phoneticPr fontId="2"/>
  </si>
  <si>
    <t xml:space="preserve"> 面積基準を満たす。</t>
    <rPh sb="1" eb="3">
      <t>メンセキ</t>
    </rPh>
    <rPh sb="3" eb="5">
      <t>キジュン</t>
    </rPh>
    <rPh sb="6" eb="7">
      <t>ミ</t>
    </rPh>
    <phoneticPr fontId="2"/>
  </si>
  <si>
    <t>置されているか。</t>
    <phoneticPr fontId="4"/>
  </si>
  <si>
    <t xml:space="preserve"> (ｲ) 便　 所（</t>
    <rPh sb="5" eb="6">
      <t>ビン</t>
    </rPh>
    <rPh sb="8" eb="9">
      <t>ショ</t>
    </rPh>
    <phoneticPr fontId="2"/>
  </si>
  <si>
    <t>教育及び保育に従事する者</t>
    <rPh sb="0" eb="2">
      <t>キョウイク</t>
    </rPh>
    <rPh sb="2" eb="3">
      <t>オヨ</t>
    </rPh>
    <rPh sb="4" eb="6">
      <t>ホイク</t>
    </rPh>
    <rPh sb="7" eb="9">
      <t>ジュウジ</t>
    </rPh>
    <rPh sb="11" eb="12">
      <t>モノ</t>
    </rPh>
    <phoneticPr fontId="2"/>
  </si>
  <si>
    <t>常勤</t>
    <rPh sb="0" eb="2">
      <t>ジョウキン</t>
    </rPh>
    <phoneticPr fontId="2"/>
  </si>
  <si>
    <t>2・3号</t>
    <rPh sb="3" eb="4">
      <t>ゴウ</t>
    </rPh>
    <phoneticPr fontId="2"/>
  </si>
  <si>
    <t>満3歳児</t>
    <rPh sb="0" eb="1">
      <t>マン</t>
    </rPh>
    <phoneticPr fontId="4"/>
  </si>
  <si>
    <t>小計</t>
    <rPh sb="0" eb="2">
      <t>ショウケイ</t>
    </rPh>
    <phoneticPr fontId="2"/>
  </si>
  <si>
    <t xml:space="preserve"> 0歳児</t>
    <rPh sb="2" eb="4">
      <t>サイジ</t>
    </rPh>
    <phoneticPr fontId="2"/>
  </si>
  <si>
    <t xml:space="preserve"> 満3歳児</t>
    <rPh sb="1" eb="2">
      <t>マン</t>
    </rPh>
    <rPh sb="3" eb="5">
      <t>サイジ</t>
    </rPh>
    <phoneticPr fontId="2"/>
  </si>
  <si>
    <t xml:space="preserve"> 3歳児</t>
    <rPh sb="2" eb="4">
      <t>サイジ</t>
    </rPh>
    <phoneticPr fontId="2"/>
  </si>
  <si>
    <t>加配職員</t>
    <phoneticPr fontId="2"/>
  </si>
  <si>
    <t>教育・保育従事者数には、無資格保育補助者を含めないこと。</t>
    <rPh sb="0" eb="2">
      <t>キョウイク</t>
    </rPh>
    <rPh sb="3" eb="5">
      <t>ホイク</t>
    </rPh>
    <rPh sb="5" eb="8">
      <t>ジュウジシャ</t>
    </rPh>
    <rPh sb="8" eb="9">
      <t>スウ</t>
    </rPh>
    <phoneticPr fontId="4"/>
  </si>
  <si>
    <t>保育士資格のみ</t>
    <rPh sb="0" eb="3">
      <t>ホイクシ</t>
    </rPh>
    <rPh sb="3" eb="5">
      <t>シカク</t>
    </rPh>
    <phoneticPr fontId="4"/>
  </si>
  <si>
    <t>2･3号の利用定員90人以下の施設は1人加配</t>
    <rPh sb="15" eb="17">
      <t>シセツ</t>
    </rPh>
    <rPh sb="19" eb="20">
      <t>ヒト</t>
    </rPh>
    <rPh sb="20" eb="22">
      <t>カハイ</t>
    </rPh>
    <phoneticPr fontId="2"/>
  </si>
  <si>
    <t>（保育教諭等）</t>
    <rPh sb="1" eb="3">
      <t>ホイク</t>
    </rPh>
    <rPh sb="3" eb="5">
      <t>キョウユ</t>
    </rPh>
    <rPh sb="5" eb="6">
      <t>トウ</t>
    </rPh>
    <phoneticPr fontId="2"/>
  </si>
  <si>
    <t>幼稚園教諭免許状のみ</t>
    <rPh sb="0" eb="3">
      <t>ヨウチエン</t>
    </rPh>
    <rPh sb="3" eb="5">
      <t>キョウユ</t>
    </rPh>
    <rPh sb="5" eb="8">
      <t>メンキョジョウ</t>
    </rPh>
    <phoneticPr fontId="4"/>
  </si>
  <si>
    <t>保育士資格・幼稚園教教諭免許状あり</t>
    <rPh sb="0" eb="3">
      <t>ホイクシ</t>
    </rPh>
    <rPh sb="3" eb="5">
      <t>シカク</t>
    </rPh>
    <rPh sb="6" eb="9">
      <t>ヨウチエン</t>
    </rPh>
    <rPh sb="9" eb="10">
      <t>キョウ</t>
    </rPh>
    <rPh sb="10" eb="12">
      <t>キョウユ</t>
    </rPh>
    <rPh sb="12" eb="15">
      <t>メンキョジョウ</t>
    </rPh>
    <phoneticPr fontId="2"/>
  </si>
  <si>
    <t>基準配置教育・保育従事者数：</t>
    <rPh sb="0" eb="2">
      <t>キジュン</t>
    </rPh>
    <rPh sb="2" eb="4">
      <t>ハイチ</t>
    </rPh>
    <rPh sb="4" eb="6">
      <t>キョウイク</t>
    </rPh>
    <rPh sb="7" eb="9">
      <t>ホイク</t>
    </rPh>
    <rPh sb="9" eb="12">
      <t>ジュウジシャ</t>
    </rPh>
    <rPh sb="12" eb="13">
      <t>スウ</t>
    </rPh>
    <phoneticPr fontId="2"/>
  </si>
  <si>
    <t>教育・保育従事者現員数：</t>
    <rPh sb="0" eb="2">
      <t>キョウイク</t>
    </rPh>
    <rPh sb="3" eb="5">
      <t>ホイク</t>
    </rPh>
    <rPh sb="5" eb="8">
      <t>ジュウジシャ</t>
    </rPh>
    <rPh sb="8" eb="10">
      <t>ゲンイン</t>
    </rPh>
    <rPh sb="10" eb="11">
      <t>スウ</t>
    </rPh>
    <phoneticPr fontId="2"/>
  </si>
  <si>
    <t>常勤換算教育及び保育従事者数：</t>
    <rPh sb="4" eb="6">
      <t>キョウイク</t>
    </rPh>
    <rPh sb="6" eb="7">
      <t>オヨ</t>
    </rPh>
    <rPh sb="8" eb="10">
      <t>ホイク</t>
    </rPh>
    <rPh sb="10" eb="13">
      <t>ジュウジシャ</t>
    </rPh>
    <phoneticPr fontId="2"/>
  </si>
  <si>
    <t>(ｱ)</t>
    <phoneticPr fontId="4"/>
  </si>
  <si>
    <t xml:space="preserve"> ｲ)「教育及び保育に従事する者」以外の職の正規職員</t>
    <rPh sb="4" eb="6">
      <t>キョウイク</t>
    </rPh>
    <rPh sb="6" eb="7">
      <t>オヨ</t>
    </rPh>
    <rPh sb="8" eb="10">
      <t>ホイク</t>
    </rPh>
    <rPh sb="11" eb="13">
      <t>ジュウジ</t>
    </rPh>
    <rPh sb="15" eb="16">
      <t>モノ</t>
    </rPh>
    <rPh sb="17" eb="19">
      <t>イガイ</t>
    </rPh>
    <rPh sb="20" eb="21">
      <t>ショク</t>
    </rPh>
    <rPh sb="22" eb="24">
      <t>セイキ</t>
    </rPh>
    <rPh sb="24" eb="26">
      <t>ショクイン</t>
    </rPh>
    <phoneticPr fontId="2"/>
  </si>
  <si>
    <t>　ｱ) 正規職員の「教育及び保育に従事する者」</t>
    <rPh sb="4" eb="6">
      <t>セイキ</t>
    </rPh>
    <rPh sb="6" eb="8">
      <t>ショクイン</t>
    </rPh>
    <rPh sb="10" eb="12">
      <t>キョウイク</t>
    </rPh>
    <rPh sb="12" eb="13">
      <t>オヨ</t>
    </rPh>
    <rPh sb="14" eb="16">
      <t>ホイク</t>
    </rPh>
    <rPh sb="17" eb="19">
      <t>ジュウジ</t>
    </rPh>
    <rPh sb="21" eb="22">
      <t>モノ</t>
    </rPh>
    <phoneticPr fontId="2"/>
  </si>
  <si>
    <t>④「その他」に計上している看護師のうち、乳児4人以上を受入れ1人を保育士としてｶｳﾝﾄする場合、再掲する。</t>
    <rPh sb="4" eb="5">
      <t>タ</t>
    </rPh>
    <rPh sb="7" eb="9">
      <t>ケイジョウ</t>
    </rPh>
    <rPh sb="13" eb="16">
      <t>カンゴシ</t>
    </rPh>
    <rPh sb="20" eb="22">
      <t>ニュウジ</t>
    </rPh>
    <rPh sb="23" eb="24">
      <t>ヒト</t>
    </rPh>
    <rPh sb="24" eb="26">
      <t>イジョウ</t>
    </rPh>
    <rPh sb="27" eb="29">
      <t>ウケイ</t>
    </rPh>
    <rPh sb="31" eb="32">
      <t>ヒト</t>
    </rPh>
    <rPh sb="33" eb="36">
      <t>ホイクシ</t>
    </rPh>
    <rPh sb="45" eb="47">
      <t>バアイ</t>
    </rPh>
    <rPh sb="48" eb="50">
      <t>サイケイ</t>
    </rPh>
    <phoneticPr fontId="2"/>
  </si>
  <si>
    <t>全教育・保育従事者働時間</t>
    <rPh sb="0" eb="1">
      <t>ゼン</t>
    </rPh>
    <rPh sb="1" eb="3">
      <t>キョウイク</t>
    </rPh>
    <rPh sb="4" eb="6">
      <t>ホイク</t>
    </rPh>
    <rPh sb="6" eb="9">
      <t>ジュウジシャ</t>
    </rPh>
    <rPh sb="9" eb="10">
      <t>ドウ</t>
    </rPh>
    <rPh sb="10" eb="12">
      <t>ジカン</t>
    </rPh>
    <phoneticPr fontId="2"/>
  </si>
  <si>
    <t>（注）満3歳児配置改善加算</t>
    <rPh sb="1" eb="2">
      <t>チュウ</t>
    </rPh>
    <rPh sb="3" eb="4">
      <t>マン</t>
    </rPh>
    <rPh sb="5" eb="7">
      <t>サイジ</t>
    </rPh>
    <rPh sb="7" eb="9">
      <t>ハイチ</t>
    </rPh>
    <rPh sb="9" eb="11">
      <t>カイゼン</t>
    </rPh>
    <rPh sb="11" eb="13">
      <t>カサン</t>
    </rPh>
    <phoneticPr fontId="4"/>
  </si>
  <si>
    <t>1号認定の満3歳児（本年3月31日時点で満2歳児）の配置基準を、6人につき1人とする場合に加算</t>
    <rPh sb="1" eb="2">
      <t>ゴウ</t>
    </rPh>
    <rPh sb="2" eb="4">
      <t>ニンテイ</t>
    </rPh>
    <rPh sb="5" eb="6">
      <t>マン</t>
    </rPh>
    <rPh sb="7" eb="9">
      <t>サイジ</t>
    </rPh>
    <rPh sb="10" eb="12">
      <t>ホンネン</t>
    </rPh>
    <rPh sb="13" eb="14">
      <t>ツキ</t>
    </rPh>
    <rPh sb="16" eb="17">
      <t>ニチ</t>
    </rPh>
    <rPh sb="17" eb="19">
      <t>ジテン</t>
    </rPh>
    <rPh sb="20" eb="21">
      <t>マン</t>
    </rPh>
    <rPh sb="22" eb="23">
      <t>サイ</t>
    </rPh>
    <rPh sb="23" eb="24">
      <t>ジ</t>
    </rPh>
    <rPh sb="26" eb="28">
      <t>ハイチ</t>
    </rPh>
    <rPh sb="28" eb="30">
      <t>キジュン</t>
    </rPh>
    <rPh sb="33" eb="34">
      <t>ヒト</t>
    </rPh>
    <rPh sb="38" eb="39">
      <t>ヒト</t>
    </rPh>
    <rPh sb="42" eb="44">
      <t>バアイ</t>
    </rPh>
    <rPh sb="45" eb="47">
      <t>カサン</t>
    </rPh>
    <phoneticPr fontId="2"/>
  </si>
  <si>
    <t xml:space="preserve"> チーム保育加配加算</t>
    <rPh sb="4" eb="6">
      <t>ホイク</t>
    </rPh>
    <rPh sb="6" eb="8">
      <t>カハイ</t>
    </rPh>
    <rPh sb="8" eb="10">
      <t>カサン</t>
    </rPh>
    <phoneticPr fontId="2"/>
  </si>
  <si>
    <t>3号認定1歳児の現員数欄には、監査調書提出月初日現在で満2歳児は（　）に再掲すること。</t>
    <rPh sb="1" eb="2">
      <t>ゴウ</t>
    </rPh>
    <rPh sb="2" eb="4">
      <t>ニンテイ</t>
    </rPh>
    <rPh sb="15" eb="17">
      <t>カンサ</t>
    </rPh>
    <rPh sb="17" eb="19">
      <t>チョウショ</t>
    </rPh>
    <rPh sb="19" eb="21">
      <t>テイシュツ</t>
    </rPh>
    <rPh sb="21" eb="22">
      <t>ツキ</t>
    </rPh>
    <rPh sb="22" eb="24">
      <t>ショニチ</t>
    </rPh>
    <rPh sb="24" eb="26">
      <t>ゲンザイ</t>
    </rPh>
    <rPh sb="27" eb="28">
      <t>マン</t>
    </rPh>
    <phoneticPr fontId="2"/>
  </si>
  <si>
    <t>利用定員、認可定員は市町村へ届出ている定員を記載すること。</t>
    <phoneticPr fontId="2"/>
  </si>
  <si>
    <t>(1)　監査調書提出月初日現在の児童現員数を記入すること。</t>
    <phoneticPr fontId="2"/>
  </si>
  <si>
    <t>教育・保育従事者</t>
    <rPh sb="0" eb="2">
      <t>キョウイク</t>
    </rPh>
    <rPh sb="3" eb="5">
      <t>ホイク</t>
    </rPh>
    <rPh sb="5" eb="8">
      <t>ジュウジシャ</t>
    </rPh>
    <phoneticPr fontId="2"/>
  </si>
  <si>
    <t>※「基準配置教育・保育従事者」は、前頁４（2）の表とは必ずしも一致しない。</t>
    <rPh sb="6" eb="8">
      <t>キョウイク</t>
    </rPh>
    <rPh sb="9" eb="11">
      <t>ホイク</t>
    </rPh>
    <rPh sb="11" eb="14">
      <t>ジュウジシャ</t>
    </rPh>
    <phoneticPr fontId="2"/>
  </si>
  <si>
    <t xml:space="preserve"> ① クラス編成の状況を年齢の低いクラス順に記入すること。</t>
    <phoneticPr fontId="2"/>
  </si>
  <si>
    <t>(5)　学級担任について</t>
    <rPh sb="4" eb="6">
      <t>ガッキュウ</t>
    </rPh>
    <rPh sb="6" eb="8">
      <t>タンニン</t>
    </rPh>
    <phoneticPr fontId="4"/>
  </si>
  <si>
    <t xml:space="preserve"> ① 学級担任は常勤専任となっているか。</t>
    <rPh sb="3" eb="5">
      <t>ガッキュウ</t>
    </rPh>
    <rPh sb="5" eb="7">
      <t>タンニン</t>
    </rPh>
    <rPh sb="8" eb="10">
      <t>ジョウキン</t>
    </rPh>
    <rPh sb="10" eb="12">
      <t>センニン</t>
    </rPh>
    <phoneticPr fontId="4"/>
  </si>
  <si>
    <t xml:space="preserve">A13  幼稚園教諭免許又は保育士資格を取得するために必要な単位取得に向けた取組み（通信講座や夜間講座の受講など）、幼稚園教諭資格認定試験又は保育士試験の受験状況、受験に向けた講座の受講等を踏まえて判断することになると考えている。 </t>
    <phoneticPr fontId="2"/>
  </si>
  <si>
    <t>（学級担任）</t>
    <phoneticPr fontId="2"/>
  </si>
  <si>
    <t xml:space="preserve"> (2)　教育・保育従事者の配置基準について</t>
    <rPh sb="5" eb="7">
      <t>キョウイク</t>
    </rPh>
    <rPh sb="8" eb="10">
      <t>ホイク</t>
    </rPh>
    <rPh sb="10" eb="13">
      <t>ジュウジシャ</t>
    </rPh>
    <rPh sb="14" eb="16">
      <t>ハイチ</t>
    </rPh>
    <rPh sb="16" eb="18">
      <t>キジュン</t>
    </rPh>
    <phoneticPr fontId="4"/>
  </si>
  <si>
    <t>休職中（産休育休等）の正規職員は、代替職員がいる場合は正規職員欄に計上し、教育及び保育に従事する者のみ代替職員を再掲表示する。代替職員がいない場合は計上しない。休職中（産休育休等）の非正規職員は、代替職員がいる場合は当該代替職員の雇用条件に該当する欄に計上し、代替職員がいない場合は計上しない。</t>
    <rPh sb="0" eb="2">
      <t>キュウショク</t>
    </rPh>
    <rPh sb="2" eb="3">
      <t>チュウ</t>
    </rPh>
    <rPh sb="11" eb="13">
      <t>セイキ</t>
    </rPh>
    <rPh sb="17" eb="19">
      <t>ダイタイ</t>
    </rPh>
    <rPh sb="19" eb="21">
      <t>ショクイン</t>
    </rPh>
    <rPh sb="24" eb="26">
      <t>バアイ</t>
    </rPh>
    <rPh sb="27" eb="29">
      <t>セイキ</t>
    </rPh>
    <rPh sb="29" eb="31">
      <t>ショクイン</t>
    </rPh>
    <rPh sb="31" eb="32">
      <t>ラン</t>
    </rPh>
    <rPh sb="33" eb="35">
      <t>ケイジョウ</t>
    </rPh>
    <rPh sb="37" eb="39">
      <t>キョウイク</t>
    </rPh>
    <rPh sb="39" eb="40">
      <t>オヨ</t>
    </rPh>
    <rPh sb="41" eb="43">
      <t>ホイク</t>
    </rPh>
    <rPh sb="44" eb="46">
      <t>ジュウジ</t>
    </rPh>
    <rPh sb="48" eb="49">
      <t>モノ</t>
    </rPh>
    <rPh sb="51" eb="53">
      <t>ダイタイ</t>
    </rPh>
    <rPh sb="53" eb="55">
      <t>ショクイン</t>
    </rPh>
    <rPh sb="56" eb="58">
      <t>サイケイ</t>
    </rPh>
    <rPh sb="58" eb="60">
      <t>ヒョウジ</t>
    </rPh>
    <rPh sb="63" eb="65">
      <t>ダイタイ</t>
    </rPh>
    <rPh sb="65" eb="67">
      <t>ショクイン</t>
    </rPh>
    <rPh sb="71" eb="73">
      <t>バアイ</t>
    </rPh>
    <rPh sb="91" eb="94">
      <t>ヒセイキ</t>
    </rPh>
    <rPh sb="94" eb="96">
      <t>ショクイン</t>
    </rPh>
    <rPh sb="98" eb="100">
      <t>ダイタイ</t>
    </rPh>
    <rPh sb="100" eb="102">
      <t>ショクイン</t>
    </rPh>
    <rPh sb="105" eb="107">
      <t>バアイ</t>
    </rPh>
    <rPh sb="108" eb="110">
      <t>トウガイ</t>
    </rPh>
    <rPh sb="110" eb="112">
      <t>ダイタイ</t>
    </rPh>
    <rPh sb="112" eb="114">
      <t>ショクイン</t>
    </rPh>
    <rPh sb="115" eb="117">
      <t>コヨウ</t>
    </rPh>
    <rPh sb="117" eb="119">
      <t>ジョウケン</t>
    </rPh>
    <rPh sb="120" eb="122">
      <t>ガイトウ</t>
    </rPh>
    <rPh sb="124" eb="125">
      <t>ラン</t>
    </rPh>
    <rPh sb="126" eb="128">
      <t>ケイジョウ</t>
    </rPh>
    <rPh sb="130" eb="132">
      <t>ダイタイ</t>
    </rPh>
    <rPh sb="132" eb="134">
      <t>ショクイン</t>
    </rPh>
    <rPh sb="138" eb="140">
      <t>バアイ</t>
    </rPh>
    <rPh sb="141" eb="143">
      <t>ケイジョウ</t>
    </rPh>
    <phoneticPr fontId="4"/>
  </si>
  <si>
    <t>一時預かり事業</t>
    <rPh sb="0" eb="2">
      <t>イチジ</t>
    </rPh>
    <rPh sb="2" eb="3">
      <t>アズ</t>
    </rPh>
    <rPh sb="5" eb="7">
      <t>ジギョウ</t>
    </rPh>
    <phoneticPr fontId="2"/>
  </si>
  <si>
    <t>地域子育て支援拠点事業</t>
    <rPh sb="0" eb="2">
      <t>チイキ</t>
    </rPh>
    <rPh sb="2" eb="4">
      <t>コソダ</t>
    </rPh>
    <rPh sb="5" eb="7">
      <t>シエン</t>
    </rPh>
    <rPh sb="7" eb="9">
      <t>キョテン</t>
    </rPh>
    <rPh sb="9" eb="11">
      <t>ジギョウ</t>
    </rPh>
    <phoneticPr fontId="2"/>
  </si>
  <si>
    <t>その他</t>
    <rPh sb="2" eb="3">
      <t>タ</t>
    </rPh>
    <phoneticPr fontId="2"/>
  </si>
  <si>
    <t>子育て支援事業
専用室</t>
    <rPh sb="0" eb="2">
      <t>コソダ</t>
    </rPh>
    <rPh sb="3" eb="5">
      <t>シエン</t>
    </rPh>
    <rPh sb="5" eb="7">
      <t>ジギョウ</t>
    </rPh>
    <rPh sb="8" eb="10">
      <t>センヨウ</t>
    </rPh>
    <rPh sb="10" eb="11">
      <t>シツ</t>
    </rPh>
    <phoneticPr fontId="2"/>
  </si>
  <si>
    <t>4月</t>
    <rPh sb="1" eb="2">
      <t>ツキ</t>
    </rPh>
    <phoneticPr fontId="2"/>
  </si>
  <si>
    <t>5月</t>
    <rPh sb="1" eb="2">
      <t>ツキ</t>
    </rPh>
    <phoneticPr fontId="2"/>
  </si>
  <si>
    <t>6月</t>
    <rPh sb="1" eb="2">
      <t>ツキ</t>
    </rPh>
    <phoneticPr fontId="2"/>
  </si>
  <si>
    <t>7月</t>
    <rPh sb="1" eb="2">
      <t>ツキ</t>
    </rPh>
    <phoneticPr fontId="2"/>
  </si>
  <si>
    <t>8月</t>
    <rPh sb="1" eb="2">
      <t>ツキ</t>
    </rPh>
    <phoneticPr fontId="2"/>
  </si>
  <si>
    <t>9月</t>
    <rPh sb="1" eb="2">
      <t>ツキ</t>
    </rPh>
    <phoneticPr fontId="2"/>
  </si>
  <si>
    <t>10月</t>
    <rPh sb="2" eb="3">
      <t>ツキ</t>
    </rPh>
    <phoneticPr fontId="2"/>
  </si>
  <si>
    <t>11月</t>
    <rPh sb="2" eb="3">
      <t>ツキ</t>
    </rPh>
    <phoneticPr fontId="2"/>
  </si>
  <si>
    <t>12月</t>
    <rPh sb="2" eb="3">
      <t>ツキ</t>
    </rPh>
    <phoneticPr fontId="2"/>
  </si>
  <si>
    <t>1月</t>
    <rPh sb="1" eb="2">
      <t>ツキ</t>
    </rPh>
    <phoneticPr fontId="2"/>
  </si>
  <si>
    <t>2月</t>
    <rPh sb="1" eb="2">
      <t>ツキ</t>
    </rPh>
    <phoneticPr fontId="2"/>
  </si>
  <si>
    <t>3月</t>
    <rPh sb="1" eb="2">
      <t>ツキ</t>
    </rPh>
    <phoneticPr fontId="2"/>
  </si>
  <si>
    <t>前年度</t>
    <rPh sb="0" eb="1">
      <t>マエ</t>
    </rPh>
    <rPh sb="1" eb="3">
      <t>ネンド</t>
    </rPh>
    <phoneticPr fontId="2"/>
  </si>
  <si>
    <t>本年度</t>
    <rPh sb="0" eb="3">
      <t>ホンネンド</t>
    </rPh>
    <phoneticPr fontId="2"/>
  </si>
  <si>
    <t>月別</t>
    <rPh sb="0" eb="1">
      <t>ツキ</t>
    </rPh>
    <rPh sb="1" eb="2">
      <t>ベツ</t>
    </rPh>
    <phoneticPr fontId="2"/>
  </si>
  <si>
    <t>(1)　月初日在籍児童数の状況</t>
    <rPh sb="4" eb="5">
      <t>ツキ</t>
    </rPh>
    <rPh sb="5" eb="7">
      <t>ショニチ</t>
    </rPh>
    <rPh sb="7" eb="9">
      <t>ザイセキ</t>
    </rPh>
    <rPh sb="9" eb="12">
      <t>ジドウスウ</t>
    </rPh>
    <rPh sb="13" eb="15">
      <t>ジョウキョウ</t>
    </rPh>
    <phoneticPr fontId="4"/>
  </si>
  <si>
    <t>÷</t>
    <phoneticPr fontId="2"/>
  </si>
  <si>
    <t>×100＝</t>
    <phoneticPr fontId="2"/>
  </si>
  <si>
    <t>　入所率</t>
    <rPh sb="1" eb="3">
      <t>ニュウショ</t>
    </rPh>
    <rPh sb="3" eb="4">
      <t>リツ</t>
    </rPh>
    <phoneticPr fontId="2"/>
  </si>
  <si>
    <t>(A)</t>
    <phoneticPr fontId="2"/>
  </si>
  <si>
    <t>(B)</t>
    <phoneticPr fontId="2"/>
  </si>
  <si>
    <t>児童数は、毎月初日の在籍児童数を記入すること。</t>
    <rPh sb="0" eb="3">
      <t>ジドウスウ</t>
    </rPh>
    <rPh sb="5" eb="7">
      <t>マイツキ</t>
    </rPh>
    <rPh sb="7" eb="9">
      <t>ショニチ</t>
    </rPh>
    <rPh sb="10" eb="12">
      <t>ザイセキ</t>
    </rPh>
    <rPh sb="12" eb="15">
      <t>ジドウスウ</t>
    </rPh>
    <rPh sb="16" eb="18">
      <t>キニュウ</t>
    </rPh>
    <phoneticPr fontId="2"/>
  </si>
  <si>
    <t>(ｳ)</t>
    <phoneticPr fontId="2"/>
  </si>
  <si>
    <t>(ｲ)</t>
    <phoneticPr fontId="2"/>
  </si>
  <si>
    <t>(ｱ)</t>
    <phoneticPr fontId="2"/>
  </si>
  <si>
    <t>（Ａ）</t>
    <phoneticPr fontId="2"/>
  </si>
  <si>
    <t>＜記入要領＞</t>
    <phoneticPr fontId="2"/>
  </si>
  <si>
    <t>※</t>
  </si>
  <si>
    <t>施設の設備、職員数が定員を超えて入所した児童数に照らし、設備運営基準等を満たしていること。</t>
    <rPh sb="36" eb="37">
      <t>マン</t>
    </rPh>
    <phoneticPr fontId="2"/>
  </si>
  <si>
    <t>私的契約児の受け入れは、定員の範囲内であること。</t>
    <rPh sb="6" eb="7">
      <t>ウ</t>
    </rPh>
    <rPh sb="8" eb="9">
      <t>イ</t>
    </rPh>
    <rPh sb="12" eb="14">
      <t>テイイン</t>
    </rPh>
    <rPh sb="15" eb="18">
      <t>ハンイナイ</t>
    </rPh>
    <phoneticPr fontId="4"/>
  </si>
  <si>
    <t>・「いる」場合、利用定員の範囲内で受け入れているか。　</t>
    <rPh sb="8" eb="10">
      <t>リヨウ</t>
    </rPh>
    <rPh sb="10" eb="12">
      <t>テイイン</t>
    </rPh>
    <rPh sb="13" eb="16">
      <t>ハンイナイ</t>
    </rPh>
    <rPh sb="17" eb="18">
      <t>ウ</t>
    </rPh>
    <phoneticPr fontId="4"/>
  </si>
  <si>
    <t>預かり保育</t>
    <rPh sb="0" eb="1">
      <t>アズ</t>
    </rPh>
    <rPh sb="3" eb="5">
      <t>ホイク</t>
    </rPh>
    <phoneticPr fontId="4"/>
  </si>
  <si>
    <t>保育</t>
    <rPh sb="0" eb="2">
      <t>ホイク</t>
    </rPh>
    <phoneticPr fontId="4"/>
  </si>
  <si>
    <t>標準
時間</t>
    <phoneticPr fontId="2"/>
  </si>
  <si>
    <t>短
時間</t>
    <phoneticPr fontId="2"/>
  </si>
  <si>
    <t>教育標準時間</t>
    <rPh sb="0" eb="2">
      <t>キョウイク</t>
    </rPh>
    <rPh sb="2" eb="4">
      <t>ヒョウジュン</t>
    </rPh>
    <rPh sb="4" eb="6">
      <t>ジカン</t>
    </rPh>
    <phoneticPr fontId="4"/>
  </si>
  <si>
    <t>土曜日</t>
    <rPh sb="0" eb="3">
      <t>ドヨウビ</t>
    </rPh>
    <phoneticPr fontId="2"/>
  </si>
  <si>
    <t>平　日</t>
    <rPh sb="0" eb="1">
      <t>ビラ</t>
    </rPh>
    <rPh sb="2" eb="3">
      <t>ニチ</t>
    </rPh>
    <phoneticPr fontId="2"/>
  </si>
  <si>
    <t>児童数</t>
    <rPh sb="0" eb="3">
      <t>ジドウスウ</t>
    </rPh>
    <phoneticPr fontId="2"/>
  </si>
  <si>
    <t>(7)　時間帯による児童及び教育・保育従事者の状況</t>
    <rPh sb="12" eb="13">
      <t>オヨ</t>
    </rPh>
    <rPh sb="14" eb="16">
      <t>キョウイク</t>
    </rPh>
    <rPh sb="17" eb="19">
      <t>ホイク</t>
    </rPh>
    <rPh sb="19" eb="22">
      <t>ジュウジシャ</t>
    </rPh>
    <phoneticPr fontId="4"/>
  </si>
  <si>
    <t>当該教育及び保育に従事する者、常時2人を下回ってはならないこと。</t>
    <rPh sb="2" eb="4">
      <t>キョウイク</t>
    </rPh>
    <rPh sb="4" eb="5">
      <t>オヨ</t>
    </rPh>
    <rPh sb="6" eb="8">
      <t>ホイク</t>
    </rPh>
    <rPh sb="9" eb="11">
      <t>ジュウジ</t>
    </rPh>
    <rPh sb="13" eb="14">
      <t>モノ</t>
    </rPh>
    <rPh sb="15" eb="17">
      <t>ジョウジ</t>
    </rPh>
    <rPh sb="18" eb="19">
      <t>ヒト</t>
    </rPh>
    <rPh sb="20" eb="22">
      <t>シタマワ</t>
    </rPh>
    <phoneticPr fontId="4"/>
  </si>
  <si>
    <t>【根拠法令・通知等（印刷不要）】</t>
    <rPh sb="1" eb="3">
      <t>コンキョ</t>
    </rPh>
    <rPh sb="3" eb="5">
      <t>ホウレイ</t>
    </rPh>
    <rPh sb="6" eb="8">
      <t>ツウチ</t>
    </rPh>
    <rPh sb="8" eb="9">
      <t>トウ</t>
    </rPh>
    <rPh sb="10" eb="12">
      <t>インサツ</t>
    </rPh>
    <rPh sb="12" eb="14">
      <t>フヨウ</t>
    </rPh>
    <phoneticPr fontId="2"/>
  </si>
  <si>
    <t>医療機関名</t>
    <phoneticPr fontId="2"/>
  </si>
  <si>
    <t>医療機関の住所</t>
    <phoneticPr fontId="2"/>
  </si>
  <si>
    <t>氏　　　名</t>
    <phoneticPr fontId="2"/>
  </si>
  <si>
    <t>内科</t>
    <rPh sb="0" eb="2">
      <t>ナイカ</t>
    </rPh>
    <phoneticPr fontId="2"/>
  </si>
  <si>
    <t>歯科</t>
    <rPh sb="0" eb="2">
      <t>シカ</t>
    </rPh>
    <phoneticPr fontId="2"/>
  </si>
  <si>
    <t>園舎</t>
  </si>
  <si>
    <t>屋外遊戯場</t>
    <rPh sb="2" eb="4">
      <t>ユウギ</t>
    </rPh>
    <phoneticPr fontId="2"/>
  </si>
  <si>
    <t>近隣公園使用の場合、チェックボックス入力状況の審査（特例措置※3）の数式</t>
    <rPh sb="0" eb="2">
      <t>キンリン</t>
    </rPh>
    <rPh sb="2" eb="4">
      <t>コウエン</t>
    </rPh>
    <rPh sb="4" eb="6">
      <t>シヨウ</t>
    </rPh>
    <rPh sb="7" eb="9">
      <t>バアイ</t>
    </rPh>
    <rPh sb="18" eb="20">
      <t>ニュウリョク</t>
    </rPh>
    <rPh sb="20" eb="22">
      <t>ジョウキョウ</t>
    </rPh>
    <rPh sb="23" eb="25">
      <t>シンサ</t>
    </rPh>
    <rPh sb="26" eb="28">
      <t>トクレイ</t>
    </rPh>
    <rPh sb="28" eb="30">
      <t>ソチ</t>
    </rPh>
    <rPh sb="34" eb="36">
      <t>スウシキ</t>
    </rPh>
    <phoneticPr fontId="2"/>
  </si>
  <si>
    <t xml:space="preserve"> (ｳ) 調理室（</t>
    <rPh sb="5" eb="7">
      <t>チョウリ</t>
    </rPh>
    <rPh sb="7" eb="8">
      <t>シツ</t>
    </rPh>
    <phoneticPr fontId="2"/>
  </si>
  <si>
    <t>※</t>
    <phoneticPr fontId="2"/>
  </si>
  <si>
    <t xml:space="preserve"> ③ 園舎､屋外遊技場の面積を記入すること。</t>
    <rPh sb="3" eb="5">
      <t>エンシャ</t>
    </rPh>
    <rPh sb="6" eb="8">
      <t>オクガイ</t>
    </rPh>
    <rPh sb="8" eb="11">
      <t>ユウギジョウ</t>
    </rPh>
    <phoneticPr fontId="4"/>
  </si>
  <si>
    <t xml:space="preserve"> ⑤ 施設の認可面積と現況面積は一致しているか。</t>
    <rPh sb="6" eb="8">
      <t>ニンカ</t>
    </rPh>
    <rPh sb="8" eb="10">
      <t>メンセキ</t>
    </rPh>
    <phoneticPr fontId="2"/>
  </si>
  <si>
    <t>2･3号の利用定員90人以下</t>
    <rPh sb="3" eb="4">
      <t>ゴウ</t>
    </rPh>
    <rPh sb="5" eb="7">
      <t>リヨウ</t>
    </rPh>
    <rPh sb="7" eb="9">
      <t>テイイン</t>
    </rPh>
    <rPh sb="11" eb="12">
      <t>ヒト</t>
    </rPh>
    <rPh sb="12" eb="14">
      <t>イカ</t>
    </rPh>
    <phoneticPr fontId="2"/>
  </si>
  <si>
    <t>保育標準時間認定こどもを受入れる施設</t>
    <rPh sb="0" eb="2">
      <t>ホイク</t>
    </rPh>
    <rPh sb="2" eb="4">
      <t>ヒョウジュン</t>
    </rPh>
    <rPh sb="4" eb="6">
      <t>ジカン</t>
    </rPh>
    <rPh sb="6" eb="8">
      <t>ニンテイ</t>
    </rPh>
    <rPh sb="12" eb="14">
      <t>ウケイ</t>
    </rPh>
    <rPh sb="16" eb="18">
      <t>シセツ</t>
    </rPh>
    <phoneticPr fontId="2"/>
  </si>
  <si>
    <t>基本部分</t>
    <phoneticPr fontId="2"/>
  </si>
  <si>
    <t>＜基準配置教育及び保育従事者（うち保育士）の数算定表＞</t>
    <rPh sb="1" eb="3">
      <t>キジュン</t>
    </rPh>
    <rPh sb="3" eb="5">
      <t>ハイチ</t>
    </rPh>
    <rPh sb="5" eb="7">
      <t>キョウイク</t>
    </rPh>
    <rPh sb="7" eb="8">
      <t>オヨ</t>
    </rPh>
    <rPh sb="9" eb="11">
      <t>ホイク</t>
    </rPh>
    <rPh sb="11" eb="14">
      <t>ジュウジシャ</t>
    </rPh>
    <rPh sb="17" eb="20">
      <t>ホイクシ</t>
    </rPh>
    <rPh sb="22" eb="23">
      <t>スウ</t>
    </rPh>
    <rPh sb="23" eb="25">
      <t>サンテイ</t>
    </rPh>
    <rPh sb="25" eb="26">
      <t>ヒョウ</t>
    </rPh>
    <phoneticPr fontId="4"/>
  </si>
  <si>
    <t>(</t>
    <phoneticPr fontId="2"/>
  </si>
  <si>
    <t>(うち保育士</t>
    <rPh sb="3" eb="6">
      <t>ホイクシ</t>
    </rPh>
    <phoneticPr fontId="2"/>
  </si>
  <si>
    <t>は、当年度監査調書提出月の前月までの発生状況を記入すること。</t>
  </si>
  <si>
    <t>こども園である旨の表示をしているか。</t>
    <phoneticPr fontId="2"/>
  </si>
  <si>
    <t>(1)　建物（園舎）又は敷地の公衆の見やすい場所に、当該施設が認定</t>
    <rPh sb="4" eb="6">
      <t>タテモノ</t>
    </rPh>
    <rPh sb="7" eb="9">
      <t>エンシャ</t>
    </rPh>
    <rPh sb="10" eb="11">
      <t>マタ</t>
    </rPh>
    <rPh sb="12" eb="14">
      <t>シキチ</t>
    </rPh>
    <rPh sb="15" eb="17">
      <t>コウシュウ</t>
    </rPh>
    <rPh sb="18" eb="19">
      <t>ミ</t>
    </rPh>
    <rPh sb="22" eb="24">
      <t>バショ</t>
    </rPh>
    <rPh sb="26" eb="28">
      <t>トウガイ</t>
    </rPh>
    <rPh sb="28" eb="30">
      <t>シセツ</t>
    </rPh>
    <phoneticPr fontId="4"/>
  </si>
  <si>
    <t>フリー教育・保育従事者</t>
    <rPh sb="3" eb="5">
      <t>キョウイク</t>
    </rPh>
    <rPh sb="6" eb="8">
      <t>ホイク</t>
    </rPh>
    <rPh sb="8" eb="11">
      <t>ジュウジシャ</t>
    </rPh>
    <phoneticPr fontId="2"/>
  </si>
  <si>
    <t>閉園</t>
    <rPh sb="0" eb="2">
      <t>ヘイエン</t>
    </rPh>
    <phoneticPr fontId="2"/>
  </si>
  <si>
    <t>人件費を賄っている職員(No5の(3))･･･｢その他｣に計上</t>
    <rPh sb="0" eb="3">
      <t>ジンケンヒ</t>
    </rPh>
    <phoneticPr fontId="2"/>
  </si>
  <si>
    <t>【削除厳禁】</t>
    <rPh sb="1" eb="3">
      <t>サクジョ</t>
    </rPh>
    <rPh sb="3" eb="5">
      <t>ゲンキン</t>
    </rPh>
    <phoneticPr fontId="2"/>
  </si>
  <si>
    <t>(6)　調理員の配置について</t>
    <rPh sb="4" eb="7">
      <t>チョウリイン</t>
    </rPh>
    <rPh sb="8" eb="10">
      <t>ハイチ</t>
    </rPh>
    <phoneticPr fontId="4"/>
  </si>
  <si>
    <t xml:space="preserve"> ① 「いる」場合、どのように実施しているか。</t>
    <phoneticPr fontId="4"/>
  </si>
  <si>
    <t>（例：月労働時間の算出方法）</t>
    <rPh sb="1" eb="2">
      <t>レイ</t>
    </rPh>
    <rPh sb="3" eb="4">
      <t>ツキ</t>
    </rPh>
    <rPh sb="4" eb="6">
      <t>ロウドウ</t>
    </rPh>
    <rPh sb="6" eb="8">
      <t>ジカン</t>
    </rPh>
    <rPh sb="9" eb="11">
      <t>サンシュツ</t>
    </rPh>
    <rPh sb="11" eb="13">
      <t>ホウホウ</t>
    </rPh>
    <phoneticPr fontId="2"/>
  </si>
  <si>
    <t>担任教育・保育従事者氏名
（加配含む）
学級担任の前に◯をすること。</t>
    <rPh sb="0" eb="2">
      <t>タンニン</t>
    </rPh>
    <rPh sb="2" eb="4">
      <t>キョウイク</t>
    </rPh>
    <rPh sb="5" eb="7">
      <t>ホイク</t>
    </rPh>
    <rPh sb="7" eb="10">
      <t>ジュウジシャ</t>
    </rPh>
    <rPh sb="10" eb="12">
      <t>シメイ</t>
    </rPh>
    <rPh sb="14" eb="16">
      <t>カハイ</t>
    </rPh>
    <rPh sb="16" eb="17">
      <t>フク</t>
    </rPh>
    <rPh sb="20" eb="22">
      <t>ガッキュウ</t>
    </rPh>
    <rPh sb="22" eb="24">
      <t>タンニン</t>
    </rPh>
    <rPh sb="25" eb="26">
      <t>マエ</t>
    </rPh>
    <phoneticPr fontId="2"/>
  </si>
  <si>
    <t>満
3歳</t>
    <rPh sb="0" eb="1">
      <t>マン</t>
    </rPh>
    <phoneticPr fontId="2"/>
  </si>
  <si>
    <t>(例)</t>
    <phoneticPr fontId="2"/>
  </si>
  <si>
    <t>人</t>
    <phoneticPr fontId="2"/>
  </si>
  <si>
    <t>◯山田</t>
    <rPh sb="1" eb="3">
      <t>ヤマダ</t>
    </rPh>
    <phoneticPr fontId="2"/>
  </si>
  <si>
    <t>虹</t>
    <rPh sb="0" eb="1">
      <t>ニジ</t>
    </rPh>
    <phoneticPr fontId="2"/>
  </si>
  <si>
    <t>ひよこ</t>
    <phoneticPr fontId="2"/>
  </si>
  <si>
    <t>うさぎ</t>
    <phoneticPr fontId="2"/>
  </si>
  <si>
    <t>すずめ</t>
    <phoneticPr fontId="2"/>
  </si>
  <si>
    <t>うぐいす</t>
    <phoneticPr fontId="2"/>
  </si>
  <si>
    <t>りす</t>
    <phoneticPr fontId="2"/>
  </si>
  <si>
    <t>きりん</t>
    <phoneticPr fontId="2"/>
  </si>
  <si>
    <t>ぞう</t>
    <phoneticPr fontId="2"/>
  </si>
  <si>
    <t>らいおん</t>
    <phoneticPr fontId="2"/>
  </si>
  <si>
    <t>そら</t>
    <phoneticPr fontId="2"/>
  </si>
  <si>
    <t>(ｴ)</t>
    <phoneticPr fontId="2"/>
  </si>
  <si>
    <t>満2歳以上児</t>
    <phoneticPr fontId="2"/>
  </si>
  <si>
    <t>一時預かり事業及び私的契約の利用児童数は含まない。</t>
    <rPh sb="0" eb="2">
      <t>イチジ</t>
    </rPh>
    <rPh sb="2" eb="3">
      <t>アズ</t>
    </rPh>
    <rPh sb="5" eb="7">
      <t>ジギョウ</t>
    </rPh>
    <rPh sb="7" eb="8">
      <t>オヨ</t>
    </rPh>
    <rPh sb="9" eb="11">
      <t>シテキ</t>
    </rPh>
    <rPh sb="11" eb="13">
      <t>ケイヤク</t>
    </rPh>
    <rPh sb="14" eb="16">
      <t>リヨウ</t>
    </rPh>
    <rPh sb="16" eb="18">
      <t>ジドウ</t>
    </rPh>
    <rPh sb="18" eb="19">
      <t>スウ</t>
    </rPh>
    <rPh sb="20" eb="21">
      <t>フク</t>
    </rPh>
    <phoneticPr fontId="2"/>
  </si>
  <si>
    <t>消防法第8条第2項</t>
    <phoneticPr fontId="4"/>
  </si>
  <si>
    <t>消防法施行規則第3条第1項</t>
    <phoneticPr fontId="4"/>
  </si>
  <si>
    <t>※ギョウ虫検査は、任意</t>
    <rPh sb="4" eb="5">
      <t>チュウ</t>
    </rPh>
    <rPh sb="5" eb="7">
      <t>ケンサ</t>
    </rPh>
    <rPh sb="9" eb="11">
      <t>ニンイ</t>
    </rPh>
    <phoneticPr fontId="2"/>
  </si>
  <si>
    <t xml:space="preserve"> ④ 設備運営基準に定める（ア）～（ウ）の設備を有しているか。また、（エ）～（オ）の設備を有しているか。</t>
    <rPh sb="3" eb="5">
      <t>セツビ</t>
    </rPh>
    <rPh sb="5" eb="7">
      <t>ウンエイ</t>
    </rPh>
    <rPh sb="42" eb="44">
      <t>セツビ</t>
    </rPh>
    <rPh sb="45" eb="46">
      <t>ユウ</t>
    </rPh>
    <phoneticPr fontId="4"/>
  </si>
  <si>
    <t>主幹養護
教諭</t>
    <rPh sb="0" eb="2">
      <t>シュカン</t>
    </rPh>
    <rPh sb="2" eb="4">
      <t>ヨウゴ</t>
    </rPh>
    <rPh sb="5" eb="7">
      <t>キョウユ</t>
    </rPh>
    <phoneticPr fontId="2"/>
  </si>
  <si>
    <t>栄養
教諭</t>
    <phoneticPr fontId="2"/>
  </si>
  <si>
    <t>子育て支援員</t>
    <rPh sb="0" eb="2">
      <t>コソダ</t>
    </rPh>
    <rPh sb="3" eb="5">
      <t>シエン</t>
    </rPh>
    <rPh sb="5" eb="6">
      <t>イン</t>
    </rPh>
    <phoneticPr fontId="2"/>
  </si>
  <si>
    <t>正規</t>
    <rPh sb="0" eb="2">
      <t>セイキ</t>
    </rPh>
    <phoneticPr fontId="2"/>
  </si>
  <si>
    <t>正規
職員</t>
    <rPh sb="0" eb="2">
      <t>セイキ</t>
    </rPh>
    <rPh sb="3" eb="5">
      <t>ショクイン</t>
    </rPh>
    <phoneticPr fontId="2"/>
  </si>
  <si>
    <t>（再）
栄養士</t>
    <rPh sb="1" eb="2">
      <t>サイ</t>
    </rPh>
    <rPh sb="4" eb="7">
      <t>エイヨウシ</t>
    </rPh>
    <phoneticPr fontId="2"/>
  </si>
  <si>
    <t>小学校教諭</t>
    <rPh sb="0" eb="3">
      <t>ショウガッコウ</t>
    </rPh>
    <rPh sb="3" eb="5">
      <t>キョウユ</t>
    </rPh>
    <phoneticPr fontId="2"/>
  </si>
  <si>
    <t>養護教諭</t>
    <rPh sb="0" eb="2">
      <t>ヨウゴ</t>
    </rPh>
    <rPh sb="2" eb="4">
      <t>キョウユ</t>
    </rPh>
    <phoneticPr fontId="2"/>
  </si>
  <si>
    <t>浄化槽法第10条</t>
    <phoneticPr fontId="2"/>
  </si>
  <si>
    <t>年1回、保守点検及び清掃することが義務付けられている。</t>
    <phoneticPr fontId="2"/>
  </si>
  <si>
    <t>教育及び保育に従事する者</t>
    <phoneticPr fontId="2"/>
  </si>
  <si>
    <t>看護師・准看護師</t>
    <rPh sb="0" eb="3">
      <t>カンゴシ</t>
    </rPh>
    <rPh sb="4" eb="8">
      <t>ジュンカンゴシ</t>
    </rPh>
    <phoneticPr fontId="2"/>
  </si>
  <si>
    <t>(再)保育士カウント看護師</t>
    <rPh sb="1" eb="2">
      <t>サイ</t>
    </rPh>
    <rPh sb="3" eb="6">
      <t>ホイクシ</t>
    </rPh>
    <rPh sb="10" eb="13">
      <t>カンゴシ</t>
    </rPh>
    <phoneticPr fontId="2"/>
  </si>
  <si>
    <t>浄化槽法第7条、第10条、第11条</t>
    <rPh sb="0" eb="4">
      <t>ジョウカソウホウ</t>
    </rPh>
    <rPh sb="4" eb="5">
      <t>ダイ</t>
    </rPh>
    <rPh sb="6" eb="7">
      <t>ジョウ</t>
    </rPh>
    <rPh sb="8" eb="9">
      <t>ダイ</t>
    </rPh>
    <rPh sb="11" eb="12">
      <t>ジョウ</t>
    </rPh>
    <rPh sb="13" eb="14">
      <t>ダイ</t>
    </rPh>
    <rPh sb="16" eb="17">
      <t>ジョウ</t>
    </rPh>
    <phoneticPr fontId="2"/>
  </si>
  <si>
    <t>常勤換算人数＝「(1)の表「教育及び保育に従事する者」及び「(再)保育士ｶｳﾝﾄ看護師」の1ｶ月の労働時間数（雇用契約による）の合計」÷「正規職員就業規則で定めた1ｶ月の所定労働時間数」（小数点以下の端数処理をしない）」</t>
    <rPh sb="12" eb="13">
      <t>ヒョウ</t>
    </rPh>
    <rPh sb="14" eb="16">
      <t>キョウイク</t>
    </rPh>
    <rPh sb="16" eb="17">
      <t>オヨ</t>
    </rPh>
    <rPh sb="18" eb="20">
      <t>ホイク</t>
    </rPh>
    <rPh sb="21" eb="23">
      <t>ジュウジ</t>
    </rPh>
    <rPh sb="25" eb="26">
      <t>モノ</t>
    </rPh>
    <rPh sb="27" eb="28">
      <t>オヨ</t>
    </rPh>
    <rPh sb="31" eb="32">
      <t>サイ</t>
    </rPh>
    <rPh sb="33" eb="36">
      <t>ホイクシ</t>
    </rPh>
    <rPh sb="40" eb="43">
      <t>カンゴシ</t>
    </rPh>
    <rPh sb="47" eb="48">
      <t>ゲツ</t>
    </rPh>
    <rPh sb="49" eb="51">
      <t>ロウドウ</t>
    </rPh>
    <rPh sb="51" eb="54">
      <t>ジカンスウ</t>
    </rPh>
    <rPh sb="55" eb="57">
      <t>コヨウ</t>
    </rPh>
    <rPh sb="57" eb="59">
      <t>ケイヤク</t>
    </rPh>
    <rPh sb="64" eb="66">
      <t>ゴウケイ</t>
    </rPh>
    <rPh sb="85" eb="87">
      <t>ショテイ</t>
    </rPh>
    <rPh sb="87" eb="89">
      <t>ロウドウ</t>
    </rPh>
    <rPh sb="97" eb="99">
      <t>イカ</t>
    </rPh>
    <rPh sb="100" eb="102">
      <t>ハスウ</t>
    </rPh>
    <rPh sb="102" eb="104">
      <t>ショリ</t>
    </rPh>
    <phoneticPr fontId="2"/>
  </si>
  <si>
    <t>(6)　消防用設備等の点検結果は、消防署へ報告しているか。</t>
    <phoneticPr fontId="2"/>
  </si>
  <si>
    <t>(8)　非常口、避難経路、消火器等の付近に障害物を置いていないか。</t>
    <phoneticPr fontId="2"/>
  </si>
  <si>
    <t>「児童福祉施設等における児童の安全の確保について」（平成13年6月15日雇児総発第402号）</t>
    <rPh sb="7" eb="8">
      <t>トウ</t>
    </rPh>
    <rPh sb="30" eb="31">
      <t>ネン</t>
    </rPh>
    <rPh sb="32" eb="33">
      <t>ツキ</t>
    </rPh>
    <rPh sb="35" eb="36">
      <t>ニチ</t>
    </rPh>
    <rPh sb="39" eb="40">
      <t>ハツ</t>
    </rPh>
    <phoneticPr fontId="4"/>
  </si>
  <si>
    <t>　　</t>
    <phoneticPr fontId="4"/>
  </si>
  <si>
    <t>℃</t>
    <phoneticPr fontId="4"/>
  </si>
  <si>
    <t>・冷凍庫の温度は、</t>
    <phoneticPr fontId="4"/>
  </si>
  <si>
    <t>食事時間前に、調理従事者以外の者が実施すること。</t>
    <phoneticPr fontId="4"/>
  </si>
  <si>
    <t>※</t>
    <phoneticPr fontId="2"/>
  </si>
  <si>
    <t>保育所保育指針第3章1(3)(ｳ)</t>
    <rPh sb="0" eb="3">
      <t>ホイクショ</t>
    </rPh>
    <rPh sb="3" eb="5">
      <t>ホイク</t>
    </rPh>
    <rPh sb="5" eb="7">
      <t>シシン</t>
    </rPh>
    <rPh sb="7" eb="8">
      <t>ダイ</t>
    </rPh>
    <rPh sb="9" eb="10">
      <t>ショウ</t>
    </rPh>
    <phoneticPr fontId="4"/>
  </si>
  <si>
    <t>保育所保育指針第3章１(2)ア</t>
    <rPh sb="0" eb="3">
      <t>ホイクショ</t>
    </rPh>
    <rPh sb="3" eb="5">
      <t>ホイク</t>
    </rPh>
    <rPh sb="5" eb="7">
      <t>シシン</t>
    </rPh>
    <rPh sb="7" eb="8">
      <t>ダイ</t>
    </rPh>
    <rPh sb="9" eb="10">
      <t>ショウ</t>
    </rPh>
    <phoneticPr fontId="4"/>
  </si>
  <si>
    <t>避難場所までの誘導を含めて訓練と見なす。</t>
    <phoneticPr fontId="2"/>
  </si>
  <si>
    <t>※監査調書提出時の状況について記入してください。</t>
  </si>
  <si>
    <t>保育所保育指針第3章2</t>
    <rPh sb="0" eb="3">
      <t>ホイクショ</t>
    </rPh>
    <rPh sb="3" eb="5">
      <t>ホイク</t>
    </rPh>
    <rPh sb="5" eb="7">
      <t>シシン</t>
    </rPh>
    <phoneticPr fontId="4"/>
  </si>
  <si>
    <t>保育所保育指針第3章1(3)</t>
    <rPh sb="0" eb="3">
      <t>ホイクショ</t>
    </rPh>
    <rPh sb="3" eb="5">
      <t>ホイク</t>
    </rPh>
    <rPh sb="5" eb="7">
      <t>シシン</t>
    </rPh>
    <rPh sb="7" eb="8">
      <t>ダイ</t>
    </rPh>
    <rPh sb="9" eb="10">
      <t>ショウ</t>
    </rPh>
    <phoneticPr fontId="4"/>
  </si>
  <si>
    <t>保育所保育指針第3章1(3)</t>
    <rPh sb="3" eb="5">
      <t>ホイク</t>
    </rPh>
    <rPh sb="5" eb="7">
      <t>シシン</t>
    </rPh>
    <rPh sb="7" eb="8">
      <t>ダイ</t>
    </rPh>
    <rPh sb="9" eb="10">
      <t>ショウ</t>
    </rPh>
    <phoneticPr fontId="4"/>
  </si>
  <si>
    <t xml:space="preserve"> ④ 児童の重大事故が発生した場合に、市町村保育主管課へ書面にて事故</t>
    <rPh sb="6" eb="8">
      <t>ジュウダイ</t>
    </rPh>
    <rPh sb="15" eb="17">
      <t>バアイ</t>
    </rPh>
    <rPh sb="19" eb="22">
      <t>シチョウソン</t>
    </rPh>
    <rPh sb="22" eb="24">
      <t>ホイク</t>
    </rPh>
    <rPh sb="24" eb="26">
      <t>シュカン</t>
    </rPh>
    <rPh sb="26" eb="27">
      <t>カ</t>
    </rPh>
    <rPh sb="28" eb="30">
      <t>ショメン</t>
    </rPh>
    <rPh sb="32" eb="34">
      <t>ジコ</t>
    </rPh>
    <phoneticPr fontId="4"/>
  </si>
  <si>
    <t>（報告日：　　　　年　　　　月　　　　　日）　　・</t>
    <rPh sb="1" eb="3">
      <t>ホウコク</t>
    </rPh>
    <rPh sb="3" eb="4">
      <t>ビ</t>
    </rPh>
    <rPh sb="9" eb="10">
      <t>ネン</t>
    </rPh>
    <rPh sb="14" eb="15">
      <t>ツキ</t>
    </rPh>
    <rPh sb="20" eb="21">
      <t>ニチ</t>
    </rPh>
    <phoneticPr fontId="2"/>
  </si>
  <si>
    <t xml:space="preserve"> 1２　施設の情報提供等の状況</t>
    <rPh sb="4" eb="6">
      <t>シセツ</t>
    </rPh>
    <rPh sb="11" eb="12">
      <t>トウ</t>
    </rPh>
    <phoneticPr fontId="4"/>
  </si>
  <si>
    <t>月初日現在）</t>
    <rPh sb="0" eb="1">
      <t>ツキ</t>
    </rPh>
    <phoneticPr fontId="2"/>
  </si>
  <si>
    <t>(2)　消防計画は届出（変更）を適正に行っているか。</t>
    <rPh sb="12" eb="14">
      <t>ヘンコウ</t>
    </rPh>
    <rPh sb="16" eb="18">
      <t>テキセイ</t>
    </rPh>
    <rPh sb="19" eb="20">
      <t>オコナ</t>
    </rPh>
    <phoneticPr fontId="2"/>
  </si>
  <si>
    <r>
      <rPr>
        <b/>
        <sz val="10"/>
        <rFont val="HGｺﾞｼｯｸM"/>
        <family val="3"/>
        <charset val="128"/>
      </rPr>
      <t>別表</t>
    </r>
    <r>
      <rPr>
        <sz val="10"/>
        <rFont val="HGｺﾞｼｯｸM"/>
        <family val="3"/>
        <charset val="128"/>
      </rPr>
      <t xml:space="preserve">  職員の勤務割り振り表  （監査調書提出月の勤務割り振り表を記入すること。）※既存資料の添付でも可</t>
    </r>
    <rPh sb="42" eb="44">
      <t>キソン</t>
    </rPh>
    <rPh sb="44" eb="46">
      <t>シリョウ</t>
    </rPh>
    <rPh sb="47" eb="49">
      <t>テンプ</t>
    </rPh>
    <rPh sb="51" eb="52">
      <t>カ</t>
    </rPh>
    <phoneticPr fontId="4"/>
  </si>
  <si>
    <r>
      <rPr>
        <sz val="9"/>
        <rFont val="HGｺﾞｼｯｸM"/>
        <family val="3"/>
        <charset val="128"/>
      </rPr>
      <t>基準
配置</t>
    </r>
    <r>
      <rPr>
        <sz val="7"/>
        <rFont val="HGｺﾞｼｯｸM"/>
        <family val="3"/>
        <charset val="128"/>
      </rPr>
      <t xml:space="preserve">
教育・保育従事者</t>
    </r>
    <rPh sb="0" eb="2">
      <t>キジュン</t>
    </rPh>
    <rPh sb="3" eb="5">
      <t>ハイチ</t>
    </rPh>
    <rPh sb="6" eb="8">
      <t>キョウイク</t>
    </rPh>
    <rPh sb="9" eb="11">
      <t>ホイク</t>
    </rPh>
    <rPh sb="11" eb="14">
      <t>ジュウジシャ</t>
    </rPh>
    <phoneticPr fontId="2"/>
  </si>
  <si>
    <t>②産休・育休、病休等で休職中の記入方法</t>
    <rPh sb="1" eb="3">
      <t>サンキュウ</t>
    </rPh>
    <rPh sb="4" eb="6">
      <t>イクキュウ</t>
    </rPh>
    <rPh sb="7" eb="10">
      <t>ビョウキュウナド</t>
    </rPh>
    <rPh sb="11" eb="14">
      <t>キュウショクチュウ</t>
    </rPh>
    <rPh sb="15" eb="17">
      <t>キニュウ</t>
    </rPh>
    <rPh sb="17" eb="19">
      <t>ホウホウ</t>
    </rPh>
    <phoneticPr fontId="2"/>
  </si>
  <si>
    <t>③副園長、看護師、准看護師、用務員、保育補助、地域子ども・子育て支援交付金や市町村単独補助金等実施事業で</t>
    <rPh sb="1" eb="4">
      <t>フクエンチョウ</t>
    </rPh>
    <rPh sb="5" eb="8">
      <t>カンゴシ</t>
    </rPh>
    <rPh sb="9" eb="10">
      <t>ジュン</t>
    </rPh>
    <rPh sb="10" eb="13">
      <t>カンゴシ</t>
    </rPh>
    <rPh sb="14" eb="17">
      <t>ヨウムイン</t>
    </rPh>
    <rPh sb="18" eb="20">
      <t>ホイク</t>
    </rPh>
    <rPh sb="20" eb="22">
      <t>ホジョ</t>
    </rPh>
    <rPh sb="46" eb="47">
      <t>トウ</t>
    </rPh>
    <phoneticPr fontId="2"/>
  </si>
  <si>
    <t>⑤常勤換算の算出方法</t>
    <rPh sb="1" eb="3">
      <t>ジョウキン</t>
    </rPh>
    <rPh sb="3" eb="5">
      <t>カンサン</t>
    </rPh>
    <rPh sb="6" eb="8">
      <t>サンシュツ</t>
    </rPh>
    <rPh sb="8" eb="10">
      <t>ホウホウ</t>
    </rPh>
    <phoneticPr fontId="2"/>
  </si>
  <si>
    <r>
      <t>満３歳児対応加配加算</t>
    </r>
    <r>
      <rPr>
        <sz val="9"/>
        <rFont val="HGｺﾞｼｯｸM"/>
        <family val="3"/>
        <charset val="128"/>
      </rPr>
      <t>（必須ﾁｪｯｸ）</t>
    </r>
    <rPh sb="0" eb="1">
      <t>マン</t>
    </rPh>
    <rPh sb="4" eb="6">
      <t>タイオウ</t>
    </rPh>
    <rPh sb="6" eb="8">
      <t>カハイ</t>
    </rPh>
    <rPh sb="8" eb="10">
      <t>カサン</t>
    </rPh>
    <rPh sb="11" eb="13">
      <t>ヒッス</t>
    </rPh>
    <phoneticPr fontId="2"/>
  </si>
  <si>
    <t>なし・・・①欄</t>
    <rPh sb="6" eb="7">
      <t>ラン</t>
    </rPh>
    <phoneticPr fontId="2"/>
  </si>
  <si>
    <t>あり・・・②欄</t>
    <rPh sb="6" eb="7">
      <t>ラン</t>
    </rPh>
    <phoneticPr fontId="2"/>
  </si>
  <si>
    <r>
      <t>３歳児配置改善加算</t>
    </r>
    <r>
      <rPr>
        <sz val="9"/>
        <rFont val="HGｺﾞｼｯｸM"/>
        <family val="3"/>
        <charset val="128"/>
      </rPr>
      <t>（必須ﾁｪｯｸ）</t>
    </r>
    <rPh sb="3" eb="5">
      <t>ハイチ</t>
    </rPh>
    <rPh sb="5" eb="7">
      <t>カイゼン</t>
    </rPh>
    <rPh sb="7" eb="9">
      <t>カサン</t>
    </rPh>
    <phoneticPr fontId="2"/>
  </si>
  <si>
    <r>
      <t xml:space="preserve">小計
</t>
    </r>
    <r>
      <rPr>
        <sz val="8"/>
        <rFont val="HGｺﾞｼｯｸM"/>
        <family val="3"/>
        <charset val="128"/>
      </rPr>
      <t>（部屋数）</t>
    </r>
    <rPh sb="0" eb="1">
      <t>ショウ</t>
    </rPh>
    <phoneticPr fontId="2"/>
  </si>
  <si>
    <t>（該当するものを全てチェックすること）</t>
    <phoneticPr fontId="4"/>
  </si>
  <si>
    <t>(8)　調理室内外の特別清掃は、</t>
    <rPh sb="4" eb="7">
      <t>チョウリシツ</t>
    </rPh>
    <rPh sb="7" eb="9">
      <t>ナイガイ</t>
    </rPh>
    <rPh sb="10" eb="12">
      <t>トクベツ</t>
    </rPh>
    <rPh sb="12" eb="14">
      <t>セイソウ</t>
    </rPh>
    <phoneticPr fontId="4"/>
  </si>
  <si>
    <t>％</t>
    <phoneticPr fontId="2"/>
  </si>
  <si>
    <t>（監査調書提出月：</t>
    <phoneticPr fontId="2"/>
  </si>
  <si>
    <t>人</t>
    <rPh sb="0" eb="1">
      <t>ニン</t>
    </rPh>
    <phoneticPr fontId="2"/>
  </si>
  <si>
    <t xml:space="preserve"> ① 対象児童年齢及び計測周期</t>
    <rPh sb="3" eb="5">
      <t>タイショウ</t>
    </rPh>
    <rPh sb="5" eb="7">
      <t>ジドウ</t>
    </rPh>
    <rPh sb="7" eb="9">
      <t>ネンレイ</t>
    </rPh>
    <rPh sb="9" eb="10">
      <t>オヨ</t>
    </rPh>
    <rPh sb="11" eb="13">
      <t>ケイソク</t>
    </rPh>
    <rPh sb="13" eb="15">
      <t>シュウキ</t>
    </rPh>
    <phoneticPr fontId="2"/>
  </si>
  <si>
    <t>分毎</t>
    <rPh sb="0" eb="1">
      <t>フン</t>
    </rPh>
    <rPh sb="1" eb="2">
      <t>ゴト</t>
    </rPh>
    <phoneticPr fontId="2"/>
  </si>
  <si>
    <t>図上訓練、反省会、不審者対策訓練、交通安全指導は、避難訓練及び消火訓練とみなさない。</t>
    <rPh sb="9" eb="12">
      <t>フシンシャ</t>
    </rPh>
    <rPh sb="12" eb="14">
      <t>タイサク</t>
    </rPh>
    <rPh sb="14" eb="16">
      <t>クンレン</t>
    </rPh>
    <rPh sb="25" eb="27">
      <t>ヒナン</t>
    </rPh>
    <rPh sb="27" eb="29">
      <t>クンレン</t>
    </rPh>
    <rPh sb="31" eb="33">
      <t>ショウカ</t>
    </rPh>
    <rPh sb="33" eb="35">
      <t>クンレン</t>
    </rPh>
    <phoneticPr fontId="4"/>
  </si>
  <si>
    <t>(4)　子育て支援事業等に関する取組を行っているか。</t>
    <rPh sb="4" eb="6">
      <t>コソダ</t>
    </rPh>
    <rPh sb="7" eb="9">
      <t>シエン</t>
    </rPh>
    <rPh sb="9" eb="11">
      <t>ジギョウ</t>
    </rPh>
    <rPh sb="11" eb="12">
      <t>トウ</t>
    </rPh>
    <rPh sb="13" eb="14">
      <t>カン</t>
    </rPh>
    <rPh sb="16" eb="18">
      <t>トリクミ</t>
    </rPh>
    <rPh sb="19" eb="20">
      <t>オコナ</t>
    </rPh>
    <phoneticPr fontId="2"/>
  </si>
  <si>
    <t>事業名</t>
    <rPh sb="0" eb="2">
      <t>ジギョウ</t>
    </rPh>
    <rPh sb="2" eb="3">
      <t>メイ</t>
    </rPh>
    <phoneticPr fontId="2"/>
  </si>
  <si>
    <t>回</t>
    <rPh sb="0" eb="1">
      <t>カイ</t>
    </rPh>
    <phoneticPr fontId="2"/>
  </si>
  <si>
    <t>開設回数　　　　</t>
    <rPh sb="0" eb="2">
      <t>カイセツ</t>
    </rPh>
    <rPh sb="2" eb="4">
      <t>カイスウ</t>
    </rPh>
    <phoneticPr fontId="2"/>
  </si>
  <si>
    <t>（調理員）</t>
    <phoneticPr fontId="2"/>
  </si>
  <si>
    <t>○平成18年10月24日付け幼保連携推進室事務連絡　Q38</t>
    <phoneticPr fontId="2"/>
  </si>
  <si>
    <t xml:space="preserve">Q　  国の指針における職員資格に関し、幼稚園教諭免許又は保育士資格のみを有する者が長時間利用児の保育に従事する又は学級担任となることを認める場合における「幼稚園教諭免許又は保育士資格の取得に向けた努力」は具体的にはどのように判断するのか。［H18.10.24-Q38］
A　  幼稚園教諭免許又は保育士資格を取得するために必要な単位取得に向けた取組み（通信講座や夜間講座の受講など）、幼稚園教諭資格認定試験又は保育士試験の受験状況、受験に向けた講座の受講等を踏まえて判断することになると考えている。 </t>
    <phoneticPr fontId="2"/>
  </si>
  <si>
    <t>栄養管理加算を受ける場合は、栄養士の配置が必要。</t>
    <phoneticPr fontId="2"/>
  </si>
  <si>
    <t>-</t>
    <phoneticPr fontId="2"/>
  </si>
  <si>
    <t>いるか。</t>
  </si>
  <si>
    <t>講師配置加算（＊）（非常勤講師等）</t>
    <rPh sb="0" eb="2">
      <t>コウシ</t>
    </rPh>
    <rPh sb="2" eb="4">
      <t>ハイチ</t>
    </rPh>
    <rPh sb="4" eb="6">
      <t>カサン</t>
    </rPh>
    <rPh sb="10" eb="13">
      <t>ヒジョウキン</t>
    </rPh>
    <rPh sb="13" eb="15">
      <t>コウシ</t>
    </rPh>
    <rPh sb="15" eb="16">
      <t>トウ</t>
    </rPh>
    <phoneticPr fontId="2"/>
  </si>
  <si>
    <t>＊</t>
    <phoneticPr fontId="4"/>
  </si>
  <si>
    <t>35人以下又は121名以上の施設</t>
    <rPh sb="2" eb="3">
      <t>ニン</t>
    </rPh>
    <rPh sb="3" eb="5">
      <t>イカ</t>
    </rPh>
    <rPh sb="5" eb="6">
      <t>マタ</t>
    </rPh>
    <rPh sb="10" eb="11">
      <t>メイ</t>
    </rPh>
    <rPh sb="11" eb="13">
      <t>イジョウ</t>
    </rPh>
    <rPh sb="14" eb="16">
      <t>シセツ</t>
    </rPh>
    <phoneticPr fontId="4"/>
  </si>
  <si>
    <t>① 必要職員数を満たしているか。（A ＜ C )</t>
    <rPh sb="2" eb="4">
      <t>ヒツヨウ</t>
    </rPh>
    <rPh sb="4" eb="7">
      <t>ショクインスウ</t>
    </rPh>
    <rPh sb="8" eb="9">
      <t>ミ</t>
    </rPh>
    <phoneticPr fontId="4"/>
  </si>
  <si>
    <t>主幹保育教諭等専任化の代替要員(非常勤講師等)</t>
    <rPh sb="0" eb="2">
      <t>シュカン</t>
    </rPh>
    <rPh sb="2" eb="4">
      <t>ホイク</t>
    </rPh>
    <rPh sb="4" eb="7">
      <t>キョウユナド</t>
    </rPh>
    <rPh sb="7" eb="9">
      <t>センニン</t>
    </rPh>
    <rPh sb="9" eb="10">
      <t>バ</t>
    </rPh>
    <rPh sb="11" eb="13">
      <t>ダイタイ</t>
    </rPh>
    <rPh sb="13" eb="15">
      <t>ヨウイン</t>
    </rPh>
    <rPh sb="16" eb="19">
      <t>ヒジョウキン</t>
    </rPh>
    <rPh sb="19" eb="21">
      <t>コウシ</t>
    </rPh>
    <rPh sb="21" eb="22">
      <t>トウ</t>
    </rPh>
    <phoneticPr fontId="2"/>
  </si>
  <si>
    <t>（うち保育士）</t>
    <rPh sb="3" eb="6">
      <t>ホイクシ</t>
    </rPh>
    <phoneticPr fontId="2"/>
  </si>
  <si>
    <t>※3</t>
  </si>
  <si>
    <t>※4</t>
  </si>
  <si>
    <t>3号認定2歳児の現員数欄には、監査調書提出月初日現在で満3歳児は（　）に再掲すること。</t>
    <rPh sb="1" eb="2">
      <t>ゴウ</t>
    </rPh>
    <rPh sb="2" eb="4">
      <t>ニンテイ</t>
    </rPh>
    <rPh sb="5" eb="7">
      <t>サイジ</t>
    </rPh>
    <rPh sb="8" eb="10">
      <t>ゲンイン</t>
    </rPh>
    <rPh sb="10" eb="11">
      <t>スウ</t>
    </rPh>
    <rPh sb="11" eb="12">
      <t>ラン</t>
    </rPh>
    <rPh sb="15" eb="17">
      <t>カンサ</t>
    </rPh>
    <rPh sb="17" eb="19">
      <t>チョウショ</t>
    </rPh>
    <rPh sb="19" eb="21">
      <t>テイシュツ</t>
    </rPh>
    <rPh sb="21" eb="22">
      <t>ツキ</t>
    </rPh>
    <rPh sb="22" eb="24">
      <t>ショニチ</t>
    </rPh>
    <rPh sb="24" eb="26">
      <t>ゲンザイ</t>
    </rPh>
    <rPh sb="27" eb="28">
      <t>マン</t>
    </rPh>
    <rPh sb="29" eb="31">
      <t>サイジ</t>
    </rPh>
    <rPh sb="36" eb="38">
      <t>サイケイ</t>
    </rPh>
    <phoneticPr fontId="2"/>
  </si>
  <si>
    <t>※削除厳禁</t>
    <rPh sb="1" eb="3">
      <t>サクジョ</t>
    </rPh>
    <rPh sb="3" eb="5">
      <t>ゲンキン</t>
    </rPh>
    <phoneticPr fontId="2"/>
  </si>
  <si>
    <t>1歳児室の満2歳児及び2歳児室の合計から満3歳児を除いた人数</t>
    <rPh sb="1" eb="3">
      <t>サイジ</t>
    </rPh>
    <rPh sb="3" eb="4">
      <t>シツ</t>
    </rPh>
    <rPh sb="5" eb="6">
      <t>マン</t>
    </rPh>
    <rPh sb="7" eb="9">
      <t>サイジ</t>
    </rPh>
    <rPh sb="9" eb="10">
      <t>オヨ</t>
    </rPh>
    <rPh sb="12" eb="14">
      <t>サイジ</t>
    </rPh>
    <rPh sb="14" eb="15">
      <t>シツ</t>
    </rPh>
    <rPh sb="16" eb="18">
      <t>ゴウケイ</t>
    </rPh>
    <rPh sb="20" eb="21">
      <t>マン</t>
    </rPh>
    <rPh sb="22" eb="24">
      <t>サイジ</t>
    </rPh>
    <rPh sb="25" eb="26">
      <t>ノゾ</t>
    </rPh>
    <rPh sb="28" eb="30">
      <t>ニンズウ</t>
    </rPh>
    <phoneticPr fontId="2"/>
  </si>
  <si>
    <t>その他（事務員等）</t>
    <rPh sb="2" eb="3">
      <t>タ</t>
    </rPh>
    <rPh sb="4" eb="7">
      <t>ジムイン</t>
    </rPh>
    <rPh sb="7" eb="8">
      <t>トウ</t>
    </rPh>
    <phoneticPr fontId="2"/>
  </si>
  <si>
    <t>「保育室等」とは、乳児室、ほふく室、保育室又は遊戯室をいう。</t>
    <rPh sb="1" eb="4">
      <t>ホイクシツ</t>
    </rPh>
    <rPh sb="4" eb="5">
      <t>トウ</t>
    </rPh>
    <rPh sb="21" eb="22">
      <t>マタ</t>
    </rPh>
    <phoneticPr fontId="4"/>
  </si>
  <si>
    <t>前々年度</t>
    <rPh sb="0" eb="4">
      <t>ゼンゼンネンド</t>
    </rPh>
    <phoneticPr fontId="2"/>
  </si>
  <si>
    <t>%</t>
    <phoneticPr fontId="2"/>
  </si>
  <si>
    <t>(5)　私的契約児の保育を行っているか。</t>
    <phoneticPr fontId="4"/>
  </si>
  <si>
    <t>３０メートル以下であるか。</t>
    <rPh sb="6" eb="8">
      <t>イカ</t>
    </rPh>
    <phoneticPr fontId="2"/>
  </si>
  <si>
    <t>副園長、用務員、保育補助、子育て支援事業を担当する教育・保育従事者等事業で配置する職員等は「その他」に計上すること。看護師のうち1人を保育士にｶｳﾝﾄする場合は再掲すること。</t>
    <rPh sb="0" eb="3">
      <t>フクエンチョウ</t>
    </rPh>
    <rPh sb="4" eb="7">
      <t>ヨウムイン</t>
    </rPh>
    <rPh sb="8" eb="10">
      <t>ホイク</t>
    </rPh>
    <rPh sb="10" eb="12">
      <t>ホジョ</t>
    </rPh>
    <rPh sb="13" eb="15">
      <t>コソダ</t>
    </rPh>
    <rPh sb="16" eb="18">
      <t>シエン</t>
    </rPh>
    <rPh sb="18" eb="20">
      <t>ジギョウ</t>
    </rPh>
    <rPh sb="21" eb="23">
      <t>タントウ</t>
    </rPh>
    <rPh sb="25" eb="27">
      <t>キョウイク</t>
    </rPh>
    <rPh sb="28" eb="30">
      <t>ホイク</t>
    </rPh>
    <rPh sb="30" eb="33">
      <t>ジュウジシャ</t>
    </rPh>
    <rPh sb="33" eb="34">
      <t>トウ</t>
    </rPh>
    <rPh sb="34" eb="36">
      <t>ジギョウ</t>
    </rPh>
    <rPh sb="37" eb="39">
      <t>ハイチ</t>
    </rPh>
    <rPh sb="41" eb="43">
      <t>ショクイン</t>
    </rPh>
    <rPh sb="43" eb="44">
      <t>トウ</t>
    </rPh>
    <rPh sb="48" eb="49">
      <t>タ</t>
    </rPh>
    <rPh sb="51" eb="53">
      <t>ケイジョウ</t>
    </rPh>
    <rPh sb="58" eb="61">
      <t>カンゴシ</t>
    </rPh>
    <rPh sb="65" eb="66">
      <t>ヒト</t>
    </rPh>
    <rPh sb="67" eb="70">
      <t>ホイクシ</t>
    </rPh>
    <rPh sb="77" eb="79">
      <t>バアイ</t>
    </rPh>
    <rPh sb="80" eb="82">
      <t>サイケイ</t>
    </rPh>
    <phoneticPr fontId="4"/>
  </si>
  <si>
    <t>主幹保育教諭等2人専任化の代替要員のうち常勤</t>
    <rPh sb="0" eb="2">
      <t>シュカン</t>
    </rPh>
    <rPh sb="2" eb="4">
      <t>ホイク</t>
    </rPh>
    <rPh sb="4" eb="7">
      <t>キョウユナド</t>
    </rPh>
    <rPh sb="8" eb="9">
      <t>ニン</t>
    </rPh>
    <rPh sb="9" eb="11">
      <t>センニン</t>
    </rPh>
    <rPh sb="11" eb="12">
      <t>バ</t>
    </rPh>
    <rPh sb="13" eb="15">
      <t>ダイタイ</t>
    </rPh>
    <rPh sb="15" eb="17">
      <t>ヨウイン</t>
    </rPh>
    <rPh sb="20" eb="22">
      <t>ジョウキン</t>
    </rPh>
    <phoneticPr fontId="2"/>
  </si>
  <si>
    <r>
      <t>主幹保育教諭等を専任化させるための代替要員を2人加配(</t>
    </r>
    <r>
      <rPr>
        <u/>
        <sz val="9"/>
        <rFont val="HGｺﾞｼｯｸM"/>
        <family val="3"/>
        <charset val="128"/>
      </rPr>
      <t>うち1人は非常勤講師等でも可とする</t>
    </r>
    <r>
      <rPr>
        <sz val="9"/>
        <rFont val="HGｺﾞｼｯｸM"/>
        <family val="3"/>
        <charset val="128"/>
      </rPr>
      <t>)</t>
    </r>
    <rPh sb="23" eb="24">
      <t>ヒト</t>
    </rPh>
    <rPh sb="24" eb="26">
      <t>カハイ</t>
    </rPh>
    <rPh sb="29" eb="31">
      <t>ヒトリ</t>
    </rPh>
    <rPh sb="32" eb="35">
      <t>ヒジョウキン</t>
    </rPh>
    <rPh sb="35" eb="37">
      <t>コウシ</t>
    </rPh>
    <rPh sb="37" eb="38">
      <t>トウ</t>
    </rPh>
    <rPh sb="40" eb="41">
      <t>カ</t>
    </rPh>
    <phoneticPr fontId="2"/>
  </si>
  <si>
    <t>学級編制調整加配加算</t>
    <rPh sb="0" eb="2">
      <t>ガッキュウ</t>
    </rPh>
    <rPh sb="2" eb="4">
      <t>ヘンセイ</t>
    </rPh>
    <rPh sb="4" eb="6">
      <t>チョウセイ</t>
    </rPh>
    <rPh sb="6" eb="8">
      <t>カハイ</t>
    </rPh>
    <rPh sb="8" eb="10">
      <t>カサン</t>
    </rPh>
    <phoneticPr fontId="2"/>
  </si>
  <si>
    <t>腰等を中心に体をよく洗うとともに、こまめに水の入れ替えを行う</t>
    <rPh sb="3" eb="5">
      <t>チュウシン</t>
    </rPh>
    <rPh sb="6" eb="7">
      <t>カラダ</t>
    </rPh>
    <rPh sb="10" eb="11">
      <t>アラ</t>
    </rPh>
    <rPh sb="21" eb="22">
      <t>ミズ</t>
    </rPh>
    <rPh sb="23" eb="24">
      <t>イ</t>
    </rPh>
    <rPh sb="25" eb="26">
      <t>カ</t>
    </rPh>
    <rPh sb="28" eb="29">
      <t>オコナ</t>
    </rPh>
    <phoneticPr fontId="2"/>
  </si>
  <si>
    <t>など水の汚染防止に努めているか。</t>
    <rPh sb="2" eb="3">
      <t>ミズ</t>
    </rPh>
    <rPh sb="4" eb="6">
      <t>オセン</t>
    </rPh>
    <rPh sb="6" eb="8">
      <t>ボウシ</t>
    </rPh>
    <rPh sb="9" eb="10">
      <t>ツト</t>
    </rPh>
    <phoneticPr fontId="2"/>
  </si>
  <si>
    <t>「児童福祉施設等における衛生管理の改善充実及び食中毒発生の予防について」（平成9年６月30日児企第16号）</t>
    <rPh sb="1" eb="3">
      <t>ジドウ</t>
    </rPh>
    <rPh sb="3" eb="5">
      <t>フクシ</t>
    </rPh>
    <rPh sb="5" eb="7">
      <t>シセツ</t>
    </rPh>
    <rPh sb="7" eb="8">
      <t>トウ</t>
    </rPh>
    <rPh sb="12" eb="14">
      <t>エイセイ</t>
    </rPh>
    <rPh sb="14" eb="16">
      <t>カンリ</t>
    </rPh>
    <rPh sb="17" eb="19">
      <t>カイゼン</t>
    </rPh>
    <rPh sb="19" eb="21">
      <t>ジュウジツ</t>
    </rPh>
    <rPh sb="21" eb="22">
      <t>オヨ</t>
    </rPh>
    <rPh sb="23" eb="26">
      <t>ショクチュウドク</t>
    </rPh>
    <rPh sb="26" eb="28">
      <t>ハッセイ</t>
    </rPh>
    <rPh sb="29" eb="31">
      <t>ヨボウ</t>
    </rPh>
    <rPh sb="37" eb="39">
      <t>ヘイセイ</t>
    </rPh>
    <rPh sb="40" eb="41">
      <t>ネン</t>
    </rPh>
    <rPh sb="42" eb="43">
      <t>ガツ</t>
    </rPh>
    <rPh sb="45" eb="46">
      <t>ニチ</t>
    </rPh>
    <rPh sb="46" eb="47">
      <t>ジ</t>
    </rPh>
    <rPh sb="47" eb="48">
      <t>キ</t>
    </rPh>
    <rPh sb="48" eb="49">
      <t>ダイ</t>
    </rPh>
    <rPh sb="51" eb="52">
      <t>ゴウ</t>
    </rPh>
    <phoneticPr fontId="2"/>
  </si>
  <si>
    <t>健康増進法第30条第1～2項、</t>
    <rPh sb="0" eb="2">
      <t>ケンコウ</t>
    </rPh>
    <rPh sb="2" eb="5">
      <t>ゾウシンホウ</t>
    </rPh>
    <rPh sb="5" eb="6">
      <t>ダイ</t>
    </rPh>
    <rPh sb="8" eb="9">
      <t>ジョウ</t>
    </rPh>
    <rPh sb="9" eb="10">
      <t>ダイ</t>
    </rPh>
    <rPh sb="13" eb="14">
      <t>コウ</t>
    </rPh>
    <phoneticPr fontId="2"/>
  </si>
  <si>
    <t>同一感染者が10名以上</t>
    <rPh sb="0" eb="2">
      <t>ドウイツ</t>
    </rPh>
    <rPh sb="2" eb="5">
      <t>カンセンシャ</t>
    </rPh>
    <rPh sb="8" eb="9">
      <t>メイ</t>
    </rPh>
    <rPh sb="9" eb="11">
      <t>イジョウ</t>
    </rPh>
    <phoneticPr fontId="2"/>
  </si>
  <si>
    <t>全利用者の半数以上</t>
    <rPh sb="0" eb="1">
      <t>ゼン</t>
    </rPh>
    <rPh sb="1" eb="4">
      <t>リヨウシャ</t>
    </rPh>
    <rPh sb="5" eb="7">
      <t>ハンスウ</t>
    </rPh>
    <rPh sb="7" eb="9">
      <t>イジョウ</t>
    </rPh>
    <phoneticPr fontId="2"/>
  </si>
  <si>
    <t>③</t>
    <phoneticPr fontId="2"/>
  </si>
  <si>
    <t>他に施設町が必要と認めた場合</t>
    <rPh sb="0" eb="1">
      <t>ホカ</t>
    </rPh>
    <rPh sb="2" eb="4">
      <t>シセツ</t>
    </rPh>
    <rPh sb="4" eb="5">
      <t>チョウ</t>
    </rPh>
    <rPh sb="6" eb="8">
      <t>ヒツヨウ</t>
    </rPh>
    <rPh sb="9" eb="10">
      <t>ミト</t>
    </rPh>
    <rPh sb="12" eb="14">
      <t>バアイ</t>
    </rPh>
    <phoneticPr fontId="2"/>
  </si>
  <si>
    <t>死亡者又は重篤患者が1週間以内に2名</t>
    <rPh sb="0" eb="3">
      <t>シボウシャ</t>
    </rPh>
    <rPh sb="3" eb="4">
      <t>マタ</t>
    </rPh>
    <rPh sb="5" eb="7">
      <t>ジュウトク</t>
    </rPh>
    <rPh sb="7" eb="9">
      <t>カンジャ</t>
    </rPh>
    <rPh sb="11" eb="13">
      <t>シュウカン</t>
    </rPh>
    <rPh sb="13" eb="15">
      <t>イナイ</t>
    </rPh>
    <rPh sb="17" eb="18">
      <t>メイ</t>
    </rPh>
    <phoneticPr fontId="2"/>
  </si>
  <si>
    <t>以上</t>
    <phoneticPr fontId="2"/>
  </si>
  <si>
    <t>記録を行うなど必要な措置を講じる体制にあるか。</t>
    <rPh sb="0" eb="2">
      <t>キロク</t>
    </rPh>
    <rPh sb="3" eb="4">
      <t>オコナ</t>
    </rPh>
    <rPh sb="7" eb="9">
      <t>ヒツヨウ</t>
    </rPh>
    <rPh sb="10" eb="12">
      <t>ソチ</t>
    </rPh>
    <rPh sb="13" eb="14">
      <t>コウ</t>
    </rPh>
    <rPh sb="16" eb="18">
      <t>タイセイ</t>
    </rPh>
    <phoneticPr fontId="2"/>
  </si>
  <si>
    <t>(危険等発生時対処要領の作成等)</t>
    <rPh sb="1" eb="3">
      <t>キケン</t>
    </rPh>
    <rPh sb="3" eb="4">
      <t>トウ</t>
    </rPh>
    <rPh sb="4" eb="6">
      <t>ハッセイ</t>
    </rPh>
    <rPh sb="6" eb="7">
      <t>ジ</t>
    </rPh>
    <rPh sb="7" eb="9">
      <t>タイショ</t>
    </rPh>
    <rPh sb="9" eb="11">
      <t>ヨウリョウ</t>
    </rPh>
    <rPh sb="12" eb="14">
      <t>サクセイ</t>
    </rPh>
    <rPh sb="14" eb="15">
      <t>トウ</t>
    </rPh>
    <phoneticPr fontId="2"/>
  </si>
  <si>
    <t>(3)　避難及び消火に対する訓練の実施状況について</t>
    <rPh sb="4" eb="6">
      <t>ヒナン</t>
    </rPh>
    <rPh sb="6" eb="7">
      <t>オヨ</t>
    </rPh>
    <rPh sb="8" eb="10">
      <t>ショウカ</t>
    </rPh>
    <rPh sb="11" eb="12">
      <t>タイ</t>
    </rPh>
    <rPh sb="14" eb="16">
      <t>クンレン</t>
    </rPh>
    <rPh sb="17" eb="19">
      <t>ジッシ</t>
    </rPh>
    <rPh sb="19" eb="21">
      <t>ジョウキョウ</t>
    </rPh>
    <phoneticPr fontId="2"/>
  </si>
  <si>
    <t xml:space="preserve">② 実施状況 </t>
    <phoneticPr fontId="2"/>
  </si>
  <si>
    <t>（令和</t>
    <rPh sb="1" eb="3">
      <t>レイワ</t>
    </rPh>
    <phoneticPr fontId="2"/>
  </si>
  <si>
    <r>
      <t xml:space="preserve"> (1)　職員数を記入すること。 </t>
    </r>
    <r>
      <rPr>
        <sz val="10"/>
        <color theme="3"/>
        <rFont val="HGｺﾞｼｯｸM"/>
        <family val="3"/>
        <charset val="128"/>
      </rPr>
      <t xml:space="preserve"> ※No14～No17(別表１～別表４)の人数と整合性を持たせること。</t>
    </r>
    <phoneticPr fontId="4"/>
  </si>
  <si>
    <t>児童年齢は該当年度4月1日の前日年齢とする。但し、3月31日現在満2歳であって</t>
    <rPh sb="0" eb="2">
      <t>ジドウ</t>
    </rPh>
    <rPh sb="2" eb="4">
      <t>ネンレイ</t>
    </rPh>
    <rPh sb="5" eb="7">
      <t>ガイトウ</t>
    </rPh>
    <rPh sb="7" eb="9">
      <t>ネンド</t>
    </rPh>
    <rPh sb="10" eb="11">
      <t>ツキ</t>
    </rPh>
    <rPh sb="12" eb="13">
      <t>ニチ</t>
    </rPh>
    <rPh sb="14" eb="16">
      <t>ゼンジツ</t>
    </rPh>
    <rPh sb="26" eb="27">
      <t>ツキ</t>
    </rPh>
    <rPh sb="29" eb="30">
      <t>ニチ</t>
    </rPh>
    <rPh sb="30" eb="32">
      <t>ゲンザイ</t>
    </rPh>
    <rPh sb="32" eb="33">
      <t>マン</t>
    </rPh>
    <rPh sb="34" eb="35">
      <t>サイ</t>
    </rPh>
    <phoneticPr fontId="2"/>
  </si>
  <si>
    <t>入所時満3歳の1号認定子どもは、3歳に計上すること。</t>
    <phoneticPr fontId="2"/>
  </si>
  <si>
    <r>
      <rPr>
        <sz val="11"/>
        <rFont val="ＭＳ Ｐ明朝"/>
        <family val="1"/>
        <charset val="128"/>
      </rPr>
      <t>＜</t>
    </r>
    <r>
      <rPr>
        <b/>
        <sz val="11"/>
        <rFont val="ＭＳ Ｐ明朝"/>
        <family val="1"/>
        <charset val="128"/>
      </rPr>
      <t>分園設置</t>
    </r>
    <r>
      <rPr>
        <sz val="11"/>
        <rFont val="ＭＳ Ｐ明朝"/>
        <family val="1"/>
        <charset val="128"/>
      </rPr>
      <t>の保育所の記入方法</t>
    </r>
    <r>
      <rPr>
        <b/>
        <sz val="11"/>
        <rFont val="ＭＳ Ｐ明朝"/>
        <family val="1"/>
        <charset val="128"/>
      </rPr>
      <t>＞</t>
    </r>
    <r>
      <rPr>
        <sz val="10"/>
        <rFont val="ＭＳ Ｐ明朝"/>
        <family val="1"/>
        <charset val="128"/>
      </rPr>
      <t xml:space="preserve">
</t>
    </r>
    <r>
      <rPr>
        <b/>
        <sz val="11"/>
        <rFont val="ＭＳ Ｐ明朝"/>
        <family val="1"/>
        <charset val="128"/>
      </rPr>
      <t>中心園、分園</t>
    </r>
    <r>
      <rPr>
        <b/>
        <u/>
        <sz val="11"/>
        <rFont val="ＭＳ Ｐ明朝"/>
        <family val="1"/>
        <charset val="128"/>
      </rPr>
      <t>それぞれ別葉で作成</t>
    </r>
    <r>
      <rPr>
        <sz val="10"/>
        <rFont val="ＭＳ Ｐ明朝"/>
        <family val="1"/>
        <charset val="128"/>
      </rPr>
      <t>して下さい。※既存資料の添付でも可。
　ただし、勤務形態（ローテーション）がわかるものであること。）</t>
    </r>
    <rPh sb="34" eb="35">
      <t>クダ</t>
    </rPh>
    <phoneticPr fontId="4"/>
  </si>
  <si>
    <t>代替職員のうち非常勤講師等は太枠外に入力。</t>
    <rPh sb="0" eb="2">
      <t>ダイタイ</t>
    </rPh>
    <rPh sb="2" eb="4">
      <t>ショクイン</t>
    </rPh>
    <rPh sb="7" eb="8">
      <t>ヒ</t>
    </rPh>
    <rPh sb="8" eb="10">
      <t>ジョウキン</t>
    </rPh>
    <rPh sb="10" eb="12">
      <t>コウシ</t>
    </rPh>
    <rPh sb="12" eb="13">
      <t>トウ</t>
    </rPh>
    <rPh sb="14" eb="16">
      <t>フトワク</t>
    </rPh>
    <rPh sb="16" eb="17">
      <t>ガイ</t>
    </rPh>
    <rPh sb="18" eb="20">
      <t>ニュウリョク</t>
    </rPh>
    <phoneticPr fontId="2"/>
  </si>
  <si>
    <t>※基本部分</t>
    <rPh sb="1" eb="3">
      <t>キホン</t>
    </rPh>
    <rPh sb="3" eb="5">
      <t>ブブン</t>
    </rPh>
    <phoneticPr fontId="2"/>
  </si>
  <si>
    <t>※基本加算部分</t>
    <rPh sb="1" eb="3">
      <t>キホン</t>
    </rPh>
    <rPh sb="3" eb="5">
      <t>カサン</t>
    </rPh>
    <rPh sb="5" eb="7">
      <t>ブブン</t>
    </rPh>
    <phoneticPr fontId="2"/>
  </si>
  <si>
    <t>太枠外の部分については各市町村にて確認。</t>
    <rPh sb="0" eb="2">
      <t>フトワク</t>
    </rPh>
    <rPh sb="4" eb="6">
      <t>ブブン</t>
    </rPh>
    <rPh sb="11" eb="12">
      <t>カク</t>
    </rPh>
    <rPh sb="12" eb="15">
      <t>シチョウソン</t>
    </rPh>
    <rPh sb="17" eb="19">
      <t>カクニン</t>
    </rPh>
    <phoneticPr fontId="2"/>
  </si>
  <si>
    <t>高齢者等活躍促進加算</t>
    <rPh sb="0" eb="10">
      <t>コウレイシャトウカツヤクソクシンカサン</t>
    </rPh>
    <phoneticPr fontId="2"/>
  </si>
  <si>
    <t xml:space="preserve"> </t>
    <phoneticPr fontId="2"/>
  </si>
  <si>
    <t>※分園設置の園は分園の職員を含む人数で計算すること。</t>
    <rPh sb="3" eb="5">
      <t>セッチ</t>
    </rPh>
    <rPh sb="6" eb="7">
      <t>エン</t>
    </rPh>
    <rPh sb="8" eb="10">
      <t>ブンエン</t>
    </rPh>
    <rPh sb="11" eb="13">
      <t>ショクイン</t>
    </rPh>
    <phoneticPr fontId="2"/>
  </si>
  <si>
    <t>(計算式)</t>
    <rPh sb="1" eb="3">
      <t>ケイサン</t>
    </rPh>
    <rPh sb="3" eb="4">
      <t>シキ</t>
    </rPh>
    <phoneticPr fontId="2"/>
  </si>
  <si>
    <t>正職員率＝</t>
    <rPh sb="0" eb="3">
      <t>セイショクイン</t>
    </rPh>
    <rPh sb="3" eb="4">
      <t>リツ</t>
    </rPh>
    <phoneticPr fontId="2"/>
  </si>
  <si>
    <t>(右計算式参照)</t>
    <rPh sb="1" eb="7">
      <t>ミギケイサンシキサンショウ</t>
    </rPh>
    <phoneticPr fontId="2"/>
  </si>
  <si>
    <t>②保育に従事する職員における正規職員率について</t>
    <rPh sb="1" eb="3">
      <t>ホイク</t>
    </rPh>
    <rPh sb="4" eb="6">
      <t>ジュウジ</t>
    </rPh>
    <rPh sb="8" eb="10">
      <t>ショクイン</t>
    </rPh>
    <rPh sb="14" eb="16">
      <t>セイキ</t>
    </rPh>
    <rPh sb="16" eb="18">
      <t>ショクイン</t>
    </rPh>
    <rPh sb="18" eb="19">
      <t>リツ</t>
    </rPh>
    <phoneticPr fontId="2"/>
  </si>
  <si>
    <t>正規職員率</t>
    <rPh sb="0" eb="2">
      <t>セイキ</t>
    </rPh>
    <rPh sb="2" eb="4">
      <t>ショクイン</t>
    </rPh>
    <rPh sb="4" eb="5">
      <t>リツ</t>
    </rPh>
    <phoneticPr fontId="2"/>
  </si>
  <si>
    <t>※正規職員率は手入力。</t>
    <rPh sb="1" eb="3">
      <t>セイキ</t>
    </rPh>
    <rPh sb="3" eb="5">
      <t>ショクイン</t>
    </rPh>
    <rPh sb="5" eb="6">
      <t>リツ</t>
    </rPh>
    <rPh sb="7" eb="10">
      <t>テニュウリョク</t>
    </rPh>
    <phoneticPr fontId="2"/>
  </si>
  <si>
    <t>教育・保育従事者及び保育士カウント
(看護師・准看護師・養護教諭・小学校教諭)の正規職員</t>
    <rPh sb="0" eb="2">
      <t>キョウイク</t>
    </rPh>
    <rPh sb="3" eb="5">
      <t>ホイク</t>
    </rPh>
    <rPh sb="5" eb="7">
      <t>ジュウジ</t>
    </rPh>
    <rPh sb="7" eb="8">
      <t>シャ</t>
    </rPh>
    <rPh sb="8" eb="9">
      <t>オヨ</t>
    </rPh>
    <rPh sb="10" eb="12">
      <t>ホイク</t>
    </rPh>
    <rPh sb="12" eb="13">
      <t>シ</t>
    </rPh>
    <rPh sb="19" eb="22">
      <t>カンゴシ</t>
    </rPh>
    <rPh sb="23" eb="27">
      <t>ジュンカンゴシ</t>
    </rPh>
    <rPh sb="28" eb="30">
      <t>ヨウゴ</t>
    </rPh>
    <rPh sb="30" eb="32">
      <t>キョウユ</t>
    </rPh>
    <rPh sb="33" eb="36">
      <t>ショウガッコウ</t>
    </rPh>
    <rPh sb="36" eb="38">
      <t>キョウユ</t>
    </rPh>
    <rPh sb="40" eb="42">
      <t>セイキ</t>
    </rPh>
    <rPh sb="42" eb="44">
      <t>ショクイン</t>
    </rPh>
    <phoneticPr fontId="2"/>
  </si>
  <si>
    <t>（食育の推進）</t>
    <rPh sb="1" eb="3">
      <t>ショクイク</t>
    </rPh>
    <rPh sb="4" eb="6">
      <t>スイシン</t>
    </rPh>
    <phoneticPr fontId="2"/>
  </si>
  <si>
    <t>（食育の環境の整備等）</t>
    <rPh sb="1" eb="3">
      <t>ショクイク</t>
    </rPh>
    <rPh sb="4" eb="6">
      <t>カンキョウ</t>
    </rPh>
    <rPh sb="7" eb="9">
      <t>セイビ</t>
    </rPh>
    <rPh sb="9" eb="10">
      <t>トウ</t>
    </rPh>
    <phoneticPr fontId="2"/>
  </si>
  <si>
    <t>（疾病等への対応）</t>
    <rPh sb="1" eb="3">
      <t>シッペイ</t>
    </rPh>
    <rPh sb="3" eb="4">
      <t>トウ</t>
    </rPh>
    <rPh sb="6" eb="8">
      <t>タイオウ</t>
    </rPh>
    <phoneticPr fontId="2"/>
  </si>
  <si>
    <t>（健康増進）</t>
    <rPh sb="1" eb="3">
      <t>ケンコウ</t>
    </rPh>
    <rPh sb="3" eb="5">
      <t>ゾウシン</t>
    </rPh>
    <phoneticPr fontId="2"/>
  </si>
  <si>
    <t>（入所した者及び職員の健康診断）</t>
    <rPh sb="1" eb="3">
      <t>ニュウショ</t>
    </rPh>
    <rPh sb="5" eb="6">
      <t>モノ</t>
    </rPh>
    <rPh sb="6" eb="7">
      <t>オヨ</t>
    </rPh>
    <rPh sb="8" eb="10">
      <t>ショクイン</t>
    </rPh>
    <rPh sb="11" eb="13">
      <t>ケンコウ</t>
    </rPh>
    <rPh sb="13" eb="15">
      <t>シンダン</t>
    </rPh>
    <phoneticPr fontId="2"/>
  </si>
  <si>
    <t>「保育室等」とは乳児室、ほふく室、保育室又は遊戯室をいう。</t>
    <rPh sb="20" eb="21">
      <t>マタ</t>
    </rPh>
    <phoneticPr fontId="4"/>
  </si>
  <si>
    <t>○　管理方法(消毒方法、保管方法等を記述)</t>
    <rPh sb="7" eb="9">
      <t>ショウドク</t>
    </rPh>
    <rPh sb="9" eb="11">
      <t>ホウホウ</t>
    </rPh>
    <rPh sb="12" eb="14">
      <t>ホカン</t>
    </rPh>
    <rPh sb="14" eb="16">
      <t>ホウホウ</t>
    </rPh>
    <rPh sb="16" eb="17">
      <t>トウ</t>
    </rPh>
    <rPh sb="18" eb="20">
      <t>キジュツ</t>
    </rPh>
    <phoneticPr fontId="2"/>
  </si>
  <si>
    <t>（衛生管理等）</t>
    <rPh sb="1" eb="3">
      <t>エイセイ</t>
    </rPh>
    <rPh sb="3" eb="6">
      <t>カンリトウ</t>
    </rPh>
    <phoneticPr fontId="2"/>
  </si>
  <si>
    <t>（消防用設備等又は特殊消防用設備等の点検及び報告）</t>
    <rPh sb="1" eb="4">
      <t>ショウボウヨウ</t>
    </rPh>
    <rPh sb="4" eb="6">
      <t>セツビ</t>
    </rPh>
    <rPh sb="6" eb="7">
      <t>トウ</t>
    </rPh>
    <rPh sb="7" eb="8">
      <t>マタ</t>
    </rPh>
    <rPh sb="9" eb="11">
      <t>トクシュ</t>
    </rPh>
    <rPh sb="11" eb="14">
      <t>ショウボウヨウ</t>
    </rPh>
    <rPh sb="14" eb="16">
      <t>セツビ</t>
    </rPh>
    <rPh sb="16" eb="17">
      <t>トウ</t>
    </rPh>
    <rPh sb="18" eb="20">
      <t>テンケン</t>
    </rPh>
    <rPh sb="20" eb="21">
      <t>オヨ</t>
    </rPh>
    <rPh sb="22" eb="24">
      <t>ホウコク</t>
    </rPh>
    <phoneticPr fontId="2"/>
  </si>
  <si>
    <t>（地域の関係機関等との連携）</t>
    <rPh sb="1" eb="3">
      <t>チイキ</t>
    </rPh>
    <rPh sb="4" eb="6">
      <t>カンケイ</t>
    </rPh>
    <rPh sb="6" eb="8">
      <t>キカン</t>
    </rPh>
    <rPh sb="8" eb="9">
      <t>トウ</t>
    </rPh>
    <rPh sb="11" eb="13">
      <t>レンケイ</t>
    </rPh>
    <phoneticPr fontId="2"/>
  </si>
  <si>
    <t xml:space="preserve">(保育所の情報提供等） </t>
    <rPh sb="1" eb="4">
      <t>ホイクジョ</t>
    </rPh>
    <rPh sb="5" eb="7">
      <t>ジョウホウ</t>
    </rPh>
    <rPh sb="7" eb="9">
      <t>テイキョウ</t>
    </rPh>
    <rPh sb="9" eb="10">
      <t>トウ</t>
    </rPh>
    <phoneticPr fontId="2"/>
  </si>
  <si>
    <t>（事後措置）</t>
    <rPh sb="1" eb="3">
      <t>ジゴ</t>
    </rPh>
    <rPh sb="3" eb="5">
      <t>ソチ</t>
    </rPh>
    <phoneticPr fontId="2"/>
  </si>
  <si>
    <t>【印刷不要】</t>
  </si>
  <si>
    <t>sheet</t>
  </si>
  <si>
    <t>項目</t>
  </si>
  <si>
    <t>No.1</t>
  </si>
  <si>
    <t>１ 入所児童の状況</t>
  </si>
  <si>
    <t>No.12</t>
  </si>
  <si>
    <t>別表　職員の勤務割り振り表</t>
    <phoneticPr fontId="2"/>
  </si>
  <si>
    <t>(1)調書提出月初日の児童現員数</t>
  </si>
  <si>
    <t>No.13</t>
  </si>
  <si>
    <t>(15)職員の状況（別表１～４）</t>
    <phoneticPr fontId="2"/>
  </si>
  <si>
    <t>２ 施設、設備の状況</t>
  </si>
  <si>
    <t>(16)職員の異動等の状況について</t>
  </si>
  <si>
    <t>No.27</t>
    <phoneticPr fontId="2"/>
  </si>
  <si>
    <t>１０ 児童の健康管理・安全管理の状況</t>
    <rPh sb="3" eb="5">
      <t>ジドウ</t>
    </rPh>
    <rPh sb="6" eb="8">
      <t>ケンコウ</t>
    </rPh>
    <rPh sb="8" eb="10">
      <t>カンリ</t>
    </rPh>
    <rPh sb="11" eb="13">
      <t>アンゼン</t>
    </rPh>
    <rPh sb="13" eb="15">
      <t>カンリ</t>
    </rPh>
    <rPh sb="16" eb="18">
      <t>ジョウキョウ</t>
    </rPh>
    <phoneticPr fontId="2"/>
  </si>
  <si>
    <t>〇施設の状況について</t>
    <rPh sb="1" eb="3">
      <t>シセツ</t>
    </rPh>
    <rPh sb="4" eb="6">
      <t>ジョウキョウ</t>
    </rPh>
    <phoneticPr fontId="2"/>
  </si>
  <si>
    <t>(17)職員の健康管理の状況</t>
  </si>
  <si>
    <t>(1)子どもの健康に関する保健計画の作成</t>
  </si>
  <si>
    <t>No.2</t>
  </si>
  <si>
    <t>　　　　　　〃</t>
    <phoneticPr fontId="2"/>
  </si>
  <si>
    <t>No.14</t>
  </si>
  <si>
    <t>別表1　正規：教育及び保育従事者の勤務状況等</t>
    <rPh sb="7" eb="9">
      <t>キョウイク</t>
    </rPh>
    <rPh sb="9" eb="10">
      <t>オヨ</t>
    </rPh>
    <rPh sb="11" eb="13">
      <t>ホイク</t>
    </rPh>
    <rPh sb="13" eb="16">
      <t>ジュウジシャ</t>
    </rPh>
    <rPh sb="21" eb="22">
      <t>トウ</t>
    </rPh>
    <phoneticPr fontId="2"/>
  </si>
  <si>
    <t>No.3</t>
  </si>
  <si>
    <t>３ 給水設備及び昇降機設備等の管理</t>
  </si>
  <si>
    <t>　　　　　　　　　　　〃</t>
    <phoneticPr fontId="2"/>
  </si>
  <si>
    <t>(1)飲用水等の管理状況</t>
  </si>
  <si>
    <t>(2)排水及び汚物処理の状況</t>
  </si>
  <si>
    <t>(3)昇降機設備の管理について</t>
  </si>
  <si>
    <t>No.15</t>
  </si>
  <si>
    <t>別表2　正規：園長、教育保育従事者以外の勤務状況等</t>
    <rPh sb="10" eb="12">
      <t>キョウイク</t>
    </rPh>
    <rPh sb="12" eb="14">
      <t>ホイク</t>
    </rPh>
    <rPh sb="14" eb="17">
      <t>ジュウジシャ</t>
    </rPh>
    <rPh sb="17" eb="19">
      <t>イガイ</t>
    </rPh>
    <rPh sb="24" eb="25">
      <t>トウ</t>
    </rPh>
    <phoneticPr fontId="2"/>
  </si>
  <si>
    <t>No.4</t>
  </si>
  <si>
    <t>４ 職員配置の状況（監査調書提出月初日現在）</t>
    <rPh sb="10" eb="12">
      <t>カンサ</t>
    </rPh>
    <rPh sb="12" eb="14">
      <t>チョウショ</t>
    </rPh>
    <rPh sb="14" eb="16">
      <t>テイシュツ</t>
    </rPh>
    <rPh sb="16" eb="17">
      <t>ツキ</t>
    </rPh>
    <rPh sb="17" eb="19">
      <t>ショニチ</t>
    </rPh>
    <rPh sb="19" eb="21">
      <t>ゲンザイ</t>
    </rPh>
    <phoneticPr fontId="2"/>
  </si>
  <si>
    <t>(1)職員数について</t>
    <rPh sb="3" eb="6">
      <t>ショクインスウ</t>
    </rPh>
    <phoneticPr fontId="2"/>
  </si>
  <si>
    <t>No.28</t>
    <phoneticPr fontId="2"/>
  </si>
  <si>
    <t>(2)教育・保育従事者の配置基準について</t>
    <rPh sb="3" eb="5">
      <t>キョウイク</t>
    </rPh>
    <rPh sb="6" eb="8">
      <t>ホイク</t>
    </rPh>
    <rPh sb="8" eb="11">
      <t>ジュウジシャ</t>
    </rPh>
    <rPh sb="12" eb="14">
      <t>ハイチ</t>
    </rPh>
    <rPh sb="14" eb="16">
      <t>キジュン</t>
    </rPh>
    <phoneticPr fontId="2"/>
  </si>
  <si>
    <t>No.16</t>
    <phoneticPr fontId="2"/>
  </si>
  <si>
    <t>別表3　非正規：教育及び保育従事者の勤務状況等</t>
    <rPh sb="4" eb="5">
      <t>ヒ</t>
    </rPh>
    <rPh sb="8" eb="10">
      <t>キョウイク</t>
    </rPh>
    <rPh sb="10" eb="11">
      <t>オヨ</t>
    </rPh>
    <rPh sb="12" eb="14">
      <t>ホイク</t>
    </rPh>
    <rPh sb="14" eb="17">
      <t>ジュウジシャ</t>
    </rPh>
    <rPh sb="22" eb="23">
      <t>トウ</t>
    </rPh>
    <phoneticPr fontId="2"/>
  </si>
  <si>
    <t>(3)施設型給付費加算等の配置はあるか</t>
  </si>
  <si>
    <t>No.29</t>
    <phoneticPr fontId="2"/>
  </si>
  <si>
    <t>No.17</t>
    <phoneticPr fontId="2"/>
  </si>
  <si>
    <t>別表4　非正規：教育及び保育従事者以外の勤務状況等</t>
    <rPh sb="4" eb="5">
      <t>ヒ</t>
    </rPh>
    <rPh sb="8" eb="10">
      <t>キョウイク</t>
    </rPh>
    <rPh sb="10" eb="11">
      <t>オヨ</t>
    </rPh>
    <rPh sb="12" eb="14">
      <t>ホイク</t>
    </rPh>
    <rPh sb="14" eb="17">
      <t>ジュウジシャ</t>
    </rPh>
    <rPh sb="17" eb="19">
      <t>イガイ</t>
    </rPh>
    <rPh sb="24" eb="25">
      <t>トウ</t>
    </rPh>
    <phoneticPr fontId="2"/>
  </si>
  <si>
    <t>No.18</t>
    <phoneticPr fontId="2"/>
  </si>
  <si>
    <t>(18)職員の定着促進及び離職防止対策</t>
  </si>
  <si>
    <t>(19)職員研修の状況</t>
  </si>
  <si>
    <t>No.19</t>
    <phoneticPr fontId="2"/>
  </si>
  <si>
    <t>No.20</t>
  </si>
  <si>
    <t>No.6</t>
    <phoneticPr fontId="2"/>
  </si>
  <si>
    <t>No.21</t>
  </si>
  <si>
    <t>８ 特定教育・保育の提供</t>
    <rPh sb="2" eb="4">
      <t>トクテイ</t>
    </rPh>
    <rPh sb="4" eb="6">
      <t>キョウイク</t>
    </rPh>
    <rPh sb="7" eb="9">
      <t>ホイク</t>
    </rPh>
    <rPh sb="10" eb="12">
      <t>テイキョウ</t>
    </rPh>
    <phoneticPr fontId="2"/>
  </si>
  <si>
    <t>No.30</t>
    <phoneticPr fontId="2"/>
  </si>
  <si>
    <t>５ 施設運営管理の状況</t>
    <rPh sb="2" eb="4">
      <t>シセツ</t>
    </rPh>
    <rPh sb="4" eb="6">
      <t>ウンエイ</t>
    </rPh>
    <rPh sb="6" eb="8">
      <t>カンリ</t>
    </rPh>
    <rPh sb="9" eb="11">
      <t>ジョウキョウ</t>
    </rPh>
    <phoneticPr fontId="2"/>
  </si>
  <si>
    <t>(1)月初日在籍児童数の状況</t>
    <rPh sb="3" eb="4">
      <t>ツキ</t>
    </rPh>
    <rPh sb="4" eb="6">
      <t>ショニチ</t>
    </rPh>
    <rPh sb="6" eb="8">
      <t>ザイセキ</t>
    </rPh>
    <rPh sb="8" eb="10">
      <t>ジドウ</t>
    </rPh>
    <rPh sb="10" eb="11">
      <t>スウ</t>
    </rPh>
    <rPh sb="12" eb="14">
      <t>ジョウキョウ</t>
    </rPh>
    <phoneticPr fontId="2"/>
  </si>
  <si>
    <t>No.31</t>
    <phoneticPr fontId="2"/>
  </si>
  <si>
    <t>１１ 非常災害対策の状況</t>
    <rPh sb="3" eb="5">
      <t>ヒジョウ</t>
    </rPh>
    <rPh sb="5" eb="7">
      <t>サイガイ</t>
    </rPh>
    <rPh sb="7" eb="9">
      <t>タイサク</t>
    </rPh>
    <rPh sb="10" eb="12">
      <t>ジョウキョウ</t>
    </rPh>
    <phoneticPr fontId="2"/>
  </si>
  <si>
    <t>(2)過去２年間の入所率が120％超過していないか</t>
    <rPh sb="17" eb="19">
      <t>チョウカ</t>
    </rPh>
    <phoneticPr fontId="2"/>
  </si>
  <si>
    <t>(1)防火管理者は届け出ているか</t>
  </si>
  <si>
    <t>(3)超過120％の場合の市町村との調整</t>
    <phoneticPr fontId="2"/>
  </si>
  <si>
    <t>(2)消防計画は届出（変更）を適正か</t>
  </si>
  <si>
    <t>No.7</t>
    <phoneticPr fontId="2"/>
  </si>
  <si>
    <t>(4)定員超過の場合、設備運営基準を満たしているか</t>
    <rPh sb="3" eb="5">
      <t>テイイン</t>
    </rPh>
    <rPh sb="8" eb="10">
      <t>バアイ</t>
    </rPh>
    <rPh sb="11" eb="13">
      <t>セツビ</t>
    </rPh>
    <rPh sb="13" eb="15">
      <t>ウンエイ</t>
    </rPh>
    <rPh sb="15" eb="17">
      <t>キジュン</t>
    </rPh>
    <rPh sb="18" eb="19">
      <t>ミ</t>
    </rPh>
    <phoneticPr fontId="2"/>
  </si>
  <si>
    <t>(3)避難及び消火訓練の実施状況について</t>
  </si>
  <si>
    <t>(5)私的契約児の保育を行っているか</t>
    <rPh sb="7" eb="8">
      <t>ジ</t>
    </rPh>
    <phoneticPr fontId="2"/>
  </si>
  <si>
    <t>(4)消防計画の周知、分担表の掲示について</t>
  </si>
  <si>
    <t>(6)本年度の開所時間</t>
  </si>
  <si>
    <t>No.22</t>
    <phoneticPr fontId="2"/>
  </si>
  <si>
    <t>(5)消防設備等の定期点検について</t>
  </si>
  <si>
    <t>(7)時間帯による児童及び教育保育従事者の状況</t>
    <rPh sb="11" eb="12">
      <t>オヨ</t>
    </rPh>
    <rPh sb="13" eb="15">
      <t>キョウイク</t>
    </rPh>
    <rPh sb="15" eb="17">
      <t>ホイク</t>
    </rPh>
    <rPh sb="17" eb="20">
      <t>ジュウジシャ</t>
    </rPh>
    <phoneticPr fontId="2"/>
  </si>
  <si>
    <t>No.32</t>
    <phoneticPr fontId="2"/>
  </si>
  <si>
    <t>(6)消防用設備点検結果の報告について</t>
  </si>
  <si>
    <t>(8)土曜日閉園を行っているか</t>
  </si>
  <si>
    <t>No.8</t>
    <phoneticPr fontId="2"/>
  </si>
  <si>
    <t>(9)日・祝・年末年始以外の一斉休園</t>
  </si>
  <si>
    <t>No.23</t>
    <phoneticPr fontId="2"/>
  </si>
  <si>
    <t>９ 給食業務の状況</t>
    <rPh sb="2" eb="4">
      <t>キュウショク</t>
    </rPh>
    <rPh sb="4" eb="6">
      <t>ギョウム</t>
    </rPh>
    <rPh sb="7" eb="9">
      <t>ジョウキョウ</t>
    </rPh>
    <phoneticPr fontId="2"/>
  </si>
  <si>
    <t>(8)非常口等付近に障害物を置いていないか</t>
  </si>
  <si>
    <t>(10)運営規程等の整備・運用について</t>
  </si>
  <si>
    <t>(1)給食は適切な時間に提供されているか</t>
  </si>
  <si>
    <t>(9)転倒防止や落下防止などの耐震対策</t>
  </si>
  <si>
    <t>(11)保育理念、基本方針、重要事項等の周知</t>
  </si>
  <si>
    <t>(2)給食施設栄養定期報告を行っているか</t>
  </si>
  <si>
    <t>１２ 施設の情報提供等の状況</t>
    <rPh sb="3" eb="5">
      <t>シセツ</t>
    </rPh>
    <rPh sb="6" eb="8">
      <t>ジョウホウ</t>
    </rPh>
    <rPh sb="8" eb="10">
      <t>テイキョウ</t>
    </rPh>
    <rPh sb="10" eb="11">
      <t>トウ</t>
    </rPh>
    <rPh sb="12" eb="14">
      <t>ジョウキョウ</t>
    </rPh>
    <phoneticPr fontId="2"/>
  </si>
  <si>
    <t>(12)園長について</t>
    <phoneticPr fontId="2"/>
  </si>
  <si>
    <t>(3)調理業務の形態について</t>
  </si>
  <si>
    <t>(1)当該施設が認定こども園である旨の表示をしているか</t>
    <rPh sb="3" eb="5">
      <t>トウガイ</t>
    </rPh>
    <rPh sb="5" eb="7">
      <t>シセツ</t>
    </rPh>
    <rPh sb="8" eb="10">
      <t>ニンテイ</t>
    </rPh>
    <rPh sb="13" eb="14">
      <t>エン</t>
    </rPh>
    <rPh sb="17" eb="18">
      <t>ムネ</t>
    </rPh>
    <rPh sb="19" eb="21">
      <t>ヒョウジ</t>
    </rPh>
    <phoneticPr fontId="2"/>
  </si>
  <si>
    <t>(13)前年度の職員会議の開催状況について</t>
  </si>
  <si>
    <t>(4)調理業務の外部委託について</t>
  </si>
  <si>
    <t>(2)地域社会との交流及び連携を行っているか</t>
    <rPh sb="5" eb="7">
      <t>シャカイ</t>
    </rPh>
    <rPh sb="9" eb="11">
      <t>コウリュウ</t>
    </rPh>
    <rPh sb="11" eb="12">
      <t>オヨ</t>
    </rPh>
    <rPh sb="13" eb="15">
      <t>レンケイ</t>
    </rPh>
    <rPh sb="16" eb="17">
      <t>オコナ</t>
    </rPh>
    <phoneticPr fontId="2"/>
  </si>
  <si>
    <t>(14)諸規程、諸帳簿の整備</t>
  </si>
  <si>
    <t>(5)３歳以上児の給食外部搬入について</t>
  </si>
  <si>
    <t>(3)保護者等に対する支援の状況</t>
    <rPh sb="3" eb="6">
      <t>ホゴシャ</t>
    </rPh>
    <rPh sb="6" eb="7">
      <t>トウ</t>
    </rPh>
    <rPh sb="8" eb="9">
      <t>タイ</t>
    </rPh>
    <rPh sb="11" eb="13">
      <t>シエン</t>
    </rPh>
    <rPh sb="14" eb="16">
      <t>ジョウキョウ</t>
    </rPh>
    <phoneticPr fontId="2"/>
  </si>
  <si>
    <t>No.9</t>
  </si>
  <si>
    <t>６ 給与の状況</t>
    <rPh sb="2" eb="4">
      <t>キュウヨ</t>
    </rPh>
    <rPh sb="5" eb="7">
      <t>ジョウキョウ</t>
    </rPh>
    <phoneticPr fontId="2"/>
  </si>
  <si>
    <t>(6)給食関係者の検便の実施状況</t>
    <rPh sb="3" eb="5">
      <t>キュウショク</t>
    </rPh>
    <rPh sb="5" eb="8">
      <t>カンケイシャ</t>
    </rPh>
    <phoneticPr fontId="2"/>
  </si>
  <si>
    <t>(4)子育て支援事業等に関する取組を行っているか</t>
    <rPh sb="3" eb="5">
      <t>コソダ</t>
    </rPh>
    <rPh sb="6" eb="8">
      <t>シエン</t>
    </rPh>
    <rPh sb="8" eb="10">
      <t>ジギョウ</t>
    </rPh>
    <rPh sb="10" eb="11">
      <t>トウ</t>
    </rPh>
    <rPh sb="12" eb="13">
      <t>カン</t>
    </rPh>
    <rPh sb="15" eb="16">
      <t>ト</t>
    </rPh>
    <rPh sb="16" eb="17">
      <t>クミ</t>
    </rPh>
    <rPh sb="18" eb="19">
      <t>オコナ</t>
    </rPh>
    <phoneticPr fontId="2"/>
  </si>
  <si>
    <t>No.24</t>
    <phoneticPr fontId="2"/>
  </si>
  <si>
    <t>No.33</t>
    <phoneticPr fontId="2"/>
  </si>
  <si>
    <t>１３ 福祉サービスの質の向上のための措置</t>
    <rPh sb="3" eb="5">
      <t>フクシ</t>
    </rPh>
    <rPh sb="10" eb="11">
      <t>シツ</t>
    </rPh>
    <rPh sb="12" eb="14">
      <t>コウジョウ</t>
    </rPh>
    <rPh sb="18" eb="20">
      <t>ソチ</t>
    </rPh>
    <phoneticPr fontId="2"/>
  </si>
  <si>
    <t>(2)給与規程の最終改定は</t>
    <rPh sb="3" eb="5">
      <t>キュウヨ</t>
    </rPh>
    <rPh sb="5" eb="7">
      <t>キテイ</t>
    </rPh>
    <rPh sb="8" eb="10">
      <t>サイシュウ</t>
    </rPh>
    <rPh sb="10" eb="12">
      <t>カイテイ</t>
    </rPh>
    <phoneticPr fontId="2"/>
  </si>
  <si>
    <t>(8)調理室内外の特別清掃は</t>
  </si>
  <si>
    <t>７ 職員処遇の状況</t>
    <rPh sb="2" eb="4">
      <t>ショクイン</t>
    </rPh>
    <rPh sb="4" eb="6">
      <t>ショグウ</t>
    </rPh>
    <rPh sb="7" eb="9">
      <t>ジョウキョウ</t>
    </rPh>
    <phoneticPr fontId="2"/>
  </si>
  <si>
    <t>(1)苦情解決に関する規程等の整備</t>
  </si>
  <si>
    <t>(1)就業規則は整備しているか</t>
  </si>
  <si>
    <t>No.34</t>
    <phoneticPr fontId="2"/>
  </si>
  <si>
    <t>(2)所轄労基署へ届け出ているか</t>
  </si>
  <si>
    <t>(2)教育保育従事者としての自己評価について</t>
    <rPh sb="3" eb="5">
      <t>キョウイク</t>
    </rPh>
    <rPh sb="5" eb="7">
      <t>ホイク</t>
    </rPh>
    <rPh sb="7" eb="10">
      <t>ジュウジシャ</t>
    </rPh>
    <phoneticPr fontId="2"/>
  </si>
  <si>
    <t>(3)就業規則と現状に差異はないか</t>
  </si>
  <si>
    <t>(3)施設としての自己評価について</t>
    <rPh sb="3" eb="5">
      <t>シセツ</t>
    </rPh>
    <phoneticPr fontId="2"/>
  </si>
  <si>
    <t>(4)就業規則及び労使協定等の職員への周知</t>
  </si>
  <si>
    <t>(4)福祉サービス第三者評価を受審しているか</t>
  </si>
  <si>
    <t>(5)職員採用手続きについて</t>
  </si>
  <si>
    <t>No.35</t>
    <phoneticPr fontId="2"/>
  </si>
  <si>
    <t>１４ その他―利用手続き等</t>
    <rPh sb="5" eb="6">
      <t>タ</t>
    </rPh>
    <rPh sb="7" eb="9">
      <t>リヨウ</t>
    </rPh>
    <rPh sb="9" eb="11">
      <t>テツヅ</t>
    </rPh>
    <rPh sb="12" eb="13">
      <t>トウ</t>
    </rPh>
    <phoneticPr fontId="2"/>
  </si>
  <si>
    <t>No.10</t>
    <phoneticPr fontId="2"/>
  </si>
  <si>
    <t>(6)勤務時間について</t>
  </si>
  <si>
    <t>No.25</t>
    <phoneticPr fontId="2"/>
  </si>
  <si>
    <t>(1)認定を受けていない保護者の申請書等について</t>
    <rPh sb="3" eb="5">
      <t>ニンテイ</t>
    </rPh>
    <rPh sb="6" eb="7">
      <t>ウ</t>
    </rPh>
    <rPh sb="12" eb="15">
      <t>ホゴシャ</t>
    </rPh>
    <rPh sb="16" eb="19">
      <t>シンセイショ</t>
    </rPh>
    <rPh sb="19" eb="20">
      <t>トウ</t>
    </rPh>
    <phoneticPr fontId="2"/>
  </si>
  <si>
    <t>(7)労使協定について</t>
  </si>
  <si>
    <t>(2)利用申込を受けなかった事例はあるか</t>
    <rPh sb="3" eb="5">
      <t>リヨウ</t>
    </rPh>
    <rPh sb="5" eb="7">
      <t>モウシコミ</t>
    </rPh>
    <rPh sb="8" eb="9">
      <t>ウ</t>
    </rPh>
    <rPh sb="14" eb="16">
      <t>ジレイ</t>
    </rPh>
    <phoneticPr fontId="2"/>
  </si>
  <si>
    <t>No.11</t>
    <phoneticPr fontId="2"/>
  </si>
  <si>
    <t>(8)出勤簿、タイムカードの管理について</t>
  </si>
  <si>
    <t>(3)市町村の確認を受けた方法により入所選考しているか</t>
    <rPh sb="3" eb="6">
      <t>シチョウソン</t>
    </rPh>
    <rPh sb="7" eb="9">
      <t>カクニン</t>
    </rPh>
    <rPh sb="10" eb="11">
      <t>ウ</t>
    </rPh>
    <rPh sb="13" eb="15">
      <t>ホウホウ</t>
    </rPh>
    <rPh sb="18" eb="20">
      <t>ニュウショ</t>
    </rPh>
    <rPh sb="20" eb="22">
      <t>センコウ</t>
    </rPh>
    <phoneticPr fontId="2"/>
  </si>
  <si>
    <t>(9)時間外勤務等の超過手当について</t>
  </si>
  <si>
    <t>(4)特別な配慮が必要な子の利用が排除されていないか</t>
    <rPh sb="3" eb="5">
      <t>トクベツ</t>
    </rPh>
    <rPh sb="6" eb="8">
      <t>ハイリョ</t>
    </rPh>
    <rPh sb="9" eb="11">
      <t>ヒツヨウ</t>
    </rPh>
    <rPh sb="12" eb="13">
      <t>コ</t>
    </rPh>
    <rPh sb="14" eb="16">
      <t>リヨウ</t>
    </rPh>
    <rPh sb="17" eb="19">
      <t>ハイジョ</t>
    </rPh>
    <phoneticPr fontId="2"/>
  </si>
  <si>
    <t>(10)年次有給休暇について</t>
  </si>
  <si>
    <t>(5)選考方法を記載した書類の備え付け等について</t>
    <rPh sb="3" eb="5">
      <t>センコウ</t>
    </rPh>
    <rPh sb="5" eb="7">
      <t>ホウホウ</t>
    </rPh>
    <rPh sb="8" eb="10">
      <t>キサイ</t>
    </rPh>
    <rPh sb="12" eb="14">
      <t>ショルイ</t>
    </rPh>
    <rPh sb="15" eb="16">
      <t>ソナ</t>
    </rPh>
    <rPh sb="17" eb="18">
      <t>ツ</t>
    </rPh>
    <rPh sb="19" eb="20">
      <t>トウ</t>
    </rPh>
    <phoneticPr fontId="2"/>
  </si>
  <si>
    <t>(11)労基法等の女性保護規定の適用状況</t>
  </si>
  <si>
    <t>No.26</t>
    <phoneticPr fontId="2"/>
  </si>
  <si>
    <t>(6)入所決定したときは速やかに市町村に報告しているか</t>
    <rPh sb="3" eb="5">
      <t>ニュウショ</t>
    </rPh>
    <rPh sb="5" eb="7">
      <t>ケッテイ</t>
    </rPh>
    <rPh sb="12" eb="13">
      <t>スミ</t>
    </rPh>
    <rPh sb="16" eb="19">
      <t>シチョウソン</t>
    </rPh>
    <rPh sb="20" eb="22">
      <t>ホウコク</t>
    </rPh>
    <phoneticPr fontId="2"/>
  </si>
  <si>
    <t>(12)育児・介護休業法の適用状況</t>
    <phoneticPr fontId="2"/>
  </si>
  <si>
    <t>(7)保護者に重要事項の説明、同意を得ているか</t>
    <rPh sb="3" eb="6">
      <t>ホゴシャ</t>
    </rPh>
    <rPh sb="7" eb="9">
      <t>ジュウヨウ</t>
    </rPh>
    <rPh sb="9" eb="11">
      <t>ジコウ</t>
    </rPh>
    <rPh sb="12" eb="14">
      <t>セツメイ</t>
    </rPh>
    <rPh sb="15" eb="17">
      <t>ドウイ</t>
    </rPh>
    <rPh sb="18" eb="19">
      <t>エ</t>
    </rPh>
    <phoneticPr fontId="2"/>
  </si>
  <si>
    <t>(13)高年齢者雇用安定法改正法の適用状況</t>
    <phoneticPr fontId="2"/>
  </si>
  <si>
    <t>(14)退職共済制度への加入について</t>
  </si>
  <si>
    <t>目次に戻る</t>
  </si>
  <si>
    <t>「保育所等における短時間勤務の保育士の取扱いについて」(R3.3.19子発0319第1号)</t>
    <rPh sb="4" eb="5">
      <t>トウ</t>
    </rPh>
    <rPh sb="19" eb="21">
      <t>トリアツカイ</t>
    </rPh>
    <rPh sb="35" eb="36">
      <t>コ</t>
    </rPh>
    <phoneticPr fontId="2"/>
  </si>
  <si>
    <t>保育所への入所の円滑化について(平成10年2月13日　児保第3号)</t>
    <rPh sb="0" eb="3">
      <t>ホイクジョ</t>
    </rPh>
    <rPh sb="5" eb="7">
      <t>ニュウショ</t>
    </rPh>
    <rPh sb="8" eb="11">
      <t>エンカツカ</t>
    </rPh>
    <rPh sb="16" eb="18">
      <t>ヘイセイ</t>
    </rPh>
    <rPh sb="20" eb="21">
      <t>ネン</t>
    </rPh>
    <rPh sb="22" eb="23">
      <t>ガツ</t>
    </rPh>
    <rPh sb="25" eb="26">
      <t>ニチ</t>
    </rPh>
    <rPh sb="27" eb="28">
      <t>ジ</t>
    </rPh>
    <rPh sb="28" eb="29">
      <t>ホ</t>
    </rPh>
    <rPh sb="29" eb="30">
      <t>ダイ</t>
    </rPh>
    <rPh sb="31" eb="32">
      <t>ゴウ</t>
    </rPh>
    <phoneticPr fontId="2"/>
  </si>
  <si>
    <t xml:space="preserve"> ③ 「井戸水等の自家水」を使用している場合、水質検査を行って</t>
    <rPh sb="6" eb="7">
      <t>ミズ</t>
    </rPh>
    <rPh sb="7" eb="8">
      <t>トウ</t>
    </rPh>
    <rPh sb="9" eb="12">
      <t>ジカスイ</t>
    </rPh>
    <phoneticPr fontId="2"/>
  </si>
  <si>
    <t>児童年齢は、本年度初日の前日（3月31日)現在年齢とする。ただし、1号認定子どものうち、本年度初日の前日（3月31日)現在満2歳であって監査調書提出月初日現在で満3歳児は、「3歳児」に計上し、当該満3歳児は（　）に再掲すること。</t>
    <rPh sb="7" eb="9">
      <t>ネンド</t>
    </rPh>
    <rPh sb="9" eb="11">
      <t>ショニチ</t>
    </rPh>
    <rPh sb="12" eb="14">
      <t>ゼンジツ</t>
    </rPh>
    <rPh sb="59" eb="61">
      <t>ゲンザイ</t>
    </rPh>
    <rPh sb="61" eb="62">
      <t>マン</t>
    </rPh>
    <rPh sb="63" eb="64">
      <t>サイ</t>
    </rPh>
    <rPh sb="68" eb="70">
      <t>カンサ</t>
    </rPh>
    <rPh sb="70" eb="72">
      <t>チョウショ</t>
    </rPh>
    <rPh sb="72" eb="74">
      <t>テイシュツ</t>
    </rPh>
    <rPh sb="88" eb="90">
      <t>サイジ</t>
    </rPh>
    <rPh sb="92" eb="94">
      <t>ケイジョウ</t>
    </rPh>
    <rPh sb="96" eb="98">
      <t>トウガイ</t>
    </rPh>
    <rPh sb="98" eb="99">
      <t>マン</t>
    </rPh>
    <rPh sb="100" eb="102">
      <t>サイジ</t>
    </rPh>
    <rPh sb="107" eb="109">
      <t>サイケイ</t>
    </rPh>
    <phoneticPr fontId="2"/>
  </si>
  <si>
    <t>保育所保育指針第3章2(2)ウ</t>
    <rPh sb="0" eb="3">
      <t>ホイクショ</t>
    </rPh>
    <rPh sb="3" eb="5">
      <t>ホイク</t>
    </rPh>
    <rPh sb="5" eb="7">
      <t>シシン</t>
    </rPh>
    <rPh sb="7" eb="8">
      <t>ダイ</t>
    </rPh>
    <rPh sb="9" eb="10">
      <t>ショウ</t>
    </rPh>
    <phoneticPr fontId="4"/>
  </si>
  <si>
    <t>る</t>
    <phoneticPr fontId="2"/>
  </si>
  <si>
    <t>上記の場合、市町村保健所に報告・指示を受け</t>
    <rPh sb="0" eb="2">
      <t>ジョウキ</t>
    </rPh>
    <rPh sb="3" eb="5">
      <t>バアイ</t>
    </rPh>
    <rPh sb="6" eb="9">
      <t>シチョウソン</t>
    </rPh>
    <rPh sb="9" eb="12">
      <t>ホケンショ</t>
    </rPh>
    <rPh sb="13" eb="15">
      <t>ホウコク</t>
    </rPh>
    <rPh sb="16" eb="18">
      <t>シジ</t>
    </rPh>
    <rPh sb="19" eb="20">
      <t>ウ</t>
    </rPh>
    <phoneticPr fontId="2"/>
  </si>
  <si>
    <t>保育所は、当該保育所が主として利用される地域住民に対してその行う保育に関し情報の提供を行う。</t>
    <phoneticPr fontId="4"/>
  </si>
  <si>
    <t>(防火管理に係る消防計画)</t>
    <rPh sb="1" eb="3">
      <t>ボウカ</t>
    </rPh>
    <rPh sb="3" eb="5">
      <t>カンリ</t>
    </rPh>
    <rPh sb="6" eb="7">
      <t>カカ</t>
    </rPh>
    <rPh sb="8" eb="10">
      <t>ショウボウ</t>
    </rPh>
    <rPh sb="10" eb="12">
      <t>ケイカク</t>
    </rPh>
    <phoneticPr fontId="2"/>
  </si>
  <si>
    <t>(防火管理者)</t>
    <rPh sb="1" eb="3">
      <t>ボウカ</t>
    </rPh>
    <rPh sb="3" eb="6">
      <t>カンリシャ</t>
    </rPh>
    <phoneticPr fontId="2"/>
  </si>
  <si>
    <t>(資料提出命令、報告の徴収及び消防職員の立入検査)</t>
    <rPh sb="1" eb="3">
      <t>シリョウ</t>
    </rPh>
    <rPh sb="3" eb="5">
      <t>テイシュツ</t>
    </rPh>
    <rPh sb="5" eb="7">
      <t>メイレイ</t>
    </rPh>
    <rPh sb="8" eb="10">
      <t>ホウコク</t>
    </rPh>
    <rPh sb="11" eb="13">
      <t>チョウシュウ</t>
    </rPh>
    <rPh sb="13" eb="14">
      <t>オヨ</t>
    </rPh>
    <rPh sb="15" eb="17">
      <t>ショウボウ</t>
    </rPh>
    <rPh sb="17" eb="19">
      <t>ショクイン</t>
    </rPh>
    <rPh sb="20" eb="22">
      <t>タチイリ</t>
    </rPh>
    <rPh sb="22" eb="24">
      <t>ケンサ</t>
    </rPh>
    <phoneticPr fontId="2"/>
  </si>
  <si>
    <t>【入力例】</t>
    <rPh sb="1" eb="3">
      <t>ニュウリョク</t>
    </rPh>
    <rPh sb="3" eb="4">
      <t>レイ</t>
    </rPh>
    <phoneticPr fontId="2"/>
  </si>
  <si>
    <t>・学校給食衛生管理基準(H21.4.1 文部科学省告示第64号)</t>
    <rPh sb="1" eb="3">
      <t>ガッコウ</t>
    </rPh>
    <rPh sb="3" eb="5">
      <t>キュウショク</t>
    </rPh>
    <rPh sb="5" eb="7">
      <t>エイセイ</t>
    </rPh>
    <rPh sb="7" eb="9">
      <t>カンリ</t>
    </rPh>
    <rPh sb="9" eb="11">
      <t>キジュン</t>
    </rPh>
    <rPh sb="20" eb="22">
      <t>モンブ</t>
    </rPh>
    <rPh sb="22" eb="25">
      <t>カガクショウ</t>
    </rPh>
    <rPh sb="25" eb="27">
      <t>コクジ</t>
    </rPh>
    <rPh sb="27" eb="28">
      <t>ダイ</t>
    </rPh>
    <rPh sb="30" eb="31">
      <t>ゴウ</t>
    </rPh>
    <phoneticPr fontId="2"/>
  </si>
  <si>
    <t>(喫煙をする際の配慮義務等)</t>
    <rPh sb="1" eb="3">
      <t>キツエン</t>
    </rPh>
    <rPh sb="6" eb="7">
      <t>サイ</t>
    </rPh>
    <rPh sb="8" eb="10">
      <t>ハイリョ</t>
    </rPh>
    <rPh sb="10" eb="12">
      <t>ギム</t>
    </rPh>
    <rPh sb="12" eb="13">
      <t>トウ</t>
    </rPh>
    <phoneticPr fontId="2"/>
  </si>
  <si>
    <t>(定義)</t>
    <rPh sb="1" eb="3">
      <t>テイギ</t>
    </rPh>
    <phoneticPr fontId="2"/>
  </si>
  <si>
    <t>健康増進法第28条第4号、第5号、第13号</t>
    <rPh sb="0" eb="2">
      <t>ケンコウ</t>
    </rPh>
    <rPh sb="2" eb="5">
      <t>ゾウシンホウ</t>
    </rPh>
    <rPh sb="5" eb="6">
      <t>ダイ</t>
    </rPh>
    <rPh sb="8" eb="9">
      <t>ジョウ</t>
    </rPh>
    <rPh sb="9" eb="10">
      <t>ダイ</t>
    </rPh>
    <rPh sb="11" eb="12">
      <t>ゴウ</t>
    </rPh>
    <rPh sb="13" eb="14">
      <t>ダイ</t>
    </rPh>
    <rPh sb="15" eb="16">
      <t>ゴウ</t>
    </rPh>
    <rPh sb="17" eb="18">
      <t>ダイ</t>
    </rPh>
    <rPh sb="20" eb="21">
      <t>ゴウ</t>
    </rPh>
    <phoneticPr fontId="2"/>
  </si>
  <si>
    <t>(特定施設等における喫煙の禁止等)</t>
    <rPh sb="1" eb="3">
      <t>トクテイ</t>
    </rPh>
    <rPh sb="3" eb="5">
      <t>シセツ</t>
    </rPh>
    <rPh sb="5" eb="6">
      <t>トウ</t>
    </rPh>
    <rPh sb="10" eb="12">
      <t>キツエン</t>
    </rPh>
    <rPh sb="13" eb="15">
      <t>キンシ</t>
    </rPh>
    <rPh sb="15" eb="16">
      <t>トウ</t>
    </rPh>
    <phoneticPr fontId="2"/>
  </si>
  <si>
    <t>(特定施設等の管理権原者等の責務)</t>
    <rPh sb="1" eb="3">
      <t>トクテイ</t>
    </rPh>
    <rPh sb="3" eb="5">
      <t>シセツ</t>
    </rPh>
    <rPh sb="5" eb="6">
      <t>トウ</t>
    </rPh>
    <rPh sb="7" eb="9">
      <t>カンリ</t>
    </rPh>
    <rPh sb="9" eb="12">
      <t>ケンゲンシャ</t>
    </rPh>
    <rPh sb="12" eb="13">
      <t>トウ</t>
    </rPh>
    <rPh sb="14" eb="16">
      <t>セキム</t>
    </rPh>
    <phoneticPr fontId="2"/>
  </si>
  <si>
    <t>(4）学級・保育室等のクラス編成の状況</t>
  </si>
  <si>
    <t>(5）学級担任について</t>
    <rPh sb="3" eb="5">
      <t>ガッキュウ</t>
    </rPh>
    <rPh sb="5" eb="7">
      <t>タンニン</t>
    </rPh>
    <phoneticPr fontId="2"/>
  </si>
  <si>
    <t>(6）調理員の配置について</t>
    <rPh sb="3" eb="6">
      <t>チョウリイン</t>
    </rPh>
    <rPh sb="7" eb="9">
      <t>ハイチ</t>
    </rPh>
    <phoneticPr fontId="2"/>
  </si>
  <si>
    <t>（B）</t>
    <phoneticPr fontId="2"/>
  </si>
  <si>
    <t>÷</t>
  </si>
  <si>
    <t>×100＝</t>
  </si>
  <si>
    <t>％</t>
  </si>
  <si>
    <t>1号認定子ども</t>
    <rPh sb="1" eb="2">
      <t>ゴウ</t>
    </rPh>
    <rPh sb="2" eb="4">
      <t>ニンテイ</t>
    </rPh>
    <rPh sb="4" eb="5">
      <t>コ</t>
    </rPh>
    <phoneticPr fontId="2"/>
  </si>
  <si>
    <t>2号･3号認定子ども</t>
    <rPh sb="1" eb="2">
      <t>ゴウ</t>
    </rPh>
    <rPh sb="4" eb="5">
      <t>ゴウ</t>
    </rPh>
    <rPh sb="5" eb="7">
      <t>ニンテイ</t>
    </rPh>
    <rPh sb="7" eb="8">
      <t>コ</t>
    </rPh>
    <phoneticPr fontId="2"/>
  </si>
  <si>
    <t>前年度</t>
    <rPh sb="0" eb="3">
      <t>ゼンネンド</t>
    </rPh>
    <phoneticPr fontId="2"/>
  </si>
  <si>
    <t>前々年度</t>
    <rPh sb="0" eb="2">
      <t>ゼンゼン</t>
    </rPh>
    <rPh sb="2" eb="4">
      <t>ネンド</t>
    </rPh>
    <phoneticPr fontId="2"/>
  </si>
  <si>
    <t>(参考）</t>
    <rPh sb="1" eb="3">
      <t>サンコウ</t>
    </rPh>
    <phoneticPr fontId="2"/>
  </si>
  <si>
    <t>「児童福祉施設における衛生管理の改善充実及び食中毒発生の予防について」（H9.6.30 児企第16号）</t>
    <rPh sb="1" eb="3">
      <t>ジドウ</t>
    </rPh>
    <rPh sb="3" eb="5">
      <t>フクシ</t>
    </rPh>
    <rPh sb="5" eb="7">
      <t>シセツ</t>
    </rPh>
    <rPh sb="11" eb="13">
      <t>エイセイ</t>
    </rPh>
    <rPh sb="13" eb="15">
      <t>カンリ</t>
    </rPh>
    <rPh sb="16" eb="18">
      <t>カイゼン</t>
    </rPh>
    <rPh sb="18" eb="20">
      <t>ジュウジツ</t>
    </rPh>
    <rPh sb="20" eb="21">
      <t>オヨ</t>
    </rPh>
    <rPh sb="22" eb="25">
      <t>ショクチュウドク</t>
    </rPh>
    <rPh sb="25" eb="27">
      <t>ハッセイ</t>
    </rPh>
    <rPh sb="28" eb="30">
      <t>ヨボウ</t>
    </rPh>
    <rPh sb="44" eb="45">
      <t>ジ</t>
    </rPh>
    <rPh sb="45" eb="46">
      <t>キ</t>
    </rPh>
    <rPh sb="46" eb="47">
      <t>ダイ</t>
    </rPh>
    <rPh sb="49" eb="50">
      <t>ゴウ</t>
    </rPh>
    <phoneticPr fontId="2"/>
  </si>
  <si>
    <t xml:space="preserve"> 「保育所等における短時間勤務の保育士の取扱いについて」(R3.3.19 子発0319第1号)</t>
    <rPh sb="2" eb="5">
      <t>ホイクジョ</t>
    </rPh>
    <rPh sb="5" eb="6">
      <t>トウ</t>
    </rPh>
    <rPh sb="10" eb="13">
      <t>タンジカン</t>
    </rPh>
    <rPh sb="13" eb="15">
      <t>キンム</t>
    </rPh>
    <rPh sb="16" eb="19">
      <t>ホイクシ</t>
    </rPh>
    <rPh sb="20" eb="22">
      <t>トリアツカ</t>
    </rPh>
    <rPh sb="37" eb="38">
      <t>コ</t>
    </rPh>
    <rPh sb="38" eb="39">
      <t>ハツ</t>
    </rPh>
    <rPh sb="43" eb="44">
      <t>ダイ</t>
    </rPh>
    <rPh sb="45" eb="46">
      <t>ゴウ</t>
    </rPh>
    <phoneticPr fontId="4"/>
  </si>
  <si>
    <t>常勤保育士に代えて短時間勤務保育士を充てる場合の勤務時間数が、常勤保育士を充てる場合の勤務時間数を上回ること。</t>
    <phoneticPr fontId="4"/>
  </si>
  <si>
    <t>　職員又は委託栄養士が作成している。（下記も併せて記入すること。）</t>
    <rPh sb="25" eb="27">
      <t>キニュウ</t>
    </rPh>
    <phoneticPr fontId="4"/>
  </si>
  <si>
    <t>時間帯による児童数は、監査調書提出月前月の平均児童数（1号認定、2</t>
    <rPh sb="28" eb="29">
      <t>ゴウ</t>
    </rPh>
    <rPh sb="29" eb="31">
      <t>ニンテイ</t>
    </rPh>
    <phoneticPr fontId="4"/>
  </si>
  <si>
    <t>3号(保育標準時間・保育短時間）認定を区別しない）を記入すること。</t>
    <rPh sb="1" eb="2">
      <t>ゴウ</t>
    </rPh>
    <rPh sb="3" eb="4">
      <t>ホ</t>
    </rPh>
    <phoneticPr fontId="4"/>
  </si>
  <si>
    <t>実配置教育・保育従事者数</t>
    <rPh sb="0" eb="1">
      <t>ジツ</t>
    </rPh>
    <rPh sb="1" eb="3">
      <t>ハイチ</t>
    </rPh>
    <rPh sb="3" eb="5">
      <t>キョウイク</t>
    </rPh>
    <rPh sb="6" eb="8">
      <t>ホイク</t>
    </rPh>
    <rPh sb="8" eb="11">
      <t>ジュウジシャ</t>
    </rPh>
    <rPh sb="11" eb="12">
      <t>ゲンスウ</t>
    </rPh>
    <phoneticPr fontId="2"/>
  </si>
  <si>
    <t>実配置教育・保育従事者数欄の(　)には、みなし保育士(看護師、小学校</t>
    <rPh sb="0" eb="1">
      <t>ジツ</t>
    </rPh>
    <rPh sb="1" eb="3">
      <t>ハイチ</t>
    </rPh>
    <rPh sb="3" eb="5">
      <t>キョウイク</t>
    </rPh>
    <rPh sb="6" eb="8">
      <t>ホイク</t>
    </rPh>
    <rPh sb="8" eb="11">
      <t>ジュウジシャ</t>
    </rPh>
    <rPh sb="11" eb="12">
      <t>スウ</t>
    </rPh>
    <rPh sb="12" eb="13">
      <t>ラン</t>
    </rPh>
    <rPh sb="23" eb="26">
      <t>ホイクシ</t>
    </rPh>
    <rPh sb="27" eb="30">
      <t>カンゴシ</t>
    </rPh>
    <rPh sb="31" eb="34">
      <t>ショウガッコウ</t>
    </rPh>
    <phoneticPr fontId="4"/>
  </si>
  <si>
    <t>教諭、養護教諭、子育て支援員等)を再掲すること。</t>
    <rPh sb="0" eb="2">
      <t>キョウユ</t>
    </rPh>
    <rPh sb="3" eb="5">
      <t>ヨウゴ</t>
    </rPh>
    <rPh sb="5" eb="7">
      <t>キョウユ</t>
    </rPh>
    <rPh sb="8" eb="10">
      <t>コソダ</t>
    </rPh>
    <rPh sb="11" eb="14">
      <t>シエンイン</t>
    </rPh>
    <rPh sb="14" eb="15">
      <t>トウ</t>
    </rPh>
    <rPh sb="17" eb="19">
      <t>サイケイ</t>
    </rPh>
    <phoneticPr fontId="2"/>
  </si>
  <si>
    <t>基準配置数</t>
    <rPh sb="0" eb="2">
      <t>キジュン</t>
    </rPh>
    <rPh sb="2" eb="4">
      <t>ハイチ</t>
    </rPh>
    <rPh sb="4" eb="5">
      <t>スウ</t>
    </rPh>
    <phoneticPr fontId="2"/>
  </si>
  <si>
    <t>㎡</t>
  </si>
  <si>
    <t>年度当初</t>
    <rPh sb="0" eb="2">
      <t>ネンド</t>
    </rPh>
    <rPh sb="2" eb="4">
      <t>トウショ</t>
    </rPh>
    <phoneticPr fontId="2"/>
  </si>
  <si>
    <t>時間/週</t>
    <rPh sb="0" eb="2">
      <t>ジカン</t>
    </rPh>
    <rPh sb="3" eb="4">
      <t>シュウ</t>
    </rPh>
    <phoneticPr fontId="2"/>
  </si>
  <si>
    <t>教育・保育従事者の週労働時間数(雇用契約による時間数）</t>
    <rPh sb="0" eb="2">
      <t>キョウイク</t>
    </rPh>
    <rPh sb="3" eb="5">
      <t>ホイク</t>
    </rPh>
    <rPh sb="5" eb="8">
      <t>ジュウジシャ</t>
    </rPh>
    <rPh sb="9" eb="10">
      <t>シュウ</t>
    </rPh>
    <rPh sb="10" eb="12">
      <t>ロウドウ</t>
    </rPh>
    <rPh sb="12" eb="15">
      <t>ジカンスウ</t>
    </rPh>
    <rPh sb="16" eb="18">
      <t>コヨウ</t>
    </rPh>
    <rPh sb="18" eb="20">
      <t>ケイヤク</t>
    </rPh>
    <rPh sb="23" eb="26">
      <t>ジカンスウ</t>
    </rPh>
    <phoneticPr fontId="2"/>
  </si>
  <si>
    <t>保育士のみの週労働時間数(雇用契約による時間数）</t>
    <rPh sb="0" eb="3">
      <t>ホイクシ</t>
    </rPh>
    <rPh sb="6" eb="7">
      <t>シュウ</t>
    </rPh>
    <rPh sb="7" eb="9">
      <t>ロウドウ</t>
    </rPh>
    <rPh sb="9" eb="12">
      <t>ジカンスウ</t>
    </rPh>
    <rPh sb="13" eb="15">
      <t>コヨウ</t>
    </rPh>
    <rPh sb="15" eb="17">
      <t>ケイヤク</t>
    </rPh>
    <rPh sb="20" eb="23">
      <t>ジカンスウ</t>
    </rPh>
    <phoneticPr fontId="2"/>
  </si>
  <si>
    <t>労働時間/週</t>
    <rPh sb="0" eb="2">
      <t>ロウドウ</t>
    </rPh>
    <rPh sb="2" eb="4">
      <t>ジカン</t>
    </rPh>
    <rPh sb="5" eb="6">
      <t>シュウ</t>
    </rPh>
    <phoneticPr fontId="2"/>
  </si>
  <si>
    <t>Ｘ</t>
    <phoneticPr fontId="2"/>
  </si>
  <si>
    <t>Ｙ</t>
    <phoneticPr fontId="2"/>
  </si>
  <si>
    <t>クラス毎のBの労働時間</t>
    <rPh sb="3" eb="4">
      <t>ゴト</t>
    </rPh>
    <rPh sb="7" eb="9">
      <t>ロウドウ</t>
    </rPh>
    <rPh sb="9" eb="11">
      <t>ジカン</t>
    </rPh>
    <phoneticPr fontId="2"/>
  </si>
  <si>
    <t>(ｵ)</t>
    <phoneticPr fontId="2"/>
  </si>
  <si>
    <t>特定教育・保育等に要する費用の額の算定に関する基準等の実施上の留意事項について」平成28年8月23日府子本第571号28文科初第727号雇児発0823第1号_別紙3、別紙4(乗除調整部分)</t>
    <rPh sb="40" eb="42">
      <t>ヘイセイ</t>
    </rPh>
    <rPh sb="44" eb="45">
      <t>ネン</t>
    </rPh>
    <rPh sb="46" eb="47">
      <t>ガツ</t>
    </rPh>
    <rPh sb="49" eb="50">
      <t>ヒ</t>
    </rPh>
    <rPh sb="68" eb="70">
      <t>コジ</t>
    </rPh>
    <rPh sb="70" eb="71">
      <t>ハツ</t>
    </rPh>
    <rPh sb="75" eb="76">
      <t>ダイ</t>
    </rPh>
    <rPh sb="77" eb="78">
      <t>ゴウ</t>
    </rPh>
    <rPh sb="79" eb="81">
      <t>ベッシ</t>
    </rPh>
    <rPh sb="83" eb="85">
      <t>ベッシ</t>
    </rPh>
    <rPh sb="87" eb="89">
      <t>ジョウジョ</t>
    </rPh>
    <rPh sb="89" eb="91">
      <t>チョウセイ</t>
    </rPh>
    <rPh sb="91" eb="93">
      <t>ブブン</t>
    </rPh>
    <phoneticPr fontId="2"/>
  </si>
  <si>
    <t>開　所　時　間</t>
    <rPh sb="0" eb="1">
      <t>カイ</t>
    </rPh>
    <rPh sb="2" eb="3">
      <t>ショ</t>
    </rPh>
    <rPh sb="4" eb="5">
      <t>トキ</t>
    </rPh>
    <rPh sb="6" eb="7">
      <t>アイダ</t>
    </rPh>
    <phoneticPr fontId="2"/>
  </si>
  <si>
    <t>おやつ</t>
    <phoneticPr fontId="2"/>
  </si>
  <si>
    <t>健康増進法第27条第2項</t>
    <rPh sb="0" eb="2">
      <t>ケンコウ</t>
    </rPh>
    <rPh sb="2" eb="5">
      <t>ゾウシンホウ</t>
    </rPh>
    <rPh sb="5" eb="6">
      <t>ダイ</t>
    </rPh>
    <rPh sb="8" eb="9">
      <t>ジョウ</t>
    </rPh>
    <rPh sb="9" eb="10">
      <t>ダイ</t>
    </rPh>
    <rPh sb="11" eb="12">
      <t>コウ</t>
    </rPh>
    <phoneticPr fontId="2"/>
  </si>
  <si>
    <t>健康増進法第29条第1項第１号イ</t>
    <rPh sb="0" eb="2">
      <t>ケンコウ</t>
    </rPh>
    <rPh sb="2" eb="5">
      <t>ゾウシンホウ</t>
    </rPh>
    <rPh sb="5" eb="6">
      <t>ダイ</t>
    </rPh>
    <rPh sb="8" eb="9">
      <t>ジョウ</t>
    </rPh>
    <rPh sb="9" eb="10">
      <t>ダイ</t>
    </rPh>
    <rPh sb="11" eb="12">
      <t>コウ</t>
    </rPh>
    <rPh sb="12" eb="13">
      <t>ダイ</t>
    </rPh>
    <rPh sb="14" eb="15">
      <t>ゴウ</t>
    </rPh>
    <phoneticPr fontId="2"/>
  </si>
  <si>
    <t xml:space="preserve"> ② 栄養管理加算を受けているか。</t>
    <phoneticPr fontId="4"/>
  </si>
  <si>
    <t>「特定教育・保育施設及び特定地域型保育事業の運営に関する基準（H26.4.30内閣府令第39号）第32条第2項</t>
    <rPh sb="10" eb="11">
      <t>オヨ</t>
    </rPh>
    <rPh sb="12" eb="14">
      <t>トクテイ</t>
    </rPh>
    <rPh sb="14" eb="17">
      <t>チイキガタ</t>
    </rPh>
    <rPh sb="17" eb="19">
      <t>ホイク</t>
    </rPh>
    <rPh sb="19" eb="21">
      <t>ジギョウ</t>
    </rPh>
    <rPh sb="22" eb="24">
      <t>ウンエイ</t>
    </rPh>
    <rPh sb="25" eb="26">
      <t>カン</t>
    </rPh>
    <rPh sb="28" eb="30">
      <t>キジュン</t>
    </rPh>
    <rPh sb="39" eb="42">
      <t>ナイカクフ</t>
    </rPh>
    <rPh sb="42" eb="43">
      <t>レイ</t>
    </rPh>
    <rPh sb="43" eb="44">
      <t>ダイ</t>
    </rPh>
    <rPh sb="46" eb="47">
      <t>ゴウ</t>
    </rPh>
    <rPh sb="48" eb="49">
      <t>ダイ</t>
    </rPh>
    <rPh sb="51" eb="52">
      <t>ジョウ</t>
    </rPh>
    <rPh sb="52" eb="53">
      <t>ダイ</t>
    </rPh>
    <rPh sb="54" eb="55">
      <t>コウ</t>
    </rPh>
    <phoneticPr fontId="2"/>
  </si>
  <si>
    <t>教育・保育施設等における事故防止及び事故発生時の対応のためのガイドライン</t>
    <rPh sb="0" eb="2">
      <t>キョウイク</t>
    </rPh>
    <rPh sb="3" eb="5">
      <t>ホイク</t>
    </rPh>
    <rPh sb="5" eb="8">
      <t>シセツトウ</t>
    </rPh>
    <rPh sb="12" eb="14">
      <t>ジコ</t>
    </rPh>
    <rPh sb="14" eb="16">
      <t>ボウシ</t>
    </rPh>
    <rPh sb="16" eb="17">
      <t>オヨ</t>
    </rPh>
    <rPh sb="18" eb="20">
      <t>ジコ</t>
    </rPh>
    <rPh sb="20" eb="23">
      <t>ハッセイジ</t>
    </rPh>
    <rPh sb="24" eb="26">
      <t>タイオウ</t>
    </rPh>
    <phoneticPr fontId="2"/>
  </si>
  <si>
    <r>
      <rPr>
        <b/>
        <sz val="14"/>
        <rFont val="ＭＳ Ｐゴシック"/>
        <family val="3"/>
        <charset val="128"/>
      </rPr>
      <t>目　次</t>
    </r>
    <r>
      <rPr>
        <sz val="10"/>
        <rFont val="ＭＳ Ｐゴシック"/>
        <family val="3"/>
        <charset val="128"/>
      </rPr>
      <t>（各ページへリンク）</t>
    </r>
  </si>
  <si>
    <t>非正規</t>
    <rPh sb="0" eb="1">
      <t>ヒ</t>
    </rPh>
    <rPh sb="1" eb="3">
      <t>セイキ</t>
    </rPh>
    <phoneticPr fontId="2"/>
  </si>
  <si>
    <t>代替職員がいない場合はカウントせず、代替職員がいる場合は当該代替職員の欄にカウントする。</t>
    <phoneticPr fontId="2"/>
  </si>
  <si>
    <t>給食</t>
    <rPh sb="0" eb="2">
      <t>キュウショク</t>
    </rPh>
    <phoneticPr fontId="2"/>
  </si>
  <si>
    <t>保育室及び遊戯室</t>
    <phoneticPr fontId="2"/>
  </si>
  <si>
    <t>ア　常用の屋内階段、屋外階段のどちらかがあるか。</t>
    <rPh sb="6" eb="7">
      <t>ウチ</t>
    </rPh>
    <rPh sb="11" eb="12">
      <t>ソト</t>
    </rPh>
    <phoneticPr fontId="4"/>
  </si>
  <si>
    <t>イ　避難用として、特別避難階段に準じた屋内避難階段に準じた屋内階段(※2)</t>
    <rPh sb="26" eb="27">
      <t>ジュン</t>
    </rPh>
    <rPh sb="29" eb="31">
      <t>オクナイ</t>
    </rPh>
    <rPh sb="31" eb="33">
      <t>カイダン</t>
    </rPh>
    <phoneticPr fontId="4"/>
  </si>
  <si>
    <t>耐火構造（※4）の屋外傾斜路、屋外階段のいずれかがあるか。</t>
    <phoneticPr fontId="4"/>
  </si>
  <si>
    <t xml:space="preserve"> イ 調理室にスプリンクラー、又は自動消火装置かつ延焼防止装置が設</t>
    <phoneticPr fontId="4"/>
  </si>
  <si>
    <t xml:space="preserve"> エ 壁及び天井の室内に面する部分は不燃材料か。</t>
    <phoneticPr fontId="4"/>
  </si>
  <si>
    <t xml:space="preserve"> オ 非常警報器具又は非常警報設備及び消防機関へ火災を通報す</t>
    <phoneticPr fontId="4"/>
  </si>
  <si>
    <t xml:space="preserve"> カ カーテン、敷物、建具等で可燃性のものについては防炎処理が施</t>
    <phoneticPr fontId="4"/>
  </si>
  <si>
    <t>又は特定防火設備(※6)で区間されているか。</t>
    <rPh sb="0" eb="1">
      <t>マタ</t>
    </rPh>
    <rPh sb="2" eb="4">
      <t>トクテイ</t>
    </rPh>
    <rPh sb="4" eb="6">
      <t>ボウカ</t>
    </rPh>
    <rPh sb="6" eb="8">
      <t>セツビ</t>
    </rPh>
    <rPh sb="13" eb="15">
      <t>クカン</t>
    </rPh>
    <phoneticPr fontId="2"/>
  </si>
  <si>
    <t xml:space="preserve"> ウ イで「いない」場合、調理室以外の部分が耐火構造(※4)の床若しくは壁、</t>
    <rPh sb="22" eb="24">
      <t>タイカ</t>
    </rPh>
    <rPh sb="24" eb="26">
      <t>コウゾウ</t>
    </rPh>
    <rPh sb="31" eb="32">
      <t>ユカ</t>
    </rPh>
    <rPh sb="32" eb="33">
      <t>モ</t>
    </rPh>
    <rPh sb="36" eb="37">
      <t>カベ</t>
    </rPh>
    <phoneticPr fontId="4"/>
  </si>
  <si>
    <t>・</t>
    <phoneticPr fontId="2"/>
  </si>
  <si>
    <t>※6 建設基準法施行令第112条第1項(特定防火設備)</t>
    <rPh sb="3" eb="5">
      <t>ケンセツ</t>
    </rPh>
    <rPh sb="5" eb="8">
      <t>キジュンホウ</t>
    </rPh>
    <rPh sb="8" eb="10">
      <t>セコウ</t>
    </rPh>
    <rPh sb="10" eb="11">
      <t>レイ</t>
    </rPh>
    <rPh sb="11" eb="12">
      <t>ダイ</t>
    </rPh>
    <rPh sb="15" eb="16">
      <t>ジョウ</t>
    </rPh>
    <rPh sb="16" eb="17">
      <t>ダイ</t>
    </rPh>
    <rPh sb="18" eb="19">
      <t>コウ</t>
    </rPh>
    <rPh sb="20" eb="22">
      <t>トクテイ</t>
    </rPh>
    <rPh sb="22" eb="24">
      <t>ボウカ</t>
    </rPh>
    <rPh sb="24" eb="26">
      <t>セツビ</t>
    </rPh>
    <phoneticPr fontId="2"/>
  </si>
  <si>
    <t>※5 建設基準法施行令第123条第2項(屋外避難階段)</t>
    <rPh sb="3" eb="5">
      <t>ケンセツ</t>
    </rPh>
    <rPh sb="5" eb="8">
      <t>キジュンホウ</t>
    </rPh>
    <rPh sb="8" eb="10">
      <t>セコウ</t>
    </rPh>
    <rPh sb="10" eb="11">
      <t>レイ</t>
    </rPh>
    <rPh sb="11" eb="12">
      <t>ダイ</t>
    </rPh>
    <rPh sb="15" eb="16">
      <t>ジョウ</t>
    </rPh>
    <rPh sb="16" eb="17">
      <t>ダイ</t>
    </rPh>
    <rPh sb="18" eb="19">
      <t>コウ</t>
    </rPh>
    <rPh sb="20" eb="22">
      <t>オクガイ</t>
    </rPh>
    <rPh sb="22" eb="24">
      <t>ヒナン</t>
    </rPh>
    <rPh sb="24" eb="26">
      <t>カイダン</t>
    </rPh>
    <phoneticPr fontId="2"/>
  </si>
  <si>
    <t>※3</t>
    <phoneticPr fontId="2"/>
  </si>
  <si>
    <t>※2</t>
    <phoneticPr fontId="4"/>
  </si>
  <si>
    <t>※1</t>
    <phoneticPr fontId="4"/>
  </si>
  <si>
    <t xml:space="preserve">建築基準法第2条第9号の2（耐火建築物）
</t>
    <rPh sb="0" eb="2">
      <t>ケンチク</t>
    </rPh>
    <rPh sb="2" eb="5">
      <t>キジュンホウ</t>
    </rPh>
    <rPh sb="5" eb="6">
      <t>ダイ</t>
    </rPh>
    <rPh sb="7" eb="8">
      <t>ジョウ</t>
    </rPh>
    <rPh sb="8" eb="9">
      <t>ダイ</t>
    </rPh>
    <rPh sb="10" eb="11">
      <t>ゴウ</t>
    </rPh>
    <rPh sb="14" eb="16">
      <t>タイカ</t>
    </rPh>
    <rPh sb="16" eb="19">
      <t>ケンチクブツ</t>
    </rPh>
    <phoneticPr fontId="4"/>
  </si>
  <si>
    <t>建築基準法第2条第9号の3(準耐火建築物)</t>
    <phoneticPr fontId="2"/>
  </si>
  <si>
    <t>食事開始時間</t>
    <rPh sb="0" eb="2">
      <t>ショクジ</t>
    </rPh>
    <rPh sb="2" eb="4">
      <t>カイシ</t>
    </rPh>
    <rPh sb="4" eb="6">
      <t>ジカン</t>
    </rPh>
    <phoneticPr fontId="4"/>
  </si>
  <si>
    <t>・清掃業者名：</t>
    <rPh sb="1" eb="3">
      <t>セイソウ</t>
    </rPh>
    <rPh sb="3" eb="6">
      <t>ギョウシャメイ</t>
    </rPh>
    <phoneticPr fontId="2"/>
  </si>
  <si>
    <t>・検査の依頼先は受水槽の清掃業者と、</t>
    <rPh sb="1" eb="3">
      <t>ケンサ</t>
    </rPh>
    <rPh sb="4" eb="7">
      <t>イライサキ</t>
    </rPh>
    <rPh sb="8" eb="11">
      <t>ジュスイソウ</t>
    </rPh>
    <rPh sb="12" eb="14">
      <t>セイソウ</t>
    </rPh>
    <rPh sb="14" eb="16">
      <t>ギョウシャ</t>
    </rPh>
    <phoneticPr fontId="2"/>
  </si>
  <si>
    <t>依頼先：</t>
  </si>
  <si>
    <t>＜簡易専用水道の場合＞</t>
    <rPh sb="1" eb="3">
      <t>カンイ</t>
    </rPh>
    <rPh sb="3" eb="5">
      <t>センヨウ</t>
    </rPh>
    <rPh sb="5" eb="7">
      <t>スイドウ</t>
    </rPh>
    <rPh sb="8" eb="10">
      <t>バアイ</t>
    </rPh>
    <phoneticPr fontId="2"/>
  </si>
  <si>
    <t>「社会福祉施設における飲用井戸及び受水槽の衛生確保について」（平成8.7.19社援施第116号）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1" eb="33">
      <t>ヘイセイ</t>
    </rPh>
    <rPh sb="39" eb="40">
      <t>ヒラコソ</t>
    </rPh>
    <rPh sb="40" eb="41">
      <t>オン</t>
    </rPh>
    <rPh sb="41" eb="42">
      <t>セ</t>
    </rPh>
    <rPh sb="42" eb="43">
      <t>ダイ</t>
    </rPh>
    <rPh sb="46" eb="47">
      <t>ゴウ</t>
    </rPh>
    <phoneticPr fontId="4"/>
  </si>
  <si>
    <t>(簡易専用水道の管理）</t>
    <rPh sb="1" eb="3">
      <t>カンイ</t>
    </rPh>
    <rPh sb="3" eb="5">
      <t>センヨウ</t>
    </rPh>
    <rPh sb="5" eb="7">
      <t>スイドウ</t>
    </rPh>
    <rPh sb="8" eb="10">
      <t>カンリ</t>
    </rPh>
    <phoneticPr fontId="2"/>
  </si>
  <si>
    <t>水道法施行規則第55条</t>
    <rPh sb="0" eb="3">
      <t>スイドウホウ</t>
    </rPh>
    <rPh sb="3" eb="5">
      <t>セコウ</t>
    </rPh>
    <rPh sb="5" eb="7">
      <t>キソク</t>
    </rPh>
    <rPh sb="7" eb="8">
      <t>ダイ</t>
    </rPh>
    <rPh sb="10" eb="11">
      <t>ジョウ</t>
    </rPh>
    <phoneticPr fontId="2"/>
  </si>
  <si>
    <t>(小規模貯水槽水道の管理・検査）</t>
    <rPh sb="1" eb="4">
      <t>ショウキボ</t>
    </rPh>
    <rPh sb="4" eb="7">
      <t>チョスイソウ</t>
    </rPh>
    <rPh sb="7" eb="9">
      <t>スイドウ</t>
    </rPh>
    <rPh sb="10" eb="12">
      <t>カンリ</t>
    </rPh>
    <rPh sb="13" eb="15">
      <t>ケンサ</t>
    </rPh>
    <phoneticPr fontId="2"/>
  </si>
  <si>
    <t>飲用井戸等衛生対策要領の実施について（昭和62年1月29日衛水第12号）
要領４　２）①及び②</t>
    <rPh sb="12" eb="14">
      <t>ジッシ</t>
    </rPh>
    <rPh sb="19" eb="21">
      <t>ショウワ</t>
    </rPh>
    <rPh sb="23" eb="24">
      <t>ネン</t>
    </rPh>
    <rPh sb="25" eb="26">
      <t>ガツ</t>
    </rPh>
    <rPh sb="28" eb="29">
      <t>ニチ</t>
    </rPh>
    <rPh sb="29" eb="30">
      <t>マモル</t>
    </rPh>
    <rPh sb="30" eb="31">
      <t>ミズ</t>
    </rPh>
    <rPh sb="31" eb="32">
      <t>ダイ</t>
    </rPh>
    <rPh sb="34" eb="35">
      <t>ゴウ</t>
    </rPh>
    <rPh sb="37" eb="39">
      <t>ヨウリョウ</t>
    </rPh>
    <rPh sb="44" eb="45">
      <t>オヨ</t>
    </rPh>
    <phoneticPr fontId="2"/>
  </si>
  <si>
    <t>水道法（昭和32年6月15日法律第178号）</t>
    <rPh sb="0" eb="3">
      <t>スイドウホウ</t>
    </rPh>
    <rPh sb="4" eb="6">
      <t>ショウワ</t>
    </rPh>
    <rPh sb="8" eb="9">
      <t>ネン</t>
    </rPh>
    <rPh sb="10" eb="11">
      <t>ガツ</t>
    </rPh>
    <rPh sb="13" eb="14">
      <t>ニチ</t>
    </rPh>
    <rPh sb="14" eb="16">
      <t>ホウリツ</t>
    </rPh>
    <rPh sb="16" eb="17">
      <t>ダイ</t>
    </rPh>
    <rPh sb="20" eb="21">
      <t>ゴウ</t>
    </rPh>
    <phoneticPr fontId="2"/>
  </si>
  <si>
    <t>○</t>
    <phoneticPr fontId="2"/>
  </si>
  <si>
    <t>第34条の２</t>
    <rPh sb="0" eb="1">
      <t>ダイ</t>
    </rPh>
    <rPh sb="3" eb="4">
      <t>ジョウ</t>
    </rPh>
    <phoneticPr fontId="2"/>
  </si>
  <si>
    <t xml:space="preserve">簡易専用水道の設置者は、厚生労働省令で定める基準に従い、その水道を管理しなければならない。
</t>
    <phoneticPr fontId="2"/>
  </si>
  <si>
    <t>第34条の２第２項</t>
    <rPh sb="0" eb="1">
      <t>ダイ</t>
    </rPh>
    <rPh sb="3" eb="4">
      <t>ジョウ</t>
    </rPh>
    <rPh sb="6" eb="7">
      <t>ダイ</t>
    </rPh>
    <rPh sb="8" eb="9">
      <t>コウ</t>
    </rPh>
    <phoneticPr fontId="2"/>
  </si>
  <si>
    <t>簡易専用水道の設置者は、当該簡易専用水道の管理について、厚生労働省令の定めるところにより、定期に、地方公共団体の機関又は厚生労働大臣の登録を受けた者の検査を受けなければならない。</t>
    <phoneticPr fontId="2"/>
  </si>
  <si>
    <t>水道法施行規則（昭和32年12月14日厚生省令第45号）</t>
    <rPh sb="0" eb="3">
      <t>スイドウホウ</t>
    </rPh>
    <rPh sb="3" eb="5">
      <t>セコウ</t>
    </rPh>
    <rPh sb="5" eb="7">
      <t>キソク</t>
    </rPh>
    <rPh sb="8" eb="10">
      <t>ショウワ</t>
    </rPh>
    <rPh sb="12" eb="13">
      <t>ネン</t>
    </rPh>
    <rPh sb="15" eb="16">
      <t>ガツ</t>
    </rPh>
    <rPh sb="18" eb="19">
      <t>ニチ</t>
    </rPh>
    <rPh sb="19" eb="23">
      <t>コウセイショウレイ</t>
    </rPh>
    <rPh sb="23" eb="24">
      <t>ダイ</t>
    </rPh>
    <rPh sb="26" eb="27">
      <t>ゴウ</t>
    </rPh>
    <phoneticPr fontId="2"/>
  </si>
  <si>
    <t>第４章　簡易専用水道</t>
    <rPh sb="0" eb="1">
      <t>ダイ</t>
    </rPh>
    <rPh sb="2" eb="3">
      <t>ショウ</t>
    </rPh>
    <rPh sb="4" eb="6">
      <t>カンイ</t>
    </rPh>
    <rPh sb="6" eb="8">
      <t>センヨウ</t>
    </rPh>
    <rPh sb="8" eb="10">
      <t>スイドウ</t>
    </rPh>
    <phoneticPr fontId="2"/>
  </si>
  <si>
    <t>(管理基準)　第55条</t>
    <rPh sb="1" eb="3">
      <t>カンリ</t>
    </rPh>
    <rPh sb="3" eb="5">
      <t>キジュン</t>
    </rPh>
    <rPh sb="7" eb="8">
      <t>ダイ</t>
    </rPh>
    <rPh sb="10" eb="11">
      <t>ジョウ</t>
    </rPh>
    <phoneticPr fontId="2"/>
  </si>
  <si>
    <t>法第34条の２第１項に規定する厚生労働省令で定める基準は、次に掲げるものとする。</t>
    <rPh sb="4" eb="5">
      <t>ジョウ</t>
    </rPh>
    <rPh sb="7" eb="8">
      <t>ダイ</t>
    </rPh>
    <phoneticPr fontId="2"/>
  </si>
  <si>
    <t>１　水槽の掃除を毎年一回以上定期に行うこと。
２　水槽の点検等有害物、汚水等によつて水が汚染されるのを防止するために必要な措置を講ずること。
３　給水栓における水の色、濁り、臭い、味その他の状態により供給する水に異常を認めたときは、
　水質基準に関する省令の表の上欄に掲げる事項のうち必要なものについて検査を行うこと。
４　供給する水が人の健康を害するおそれがあることを知つたときは、直ちに給水を停止し、かつ、
　その水を使用することが危険である旨を関係者に周知させる措置を講ずること。</t>
    <phoneticPr fontId="2"/>
  </si>
  <si>
    <t>(検査)　第56条</t>
    <rPh sb="1" eb="3">
      <t>ケンサ</t>
    </rPh>
    <rPh sb="5" eb="6">
      <t>ダイ</t>
    </rPh>
    <rPh sb="8" eb="9">
      <t>ジョウ</t>
    </rPh>
    <phoneticPr fontId="2"/>
  </si>
  <si>
    <t>法第34条の２第２項の規定による検査は、毎年一回以上定期に行うものとする。</t>
    <phoneticPr fontId="2"/>
  </si>
  <si>
    <t>２　検査の方法その他必要な事項については、厚生労働大臣が定めるところによるものとする。</t>
  </si>
  <si>
    <t>飲用井戸等衛生対策要領の実施について（昭和62年１月29日衛水第12号）</t>
    <rPh sb="0" eb="11">
      <t>インヨウイドトウエイセイタイサクヨウリョウ</t>
    </rPh>
    <rPh sb="12" eb="14">
      <t>ジッシ</t>
    </rPh>
    <rPh sb="19" eb="21">
      <t>ショウワ</t>
    </rPh>
    <rPh sb="23" eb="24">
      <t>ネン</t>
    </rPh>
    <rPh sb="25" eb="26">
      <t>ガツ</t>
    </rPh>
    <rPh sb="28" eb="29">
      <t>ニチ</t>
    </rPh>
    <rPh sb="29" eb="30">
      <t>マモル</t>
    </rPh>
    <rPh sb="30" eb="31">
      <t>ミズ</t>
    </rPh>
    <rPh sb="31" eb="32">
      <t>ダイ</t>
    </rPh>
    <rPh sb="34" eb="35">
      <t>ゴウ</t>
    </rPh>
    <phoneticPr fontId="2"/>
  </si>
  <si>
    <t>飲用井戸等衛生対策要領</t>
    <rPh sb="0" eb="11">
      <t>インヨウイドトウエイセイタイサクヨウリョウ</t>
    </rPh>
    <phoneticPr fontId="2"/>
  </si>
  <si>
    <t>４.　衛生確保対策</t>
    <rPh sb="3" eb="5">
      <t>エイセイ</t>
    </rPh>
    <rPh sb="5" eb="7">
      <t>カクホ</t>
    </rPh>
    <rPh sb="7" eb="9">
      <t>タイサク</t>
    </rPh>
    <phoneticPr fontId="2"/>
  </si>
  <si>
    <t>２)飲用井戸等の管理、水質検査等　</t>
    <rPh sb="2" eb="4">
      <t>インヨウ</t>
    </rPh>
    <rPh sb="4" eb="6">
      <t>イド</t>
    </rPh>
    <rPh sb="6" eb="7">
      <t>トウ</t>
    </rPh>
    <rPh sb="8" eb="10">
      <t>カンリ</t>
    </rPh>
    <rPh sb="11" eb="13">
      <t>スイシツ</t>
    </rPh>
    <rPh sb="13" eb="15">
      <t>ケンサ</t>
    </rPh>
    <rPh sb="15" eb="16">
      <t>トウ</t>
    </rPh>
    <phoneticPr fontId="2"/>
  </si>
  <si>
    <t xml:space="preserve">①飲用井戸等の管理
イ．設置者等は、一般飲用井戸及び業務用飲用井戸の構造（井筒、ケーシング、ポンプ、吸込管、弁類、
　管類、井戸のふた、水槽等）並びに井戸周辺の清潔保持等につき定期的に点検を行い、汚染源に対する
　防護措置を講ずるとともに、これら施設の清潔保持に努めること。また、小規模受水槽水道にあつては、
　簡易専用水道の管理基準に準じて管理を行うこと。
②飲用井戸等の検査　
ア ⅱ)　小規模受水槽水道における定期の水質検査とは、給水栓における水の色、臭い、味、色度、
　　　濁度に関する検査及び残留塩素の有無に係る水質検査をいう。
イ．定期の水質検査は、一般飲用井戸（設置者が専ら自己の居住の用に供する住宅のみに飲用水を
　供給するために設置するものを除く。）、業務用飲用井戸及び小規模受水槽水道にあつては１年
　以内ごとに１回行うものとするが、これ以外のものにあつても１年以内ごとに１回行うことが
　望ましい。
</t>
    <rPh sb="1" eb="3">
      <t>インヨウ</t>
    </rPh>
    <rPh sb="3" eb="5">
      <t>イド</t>
    </rPh>
    <rPh sb="5" eb="6">
      <t>トウ</t>
    </rPh>
    <rPh sb="7" eb="9">
      <t>カンリ</t>
    </rPh>
    <rPh sb="12" eb="15">
      <t>セッチシャ</t>
    </rPh>
    <rPh sb="15" eb="16">
      <t>トウ</t>
    </rPh>
    <rPh sb="18" eb="20">
      <t>イッパン</t>
    </rPh>
    <rPh sb="20" eb="22">
      <t>インヨウ</t>
    </rPh>
    <rPh sb="22" eb="24">
      <t>イド</t>
    </rPh>
    <rPh sb="24" eb="25">
      <t>オヨ</t>
    </rPh>
    <rPh sb="26" eb="29">
      <t>ギョウムヨウ</t>
    </rPh>
    <rPh sb="29" eb="31">
      <t>インヨウ</t>
    </rPh>
    <rPh sb="31" eb="33">
      <t>イド</t>
    </rPh>
    <rPh sb="34" eb="36">
      <t>コウゾウ</t>
    </rPh>
    <rPh sb="37" eb="39">
      <t>イヅツ</t>
    </rPh>
    <rPh sb="50" eb="51">
      <t>キュウ</t>
    </rPh>
    <rPh sb="51" eb="52">
      <t>コ</t>
    </rPh>
    <rPh sb="52" eb="53">
      <t>カン</t>
    </rPh>
    <rPh sb="54" eb="55">
      <t>ベン</t>
    </rPh>
    <rPh sb="55" eb="56">
      <t>ルイ</t>
    </rPh>
    <rPh sb="59" eb="60">
      <t>カン</t>
    </rPh>
    <rPh sb="60" eb="61">
      <t>ルイ</t>
    </rPh>
    <rPh sb="62" eb="64">
      <t>イド</t>
    </rPh>
    <rPh sb="68" eb="70">
      <t>スイソウ</t>
    </rPh>
    <rPh sb="70" eb="71">
      <t>トウ</t>
    </rPh>
    <rPh sb="72" eb="73">
      <t>ナラ</t>
    </rPh>
    <rPh sb="75" eb="77">
      <t>イド</t>
    </rPh>
    <rPh sb="77" eb="79">
      <t>シュウヘン</t>
    </rPh>
    <rPh sb="80" eb="82">
      <t>セイケツ</t>
    </rPh>
    <rPh sb="82" eb="84">
      <t>ホジ</t>
    </rPh>
    <rPh sb="84" eb="85">
      <t>トウ</t>
    </rPh>
    <rPh sb="88" eb="91">
      <t>テイキテキ</t>
    </rPh>
    <rPh sb="92" eb="94">
      <t>テンケン</t>
    </rPh>
    <rPh sb="95" eb="96">
      <t>オコナ</t>
    </rPh>
    <rPh sb="98" eb="101">
      <t>オセンゲン</t>
    </rPh>
    <rPh sb="102" eb="103">
      <t>タイ</t>
    </rPh>
    <rPh sb="107" eb="109">
      <t>ボウゴ</t>
    </rPh>
    <rPh sb="109" eb="111">
      <t>ソチ</t>
    </rPh>
    <rPh sb="112" eb="113">
      <t>コウ</t>
    </rPh>
    <rPh sb="123" eb="125">
      <t>シセツ</t>
    </rPh>
    <rPh sb="126" eb="128">
      <t>セイケツ</t>
    </rPh>
    <rPh sb="128" eb="130">
      <t>ホジ</t>
    </rPh>
    <rPh sb="131" eb="132">
      <t>ツト</t>
    </rPh>
    <rPh sb="140" eb="143">
      <t>ショウキボ</t>
    </rPh>
    <rPh sb="143" eb="146">
      <t>ジュスイソウ</t>
    </rPh>
    <rPh sb="146" eb="148">
      <t>スイドウ</t>
    </rPh>
    <rPh sb="156" eb="158">
      <t>カンイ</t>
    </rPh>
    <rPh sb="158" eb="160">
      <t>センヨウ</t>
    </rPh>
    <rPh sb="160" eb="162">
      <t>スイドウ</t>
    </rPh>
    <rPh sb="163" eb="165">
      <t>カンリ</t>
    </rPh>
    <rPh sb="165" eb="167">
      <t>キジュン</t>
    </rPh>
    <rPh sb="168" eb="169">
      <t>ジュン</t>
    </rPh>
    <rPh sb="171" eb="173">
      <t>カンリ</t>
    </rPh>
    <rPh sb="174" eb="175">
      <t>オコナ</t>
    </rPh>
    <rPh sb="197" eb="200">
      <t>ショウキボ</t>
    </rPh>
    <rPh sb="200" eb="203">
      <t>ジュスイソウ</t>
    </rPh>
    <rPh sb="203" eb="205">
      <t>スイドウ</t>
    </rPh>
    <rPh sb="209" eb="211">
      <t>テイキ</t>
    </rPh>
    <rPh sb="212" eb="214">
      <t>スイシツ</t>
    </rPh>
    <rPh sb="214" eb="216">
      <t>ケンサ</t>
    </rPh>
    <rPh sb="219" eb="222">
      <t>キュウスイセン</t>
    </rPh>
    <rPh sb="226" eb="227">
      <t>ミズ</t>
    </rPh>
    <rPh sb="228" eb="229">
      <t>イロ</t>
    </rPh>
    <rPh sb="230" eb="231">
      <t>ニオ</t>
    </rPh>
    <rPh sb="233" eb="234">
      <t>アジ</t>
    </rPh>
    <rPh sb="235" eb="237">
      <t>シキド</t>
    </rPh>
    <rPh sb="242" eb="244">
      <t>ダクド</t>
    </rPh>
    <rPh sb="245" eb="246">
      <t>カン</t>
    </rPh>
    <rPh sb="248" eb="250">
      <t>ケンサ</t>
    </rPh>
    <rPh sb="250" eb="251">
      <t>オヨ</t>
    </rPh>
    <rPh sb="252" eb="254">
      <t>ザンリュウ</t>
    </rPh>
    <rPh sb="254" eb="256">
      <t>エンソ</t>
    </rPh>
    <rPh sb="257" eb="259">
      <t>ウム</t>
    </rPh>
    <rPh sb="260" eb="261">
      <t>カカワ</t>
    </rPh>
    <rPh sb="262" eb="264">
      <t>スイシツ</t>
    </rPh>
    <rPh sb="264" eb="266">
      <t>ケンサ</t>
    </rPh>
    <phoneticPr fontId="2"/>
  </si>
  <si>
    <t>現　　員：</t>
    <rPh sb="0" eb="1">
      <t>ウツツ</t>
    </rPh>
    <rPh sb="3" eb="4">
      <t>イン</t>
    </rPh>
    <phoneticPr fontId="2"/>
  </si>
  <si>
    <t>利用定員：</t>
    <rPh sb="0" eb="2">
      <t>リヨウ</t>
    </rPh>
    <rPh sb="2" eb="4">
      <t>テイイン</t>
    </rPh>
    <phoneticPr fontId="2"/>
  </si>
  <si>
    <t>認可定員：</t>
    <rPh sb="0" eb="2">
      <t>ニンカ</t>
    </rPh>
    <rPh sb="2" eb="4">
      <t>テイイン</t>
    </rPh>
    <phoneticPr fontId="2"/>
  </si>
  <si>
    <t>市町村による利用調整に伴い受け入れている児童数</t>
    <rPh sb="0" eb="3">
      <t>シチョウソン</t>
    </rPh>
    <rPh sb="6" eb="8">
      <t>リヨウ</t>
    </rPh>
    <rPh sb="8" eb="10">
      <t>チョウセイ</t>
    </rPh>
    <rPh sb="11" eb="12">
      <t>トモナ</t>
    </rPh>
    <rPh sb="13" eb="14">
      <t>ウ</t>
    </rPh>
    <rPh sb="15" eb="16">
      <t>イ</t>
    </rPh>
    <rPh sb="20" eb="23">
      <t>ジドウスウ</t>
    </rPh>
    <phoneticPr fontId="2"/>
  </si>
  <si>
    <t>施設設置に当たり認可(認定)され、またはその後の変更につき適正な手続きを経た定員</t>
    <phoneticPr fontId="2"/>
  </si>
  <si>
    <t xml:space="preserve">建築基準法施行令第123号（避難階段及び特別避難階段の構造）
</t>
    <phoneticPr fontId="4"/>
  </si>
  <si>
    <t>施設設置者の申請または届出(変更含む)により市町村長が確認等を行う定員。運営規程等に規定</t>
    <rPh sb="0" eb="2">
      <t>シセツ</t>
    </rPh>
    <rPh sb="2" eb="5">
      <t>セッチシャ</t>
    </rPh>
    <rPh sb="6" eb="8">
      <t>シンセイ</t>
    </rPh>
    <rPh sb="11" eb="13">
      <t>トドケデ</t>
    </rPh>
    <rPh sb="14" eb="16">
      <t>ヘンコウ</t>
    </rPh>
    <rPh sb="16" eb="17">
      <t>フク</t>
    </rPh>
    <rPh sb="22" eb="26">
      <t>シチョウソンチョウ</t>
    </rPh>
    <rPh sb="27" eb="29">
      <t>カクニン</t>
    </rPh>
    <phoneticPr fontId="2"/>
  </si>
  <si>
    <t>基本加算部分</t>
    <rPh sb="0" eb="2">
      <t>キホン</t>
    </rPh>
    <rPh sb="2" eb="4">
      <t>カサン</t>
    </rPh>
    <rPh sb="4" eb="6">
      <t>ブブン</t>
    </rPh>
    <phoneticPr fontId="4"/>
  </si>
  <si>
    <t>村担当課と利用定員等の見直しを調整しているか。</t>
    <phoneticPr fontId="2"/>
  </si>
  <si>
    <t xml:space="preserve"> ①　食事計画（提供する食事の量と質についての計画）を立てているか。</t>
    <rPh sb="3" eb="5">
      <t>ショクジ</t>
    </rPh>
    <rPh sb="5" eb="7">
      <t>ケイカク</t>
    </rPh>
    <rPh sb="8" eb="10">
      <t>テイキョウ</t>
    </rPh>
    <rPh sb="12" eb="14">
      <t>ショクジ</t>
    </rPh>
    <rPh sb="15" eb="16">
      <t>リョウ</t>
    </rPh>
    <rPh sb="17" eb="18">
      <t>シツ</t>
    </rPh>
    <rPh sb="23" eb="25">
      <t>ケイカク</t>
    </rPh>
    <rPh sb="27" eb="28">
      <t>タ</t>
    </rPh>
    <phoneticPr fontId="4"/>
  </si>
  <si>
    <t xml:space="preserve"> ③ 子どもの健全な発育・発達を目指し、子どもの身体活動等を含めた</t>
    <rPh sb="3" eb="4">
      <t>コ</t>
    </rPh>
    <rPh sb="7" eb="9">
      <t>ケンゼン</t>
    </rPh>
    <rPh sb="10" eb="12">
      <t>ハツイク</t>
    </rPh>
    <rPh sb="13" eb="15">
      <t>ハッタツ</t>
    </rPh>
    <rPh sb="16" eb="18">
      <t>メザ</t>
    </rPh>
    <rPh sb="20" eb="21">
      <t>コ</t>
    </rPh>
    <rPh sb="24" eb="26">
      <t>シンタイ</t>
    </rPh>
    <rPh sb="26" eb="28">
      <t>カツドウ</t>
    </rPh>
    <rPh sb="28" eb="29">
      <t>トウ</t>
    </rPh>
    <rPh sb="30" eb="31">
      <t>フク</t>
    </rPh>
    <phoneticPr fontId="4"/>
  </si>
  <si>
    <t>生活状況や、子どもの栄養状態、摂食量、残食量等を把握することに</t>
    <phoneticPr fontId="4"/>
  </si>
  <si>
    <t>より、給与栄養量の目標の達成度を評価し、食事計画の改善に努めて</t>
    <rPh sb="3" eb="4">
      <t>キュウ</t>
    </rPh>
    <rPh sb="16" eb="18">
      <t>ヒョウカ</t>
    </rPh>
    <rPh sb="20" eb="22">
      <t>ショクジ</t>
    </rPh>
    <rPh sb="22" eb="24">
      <t>ケイカク</t>
    </rPh>
    <rPh sb="25" eb="27">
      <t>カイゼン</t>
    </rPh>
    <rPh sb="28" eb="29">
      <t>ツト</t>
    </rPh>
    <phoneticPr fontId="4"/>
  </si>
  <si>
    <t>いるか。</t>
    <phoneticPr fontId="2"/>
  </si>
  <si>
    <t>給食会議を実施し、常に全体で食事計画・評価を通して、給食の改善</t>
    <rPh sb="0" eb="2">
      <t>キュウショク</t>
    </rPh>
    <rPh sb="2" eb="4">
      <t>カイギ</t>
    </rPh>
    <rPh sb="5" eb="7">
      <t>ジッシ</t>
    </rPh>
    <rPh sb="9" eb="10">
      <t>ツネ</t>
    </rPh>
    <rPh sb="11" eb="13">
      <t>ゼンタイ</t>
    </rPh>
    <rPh sb="27" eb="28">
      <t>ショク</t>
    </rPh>
    <rPh sb="29" eb="31">
      <t>カイゼン</t>
    </rPh>
    <phoneticPr fontId="4"/>
  </si>
  <si>
    <t>に努めているか。</t>
    <phoneticPr fontId="4"/>
  </si>
  <si>
    <t>・いる場合、具体的に記入すること。</t>
    <rPh sb="3" eb="5">
      <t>バアイ</t>
    </rPh>
    <rPh sb="6" eb="9">
      <t>グタイテキ</t>
    </rPh>
    <rPh sb="10" eb="12">
      <t>キニュウ</t>
    </rPh>
    <phoneticPr fontId="4"/>
  </si>
  <si>
    <t>・いる場合、具体的な評価方法や改善策について記入すること。</t>
    <rPh sb="3" eb="5">
      <t>バアイ</t>
    </rPh>
    <rPh sb="6" eb="9">
      <t>グタイテキ</t>
    </rPh>
    <rPh sb="10" eb="12">
      <t>ヒョウカ</t>
    </rPh>
    <rPh sb="12" eb="14">
      <t>ホウホウ</t>
    </rPh>
    <rPh sb="15" eb="17">
      <t>カイゼン</t>
    </rPh>
    <rPh sb="17" eb="18">
      <t>サク</t>
    </rPh>
    <rPh sb="22" eb="24">
      <t>キニュウ</t>
    </rPh>
    <phoneticPr fontId="4"/>
  </si>
  <si>
    <t xml:space="preserve"> ④　献立を変更する場合、管理栄養士等の意見を確認しているか。</t>
    <rPh sb="3" eb="5">
      <t>コンダテ</t>
    </rPh>
    <rPh sb="6" eb="8">
      <t>ヘンコウ</t>
    </rPh>
    <rPh sb="10" eb="12">
      <t>バアイ</t>
    </rPh>
    <rPh sb="13" eb="15">
      <t>カンリ</t>
    </rPh>
    <rPh sb="15" eb="18">
      <t>エイヨウシ</t>
    </rPh>
    <rPh sb="18" eb="19">
      <t>トウ</t>
    </rPh>
    <rPh sb="20" eb="22">
      <t>イケン</t>
    </rPh>
    <rPh sb="23" eb="25">
      <t>カクニン</t>
    </rPh>
    <phoneticPr fontId="4"/>
  </si>
  <si>
    <t xml:space="preserve"> ⑤　献立を変更した場合、保護者へ知らせているか。</t>
    <rPh sb="3" eb="5">
      <t>コンダテ</t>
    </rPh>
    <rPh sb="6" eb="8">
      <t>ヘンコウ</t>
    </rPh>
    <rPh sb="10" eb="12">
      <t>バアイ</t>
    </rPh>
    <rPh sb="13" eb="16">
      <t>ホゴシャ</t>
    </rPh>
    <rPh sb="17" eb="18">
      <t>シ</t>
    </rPh>
    <phoneticPr fontId="4"/>
  </si>
  <si>
    <t>【不適切な保育の未然防止】</t>
    <rPh sb="1" eb="4">
      <t>フテキセツ</t>
    </rPh>
    <rPh sb="5" eb="7">
      <t>ホイク</t>
    </rPh>
    <rPh sb="8" eb="10">
      <t>ミゼン</t>
    </rPh>
    <rPh sb="10" eb="12">
      <t>ボウシ</t>
    </rPh>
    <phoneticPr fontId="4"/>
  </si>
  <si>
    <t xml:space="preserve"> (ｵ) 沐浴室 （</t>
    <rPh sb="5" eb="7">
      <t>モクヨク</t>
    </rPh>
    <rPh sb="7" eb="8">
      <t>シツ</t>
    </rPh>
    <phoneticPr fontId="2"/>
  </si>
  <si>
    <t>－保育所型認定こども園運営No.１（分園）－</t>
    <rPh sb="1" eb="4">
      <t>ホイクショ</t>
    </rPh>
    <rPh sb="4" eb="5">
      <t>カタ</t>
    </rPh>
    <rPh sb="5" eb="7">
      <t>ニンテイ</t>
    </rPh>
    <rPh sb="10" eb="11">
      <t>ソノ</t>
    </rPh>
    <rPh sb="18" eb="20">
      <t>ブンエン</t>
    </rPh>
    <phoneticPr fontId="4"/>
  </si>
  <si>
    <t>－保育所型認定こども園運営No.２（分園）－</t>
    <rPh sb="4" eb="5">
      <t>カタ</t>
    </rPh>
    <rPh sb="5" eb="7">
      <t>ニンテイ</t>
    </rPh>
    <rPh sb="10" eb="11">
      <t>ソノ</t>
    </rPh>
    <rPh sb="18" eb="20">
      <t>ブンエン</t>
    </rPh>
    <phoneticPr fontId="4"/>
  </si>
  <si>
    <t>－保育所型認定こども園運営No.３（分園）－</t>
    <rPh sb="4" eb="5">
      <t>カタ</t>
    </rPh>
    <rPh sb="5" eb="7">
      <t>ニンテイ</t>
    </rPh>
    <rPh sb="10" eb="11">
      <t>ソノ</t>
    </rPh>
    <rPh sb="18" eb="20">
      <t>ブンエン</t>
    </rPh>
    <phoneticPr fontId="4"/>
  </si>
  <si>
    <t>－保育所型認定こども園運営No.７（分園）－</t>
    <rPh sb="4" eb="5">
      <t>カタ</t>
    </rPh>
    <rPh sb="5" eb="7">
      <t>ニンテイ</t>
    </rPh>
    <rPh sb="10" eb="11">
      <t>ソノ</t>
    </rPh>
    <rPh sb="18" eb="20">
      <t>ブンエン</t>
    </rPh>
    <phoneticPr fontId="4"/>
  </si>
  <si>
    <t>－保育所型認定こども園運営No.１2（分園）－</t>
    <rPh sb="4" eb="5">
      <t>カタ</t>
    </rPh>
    <rPh sb="5" eb="7">
      <t>ニンテイ</t>
    </rPh>
    <rPh sb="10" eb="11">
      <t>ソノ</t>
    </rPh>
    <rPh sb="19" eb="21">
      <t>ブンエン</t>
    </rPh>
    <phoneticPr fontId="4"/>
  </si>
  <si>
    <t>※4建築基準法第2条第7号（耐火構造）</t>
    <phoneticPr fontId="4"/>
  </si>
  <si>
    <t>・保育従事者配置)を満たしているか。</t>
    <rPh sb="2" eb="3">
      <t>イク</t>
    </rPh>
    <rPh sb="3" eb="5">
      <t>ジュウジ</t>
    </rPh>
    <phoneticPr fontId="2"/>
  </si>
  <si>
    <t>(5)異年齢編成の教育保育を実施しているか</t>
    <rPh sb="6" eb="8">
      <t>ヘンセイ</t>
    </rPh>
    <rPh sb="9" eb="11">
      <t>キョウイク</t>
    </rPh>
    <rPh sb="14" eb="16">
      <t>ジッシ</t>
    </rPh>
    <phoneticPr fontId="2"/>
  </si>
  <si>
    <t>(6)指導計画に基づく保育内容の見直し・改善</t>
    <phoneticPr fontId="2"/>
  </si>
  <si>
    <t>(7)児童出欠簿を作成しているか</t>
    <phoneticPr fontId="2"/>
  </si>
  <si>
    <t>(9)保護者との連絡はどのように行っているか</t>
    <rPh sb="3" eb="6">
      <t>ホゴシャ</t>
    </rPh>
    <rPh sb="8" eb="10">
      <t>レンラク</t>
    </rPh>
    <rPh sb="16" eb="17">
      <t>オコナ</t>
    </rPh>
    <phoneticPr fontId="2"/>
  </si>
  <si>
    <t xml:space="preserve"> ② 学級数（必須入力）</t>
    <rPh sb="3" eb="5">
      <t>ガッキュウ</t>
    </rPh>
    <rPh sb="5" eb="6">
      <t>スウ</t>
    </rPh>
    <rPh sb="7" eb="9">
      <t>ヒッス</t>
    </rPh>
    <rPh sb="9" eb="11">
      <t>ニュウリョク</t>
    </rPh>
    <phoneticPr fontId="4"/>
  </si>
  <si>
    <t xml:space="preserve"> ア　耐火建築物又は準耐火建築物(※1)であるか。</t>
    <rPh sb="8" eb="9">
      <t>マタ</t>
    </rPh>
    <rPh sb="10" eb="11">
      <t>ジュン</t>
    </rPh>
    <rPh sb="11" eb="13">
      <t>タイカ</t>
    </rPh>
    <rPh sb="13" eb="15">
      <t>ケンチク</t>
    </rPh>
    <rPh sb="15" eb="16">
      <t>ブツ</t>
    </rPh>
    <phoneticPr fontId="4"/>
  </si>
  <si>
    <t xml:space="preserve"> イ　避難用として、特別避難階段に準じた屋内避難階段(※2)、待避上</t>
    <rPh sb="31" eb="33">
      <t>タイヒ</t>
    </rPh>
    <phoneticPr fontId="4"/>
  </si>
  <si>
    <t>有効なバルコニー、準耐火構造（※3）の屋外傾斜路・これに準ずる設</t>
    <rPh sb="28" eb="29">
      <t>ジュン</t>
    </rPh>
    <phoneticPr fontId="4"/>
  </si>
  <si>
    <t xml:space="preserve">建築基準法第2条第7号の２(準耐火構造)
</t>
    <phoneticPr fontId="2"/>
  </si>
  <si>
    <t>構造(※4)の屋外傾斜路・これに準ずる設備、屋外階段のいずれかがあるか。</t>
    <rPh sb="16" eb="17">
      <t>ジュン</t>
    </rPh>
    <rPh sb="19" eb="21">
      <t>セツビ</t>
    </rPh>
    <phoneticPr fontId="4"/>
  </si>
  <si>
    <t xml:space="preserve"> ア ⑨及び⑩で「ある」場合、階段等は保育室等から歩行距離が</t>
    <rPh sb="4" eb="5">
      <t>オヨ</t>
    </rPh>
    <phoneticPr fontId="4"/>
  </si>
  <si>
    <t xml:space="preserve"> (ｱ) 法定検査の依頼先：</t>
    <rPh sb="5" eb="7">
      <t>ホウテイ</t>
    </rPh>
    <rPh sb="7" eb="9">
      <t>ケンサ</t>
    </rPh>
    <phoneticPr fontId="4"/>
  </si>
  <si>
    <t>受水槽が簡易専用水道に該当する場合→法定検査が必要。
小規模貯水槽水道→各自治体の条例で規制されているが、水道は健康な生活と深く関ることから、小規模貯水槽水道も簡易専用水道に準じた衛生管理を求められる。</t>
    <rPh sb="0" eb="3">
      <t>ジュスイソウ</t>
    </rPh>
    <rPh sb="4" eb="6">
      <t>カンイ</t>
    </rPh>
    <rPh sb="6" eb="8">
      <t>センヨウ</t>
    </rPh>
    <rPh sb="8" eb="10">
      <t>スイドウ</t>
    </rPh>
    <rPh sb="11" eb="13">
      <t>ガイトウ</t>
    </rPh>
    <rPh sb="15" eb="17">
      <t>バアイ</t>
    </rPh>
    <rPh sb="18" eb="20">
      <t>ホウテイ</t>
    </rPh>
    <rPh sb="20" eb="22">
      <t>ケンサ</t>
    </rPh>
    <rPh sb="23" eb="25">
      <t>ヒツヨウ</t>
    </rPh>
    <rPh sb="36" eb="37">
      <t>カク</t>
    </rPh>
    <rPh sb="37" eb="40">
      <t>ジチタイ</t>
    </rPh>
    <rPh sb="41" eb="43">
      <t>ジョウレイ</t>
    </rPh>
    <rPh sb="44" eb="46">
      <t>キセイ</t>
    </rPh>
    <rPh sb="85" eb="86">
      <t>ミチ</t>
    </rPh>
    <rPh sb="87" eb="88">
      <t>ジュン</t>
    </rPh>
    <rPh sb="90" eb="92">
      <t>エイセイ</t>
    </rPh>
    <rPh sb="92" eb="94">
      <t>カンリ</t>
    </rPh>
    <rPh sb="95" eb="96">
      <t>モト</t>
    </rPh>
    <phoneticPr fontId="2"/>
  </si>
  <si>
    <r>
      <t xml:space="preserve">合計
</t>
    </r>
    <r>
      <rPr>
        <sz val="9"/>
        <rFont val="HGｺﾞｼｯｸM"/>
        <family val="3"/>
        <charset val="128"/>
      </rPr>
      <t>基準配置教員・保育従事者数</t>
    </r>
    <rPh sb="0" eb="2">
      <t>ゴウケイ</t>
    </rPh>
    <rPh sb="3" eb="5">
      <t>キジュン</t>
    </rPh>
    <rPh sb="5" eb="7">
      <t>ハイチ</t>
    </rPh>
    <rPh sb="7" eb="9">
      <t>キョウイン</t>
    </rPh>
    <rPh sb="10" eb="12">
      <t>ホイク</t>
    </rPh>
    <rPh sb="12" eb="15">
      <t>ジュウジシャ</t>
    </rPh>
    <rPh sb="15" eb="16">
      <t>スウ</t>
    </rPh>
    <phoneticPr fontId="4"/>
  </si>
  <si>
    <t>③ 無資格者に「保育士」の名称を使用していないか。</t>
    <phoneticPr fontId="4"/>
  </si>
  <si>
    <t>④ 無資格者が補助的な業務を超えて保育・教育に従事していないか。</t>
    <rPh sb="20" eb="22">
      <t>キョウイク</t>
    </rPh>
    <phoneticPr fontId="4"/>
  </si>
  <si>
    <t>なし・・・3歳児X</t>
    <rPh sb="6" eb="8">
      <t>サイジ</t>
    </rPh>
    <phoneticPr fontId="2"/>
  </si>
  <si>
    <t>あり・・・3歳児Y</t>
    <rPh sb="6" eb="8">
      <t>サイジ</t>
    </rPh>
    <phoneticPr fontId="2"/>
  </si>
  <si>
    <t>金城(20h)、田中(16h)</t>
    <rPh sb="0" eb="2">
      <t>キンジョウ</t>
    </rPh>
    <rPh sb="8" eb="10">
      <t>タナカ</t>
    </rPh>
    <phoneticPr fontId="2"/>
  </si>
  <si>
    <t>÷(利用定員×月数)×100＝</t>
    <rPh sb="2" eb="4">
      <t>リヨウ</t>
    </rPh>
    <phoneticPr fontId="2"/>
  </si>
  <si>
    <t>(4)　利用定員を超えて入所している場合、設備運営基準(面積、教育</t>
    <rPh sb="4" eb="6">
      <t>リヨウ</t>
    </rPh>
    <rPh sb="6" eb="8">
      <t>テイイン</t>
    </rPh>
    <rPh sb="18" eb="20">
      <t>バアイ</t>
    </rPh>
    <rPh sb="21" eb="23">
      <t>セツビ</t>
    </rPh>
    <rPh sb="23" eb="25">
      <t>ウンエイ</t>
    </rPh>
    <rPh sb="25" eb="27">
      <t>キジュン</t>
    </rPh>
    <rPh sb="28" eb="30">
      <t>メンセキ</t>
    </rPh>
    <rPh sb="31" eb="33">
      <t>キョウイク</t>
    </rPh>
    <phoneticPr fontId="4"/>
  </si>
  <si>
    <t xml:space="preserve"> ④ 給食を適正に提供するため、定期的に施設長を含む関係職員による</t>
    <rPh sb="3" eb="5">
      <t>キュウショク</t>
    </rPh>
    <rPh sb="6" eb="8">
      <t>テキセイ</t>
    </rPh>
    <rPh sb="9" eb="11">
      <t>テイキョウ</t>
    </rPh>
    <rPh sb="16" eb="19">
      <t>テイキテキ</t>
    </rPh>
    <rPh sb="20" eb="23">
      <t>シセツチョウ</t>
    </rPh>
    <rPh sb="24" eb="25">
      <t>フク</t>
    </rPh>
    <rPh sb="26" eb="28">
      <t>カンケイ</t>
    </rPh>
    <rPh sb="28" eb="30">
      <t>ショクイン</t>
    </rPh>
    <phoneticPr fontId="4"/>
  </si>
  <si>
    <t>(14) 食育について</t>
    <rPh sb="5" eb="6">
      <t>ショク</t>
    </rPh>
    <rPh sb="6" eb="7">
      <t>イク</t>
    </rPh>
    <phoneticPr fontId="4"/>
  </si>
  <si>
    <t xml:space="preserve"> ①　保育の計画において､食育の推進(食育の計画)に取り組んでいるか。</t>
    <rPh sb="3" eb="5">
      <t>ホイク</t>
    </rPh>
    <rPh sb="6" eb="8">
      <t>ケイカク</t>
    </rPh>
    <rPh sb="13" eb="15">
      <t>ショクイク</t>
    </rPh>
    <rPh sb="16" eb="18">
      <t>スイシン</t>
    </rPh>
    <rPh sb="19" eb="21">
      <t>ショクイク</t>
    </rPh>
    <rPh sb="22" eb="24">
      <t>ケイカク</t>
    </rPh>
    <rPh sb="26" eb="27">
      <t>ト</t>
    </rPh>
    <rPh sb="28" eb="29">
      <t>ク</t>
    </rPh>
    <phoneticPr fontId="4"/>
  </si>
  <si>
    <t>(15) 献立について</t>
    <rPh sb="5" eb="7">
      <t>コンダテ</t>
    </rPh>
    <phoneticPr fontId="4"/>
  </si>
  <si>
    <t xml:space="preserve"> ① 保育室等、トイレ、厨房内の清掃及び消毒を行っているか。</t>
    <rPh sb="3" eb="6">
      <t>ホイクシツ</t>
    </rPh>
    <rPh sb="6" eb="7">
      <t>トウ</t>
    </rPh>
    <rPh sb="23" eb="24">
      <t>オコナ</t>
    </rPh>
    <phoneticPr fontId="4"/>
  </si>
  <si>
    <t xml:space="preserve"> ②　哺乳瓶は衛生的に管理しているか。</t>
    <rPh sb="3" eb="5">
      <t>ホニュウ</t>
    </rPh>
    <rPh sb="7" eb="10">
      <t>エイセイテキ</t>
    </rPh>
    <rPh sb="11" eb="13">
      <t>カンリ</t>
    </rPh>
    <phoneticPr fontId="4"/>
  </si>
  <si>
    <t>点検を行っているか。</t>
    <rPh sb="3" eb="4">
      <t>オコナ</t>
    </rPh>
    <phoneticPr fontId="4"/>
  </si>
  <si>
    <t xml:space="preserve"> ① 点検記録は整備しているか。</t>
    <rPh sb="3" eb="5">
      <t>テンケン</t>
    </rPh>
    <rPh sb="8" eb="10">
      <t>セイビ</t>
    </rPh>
    <phoneticPr fontId="4"/>
  </si>
  <si>
    <t xml:space="preserve"> ② 点検結果は、全職員に周知され、具体的に改善されているか。</t>
    <phoneticPr fontId="4"/>
  </si>
  <si>
    <t xml:space="preserve"> ① 前年度の発生状況を記入すること。新設園（保育所からの移行を除く）</t>
    <rPh sb="3" eb="6">
      <t>ゼンネンド</t>
    </rPh>
    <rPh sb="7" eb="9">
      <t>ハッセイ</t>
    </rPh>
    <rPh sb="9" eb="11">
      <t>ジョウキョウ</t>
    </rPh>
    <rPh sb="12" eb="14">
      <t>キニュウ</t>
    </rPh>
    <rPh sb="19" eb="21">
      <t>シンセツ</t>
    </rPh>
    <rPh sb="21" eb="22">
      <t>ソノ</t>
    </rPh>
    <rPh sb="23" eb="26">
      <t>ホイクショ</t>
    </rPh>
    <rPh sb="29" eb="31">
      <t>イコウ</t>
    </rPh>
    <rPh sb="32" eb="33">
      <t>ノゾ</t>
    </rPh>
    <phoneticPr fontId="4"/>
  </si>
  <si>
    <t>事　故　の　概　要
（年齢、発生状況　など）</t>
    <rPh sb="0" eb="1">
      <t>コト</t>
    </rPh>
    <rPh sb="2" eb="3">
      <t>ユエ</t>
    </rPh>
    <rPh sb="6" eb="7">
      <t>オオムネ</t>
    </rPh>
    <rPh sb="8" eb="9">
      <t>ヨウ</t>
    </rPh>
    <rPh sb="11" eb="13">
      <t>ネンレイ</t>
    </rPh>
    <rPh sb="14" eb="16">
      <t>ハッセイ</t>
    </rPh>
    <rPh sb="16" eb="18">
      <t>ジョウキョウ</t>
    </rPh>
    <phoneticPr fontId="4"/>
  </si>
  <si>
    <t xml:space="preserve"> ② 児童の事故が発生した場合には、速やかに保護者や市町村へ連絡し</t>
    <rPh sb="6" eb="8">
      <t>ジコ</t>
    </rPh>
    <rPh sb="13" eb="15">
      <t>バアイ</t>
    </rPh>
    <rPh sb="18" eb="19">
      <t>スミ</t>
    </rPh>
    <rPh sb="22" eb="25">
      <t>ホゴシャ</t>
    </rPh>
    <rPh sb="26" eb="29">
      <t>シチョウソン</t>
    </rPh>
    <rPh sb="30" eb="32">
      <t>レンラク</t>
    </rPh>
    <phoneticPr fontId="4"/>
  </si>
  <si>
    <t>異動等で防火管理者が欠けた場合は、直ちに選任し、所轄消防署に届け出ること。</t>
    <rPh sb="0" eb="2">
      <t>イドウ</t>
    </rPh>
    <rPh sb="2" eb="3">
      <t>トウ</t>
    </rPh>
    <rPh sb="4" eb="6">
      <t>ボウカ</t>
    </rPh>
    <rPh sb="6" eb="8">
      <t>カンリ</t>
    </rPh>
    <rPh sb="10" eb="11">
      <t>カ</t>
    </rPh>
    <rPh sb="13" eb="15">
      <t>バアイ</t>
    </rPh>
    <rPh sb="17" eb="18">
      <t>タダ</t>
    </rPh>
    <rPh sb="20" eb="22">
      <t>センニン</t>
    </rPh>
    <rPh sb="24" eb="26">
      <t>ショカツ</t>
    </rPh>
    <rPh sb="26" eb="29">
      <t>ショウボウショ</t>
    </rPh>
    <rPh sb="30" eb="31">
      <t>トド</t>
    </rPh>
    <rPh sb="32" eb="33">
      <t>デ</t>
    </rPh>
    <phoneticPr fontId="4"/>
  </si>
  <si>
    <t>・既設園は前年度の状況、新設園は本年度の状況について、該当する内容を全てチェックすること。</t>
    <rPh sb="1" eb="2">
      <t>スデ</t>
    </rPh>
    <rPh sb="3" eb="4">
      <t>エン</t>
    </rPh>
    <rPh sb="5" eb="8">
      <t>ゼンネンド</t>
    </rPh>
    <rPh sb="9" eb="11">
      <t>ジョウキョウ</t>
    </rPh>
    <rPh sb="12" eb="14">
      <t>シンセツ</t>
    </rPh>
    <rPh sb="14" eb="15">
      <t>エン</t>
    </rPh>
    <rPh sb="16" eb="19">
      <t>ホンネンド</t>
    </rPh>
    <rPh sb="20" eb="22">
      <t>ジョウキョウ</t>
    </rPh>
    <rPh sb="27" eb="29">
      <t>ガイトウ</t>
    </rPh>
    <rPh sb="31" eb="33">
      <t>ナイヨウ</t>
    </rPh>
    <rPh sb="34" eb="35">
      <t>スベ</t>
    </rPh>
    <phoneticPr fontId="4"/>
  </si>
  <si>
    <t>③ 地域との協力体制は、</t>
    <phoneticPr fontId="4"/>
  </si>
  <si>
    <t>④ 保護者への連絡体制は、整備しているか。</t>
    <phoneticPr fontId="4"/>
  </si>
  <si>
    <t xml:space="preserve"> ① 地域の保護者等に対する支援の有無</t>
    <rPh sb="3" eb="5">
      <t>チイキ</t>
    </rPh>
    <rPh sb="6" eb="9">
      <t>ホゴシャ</t>
    </rPh>
    <rPh sb="9" eb="10">
      <t>トウ</t>
    </rPh>
    <rPh sb="11" eb="12">
      <t>タイ</t>
    </rPh>
    <rPh sb="14" eb="16">
      <t>シエン</t>
    </rPh>
    <rPh sb="17" eb="19">
      <t>ウム</t>
    </rPh>
    <phoneticPr fontId="4"/>
  </si>
  <si>
    <t>（地域の保護者等に対する子育て支援）</t>
    <rPh sb="1" eb="3">
      <t>チイキ</t>
    </rPh>
    <rPh sb="4" eb="7">
      <t>ホゴシャ</t>
    </rPh>
    <rPh sb="7" eb="8">
      <t>トウ</t>
    </rPh>
    <rPh sb="9" eb="10">
      <t>タイ</t>
    </rPh>
    <rPh sb="12" eb="14">
      <t>コソダ</t>
    </rPh>
    <rPh sb="15" eb="17">
      <t>シエン</t>
    </rPh>
    <phoneticPr fontId="2"/>
  </si>
  <si>
    <t xml:space="preserve"> ② 地域の関係機関との連携の有無</t>
    <rPh sb="3" eb="5">
      <t>チイキ</t>
    </rPh>
    <rPh sb="6" eb="8">
      <t>カンケイ</t>
    </rPh>
    <rPh sb="8" eb="10">
      <t>キカン</t>
    </rPh>
    <rPh sb="12" eb="14">
      <t>レンケイ</t>
    </rPh>
    <rPh sb="15" eb="17">
      <t>ウム</t>
    </rPh>
    <phoneticPr fontId="4"/>
  </si>
  <si>
    <t>ア　常用の屋内避難階段又は特別避難階段に準じた屋内階段(※2)、</t>
    <rPh sb="2" eb="4">
      <t>ジョウヨウ</t>
    </rPh>
    <rPh sb="5" eb="7">
      <t>オクナイ</t>
    </rPh>
    <rPh sb="7" eb="9">
      <t>ヒナン</t>
    </rPh>
    <rPh sb="9" eb="11">
      <t>カイダン</t>
    </rPh>
    <rPh sb="11" eb="12">
      <t>マタ</t>
    </rPh>
    <rPh sb="13" eb="15">
      <t>トクベツ</t>
    </rPh>
    <rPh sb="15" eb="17">
      <t>ヒナン</t>
    </rPh>
    <rPh sb="17" eb="19">
      <t>カイダン</t>
    </rPh>
    <rPh sb="20" eb="21">
      <t>ジュン</t>
    </rPh>
    <rPh sb="23" eb="25">
      <t>オクナイ</t>
    </rPh>
    <rPh sb="25" eb="27">
      <t>カイダン</t>
    </rPh>
    <phoneticPr fontId="4"/>
  </si>
  <si>
    <t>屋外避難階段(※5)に準じた屋外階段のどちらかがあるか。</t>
    <rPh sb="11" eb="12">
      <t>ジュン</t>
    </rPh>
    <rPh sb="14" eb="16">
      <t>オクガイ</t>
    </rPh>
    <rPh sb="16" eb="18">
      <t>カイダン</t>
    </rPh>
    <phoneticPr fontId="4"/>
  </si>
  <si>
    <t>①このシートでは、「非正規」とは、正規職員以外のこととします。</t>
    <rPh sb="11" eb="13">
      <t>セイキ</t>
    </rPh>
    <rPh sb="17" eb="19">
      <t>セイキ</t>
    </rPh>
    <rPh sb="19" eb="21">
      <t>ショクイン</t>
    </rPh>
    <rPh sb="21" eb="23">
      <t>イガイ</t>
    </rPh>
    <phoneticPr fontId="2"/>
  </si>
  <si>
    <t>※既存資料を添付する場合は、職名、各記号にあった勤務時間及び実働時間がわかる資料を合わせて提供すること。</t>
    <rPh sb="1" eb="3">
      <t>キソン</t>
    </rPh>
    <rPh sb="3" eb="5">
      <t>シリョウ</t>
    </rPh>
    <rPh sb="6" eb="8">
      <t>テンプ</t>
    </rPh>
    <rPh sb="10" eb="12">
      <t>バアイ</t>
    </rPh>
    <rPh sb="14" eb="16">
      <t>ショクメイ</t>
    </rPh>
    <rPh sb="17" eb="18">
      <t>カク</t>
    </rPh>
    <rPh sb="18" eb="20">
      <t>キゴウ</t>
    </rPh>
    <rPh sb="24" eb="26">
      <t>キンム</t>
    </rPh>
    <rPh sb="26" eb="28">
      <t>ジカン</t>
    </rPh>
    <rPh sb="28" eb="29">
      <t>オヨ</t>
    </rPh>
    <rPh sb="30" eb="32">
      <t>ジツドウ</t>
    </rPh>
    <rPh sb="32" eb="34">
      <t>ジカン</t>
    </rPh>
    <rPh sb="38" eb="40">
      <t>シリョウ</t>
    </rPh>
    <rPh sb="41" eb="42">
      <t>ア</t>
    </rPh>
    <rPh sb="45" eb="47">
      <t>テイキョウ</t>
    </rPh>
    <phoneticPr fontId="4"/>
  </si>
  <si>
    <t xml:space="preserve">　　２歳以上児現員 </t>
    <rPh sb="6" eb="7">
      <t>ジ</t>
    </rPh>
    <phoneticPr fontId="2"/>
  </si>
  <si>
    <t>　【施設の状況について】</t>
    <phoneticPr fontId="4"/>
  </si>
  <si>
    <t>「大量調理施設衛生管理マニュアル」の改正について（生食発0616第1号平成29年6月16日）Ⅱ5(2)⑦、⑧</t>
    <phoneticPr fontId="2"/>
  </si>
  <si>
    <t>　※ 下記①、④の配置と①の各部屋の面積が分かる平面図を添付すること。</t>
    <phoneticPr fontId="2"/>
  </si>
  <si>
    <t>【印刷不要】</t>
    <phoneticPr fontId="2"/>
  </si>
  <si>
    <t>削除厳禁</t>
    <rPh sb="0" eb="2">
      <t>サクジョ</t>
    </rPh>
    <rPh sb="2" eb="4">
      <t>ゲンキン</t>
    </rPh>
    <phoneticPr fontId="2"/>
  </si>
  <si>
    <t>最低基準上の配置基準（3歳児20人につき1人配置）はXに、3歳児配置改善加算を受ける場合（3歳児15人以上につき1人配置又は実人数が15人を下回る場合でも要件を満たし加算が適用される場合）は、Yに計上すること。</t>
    <phoneticPr fontId="2"/>
  </si>
  <si>
    <t>なし・・・4歳以上児X</t>
    <phoneticPr fontId="2"/>
  </si>
  <si>
    <t>（注）4歳以上児配置改善加算</t>
    <phoneticPr fontId="2"/>
  </si>
  <si>
    <t>あり・・・4歳以上児Y</t>
    <phoneticPr fontId="2"/>
  </si>
  <si>
    <t>最低基準上の配置基準（4歳以上児30人につき1人配置）はXに、4歳以上児配置改善加算を受ける場合（4歳以上児25人につき1人配置又は実人数が25人を下回る場合でも要件を満たし加算が適用される場合）は、Yに計上すること。</t>
    <phoneticPr fontId="2"/>
  </si>
  <si>
    <t xml:space="preserve"> 4歳以上児</t>
    <rPh sb="2" eb="5">
      <t>サイイジョウ</t>
    </rPh>
    <rPh sb="5" eb="6">
      <t>ジ</t>
    </rPh>
    <phoneticPr fontId="2"/>
  </si>
  <si>
    <r>
      <t>代替職員のうち常勤は表の</t>
    </r>
    <r>
      <rPr>
        <b/>
        <sz val="9"/>
        <color theme="1"/>
        <rFont val="HGｺﾞｼｯｸM"/>
        <family val="3"/>
        <charset val="128"/>
      </rPr>
      <t>太枠内</t>
    </r>
    <r>
      <rPr>
        <sz val="9"/>
        <color theme="1"/>
        <rFont val="HGｺﾞｼｯｸM"/>
        <family val="3"/>
        <charset val="128"/>
      </rPr>
      <t>に入力。</t>
    </r>
    <rPh sb="0" eb="2">
      <t>ダイタイ</t>
    </rPh>
    <rPh sb="2" eb="4">
      <t>ショクイン</t>
    </rPh>
    <rPh sb="7" eb="9">
      <t>ジョウキン</t>
    </rPh>
    <rPh sb="10" eb="11">
      <t>ヒョウ</t>
    </rPh>
    <rPh sb="12" eb="15">
      <t>フトワクナイ</t>
    </rPh>
    <rPh sb="16" eb="18">
      <t>ニュウリョク</t>
    </rPh>
    <phoneticPr fontId="2"/>
  </si>
  <si>
    <t>正職員</t>
    <phoneticPr fontId="2"/>
  </si>
  <si>
    <t>非正規</t>
    <phoneticPr fontId="2"/>
  </si>
  <si>
    <t>「常勤保育士」とは、以下に該当する者をいい、「短時間勤務の保育士」とは次のいずれにも該当しないものをいう。</t>
    <rPh sb="1" eb="3">
      <t>ジョウキン</t>
    </rPh>
    <rPh sb="3" eb="6">
      <t>ホイクシ</t>
    </rPh>
    <rPh sb="10" eb="12">
      <t>イカ</t>
    </rPh>
    <rPh sb="13" eb="15">
      <t>ガイトウ</t>
    </rPh>
    <rPh sb="17" eb="18">
      <t>モノ</t>
    </rPh>
    <rPh sb="23" eb="26">
      <t>タンジカン</t>
    </rPh>
    <rPh sb="26" eb="28">
      <t>キンム</t>
    </rPh>
    <rPh sb="29" eb="32">
      <t>ホイクシ</t>
    </rPh>
    <rPh sb="35" eb="36">
      <t>ツギ</t>
    </rPh>
    <rPh sb="42" eb="44">
      <t>ガイトウ</t>
    </rPh>
    <phoneticPr fontId="2"/>
  </si>
  <si>
    <t>①当該保育所等の就業規則において定められている常勤の従業者が勤務すべき時間数（１か月に勤務すべき時間数が120時間</t>
    <rPh sb="1" eb="3">
      <t>トウガイ</t>
    </rPh>
    <rPh sb="3" eb="6">
      <t>ホイクショ</t>
    </rPh>
    <rPh sb="6" eb="7">
      <t>トウ</t>
    </rPh>
    <rPh sb="8" eb="10">
      <t>シュウギョウ</t>
    </rPh>
    <rPh sb="10" eb="12">
      <t>キソク</t>
    </rPh>
    <rPh sb="16" eb="17">
      <t>サダ</t>
    </rPh>
    <rPh sb="23" eb="25">
      <t>ジョウキン</t>
    </rPh>
    <rPh sb="26" eb="29">
      <t>ジュウギョウシャ</t>
    </rPh>
    <rPh sb="30" eb="32">
      <t>キンム</t>
    </rPh>
    <rPh sb="35" eb="38">
      <t>ジカンスウ</t>
    </rPh>
    <rPh sb="41" eb="42">
      <t>ゲツ</t>
    </rPh>
    <rPh sb="43" eb="45">
      <t>キンム</t>
    </rPh>
    <rPh sb="48" eb="51">
      <t>ジカンスウ</t>
    </rPh>
    <rPh sb="55" eb="57">
      <t>ジカン</t>
    </rPh>
    <phoneticPr fontId="2"/>
  </si>
  <si>
    <t>　以上であるものに限る。）に達している者。</t>
    <rPh sb="1" eb="3">
      <t>イジョウ</t>
    </rPh>
    <rPh sb="9" eb="10">
      <t>カギ</t>
    </rPh>
    <rPh sb="14" eb="15">
      <t>タッ</t>
    </rPh>
    <rPh sb="19" eb="20">
      <t>モノ</t>
    </rPh>
    <phoneticPr fontId="2"/>
  </si>
  <si>
    <t>②①以外の者であって、１日６時間以上かつ月20日以上勤務するもの</t>
    <rPh sb="2" eb="4">
      <t>イガイ</t>
    </rPh>
    <rPh sb="5" eb="6">
      <t>モノ</t>
    </rPh>
    <rPh sb="12" eb="13">
      <t>ニチ</t>
    </rPh>
    <rPh sb="14" eb="16">
      <t>ジカン</t>
    </rPh>
    <rPh sb="16" eb="18">
      <t>イジョウ</t>
    </rPh>
    <rPh sb="20" eb="21">
      <t>ツキ</t>
    </rPh>
    <rPh sb="23" eb="24">
      <t>ニチ</t>
    </rPh>
    <rPh sb="24" eb="26">
      <t>イジョウ</t>
    </rPh>
    <rPh sb="26" eb="28">
      <t>キンム</t>
    </rPh>
    <phoneticPr fontId="2"/>
  </si>
  <si>
    <t>短時間</t>
    <rPh sb="0" eb="3">
      <t>タンジカン</t>
    </rPh>
    <phoneticPr fontId="2"/>
  </si>
  <si>
    <t>「児童数」欄の児童年齢は本年度初日の前日（3月31日）現在年齢とする。但し、満3歳児対応加配加算対象児（3月31日現在</t>
    <rPh sb="1" eb="4">
      <t>ジドウスウ</t>
    </rPh>
    <rPh sb="5" eb="6">
      <t>ラン</t>
    </rPh>
    <rPh sb="7" eb="9">
      <t>ジドウ</t>
    </rPh>
    <rPh sb="9" eb="11">
      <t>ネンレイ</t>
    </rPh>
    <rPh sb="48" eb="50">
      <t>タイショウ</t>
    </rPh>
    <rPh sb="50" eb="51">
      <t>ジ</t>
    </rPh>
    <rPh sb="53" eb="54">
      <t>ツキ</t>
    </rPh>
    <rPh sb="56" eb="57">
      <t>ニチ</t>
    </rPh>
    <rPh sb="57" eb="59">
      <t>ゲンザイ</t>
    </rPh>
    <phoneticPr fontId="2"/>
  </si>
  <si>
    <t>満2歳の1号認定子ども）であって同加算を受けない場合は、3歳児に計上すること。障害児数を（　）に再掲すること。</t>
    <phoneticPr fontId="2"/>
  </si>
  <si>
    <t>「教育・保育従事者数」と「担任教育・保育従事者氏名」は、A～Bごとに一致させること。フリーは最下段に記入する。</t>
    <rPh sb="1" eb="3">
      <t>キョウイク</t>
    </rPh>
    <rPh sb="4" eb="6">
      <t>ホイク</t>
    </rPh>
    <rPh sb="6" eb="9">
      <t>ジュウジシャ</t>
    </rPh>
    <rPh sb="15" eb="17">
      <t>キョウイク</t>
    </rPh>
    <rPh sb="18" eb="20">
      <t>ホイク</t>
    </rPh>
    <rPh sb="20" eb="23">
      <t>ジュウジシャ</t>
    </rPh>
    <phoneticPr fontId="2"/>
  </si>
  <si>
    <t>子育て支援員等は、各クラスの担任教育・保育従事者には含めないこと。</t>
    <rPh sb="0" eb="2">
      <t>コソダ</t>
    </rPh>
    <rPh sb="3" eb="7">
      <t>シエンイントウ</t>
    </rPh>
    <rPh sb="9" eb="10">
      <t>カク</t>
    </rPh>
    <rPh sb="14" eb="18">
      <t>タンニンキョウイク</t>
    </rPh>
    <rPh sb="19" eb="24">
      <t>ホイクジュウジシャ</t>
    </rPh>
    <rPh sb="26" eb="27">
      <t>フク</t>
    </rPh>
    <phoneticPr fontId="2"/>
  </si>
  <si>
    <t>担任教育・保育従事者氏名を記入するB欄の氏名の後ろに(　)書きで週平均労働時間を記入をすること。</t>
    <rPh sb="0" eb="2">
      <t>タンニン</t>
    </rPh>
    <rPh sb="2" eb="4">
      <t>キョウイク</t>
    </rPh>
    <rPh sb="5" eb="7">
      <t>ホイク</t>
    </rPh>
    <rPh sb="7" eb="10">
      <t>ジュウジシャ</t>
    </rPh>
    <rPh sb="10" eb="12">
      <t>シメイ</t>
    </rPh>
    <rPh sb="13" eb="15">
      <t>キニュウ</t>
    </rPh>
    <rPh sb="18" eb="19">
      <t>ラン</t>
    </rPh>
    <rPh sb="20" eb="22">
      <t>シメイ</t>
    </rPh>
    <rPh sb="23" eb="24">
      <t>ウシ</t>
    </rPh>
    <rPh sb="29" eb="30">
      <t>ガ</t>
    </rPh>
    <rPh sb="32" eb="39">
      <t>シュウヘイキンロウドウジカン</t>
    </rPh>
    <rPh sb="40" eb="42">
      <t>キニュウ</t>
    </rPh>
    <phoneticPr fontId="2"/>
  </si>
  <si>
    <t>目次に戻る</t>
    <rPh sb="0" eb="2">
      <t>モクジ</t>
    </rPh>
    <rPh sb="3" eb="4">
      <t>モド</t>
    </rPh>
    <phoneticPr fontId="2"/>
  </si>
  <si>
    <t>週労働時間の場合</t>
    <rPh sb="0" eb="1">
      <t>シュウ</t>
    </rPh>
    <rPh sb="1" eb="3">
      <t>ロウドウ</t>
    </rPh>
    <rPh sb="3" eb="5">
      <t>ジカン</t>
    </rPh>
    <rPh sb="6" eb="8">
      <t>バアイ</t>
    </rPh>
    <phoneticPr fontId="2"/>
  </si>
  <si>
    <t>保育士Bごとの週労働時間数
(雇用契約による時間数)</t>
    <rPh sb="7" eb="8">
      <t>シュウ</t>
    </rPh>
    <rPh sb="15" eb="17">
      <t>コヨウ</t>
    </rPh>
    <rPh sb="17" eb="19">
      <t>ケイヤク</t>
    </rPh>
    <rPh sb="22" eb="25">
      <t>ジカンスウ</t>
    </rPh>
    <phoneticPr fontId="2"/>
  </si>
  <si>
    <t>週労働時間</t>
    <rPh sb="0" eb="1">
      <t>シュウ</t>
    </rPh>
    <rPh sb="1" eb="3">
      <t>ロウドウ</t>
    </rPh>
    <rPh sb="3" eb="5">
      <t>ジカン</t>
    </rPh>
    <phoneticPr fontId="2"/>
  </si>
  <si>
    <t>開園</t>
    <rPh sb="0" eb="2">
      <t>カイエン</t>
    </rPh>
    <phoneticPr fontId="2"/>
  </si>
  <si>
    <t>【印刷不要】</t>
    <rPh sb="1" eb="3">
      <t>インサツ</t>
    </rPh>
    <phoneticPr fontId="2"/>
  </si>
  <si>
    <t>(給食施設、設備の衛生管理)</t>
    <phoneticPr fontId="2"/>
  </si>
  <si>
    <r>
      <t xml:space="preserve"> このシートは、</t>
    </r>
    <r>
      <rPr>
        <b/>
        <sz val="14"/>
        <rFont val="HGｺﾞｼｯｸM"/>
        <family val="3"/>
        <charset val="128"/>
      </rPr>
      <t>給食設備を有する分園を設置している保育所</t>
    </r>
    <r>
      <rPr>
        <sz val="14"/>
        <rFont val="HGｺﾞｼｯｸM"/>
        <family val="3"/>
        <charset val="128"/>
      </rPr>
      <t xml:space="preserve">は、中心園、分園ごとに作成してください。
</t>
    </r>
    <rPh sb="16" eb="18">
      <t>ブンエン</t>
    </rPh>
    <rPh sb="19" eb="21">
      <t>セッチ</t>
    </rPh>
    <rPh sb="25" eb="28">
      <t>ホイクショ</t>
    </rPh>
    <rPh sb="30" eb="32">
      <t>チュウシン</t>
    </rPh>
    <rPh sb="32" eb="33">
      <t>エン</t>
    </rPh>
    <rPh sb="34" eb="36">
      <t>ブンエン</t>
    </rPh>
    <rPh sb="39" eb="41">
      <t>サクセイ</t>
    </rPh>
    <phoneticPr fontId="2"/>
  </si>
  <si>
    <t>児童福祉施設等における衛生管理の強化について(昭和39年8月1日 児発第669号)</t>
    <rPh sb="23" eb="25">
      <t>ショウワ</t>
    </rPh>
    <rPh sb="27" eb="28">
      <t>ネン</t>
    </rPh>
    <rPh sb="29" eb="30">
      <t>ガツ</t>
    </rPh>
    <rPh sb="31" eb="32">
      <t>ニチ</t>
    </rPh>
    <phoneticPr fontId="2"/>
  </si>
  <si>
    <t>①　施設について</t>
    <rPh sb="2" eb="4">
      <t>シセツ</t>
    </rPh>
    <phoneticPr fontId="2"/>
  </si>
  <si>
    <t>(二次汚染の防止)</t>
    <rPh sb="1" eb="5">
      <t>ニジオセン</t>
    </rPh>
    <rPh sb="6" eb="8">
      <t>ボウシ</t>
    </rPh>
    <phoneticPr fontId="2"/>
  </si>
  <si>
    <t>②　調理従事者について</t>
    <rPh sb="2" eb="4">
      <t>チョウリ</t>
    </rPh>
    <rPh sb="4" eb="7">
      <t>ジュウジシャ</t>
    </rPh>
    <phoneticPr fontId="2"/>
  </si>
  <si>
    <t xml:space="preserve">「大量調理施設衛生管理マニュアル」（平成9年3月24日付け衛食第85号別添）（最終改正：平成29年6月16日付け生食発0616第1号）Ⅱ3(12) </t>
    <phoneticPr fontId="2"/>
  </si>
  <si>
    <t>(日常清掃は含めない)</t>
    <phoneticPr fontId="2"/>
  </si>
  <si>
    <t>(調理従事者等の衛生管理)</t>
    <phoneticPr fontId="2"/>
  </si>
  <si>
    <t>Ⅱ5(4)②</t>
    <phoneticPr fontId="2"/>
  </si>
  <si>
    <t>児童福祉施設における衛生管理の改善及び食中毒発生の予防について(平成９年６月30日児企第16号)</t>
    <phoneticPr fontId="2"/>
  </si>
  <si>
    <t>(10) 冷蔵庫の温度は、</t>
    <phoneticPr fontId="2"/>
  </si>
  <si>
    <t>＜温度の目安＞</t>
    <phoneticPr fontId="2"/>
  </si>
  <si>
    <t>・冷蔵庫：5℃以下　　
・冷凍庫-20℃以下</t>
    <phoneticPr fontId="2"/>
  </si>
  <si>
    <t>① 検食時間・検食者の職氏名・検食記録の有無を記入すること。</t>
    <rPh sb="15" eb="16">
      <t>ケン</t>
    </rPh>
    <rPh sb="16" eb="17">
      <t>ショク</t>
    </rPh>
    <rPh sb="17" eb="19">
      <t>キロク</t>
    </rPh>
    <rPh sb="20" eb="22">
      <t>ウム</t>
    </rPh>
    <rPh sb="23" eb="25">
      <t>キニュウ</t>
    </rPh>
    <phoneticPr fontId="4"/>
  </si>
  <si>
    <t>職　名</t>
    <rPh sb="0" eb="1">
      <t>ショク</t>
    </rPh>
    <rPh sb="2" eb="3">
      <t>ナ</t>
    </rPh>
    <phoneticPr fontId="4"/>
  </si>
  <si>
    <t>氏　名</t>
    <rPh sb="0" eb="1">
      <t>シ</t>
    </rPh>
    <rPh sb="2" eb="3">
      <t>ナ</t>
    </rPh>
    <phoneticPr fontId="2"/>
  </si>
  <si>
    <t>記録の
有無</t>
    <phoneticPr fontId="2"/>
  </si>
  <si>
    <t>(12) 保存食は、50ｇ程度、-20℃以下で2週間以上冷凍保存しているか。　</t>
    <phoneticPr fontId="4"/>
  </si>
  <si>
    <t>(検食の保存)</t>
    <phoneticPr fontId="2"/>
  </si>
  <si>
    <t xml:space="preserve"> ②　給食日誌等に残食記録はあるか。</t>
    <phoneticPr fontId="4"/>
  </si>
  <si>
    <t>第4次沖縄県食育推進計画</t>
    <rPh sb="0" eb="1">
      <t>ダイ</t>
    </rPh>
    <rPh sb="2" eb="3">
      <t>ジ</t>
    </rPh>
    <rPh sb="3" eb="6">
      <t>オキナワケン</t>
    </rPh>
    <rPh sb="6" eb="8">
      <t>ショクイク</t>
    </rPh>
    <rPh sb="8" eb="10">
      <t>スイシン</t>
    </rPh>
    <rPh sb="10" eb="12">
      <t>ケイカク</t>
    </rPh>
    <phoneticPr fontId="4"/>
  </si>
  <si>
    <t>・保育所保育指針（平成29年03月31日厚生労働省告示第117号）</t>
    <phoneticPr fontId="2"/>
  </si>
  <si>
    <t>② 食育の計画を立てている場合、評価及び改善に努めているか。</t>
  </si>
  <si>
    <t>(16) アレルギー疾患等児童一人ひとりに応じた給食を実施しているか。</t>
    <phoneticPr fontId="4"/>
  </si>
  <si>
    <t>(17) スキムミルク（(財)児童育成協会から購入）を使用しているか。</t>
    <phoneticPr fontId="2"/>
  </si>
  <si>
    <t>(18) 給食材料の納入は、生鮮食品については、原則として調理当日</t>
    <phoneticPr fontId="2"/>
  </si>
  <si>
    <t xml:space="preserve">になっているか。  </t>
    <phoneticPr fontId="4"/>
  </si>
  <si>
    <t>(19)　延長保育・預かり保育を実施し、おやつや夕食を提供している場合の内容</t>
    <rPh sb="10" eb="11">
      <t>アズ</t>
    </rPh>
    <rPh sb="13" eb="15">
      <t>ホイク</t>
    </rPh>
    <rPh sb="27" eb="29">
      <t>テイキョウ</t>
    </rPh>
    <phoneticPr fontId="4"/>
  </si>
  <si>
    <t>延長保育</t>
    <rPh sb="0" eb="2">
      <t>エンチョウ</t>
    </rPh>
    <rPh sb="2" eb="4">
      <t>ホイク</t>
    </rPh>
    <phoneticPr fontId="2"/>
  </si>
  <si>
    <t>預かり保育</t>
    <rPh sb="0" eb="1">
      <t>アズ</t>
    </rPh>
    <rPh sb="3" eb="5">
      <t>ホイク</t>
    </rPh>
    <phoneticPr fontId="2"/>
  </si>
  <si>
    <t>(20)　食品衛生監視員（保健所）の前回の立ち入り検査は、</t>
    <phoneticPr fontId="4"/>
  </si>
  <si>
    <t>（検査日</t>
    <phoneticPr fontId="4"/>
  </si>
  <si>
    <t>日）・</t>
    <rPh sb="0" eb="1">
      <t>ニチ</t>
    </rPh>
    <phoneticPr fontId="4"/>
  </si>
  <si>
    <t>＜「ある」場合＞</t>
    <rPh sb="5" eb="7">
      <t>バアイ</t>
    </rPh>
    <phoneticPr fontId="2"/>
  </si>
  <si>
    <t xml:space="preserve"> ・ 指摘改善命令事項の有無：</t>
    <rPh sb="12" eb="14">
      <t>ウム</t>
    </rPh>
    <phoneticPr fontId="2"/>
  </si>
  <si>
    <t>指摘改善命令事項の内容</t>
    <phoneticPr fontId="2"/>
  </si>
  <si>
    <t>指摘改善命令事項に対する改善状況</t>
    <phoneticPr fontId="2"/>
  </si>
  <si>
    <t>(1)　子どもの健康に関する保健計画を作成しているか。</t>
    <rPh sb="4" eb="6">
      <t>ケンコウ</t>
    </rPh>
    <rPh sb="7" eb="8">
      <t>カン</t>
    </rPh>
    <rPh sb="10" eb="12">
      <t>ホケン</t>
    </rPh>
    <rPh sb="12" eb="14">
      <t>ケイカク</t>
    </rPh>
    <rPh sb="15" eb="17">
      <t>サクセイ</t>
    </rPh>
    <phoneticPr fontId="4"/>
  </si>
  <si>
    <t>専 門 科 名</t>
    <phoneticPr fontId="2"/>
  </si>
  <si>
    <t>年間報酬額(円)</t>
    <phoneticPr fontId="2"/>
  </si>
  <si>
    <t>除く）は、当年度監査調書提出月の前月までの実施状況を記入する</t>
    <phoneticPr fontId="2"/>
  </si>
  <si>
    <t>こと。</t>
    <phoneticPr fontId="2"/>
  </si>
  <si>
    <t>方法及び費用負担について記入すること。</t>
    <phoneticPr fontId="2"/>
  </si>
  <si>
    <t>保育所における感染症対策ガイドライン(2018年改訂版)(2022(令和4)年10月一部改訂）</t>
    <phoneticPr fontId="2"/>
  </si>
  <si>
    <t>育所からの移行を除く）は、当年度監査調書提出月の前月までの状</t>
    <phoneticPr fontId="2"/>
  </si>
  <si>
    <t>況を記入すること。</t>
    <phoneticPr fontId="2"/>
  </si>
  <si>
    <t>回、・保育室 １日</t>
    <rPh sb="0" eb="1">
      <t>カイ</t>
    </rPh>
    <rPh sb="8" eb="9">
      <t>ニチ</t>
    </rPh>
    <phoneticPr fontId="4"/>
  </si>
  <si>
    <t xml:space="preserve">保育所における感染症対策ガイドライン（2018年一部改訂版）2023年10月一部修正　18ページ　ウ感受性対策（予防接種等） </t>
    <phoneticPr fontId="2"/>
  </si>
  <si>
    <t>・保育所保育指針解説</t>
    <phoneticPr fontId="2"/>
  </si>
  <si>
    <t>症候群（SIDS）の防止対策を行っているか。</t>
  </si>
  <si>
    <t>　第３章１(3)</t>
    <phoneticPr fontId="2"/>
  </si>
  <si>
    <t>⑨ 乳幼児突然死症候群（SIDS）
　乳幼児突然死症候群（SIDS：Sudden Infant Death Syndrome）は、何の予兆や既往歴もないまま乳幼児が死に至る、原因の分からない病気で、窒息などの事故とは異なる。日本での発症頻度はおよそ出生6,000 人から7,000 人に１人と推定され、生後２か月から６か月に多く、稀には１歳以上で発症することがある。SIDS は、うつぶせ、仰向けのどちらでも発症するが、寝かせる際にうつぶせに寝かせた時の方がSIDS の発生率が高いということが研究者の調査から分かっており、園児の顔が見える仰向けに寝かせることが重要である。また、睡眠時に園児を一人にしないこと、寝かせ方に配慮を行うこと、安全な睡眠環境を整えることは、窒息事故を未然に防ぐことにつながるものである。人工乳（粉ミルク）がSIDS を引き起こすわけではないが、母乳で育てられている赤ちゃんの方がSIDS の発症率が低いということが研究者の調査から分かっている。喜んで母乳を飲み、体重が順調に増えているなら、できるだけ母乳を与えることが望ましい。また、たばこは、SIDS 発症の大きな危険因子であり、妊婦や乳児の近くでの喫煙は不適切である。これには身近な人の理解も大切であり、日頃から喫煙者に協力を求めることが大切である。入所の際には、こうしたSIDS に関する情報を保護者に提供することが求められる。</t>
    <phoneticPr fontId="2"/>
  </si>
  <si>
    <t>(乳幼児突然死症候群(SIDS))</t>
    <phoneticPr fontId="2"/>
  </si>
  <si>
    <t>＊0歳児</t>
    <phoneticPr fontId="2"/>
  </si>
  <si>
    <t>記録は</t>
    <rPh sb="0" eb="2">
      <t>キロク</t>
    </rPh>
    <phoneticPr fontId="2"/>
  </si>
  <si>
    <t>保育所保育指針解説　第3章1(3)</t>
    <rPh sb="10" eb="11">
      <t>ダイ</t>
    </rPh>
    <rPh sb="12" eb="13">
      <t>ショウ</t>
    </rPh>
    <phoneticPr fontId="2"/>
  </si>
  <si>
    <t>＊1歳児</t>
    <phoneticPr fontId="2"/>
  </si>
  <si>
    <t xml:space="preserve"> 該当なし</t>
    <rPh sb="1" eb="3">
      <t>ガイトウ</t>
    </rPh>
    <phoneticPr fontId="2"/>
  </si>
  <si>
    <t>＊2歳児</t>
    <phoneticPr fontId="2"/>
  </si>
  <si>
    <t>＊3歳児以上</t>
    <rPh sb="4" eb="6">
      <t>イジョウ</t>
    </rPh>
    <phoneticPr fontId="2"/>
  </si>
  <si>
    <t xml:space="preserve"> ② 具体的対策</t>
    <rPh sb="3" eb="6">
      <t>グタイテキ</t>
    </rPh>
    <rPh sb="6" eb="8">
      <t>タイサク</t>
    </rPh>
    <phoneticPr fontId="2"/>
  </si>
  <si>
    <t>【印刷不要】</t>
    <rPh sb="1" eb="3">
      <t>インサツ</t>
    </rPh>
    <rPh sb="3" eb="5">
      <t>フヨウ</t>
    </rPh>
    <phoneticPr fontId="2"/>
  </si>
  <si>
    <t>「児童福祉行政指導監査の実施について（通知）」（平成12年４月25日児発第471号）別紙 児童福祉行政指導監査実施要綱 別紙１　児童福祉行政指導監査事項２(2)第１-1-(6)</t>
    <rPh sb="1" eb="3">
      <t>ジドウ</t>
    </rPh>
    <rPh sb="3" eb="5">
      <t>フクシ</t>
    </rPh>
    <rPh sb="5" eb="7">
      <t>ギョウセイ</t>
    </rPh>
    <rPh sb="7" eb="9">
      <t>シドウ</t>
    </rPh>
    <rPh sb="9" eb="11">
      <t>カンサ</t>
    </rPh>
    <rPh sb="12" eb="14">
      <t>ジッシ</t>
    </rPh>
    <rPh sb="19" eb="21">
      <t>ツウチ</t>
    </rPh>
    <rPh sb="24" eb="26">
      <t>ヘイセイ</t>
    </rPh>
    <rPh sb="28" eb="29">
      <t>ネン</t>
    </rPh>
    <rPh sb="30" eb="31">
      <t>ガツ</t>
    </rPh>
    <rPh sb="33" eb="34">
      <t>ニチ</t>
    </rPh>
    <rPh sb="34" eb="35">
      <t>ジ</t>
    </rPh>
    <rPh sb="35" eb="36">
      <t>ハツ</t>
    </rPh>
    <rPh sb="36" eb="37">
      <t>ダイ</t>
    </rPh>
    <rPh sb="40" eb="41">
      <t>ゴウ</t>
    </rPh>
    <rPh sb="42" eb="44">
      <t>ベッシ</t>
    </rPh>
    <rPh sb="45" eb="47">
      <t>ジドウ</t>
    </rPh>
    <rPh sb="47" eb="49">
      <t>フクシ</t>
    </rPh>
    <rPh sb="49" eb="51">
      <t>ギョウセイ</t>
    </rPh>
    <rPh sb="51" eb="53">
      <t>シドウ</t>
    </rPh>
    <rPh sb="53" eb="55">
      <t>カンサ</t>
    </rPh>
    <rPh sb="55" eb="57">
      <t>ジッシ</t>
    </rPh>
    <rPh sb="57" eb="59">
      <t>ヨウコウ</t>
    </rPh>
    <rPh sb="60" eb="62">
      <t>ベッシ</t>
    </rPh>
    <rPh sb="64" eb="66">
      <t>ジドウ</t>
    </rPh>
    <rPh sb="66" eb="68">
      <t>フクシ</t>
    </rPh>
    <rPh sb="68" eb="70">
      <t>ギョウセイ</t>
    </rPh>
    <rPh sb="70" eb="72">
      <t>シドウ</t>
    </rPh>
    <rPh sb="72" eb="74">
      <t>カンサ</t>
    </rPh>
    <rPh sb="74" eb="76">
      <t>ジコウ</t>
    </rPh>
    <rPh sb="80" eb="81">
      <t>ダイ</t>
    </rPh>
    <phoneticPr fontId="2"/>
  </si>
  <si>
    <t>（児童虐待の早期発見等）</t>
    <phoneticPr fontId="2"/>
  </si>
  <si>
    <t xml:space="preserve">
児童虐待の防止等に関する法律
</t>
    <phoneticPr fontId="2"/>
  </si>
  <si>
    <t>第5条</t>
    <phoneticPr fontId="2"/>
  </si>
  <si>
    <t>（児童虐待に係る通告）</t>
    <phoneticPr fontId="2"/>
  </si>
  <si>
    <t>第6条第1項</t>
    <phoneticPr fontId="2"/>
  </si>
  <si>
    <t xml:space="preserve"> いるか。</t>
    <phoneticPr fontId="4"/>
  </si>
  <si>
    <t>保育所保育指針　第3章1(1)ウ</t>
    <phoneticPr fontId="2"/>
  </si>
  <si>
    <t>児童虐待の防止等に関する法律（平成12年法律第82号）</t>
    <rPh sb="5" eb="7">
      <t>ボウシ</t>
    </rPh>
    <rPh sb="7" eb="8">
      <t>ナド</t>
    </rPh>
    <rPh sb="9" eb="10">
      <t>カン</t>
    </rPh>
    <rPh sb="12" eb="14">
      <t>ホウリツ</t>
    </rPh>
    <phoneticPr fontId="4"/>
  </si>
  <si>
    <r>
      <t>　学校、</t>
    </r>
    <r>
      <rPr>
        <u/>
        <sz val="9"/>
        <rFont val="HGｺﾞｼｯｸM"/>
        <family val="3"/>
        <charset val="128"/>
      </rPr>
      <t>児童福祉施設</t>
    </r>
    <r>
      <rPr>
        <sz val="9"/>
        <rFont val="HGｺﾞｼｯｸM"/>
        <family val="3"/>
        <charset val="128"/>
      </rPr>
      <t>、病院その他児童の福祉に業務上関係のある団体及び学校の教職員、</t>
    </r>
    <r>
      <rPr>
        <u/>
        <sz val="9"/>
        <rFont val="HGｺﾞｼｯｸM"/>
        <family val="3"/>
        <charset val="128"/>
      </rPr>
      <t>児童福祉施設の職員</t>
    </r>
    <r>
      <rPr>
        <sz val="9"/>
        <rFont val="HGｺﾞｼｯｸM"/>
        <family val="3"/>
        <charset val="128"/>
      </rPr>
      <t>、医師、保健師、弁護士その他児童の福祉に職務上関係のある者は、</t>
    </r>
    <r>
      <rPr>
        <u/>
        <sz val="9"/>
        <rFont val="HGｺﾞｼｯｸM"/>
        <family val="3"/>
        <charset val="128"/>
      </rPr>
      <t>児童虐待を発見しやすい立場にあることを自覚し、児童虐待の早期発見に努めなければならない。</t>
    </r>
    <r>
      <rPr>
        <sz val="9"/>
        <rFont val="HGｺﾞｼｯｸM"/>
        <family val="3"/>
        <charset val="128"/>
      </rPr>
      <t xml:space="preserve">
２　前項に規定する者は、児童虐待の予防その他の児童虐待の防止並びに児童虐待を受けた児童の保護及び自立の支援に関する国及び地方公共団体の施策に協力するよう努めなければならない。　
３　第一項に規定する者は、正当な理由がなく、その職務に関して知り得た児童虐待を受けたと思われる児童に関する秘密を漏らしてはならない。
４　前項の規定その他の守秘義務に関する法律の規定は、第二項の規定による国及び地方公共団体の施策に協力するように努める義務の遵守を妨げるものとして解釈してはならない。
５　学校及び児童福祉施設は、児童及び保護者に対して、児童虐待の防止のための教育又は啓発に努めなければならな
　い。
</t>
    </r>
    <r>
      <rPr>
        <b/>
        <sz val="9"/>
        <rFont val="HGｺﾞｼｯｸM"/>
        <family val="3"/>
        <charset val="128"/>
      </rPr>
      <t>第6条第1項</t>
    </r>
    <r>
      <rPr>
        <sz val="9"/>
        <rFont val="HGｺﾞｼｯｸM"/>
        <family val="3"/>
        <charset val="128"/>
      </rPr>
      <t xml:space="preserve">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r>
    <rPh sb="218" eb="219">
      <t>ダイ</t>
    </rPh>
    <rPh sb="219" eb="221">
      <t>イッコウ</t>
    </rPh>
    <rPh sb="222" eb="224">
      <t>キテイ</t>
    </rPh>
    <rPh sb="226" eb="227">
      <t>モノ</t>
    </rPh>
    <rPh sb="229" eb="231">
      <t>セイトウ</t>
    </rPh>
    <rPh sb="232" eb="234">
      <t>リユウ</t>
    </rPh>
    <rPh sb="240" eb="242">
      <t>ショクム</t>
    </rPh>
    <rPh sb="243" eb="244">
      <t>カン</t>
    </rPh>
    <rPh sb="246" eb="247">
      <t>シ</t>
    </rPh>
    <rPh sb="248" eb="249">
      <t>エ</t>
    </rPh>
    <rPh sb="250" eb="252">
      <t>ジドウ</t>
    </rPh>
    <rPh sb="252" eb="254">
      <t>ギャクタイ</t>
    </rPh>
    <rPh sb="255" eb="256">
      <t>ウ</t>
    </rPh>
    <rPh sb="259" eb="260">
      <t>オモ</t>
    </rPh>
    <rPh sb="263" eb="265">
      <t>ジドウ</t>
    </rPh>
    <rPh sb="266" eb="267">
      <t>カン</t>
    </rPh>
    <rPh sb="269" eb="271">
      <t>ヒミツ</t>
    </rPh>
    <rPh sb="272" eb="273">
      <t>モ</t>
    </rPh>
    <rPh sb="286" eb="288">
      <t>ゼンコウ</t>
    </rPh>
    <rPh sb="289" eb="291">
      <t>キテイ</t>
    </rPh>
    <rPh sb="293" eb="294">
      <t>ホカ</t>
    </rPh>
    <rPh sb="295" eb="297">
      <t>シュヒ</t>
    </rPh>
    <rPh sb="297" eb="299">
      <t>ギム</t>
    </rPh>
    <rPh sb="300" eb="301">
      <t>カン</t>
    </rPh>
    <rPh sb="303" eb="305">
      <t>ホウリツ</t>
    </rPh>
    <rPh sb="306" eb="308">
      <t>キテイ</t>
    </rPh>
    <rPh sb="310" eb="311">
      <t>ダイ</t>
    </rPh>
    <rPh sb="311" eb="312">
      <t>2</t>
    </rPh>
    <rPh sb="312" eb="313">
      <t>コウ</t>
    </rPh>
    <rPh sb="314" eb="316">
      <t>キテイ</t>
    </rPh>
    <rPh sb="319" eb="320">
      <t>クニ</t>
    </rPh>
    <rPh sb="320" eb="321">
      <t>オヨ</t>
    </rPh>
    <rPh sb="322" eb="324">
      <t>チホウ</t>
    </rPh>
    <rPh sb="324" eb="326">
      <t>コウキョウ</t>
    </rPh>
    <rPh sb="326" eb="328">
      <t>ダンタイ</t>
    </rPh>
    <rPh sb="329" eb="331">
      <t>セサク</t>
    </rPh>
    <rPh sb="332" eb="334">
      <t>キョウリョク</t>
    </rPh>
    <rPh sb="339" eb="340">
      <t>ツト</t>
    </rPh>
    <rPh sb="342" eb="344">
      <t>ギム</t>
    </rPh>
    <rPh sb="345" eb="347">
      <t>ジュンシュ</t>
    </rPh>
    <rPh sb="348" eb="349">
      <t>サマタ</t>
    </rPh>
    <rPh sb="356" eb="358">
      <t>カイシャク</t>
    </rPh>
    <rPh sb="370" eb="372">
      <t>ガッコウ</t>
    </rPh>
    <rPh sb="372" eb="373">
      <t>オヨ</t>
    </rPh>
    <rPh sb="374" eb="376">
      <t>ジドウ</t>
    </rPh>
    <rPh sb="376" eb="378">
      <t>フクシ</t>
    </rPh>
    <rPh sb="378" eb="380">
      <t>シセツ</t>
    </rPh>
    <rPh sb="382" eb="384">
      <t>ジドウ</t>
    </rPh>
    <rPh sb="384" eb="385">
      <t>オヨ</t>
    </rPh>
    <rPh sb="386" eb="389">
      <t>ホゴシャ</t>
    </rPh>
    <rPh sb="390" eb="391">
      <t>タイ</t>
    </rPh>
    <rPh sb="394" eb="396">
      <t>ジドウ</t>
    </rPh>
    <rPh sb="396" eb="398">
      <t>ギャクタイ</t>
    </rPh>
    <rPh sb="399" eb="401">
      <t>ボウシ</t>
    </rPh>
    <rPh sb="405" eb="407">
      <t>キョウイク</t>
    </rPh>
    <rPh sb="407" eb="408">
      <t>マタ</t>
    </rPh>
    <rPh sb="409" eb="411">
      <t>ケイハツ</t>
    </rPh>
    <rPh sb="412" eb="413">
      <t>ツト</t>
    </rPh>
    <phoneticPr fontId="4"/>
  </si>
  <si>
    <t xml:space="preserve"> する体制は整っているか。</t>
    <phoneticPr fontId="4"/>
  </si>
  <si>
    <t xml:space="preserve"> 義務があるが、通告を行っているか。</t>
    <rPh sb="8" eb="10">
      <t>ツウコク</t>
    </rPh>
    <rPh sb="11" eb="12">
      <t>オコナ</t>
    </rPh>
    <phoneticPr fontId="2"/>
  </si>
  <si>
    <t>（要保護児童発見者の通告義務）</t>
    <phoneticPr fontId="2"/>
  </si>
  <si>
    <t>児童福祉法第25条</t>
    <phoneticPr fontId="2"/>
  </si>
  <si>
    <t xml:space="preserve"> ① 安全計画を策定しているか。</t>
    <rPh sb="3" eb="5">
      <t>アンゼン</t>
    </rPh>
    <rPh sb="5" eb="7">
      <t>ケイカク</t>
    </rPh>
    <rPh sb="8" eb="10">
      <t>サクテイ</t>
    </rPh>
    <phoneticPr fontId="4"/>
  </si>
  <si>
    <t>・児童福祉法（昭和22年法律第164号）</t>
    <phoneticPr fontId="2"/>
  </si>
  <si>
    <t>第6節　要保護児童の保護措置等
第25条
要保護児童を発見した者は、これを市町村、都道府県の設置する福祉事務所若しくは児童相談所又は児童委員を介して市町村、都道府県の設置する福祉事務所若しくは児童相談所に通告しなければならない。ただし、罪を犯した満十四歳以上の児童については、この限りでない。この場合においては、これを家庭裁判所に通告しなければならない。</t>
    <phoneticPr fontId="2"/>
  </si>
  <si>
    <t xml:space="preserve"> ② 策定した安全計画を職員に周知しているか。</t>
    <phoneticPr fontId="2"/>
  </si>
  <si>
    <t xml:space="preserve"> ③ 安全計画に基づく必要な研修及び訓練を定期的に実施して</t>
    <phoneticPr fontId="2"/>
  </si>
  <si>
    <t>児童福祉施設の設備及び運営に関する基準　第6条の3</t>
    <phoneticPr fontId="2"/>
  </si>
  <si>
    <t xml:space="preserve"> いるか。</t>
    <phoneticPr fontId="2"/>
  </si>
  <si>
    <t xml:space="preserve"> ④ 保護者に対し、安全計画に基づく取組の内容等について周知</t>
    <phoneticPr fontId="2"/>
  </si>
  <si>
    <t xml:space="preserve"> しているか。</t>
    <phoneticPr fontId="2"/>
  </si>
  <si>
    <t xml:space="preserve"> ⑤ 安全計画の定期的な見直しを行い、 必要に応じて変更を行って</t>
    <phoneticPr fontId="2"/>
  </si>
  <si>
    <t xml:space="preserve">  </t>
    <phoneticPr fontId="2"/>
  </si>
  <si>
    <t>・児童福祉施設の設備及び運営に関する基準</t>
    <phoneticPr fontId="2"/>
  </si>
  <si>
    <t xml:space="preserve"> ① 業務継続計画を策定しているか。</t>
    <rPh sb="3" eb="5">
      <t>ギョウム</t>
    </rPh>
    <rPh sb="5" eb="7">
      <t>ケイゾク</t>
    </rPh>
    <rPh sb="7" eb="9">
      <t>ケイカク</t>
    </rPh>
    <rPh sb="10" eb="12">
      <t>サクテイ</t>
    </rPh>
    <phoneticPr fontId="4"/>
  </si>
  <si>
    <t>児童福祉施設（助産施設、児童遊園及び児童家庭支援センターを除く。以下この条及び次条において同じ。）は、児童の安全の確保を図るため、当該児童福祉施設の設備の安全点検、職員、児童等に対する施設外での活動、取組等を含めた児童福祉施設での生活その他の日常生活における安全に関する指導、職員の研修及び訓練その他児童福祉施設における安全に関する事項についての計画（以下この条において「安全計画」という。）を策定し、当該安全計画に従い必要な措置を講じなければならない。</t>
    <phoneticPr fontId="2"/>
  </si>
  <si>
    <t xml:space="preserve"> ② 策定した業務継続計画を職員に周知しているか。</t>
    <phoneticPr fontId="2"/>
  </si>
  <si>
    <t>業務継続計画(BCP)とは、感染症や非常災害の発生時において、利用者に対する支援の提供を継続的に実施するため及び非常時の体制で早期の業務再開を図るための計画</t>
    <phoneticPr fontId="2"/>
  </si>
  <si>
    <t xml:space="preserve"> ③ 業務継続計画に基づく必要な研修及び訓練を定期的に実施して</t>
    <phoneticPr fontId="2"/>
  </si>
  <si>
    <t xml:space="preserve"> ④ 業務継続計画の定期的な見直しを行い、必要に応じて変更を行って</t>
    <phoneticPr fontId="2"/>
  </si>
  <si>
    <t xml:space="preserve"> ① 門扉等には、常時施錠し、園児の飛び出し事故の防止に努めて</t>
    <phoneticPr fontId="4"/>
  </si>
  <si>
    <t>保育所保育指針第3章3（2）</t>
    <phoneticPr fontId="4"/>
  </si>
  <si>
    <t>第３章３　環境及び衛生管理並びに安全管理</t>
    <phoneticPr fontId="2"/>
  </si>
  <si>
    <t>「児童福祉施設における事故防止について」（昭和46年7月31日児発第418号）</t>
    <phoneticPr fontId="2"/>
  </si>
  <si>
    <t>(2)　事故防止及び安全対策
ア　保育中の事故防止のために、子どもの心身の状態等を踏まえつつ、施設内外の安全点検に努め、安全対策のために
　全職員の共通理解や体制づくりを図るとともに、家庭や地域の関係機関の協力の下に安全指導を行うこと。
イ　事故防止の取組を行う際には、特に、睡眠中、プール活動・水遊び中、食事中等の場面では重大事故が発生しやす
　いことを踏まえ、子どもの主体的な活動を大切にしつつ、施設内外の環境の配慮や指導の工夫を行うなど、必要な対
　策を講じること。
ウ　保育中の事故の発生に備え、施設内外の危険箇所の点検や訓練を実施するとともに、外部からの不審者等の侵入防
　止のための措置や訓練など不測の事態に備えて必要な対応を行うこと。また、子どもの精神保健面における対応に留
　意すること。</t>
    <phoneticPr fontId="2"/>
  </si>
  <si>
    <t xml:space="preserve"> ② 門、囲障、外灯の点灯、窓、出入口、避難口、鍵等の施錠状況を点検</t>
    <rPh sb="11" eb="13">
      <t>テントウ</t>
    </rPh>
    <rPh sb="27" eb="29">
      <t>セジョウ</t>
    </rPh>
    <phoneticPr fontId="4"/>
  </si>
  <si>
    <t>しているか。</t>
    <phoneticPr fontId="4"/>
  </si>
  <si>
    <t xml:space="preserve"> ③ 危険な設備、場所等への囲障の設置及びその鍵等の施錠の状況を点検</t>
    <rPh sb="19" eb="20">
      <t>オヨ</t>
    </rPh>
    <rPh sb="23" eb="24">
      <t>カギ</t>
    </rPh>
    <rPh sb="24" eb="25">
      <t>トウ</t>
    </rPh>
    <phoneticPr fontId="4"/>
  </si>
  <si>
    <t xml:space="preserve"> ④ 自動警報装置、防犯監視システム等を設置している場合、作動状況</t>
    <rPh sb="26" eb="28">
      <t>バアイ</t>
    </rPh>
    <phoneticPr fontId="4"/>
  </si>
  <si>
    <t>の点検等を行っているか。</t>
    <phoneticPr fontId="2"/>
  </si>
  <si>
    <t xml:space="preserve"> ③ 所外活動の場所・移動方法などの安全確認は行っているか。</t>
    <rPh sb="3" eb="5">
      <t>ショガイ</t>
    </rPh>
    <rPh sb="5" eb="7">
      <t>カツドウ</t>
    </rPh>
    <rPh sb="8" eb="10">
      <t>バショ</t>
    </rPh>
    <rPh sb="11" eb="13">
      <t>イドウ</t>
    </rPh>
    <rPh sb="13" eb="15">
      <t>ホウホウ</t>
    </rPh>
    <rPh sb="18" eb="20">
      <t>アンゼン</t>
    </rPh>
    <rPh sb="20" eb="22">
      <t>カクニン</t>
    </rPh>
    <rPh sb="23" eb="24">
      <t>オコナ</t>
    </rPh>
    <phoneticPr fontId="2"/>
  </si>
  <si>
    <t xml:space="preserve"> ④ 送迎用車輌（通園バス）や行事用等車輌を使用する際の運行の安全</t>
    <rPh sb="22" eb="24">
      <t>シヨウ</t>
    </rPh>
    <rPh sb="26" eb="27">
      <t>サイ</t>
    </rPh>
    <phoneticPr fontId="2"/>
  </si>
  <si>
    <t>管理マニュアル等を整備しているか。</t>
    <phoneticPr fontId="2"/>
  </si>
  <si>
    <t>「こどもの出欠状況に関する情報の確認、バス送迎に当たっての安全管理等の徹底について」(令和4年11月14日事務連絡)</t>
    <phoneticPr fontId="2"/>
  </si>
  <si>
    <t xml:space="preserve"> ① 保護者付き添いが原則であるが、常時、保護者以外の者が登降園に</t>
    <rPh sb="31" eb="32">
      <t>エン</t>
    </rPh>
    <phoneticPr fontId="4"/>
  </si>
  <si>
    <t>付き添っている児童がいるか。</t>
    <phoneticPr fontId="4"/>
  </si>
  <si>
    <t>その理由を把握しているか。</t>
    <rPh sb="2" eb="4">
      <t>リユウ</t>
    </rPh>
    <rPh sb="5" eb="7">
      <t>ハアク</t>
    </rPh>
    <phoneticPr fontId="2"/>
  </si>
  <si>
    <t xml:space="preserve"> ② 保護者以外の者が迎えに来た場合に、その都度保護者に確認して</t>
    <rPh sb="14" eb="15">
      <t>キ</t>
    </rPh>
    <rPh sb="28" eb="30">
      <t>カクニン</t>
    </rPh>
    <phoneticPr fontId="4"/>
  </si>
  <si>
    <t xml:space="preserve"> ③ 欠席連絡等がない園児について保護者に確認しているか。また、</t>
    <phoneticPr fontId="2"/>
  </si>
  <si>
    <t>職員間で情報を共有しているか。</t>
    <phoneticPr fontId="2"/>
  </si>
  <si>
    <t>「特定教育・保育施設等における事故の報告等について」（令和5年12月14日 こ成安第142号、5教参学第30号）</t>
    <phoneticPr fontId="2"/>
  </si>
  <si>
    <t>報告の対象となる重大事故の範囲
①死亡事故
②意識不明事故（どんな刺激にも反応しない状態に陥ったもの）
③治療に要する期間が 30 日以上の負傷や疾病を伴う重篤な事故</t>
    <phoneticPr fontId="2"/>
  </si>
  <si>
    <t>保育所保育指針 第3章3(2)、
          第3章4</t>
    <rPh sb="3" eb="5">
      <t>ホイク</t>
    </rPh>
    <rPh sb="5" eb="7">
      <t>シシン</t>
    </rPh>
    <rPh sb="8" eb="9">
      <t>ダイ</t>
    </rPh>
    <rPh sb="10" eb="11">
      <t>ショウ</t>
    </rPh>
    <phoneticPr fontId="4"/>
  </si>
  <si>
    <t xml:space="preserve"> ③ 事故の発生・不審者の立入りなどに備え、職員の役割分担、連絡</t>
    <rPh sb="25" eb="27">
      <t>ヤクワリ</t>
    </rPh>
    <rPh sb="27" eb="29">
      <t>ブンタン</t>
    </rPh>
    <rPh sb="30" eb="32">
      <t>レンラク</t>
    </rPh>
    <phoneticPr fontId="4"/>
  </si>
  <si>
    <t>体制の確認がされているか。</t>
    <rPh sb="3" eb="5">
      <t>カクニン</t>
    </rPh>
    <phoneticPr fontId="4"/>
  </si>
  <si>
    <t>学校保健安全法 第29条</t>
    <rPh sb="0" eb="2">
      <t>ガッコウ</t>
    </rPh>
    <rPh sb="2" eb="4">
      <t>ホケン</t>
    </rPh>
    <rPh sb="4" eb="6">
      <t>アンゼン</t>
    </rPh>
    <rPh sb="6" eb="7">
      <t>ホウ</t>
    </rPh>
    <rPh sb="8" eb="9">
      <t>ダイ</t>
    </rPh>
    <rPh sb="11" eb="12">
      <t>ジョウ</t>
    </rPh>
    <phoneticPr fontId="2"/>
  </si>
  <si>
    <t>(直近の届出日</t>
    <rPh sb="1" eb="3">
      <t>チョッキン</t>
    </rPh>
    <rPh sb="4" eb="6">
      <t>トドケデ</t>
    </rPh>
    <rPh sb="6" eb="7">
      <t>ビ</t>
    </rPh>
    <phoneticPr fontId="4"/>
  </si>
  <si>
    <t>(4)　消防計画は職員に周知され、非常災害時の分担表が事務室</t>
    <phoneticPr fontId="2"/>
  </si>
  <si>
    <t>等に掲示しているか。</t>
    <rPh sb="2" eb="4">
      <t>ケイジ</t>
    </rPh>
    <phoneticPr fontId="4"/>
  </si>
  <si>
    <t>(5)　消防設備、火気使用設備、器具等の定期点検の状況に</t>
    <phoneticPr fontId="2"/>
  </si>
  <si>
    <t>ついて</t>
  </si>
  <si>
    <t>消防法施行規則 第31条の6</t>
    <phoneticPr fontId="2"/>
  </si>
  <si>
    <t>（検査日：　　　　年　　　　月　　　　　日）　　・</t>
    <rPh sb="1" eb="3">
      <t>ケンサ</t>
    </rPh>
    <rPh sb="3" eb="4">
      <t>ビ</t>
    </rPh>
    <rPh sb="9" eb="10">
      <t>ネン</t>
    </rPh>
    <rPh sb="14" eb="15">
      <t>ツキ</t>
    </rPh>
    <rPh sb="20" eb="21">
      <t>ニチ</t>
    </rPh>
    <phoneticPr fontId="2"/>
  </si>
  <si>
    <t>消防法 第4条</t>
    <phoneticPr fontId="4"/>
  </si>
  <si>
    <t>イ　指示事項に対する改善状況は、</t>
    <phoneticPr fontId="2"/>
  </si>
  <si>
    <r>
      <t>(9)　ピアノ､ロッカー等の</t>
    </r>
    <r>
      <rPr>
        <u/>
        <sz val="10"/>
        <rFont val="HGｺﾞｼｯｸM"/>
        <family val="3"/>
        <charset val="128"/>
      </rPr>
      <t>転倒防止対策</t>
    </r>
    <r>
      <rPr>
        <sz val="10"/>
        <rFont val="HGｺﾞｼｯｸM"/>
        <family val="3"/>
        <charset val="128"/>
      </rPr>
      <t>や子どもの頭上にある物品等</t>
    </r>
    <rPh sb="21" eb="22">
      <t>コ</t>
    </rPh>
    <phoneticPr fontId="2"/>
  </si>
  <si>
    <r>
      <t>の</t>
    </r>
    <r>
      <rPr>
        <u/>
        <sz val="10"/>
        <rFont val="HGｺﾞｼｯｸM"/>
        <family val="3"/>
        <charset val="128"/>
      </rPr>
      <t>落下防止対策</t>
    </r>
    <r>
      <rPr>
        <sz val="10"/>
        <rFont val="HGｺﾞｼｯｸM"/>
        <family val="3"/>
        <charset val="128"/>
      </rPr>
      <t>をするなど、安全確保に配慮した耐震対策等は行</t>
    </r>
    <phoneticPr fontId="2"/>
  </si>
  <si>
    <t>第48条の４</t>
    <rPh sb="0" eb="1">
      <t>ダイ</t>
    </rPh>
    <phoneticPr fontId="2"/>
  </si>
  <si>
    <t>保育所は、当該保育所が主として利用される地域の住民に対してその行う保育に関し情報の提供を行い、並びにその行う保育に支障がない限りにおいて、乳児、幼児等の保育に関する相談に応じ、及び助言を行うよう努めなければならない。
２　保育所に勤務する保育士は、乳児、幼児等の保育に関する相談に応じ、及び助言を行うために必要な知識及び技能の修得、維持及び向上に努めなければならない。</t>
    <phoneticPr fontId="4"/>
  </si>
  <si>
    <t>児童福祉法 第48条の4</t>
    <phoneticPr fontId="4"/>
  </si>
  <si>
    <t>(2)　地域社会との交流及び連携を行っているか。</t>
    <phoneticPr fontId="2"/>
  </si>
  <si>
    <t>　どのように行っているか。</t>
    <phoneticPr fontId="4"/>
  </si>
  <si>
    <t>(3) 地域における子育て家庭の保護者等に対する支援の状況</t>
    <rPh sb="4" eb="6">
      <t>チイキ</t>
    </rPh>
    <rPh sb="10" eb="12">
      <t>コソダ</t>
    </rPh>
    <rPh sb="13" eb="15">
      <t>カテイ</t>
    </rPh>
    <rPh sb="16" eb="19">
      <t>ホゴシャ</t>
    </rPh>
    <rPh sb="19" eb="20">
      <t>トウ</t>
    </rPh>
    <rPh sb="21" eb="22">
      <t>タイ</t>
    </rPh>
    <rPh sb="24" eb="26">
      <t>シエン</t>
    </rPh>
    <rPh sb="27" eb="29">
      <t>ジョウキョウ</t>
    </rPh>
    <phoneticPr fontId="4"/>
  </si>
  <si>
    <t>その状況</t>
    <rPh sb="2" eb="4">
      <t>ジョウキョウ</t>
    </rPh>
    <phoneticPr fontId="4"/>
  </si>
  <si>
    <t>保育所保育指針 第4章3(1)ア</t>
    <rPh sb="8" eb="9">
      <t>ダイ</t>
    </rPh>
    <rPh sb="10" eb="11">
      <t>ショウ</t>
    </rPh>
    <phoneticPr fontId="4"/>
  </si>
  <si>
    <t>保育所保育指針 第4章3(2)</t>
    <rPh sb="8" eb="9">
      <t>ダイ</t>
    </rPh>
    <rPh sb="10" eb="11">
      <t>ショウ</t>
    </rPh>
    <phoneticPr fontId="4"/>
  </si>
  <si>
    <t>連携の状況</t>
    <rPh sb="0" eb="2">
      <t>レンケイ</t>
    </rPh>
    <rPh sb="3" eb="5">
      <t>ジョウキョウ</t>
    </rPh>
    <phoneticPr fontId="4"/>
  </si>
  <si>
    <t>・就学前の子どもに関する教育、保育等の総合的な提供の推進に関する法律施行規則</t>
    <phoneticPr fontId="2"/>
  </si>
  <si>
    <t>（平成26年内閣府・文部科学省・厚生労働省令第2号）</t>
    <phoneticPr fontId="2"/>
  </si>
  <si>
    <t>https://elaws.e-gov.go.jp/document?lawid=426M60000182002_20230401_505M60000182002</t>
    <phoneticPr fontId="2"/>
  </si>
  <si>
    <t>(3)嘱託医の配置について</t>
    <phoneticPr fontId="2"/>
  </si>
  <si>
    <t>(4)園児の健康診断の実施状況について</t>
    <phoneticPr fontId="2"/>
  </si>
  <si>
    <t>(5)感染症等の発生の状況</t>
    <phoneticPr fontId="2"/>
  </si>
  <si>
    <t>(1)給与規程は整備しているか</t>
    <phoneticPr fontId="2"/>
  </si>
  <si>
    <r>
      <t xml:space="preserve"> ⑦ </t>
    </r>
    <r>
      <rPr>
        <u/>
        <sz val="10"/>
        <rFont val="HGｺﾞｼｯｸM"/>
        <family val="3"/>
        <charset val="128"/>
      </rPr>
      <t>２階以上</t>
    </r>
    <r>
      <rPr>
        <sz val="10"/>
        <rFont val="HGｺﾞｼｯｸM"/>
        <family val="3"/>
        <charset val="128"/>
      </rPr>
      <t>に保育室等がある場合（共通）</t>
    </r>
    <rPh sb="4" eb="5">
      <t>カイ</t>
    </rPh>
    <rPh sb="5" eb="7">
      <t>イジョウ</t>
    </rPh>
    <rPh sb="8" eb="11">
      <t>ホイクシツ</t>
    </rPh>
    <rPh sb="11" eb="12">
      <t>トウ</t>
    </rPh>
    <rPh sb="15" eb="17">
      <t>バアイ</t>
    </rPh>
    <rPh sb="18" eb="20">
      <t>キョウツウ</t>
    </rPh>
    <phoneticPr fontId="4"/>
  </si>
  <si>
    <r>
      <t xml:space="preserve"> ⑧ </t>
    </r>
    <r>
      <rPr>
        <u/>
        <sz val="10"/>
        <rFont val="HGｺﾞｼｯｸM"/>
        <family val="3"/>
        <charset val="128"/>
      </rPr>
      <t>２階</t>
    </r>
    <r>
      <rPr>
        <sz val="10"/>
        <rFont val="HGｺﾞｼｯｸM"/>
        <family val="3"/>
        <charset val="128"/>
      </rPr>
      <t>に保育室等がある場合</t>
    </r>
    <phoneticPr fontId="4"/>
  </si>
  <si>
    <r>
      <t xml:space="preserve"> ⑨ </t>
    </r>
    <r>
      <rPr>
        <u/>
        <sz val="10"/>
        <rFont val="HGｺﾞｼｯｸM"/>
        <family val="3"/>
        <charset val="128"/>
      </rPr>
      <t>３階</t>
    </r>
    <r>
      <rPr>
        <sz val="10"/>
        <rFont val="HGｺﾞｼｯｸM"/>
        <family val="3"/>
        <charset val="128"/>
      </rPr>
      <t>に保育室又は遊戯室がある場合</t>
    </r>
    <phoneticPr fontId="4"/>
  </si>
  <si>
    <r>
      <t>イ　避難用として、特別避難階段に準じた屋内避難階段</t>
    </r>
    <r>
      <rPr>
        <sz val="8"/>
        <rFont val="HGｺﾞｼｯｸM"/>
        <family val="3"/>
        <charset val="128"/>
      </rPr>
      <t>(※2)</t>
    </r>
    <r>
      <rPr>
        <sz val="10"/>
        <rFont val="HGｺﾞｼｯｸM"/>
        <family val="3"/>
        <charset val="128"/>
      </rPr>
      <t>、耐火</t>
    </r>
    <phoneticPr fontId="4"/>
  </si>
  <si>
    <r>
      <t xml:space="preserve"> ⑩ </t>
    </r>
    <r>
      <rPr>
        <u/>
        <sz val="10"/>
        <rFont val="HGｺﾞｼｯｸM"/>
        <family val="3"/>
        <charset val="128"/>
      </rPr>
      <t>４階以上</t>
    </r>
    <r>
      <rPr>
        <sz val="10"/>
        <rFont val="HGｺﾞｼｯｸM"/>
        <family val="3"/>
        <charset val="128"/>
      </rPr>
      <t>に保育室又は遊戯室がある場合</t>
    </r>
    <rPh sb="4" eb="5">
      <t>カイ</t>
    </rPh>
    <rPh sb="5" eb="7">
      <t>イジョウ</t>
    </rPh>
    <phoneticPr fontId="4"/>
  </si>
  <si>
    <r>
      <t xml:space="preserve"> ⑪ 3</t>
    </r>
    <r>
      <rPr>
        <u/>
        <sz val="10"/>
        <rFont val="HGｺﾞｼｯｸM"/>
        <family val="3"/>
        <charset val="128"/>
      </rPr>
      <t>階以上</t>
    </r>
    <r>
      <rPr>
        <sz val="10"/>
        <rFont val="HGｺﾞｼｯｸM"/>
        <family val="3"/>
        <charset val="128"/>
      </rPr>
      <t>に保育室又は遊戯室がある場合</t>
    </r>
    <rPh sb="4" eb="5">
      <t>カイ</t>
    </rPh>
    <rPh sb="5" eb="7">
      <t>イジョウ</t>
    </rPh>
    <phoneticPr fontId="4"/>
  </si>
  <si>
    <t>ウ　 水質検査を実施しているか。</t>
    <rPh sb="3" eb="5">
      <t>スイシツ</t>
    </rPh>
    <rPh sb="5" eb="7">
      <t>ケンサ</t>
    </rPh>
    <rPh sb="8" eb="10">
      <t>ジッシ</t>
    </rPh>
    <phoneticPr fontId="4"/>
  </si>
  <si>
    <t>都市水道またはこれに準ずる簡易水道</t>
    <rPh sb="0" eb="2">
      <t>トシ</t>
    </rPh>
    <phoneticPr fontId="4"/>
  </si>
  <si>
    <t>別表１  正規職員：教育及び保育従事者の勤務状況及び給与支給状況</t>
    <rPh sb="5" eb="7">
      <t>セイキ</t>
    </rPh>
    <rPh sb="7" eb="9">
      <t>ショクイン</t>
    </rPh>
    <rPh sb="10" eb="12">
      <t>キョウイク</t>
    </rPh>
    <rPh sb="12" eb="13">
      <t>オヨ</t>
    </rPh>
    <rPh sb="16" eb="19">
      <t>ジュウジシャ</t>
    </rPh>
    <phoneticPr fontId="4"/>
  </si>
  <si>
    <t>数式があります →
削 除 厳 禁 →</t>
    <rPh sb="0" eb="2">
      <t>スウシキ</t>
    </rPh>
    <rPh sb="10" eb="11">
      <t>サク</t>
    </rPh>
    <rPh sb="12" eb="13">
      <t>ジョ</t>
    </rPh>
    <rPh sb="14" eb="15">
      <t>ゲン</t>
    </rPh>
    <rPh sb="16" eb="17">
      <t>キン</t>
    </rPh>
    <phoneticPr fontId="2"/>
  </si>
  <si>
    <t>番　号</t>
    <rPh sb="0" eb="1">
      <t>バン</t>
    </rPh>
    <rPh sb="2" eb="3">
      <t>ゴウ</t>
    </rPh>
    <phoneticPr fontId="4"/>
  </si>
  <si>
    <t>氏　　名</t>
    <rPh sb="0" eb="1">
      <t>シ</t>
    </rPh>
    <rPh sb="3" eb="4">
      <t>メイ</t>
    </rPh>
    <phoneticPr fontId="4"/>
  </si>
  <si>
    <t>年齢</t>
    <rPh sb="0" eb="2">
      <t>ネンレイ</t>
    </rPh>
    <phoneticPr fontId="4"/>
  </si>
  <si>
    <t>担任
クラス名</t>
    <rPh sb="0" eb="2">
      <t>タンニン</t>
    </rPh>
    <rPh sb="6" eb="7">
      <t>メイ</t>
    </rPh>
    <phoneticPr fontId="4"/>
  </si>
  <si>
    <t>保育士登録</t>
    <rPh sb="0" eb="3">
      <t>ホイクシ</t>
    </rPh>
    <rPh sb="3" eb="5">
      <t>トウロク</t>
    </rPh>
    <phoneticPr fontId="4"/>
  </si>
  <si>
    <t>幼稚園免許</t>
    <rPh sb="0" eb="3">
      <t>ヨウチエン</t>
    </rPh>
    <rPh sb="3" eb="5">
      <t>メンキョ</t>
    </rPh>
    <phoneticPr fontId="4"/>
  </si>
  <si>
    <t>最終学歴</t>
    <rPh sb="0" eb="2">
      <t>サイシュウ</t>
    </rPh>
    <rPh sb="2" eb="4">
      <t>ガクレキ</t>
    </rPh>
    <phoneticPr fontId="4"/>
  </si>
  <si>
    <t>経　験　年　数</t>
    <rPh sb="0" eb="1">
      <t>キョウ</t>
    </rPh>
    <rPh sb="2" eb="3">
      <t>シルシ</t>
    </rPh>
    <rPh sb="4" eb="5">
      <t>トシ</t>
    </rPh>
    <rPh sb="6" eb="7">
      <t>カズ</t>
    </rPh>
    <phoneticPr fontId="4"/>
  </si>
  <si>
    <t>給　与　状　況　　（本年度監査調書提出月分）</t>
    <rPh sb="0" eb="1">
      <t>キュウ</t>
    </rPh>
    <rPh sb="2" eb="3">
      <t>アタエ</t>
    </rPh>
    <rPh sb="4" eb="5">
      <t>ジョウ</t>
    </rPh>
    <rPh sb="6" eb="7">
      <t>キョウ</t>
    </rPh>
    <phoneticPr fontId="4"/>
  </si>
  <si>
    <t>前年度
有給休暇</t>
    <rPh sb="0" eb="3">
      <t>ゼンネンド</t>
    </rPh>
    <rPh sb="4" eb="6">
      <t>ユウキュウ</t>
    </rPh>
    <rPh sb="6" eb="8">
      <t>キュウカ</t>
    </rPh>
    <phoneticPr fontId="4"/>
  </si>
  <si>
    <t>退職共済加入</t>
    <rPh sb="0" eb="2">
      <t>タイショク</t>
    </rPh>
    <rPh sb="2" eb="4">
      <t>キョウサイ</t>
    </rPh>
    <rPh sb="4" eb="6">
      <t>カニュウ</t>
    </rPh>
    <phoneticPr fontId="4"/>
  </si>
  <si>
    <t>備考</t>
    <rPh sb="0" eb="2">
      <t>ビコウ</t>
    </rPh>
    <phoneticPr fontId="4"/>
  </si>
  <si>
    <t>現施設経験</t>
    <rPh sb="0" eb="1">
      <t>ゲン</t>
    </rPh>
    <rPh sb="1" eb="3">
      <t>シセツ</t>
    </rPh>
    <rPh sb="3" eb="5">
      <t>ケイケン</t>
    </rPh>
    <phoneticPr fontId="4"/>
  </si>
  <si>
    <r>
      <t>その他の施設の経験</t>
    </r>
    <r>
      <rPr>
        <sz val="9"/>
        <rFont val="HGｺﾞｼｯｸM"/>
        <family val="3"/>
        <charset val="128"/>
      </rPr>
      <t>B</t>
    </r>
    <rPh sb="2" eb="3">
      <t>タ</t>
    </rPh>
    <rPh sb="4" eb="6">
      <t>シセツ</t>
    </rPh>
    <rPh sb="7" eb="9">
      <t>ケイケン</t>
    </rPh>
    <phoneticPr fontId="4"/>
  </si>
  <si>
    <r>
      <rPr>
        <sz val="9"/>
        <rFont val="HGｺﾞｼｯｸM"/>
        <family val="3"/>
        <charset val="128"/>
      </rPr>
      <t>計</t>
    </r>
    <r>
      <rPr>
        <sz val="8.5"/>
        <rFont val="HGｺﾞｼｯｸM"/>
        <family val="3"/>
        <charset val="128"/>
      </rPr>
      <t xml:space="preserve">
</t>
    </r>
    <r>
      <rPr>
        <sz val="9"/>
        <rFont val="HGｺﾞｼｯｸM"/>
        <family val="3"/>
        <charset val="128"/>
      </rPr>
      <t>A＋B</t>
    </r>
    <rPh sb="0" eb="1">
      <t>ケイ</t>
    </rPh>
    <phoneticPr fontId="4"/>
  </si>
  <si>
    <t>本　　俸　（円）</t>
    <rPh sb="0" eb="1">
      <t>ホン</t>
    </rPh>
    <rPh sb="3" eb="4">
      <t>ポウ</t>
    </rPh>
    <rPh sb="6" eb="7">
      <t>エン</t>
    </rPh>
    <phoneticPr fontId="4"/>
  </si>
  <si>
    <t>諸手当 D       (円)</t>
    <rPh sb="0" eb="1">
      <t>モロ</t>
    </rPh>
    <rPh sb="1" eb="2">
      <t>テ</t>
    </rPh>
    <rPh sb="2" eb="3">
      <t>トウ</t>
    </rPh>
    <rPh sb="13" eb="14">
      <t>エン</t>
    </rPh>
    <phoneticPr fontId="4"/>
  </si>
  <si>
    <t>取得
日数</t>
    <rPh sb="0" eb="2">
      <t>シュトク</t>
    </rPh>
    <rPh sb="3" eb="5">
      <t>ニッスウ</t>
    </rPh>
    <phoneticPr fontId="4"/>
  </si>
  <si>
    <t>雇用
形態</t>
    <rPh sb="0" eb="2">
      <t>コヨウ</t>
    </rPh>
    <rPh sb="3" eb="5">
      <t>ケイタイ</t>
    </rPh>
    <phoneticPr fontId="2"/>
  </si>
  <si>
    <t>週
平均
労働
時間</t>
    <rPh sb="0" eb="1">
      <t>シュウ</t>
    </rPh>
    <rPh sb="2" eb="4">
      <t>ヘイキン</t>
    </rPh>
    <rPh sb="5" eb="7">
      <t>ロウドウ</t>
    </rPh>
    <rPh sb="8" eb="10">
      <t>ジカン</t>
    </rPh>
    <phoneticPr fontId="2"/>
  </si>
  <si>
    <t>採用(異動)
年月日</t>
    <rPh sb="0" eb="1">
      <t>サイ</t>
    </rPh>
    <rPh sb="1" eb="2">
      <t>ヨウ</t>
    </rPh>
    <rPh sb="3" eb="5">
      <t>イドウ</t>
    </rPh>
    <rPh sb="7" eb="10">
      <t>ネンガッピ</t>
    </rPh>
    <phoneticPr fontId="4"/>
  </si>
  <si>
    <t>勤続
年数
A</t>
    <rPh sb="0" eb="1">
      <t>ツトム</t>
    </rPh>
    <rPh sb="1" eb="2">
      <t>ゾク</t>
    </rPh>
    <rPh sb="3" eb="5">
      <t>ネンスウ</t>
    </rPh>
    <phoneticPr fontId="4"/>
  </si>
  <si>
    <t>前年度</t>
    <rPh sb="0" eb="3">
      <t>ゼンネンド</t>
    </rPh>
    <phoneticPr fontId="4"/>
  </si>
  <si>
    <t>本年度 C
直近月</t>
    <rPh sb="0" eb="3">
      <t>ホンネンド</t>
    </rPh>
    <rPh sb="6" eb="8">
      <t>チョッキン</t>
    </rPh>
    <rPh sb="8" eb="9">
      <t>ツキ</t>
    </rPh>
    <phoneticPr fontId="4"/>
  </si>
  <si>
    <t>給与改善</t>
    <rPh sb="0" eb="2">
      <t>キュウヨ</t>
    </rPh>
    <rPh sb="2" eb="4">
      <t>カイゼン</t>
    </rPh>
    <phoneticPr fontId="4"/>
  </si>
  <si>
    <t>処遇改善Ⅰ</t>
    <rPh sb="0" eb="2">
      <t>ショグウ</t>
    </rPh>
    <rPh sb="2" eb="4">
      <t>カイゼン</t>
    </rPh>
    <phoneticPr fontId="2"/>
  </si>
  <si>
    <t>管理職</t>
    <phoneticPr fontId="4"/>
  </si>
  <si>
    <t>扶養</t>
    <rPh sb="0" eb="2">
      <t>フヨウ</t>
    </rPh>
    <phoneticPr fontId="4"/>
  </si>
  <si>
    <t>時間外</t>
    <phoneticPr fontId="4"/>
  </si>
  <si>
    <t>小計</t>
    <rPh sb="0" eb="2">
      <t>ショウケイ</t>
    </rPh>
    <phoneticPr fontId="4"/>
  </si>
  <si>
    <t>担任
学級名</t>
    <phoneticPr fontId="4"/>
  </si>
  <si>
    <t>特殊業務</t>
    <rPh sb="0" eb="2">
      <t>トクシュ</t>
    </rPh>
    <rPh sb="2" eb="4">
      <t>ギョウム</t>
    </rPh>
    <phoneticPr fontId="2"/>
  </si>
  <si>
    <t>処遇改善Ⅱ</t>
    <phoneticPr fontId="4"/>
  </si>
  <si>
    <t>主任加算</t>
    <rPh sb="0" eb="2">
      <t>シュニン</t>
    </rPh>
    <rPh sb="2" eb="4">
      <t>カサン</t>
    </rPh>
    <phoneticPr fontId="4"/>
  </si>
  <si>
    <t>住居</t>
    <phoneticPr fontId="4"/>
  </si>
  <si>
    <t>市町村補助</t>
    <rPh sb="0" eb="3">
      <t>シチョウソン</t>
    </rPh>
    <rPh sb="3" eb="5">
      <t>ホジョ</t>
    </rPh>
    <phoneticPr fontId="4"/>
  </si>
  <si>
    <t>所定
日数</t>
    <rPh sb="0" eb="2">
      <t>ショテイ</t>
    </rPh>
    <rPh sb="3" eb="5">
      <t>ニッスウ</t>
    </rPh>
    <phoneticPr fontId="4"/>
  </si>
  <si>
    <t>格付</t>
    <rPh sb="0" eb="2">
      <t>カクヅ</t>
    </rPh>
    <phoneticPr fontId="2"/>
  </si>
  <si>
    <t>処遇改善Ⅲ</t>
    <phoneticPr fontId="2"/>
  </si>
  <si>
    <t>役職加算</t>
    <rPh sb="0" eb="2">
      <t>ヤクショク</t>
    </rPh>
    <rPh sb="2" eb="4">
      <t>カサン</t>
    </rPh>
    <phoneticPr fontId="4"/>
  </si>
  <si>
    <t>通勤</t>
    <rPh sb="0" eb="2">
      <t>ツウキン</t>
    </rPh>
    <phoneticPr fontId="4"/>
  </si>
  <si>
    <t>その他</t>
    <rPh sb="2" eb="3">
      <t>タ</t>
    </rPh>
    <phoneticPr fontId="4"/>
  </si>
  <si>
    <t>(C+D)</t>
    <phoneticPr fontId="4"/>
  </si>
  <si>
    <t>保育士</t>
  </si>
  <si>
    <t>例示</t>
    <rPh sb="0" eb="2">
      <t>レイジ</t>
    </rPh>
    <phoneticPr fontId="4"/>
  </si>
  <si>
    <t>そら組</t>
    <rPh sb="2" eb="3">
      <t>クミ</t>
    </rPh>
    <phoneticPr fontId="4"/>
  </si>
  <si>
    <t>○</t>
  </si>
  <si>
    <t>大学</t>
  </si>
  <si>
    <t>H19</t>
    <phoneticPr fontId="4"/>
  </si>
  <si>
    <t>７</t>
    <phoneticPr fontId="2"/>
  </si>
  <si>
    <t>◯</t>
  </si>
  <si>
    <t>理事長の長女</t>
    <rPh sb="0" eb="3">
      <t>リジチョウ</t>
    </rPh>
    <rPh sb="4" eb="6">
      <t>チョウジョ</t>
    </rPh>
    <phoneticPr fontId="4"/>
  </si>
  <si>
    <t>保育　薫</t>
    <rPh sb="0" eb="2">
      <t>ホイク</t>
    </rPh>
    <rPh sb="3" eb="4">
      <t>カオル</t>
    </rPh>
    <phoneticPr fontId="4"/>
  </si>
  <si>
    <t>短時間</t>
  </si>
  <si>
    <t>1組</t>
    <rPh sb="1" eb="2">
      <t>クミ</t>
    </rPh>
    <phoneticPr fontId="4"/>
  </si>
  <si>
    <t>2-11</t>
    <phoneticPr fontId="4"/>
  </si>
  <si>
    <t>2-12</t>
    <phoneticPr fontId="4"/>
  </si>
  <si>
    <t>○教育及び保育従事者の平均経験年数、平均給与及び有給休暇の状況を記入すること。</t>
    <rPh sb="1" eb="3">
      <t>キョウイク</t>
    </rPh>
    <rPh sb="3" eb="4">
      <t>オヨ</t>
    </rPh>
    <rPh sb="5" eb="7">
      <t>ホイク</t>
    </rPh>
    <rPh sb="7" eb="10">
      <t>ジュウジシャ</t>
    </rPh>
    <phoneticPr fontId="4"/>
  </si>
  <si>
    <t>給　　与
対象人数</t>
    <rPh sb="0" eb="1">
      <t>キュウ</t>
    </rPh>
    <rPh sb="3" eb="4">
      <t>ヨ</t>
    </rPh>
    <rPh sb="5" eb="7">
      <t>タイショウ</t>
    </rPh>
    <rPh sb="7" eb="9">
      <t>ニンズウ</t>
    </rPh>
    <phoneticPr fontId="4"/>
  </si>
  <si>
    <t>年　休
取得率</t>
    <rPh sb="0" eb="1">
      <t>トシ</t>
    </rPh>
    <rPh sb="2" eb="3">
      <t>キュウ</t>
    </rPh>
    <rPh sb="4" eb="7">
      <t>シュトクリツ</t>
    </rPh>
    <phoneticPr fontId="4"/>
  </si>
  <si>
    <t>小計</t>
    <rPh sb="0" eb="1">
      <t>ショウ</t>
    </rPh>
    <rPh sb="1" eb="2">
      <t>ケイ</t>
    </rPh>
    <phoneticPr fontId="2"/>
  </si>
  <si>
    <t>副園長</t>
    <rPh sb="0" eb="3">
      <t>フクエンチョウ</t>
    </rPh>
    <phoneticPr fontId="4"/>
  </si>
  <si>
    <t>主任保育士</t>
    <rPh sb="0" eb="2">
      <t>シュニン</t>
    </rPh>
    <rPh sb="2" eb="5">
      <t>ホイクシ</t>
    </rPh>
    <phoneticPr fontId="4"/>
  </si>
  <si>
    <t>（注）</t>
    <phoneticPr fontId="4"/>
  </si>
  <si>
    <t>1．</t>
    <phoneticPr fontId="4"/>
  </si>
  <si>
    <t>本表は、当該年度監査調書提出月現在で記入すること。（年度途中の休職・退職者についてはNo13-(16)に記入してください。）</t>
    <phoneticPr fontId="4"/>
  </si>
  <si>
    <t>副主任保育士</t>
    <rPh sb="0" eb="3">
      <t>フクシュニン</t>
    </rPh>
    <rPh sb="3" eb="6">
      <t>ホイクシ</t>
    </rPh>
    <phoneticPr fontId="4"/>
  </si>
  <si>
    <t>2．</t>
    <phoneticPr fontId="4"/>
  </si>
  <si>
    <t>「諸手当」欄には、支給されている全ての手当の名称及び金額を記入すること。「給与改善費」を「本俸」に込めている場合は記入不用。「処遇改善Ⅰ」は、処遇改善等加算のうち賃金改善要求分を毎月の諸手当として支給する場合に記入すること。</t>
    <rPh sb="37" eb="39">
      <t>キュウヨ</t>
    </rPh>
    <rPh sb="39" eb="42">
      <t>カイゼンヒ</t>
    </rPh>
    <rPh sb="45" eb="46">
      <t>ホン</t>
    </rPh>
    <rPh sb="49" eb="50">
      <t>コ</t>
    </rPh>
    <rPh sb="54" eb="56">
      <t>バアイ</t>
    </rPh>
    <rPh sb="57" eb="59">
      <t>キニュウ</t>
    </rPh>
    <rPh sb="59" eb="61">
      <t>フヨウ</t>
    </rPh>
    <rPh sb="63" eb="65">
      <t>ショグウ</t>
    </rPh>
    <rPh sb="65" eb="67">
      <t>カイゼン</t>
    </rPh>
    <rPh sb="71" eb="73">
      <t>ショグウ</t>
    </rPh>
    <rPh sb="73" eb="75">
      <t>カイゼン</t>
    </rPh>
    <rPh sb="75" eb="76">
      <t>トウ</t>
    </rPh>
    <rPh sb="76" eb="78">
      <t>カサン</t>
    </rPh>
    <rPh sb="81" eb="83">
      <t>チンギン</t>
    </rPh>
    <rPh sb="83" eb="85">
      <t>カイゼン</t>
    </rPh>
    <rPh sb="85" eb="88">
      <t>ヨウキュウブン</t>
    </rPh>
    <rPh sb="89" eb="91">
      <t>マイツキ</t>
    </rPh>
    <rPh sb="92" eb="95">
      <t>ショテアテ</t>
    </rPh>
    <rPh sb="98" eb="100">
      <t>シキュウ</t>
    </rPh>
    <rPh sb="102" eb="104">
      <t>バアイ</t>
    </rPh>
    <rPh sb="105" eb="107">
      <t>キニュウ</t>
    </rPh>
    <phoneticPr fontId="4"/>
  </si>
  <si>
    <t>幼稚園教諭</t>
    <rPh sb="0" eb="3">
      <t>ヨウチエン</t>
    </rPh>
    <rPh sb="3" eb="5">
      <t>キョウユ</t>
    </rPh>
    <phoneticPr fontId="4"/>
  </si>
  <si>
    <t>3．</t>
    <phoneticPr fontId="4"/>
  </si>
  <si>
    <t>「備考」欄には、法人役員及び施設長と親族関係にある者の続柄（例：「園長の妻」「理事長の長男」「理事の次女」等）、職種変更・正職員化等について記入すること。</t>
    <rPh sb="27" eb="29">
      <t>ツヅキガラ</t>
    </rPh>
    <rPh sb="56" eb="58">
      <t>ショクシュ</t>
    </rPh>
    <rPh sb="58" eb="60">
      <t>ヘンコウ</t>
    </rPh>
    <rPh sb="61" eb="64">
      <t>セイショクイン</t>
    </rPh>
    <rPh sb="64" eb="65">
      <t>バ</t>
    </rPh>
    <rPh sb="65" eb="66">
      <t>トウ</t>
    </rPh>
    <phoneticPr fontId="4"/>
  </si>
  <si>
    <t>看護師</t>
    <rPh sb="0" eb="3">
      <t>カンゴシ</t>
    </rPh>
    <phoneticPr fontId="4"/>
  </si>
  <si>
    <t>4．</t>
    <phoneticPr fontId="4"/>
  </si>
  <si>
    <t>5．</t>
  </si>
  <si>
    <t>雇用形態は常勤（正規職員の所定労働時間と同じ労働時間）または、短時間（常勤以外の労働時間）を記入すること。</t>
    <rPh sb="31" eb="34">
      <t>タンジカン</t>
    </rPh>
    <phoneticPr fontId="2"/>
  </si>
  <si>
    <t>累計</t>
    <rPh sb="0" eb="2">
      <t>ルイケイ</t>
    </rPh>
    <phoneticPr fontId="2"/>
  </si>
  <si>
    <t>雇用形態は常勤（正規職員の所定労働時間と同じ労働時間）または、短時間（常勤以外の労働時間）を記入すること。</t>
    <phoneticPr fontId="2"/>
  </si>
  <si>
    <t>採用
(異動)
年月日</t>
    <rPh sb="0" eb="1">
      <t>サイ</t>
    </rPh>
    <rPh sb="1" eb="2">
      <t>ヨウ</t>
    </rPh>
    <rPh sb="4" eb="6">
      <t>イドウ</t>
    </rPh>
    <rPh sb="8" eb="11">
      <t>ネンガッピ</t>
    </rPh>
    <phoneticPr fontId="4"/>
  </si>
  <si>
    <t>年　齢</t>
    <rPh sb="0" eb="1">
      <t>ネン</t>
    </rPh>
    <rPh sb="2" eb="3">
      <t>トシ</t>
    </rPh>
    <phoneticPr fontId="4"/>
  </si>
  <si>
    <t>資格の有無</t>
    <rPh sb="0" eb="2">
      <t>シカク</t>
    </rPh>
    <rPh sb="3" eb="5">
      <t>ウム</t>
    </rPh>
    <phoneticPr fontId="4"/>
  </si>
  <si>
    <t>資格の種 　類</t>
    <rPh sb="0" eb="2">
      <t>シカク</t>
    </rPh>
    <rPh sb="3" eb="4">
      <t>タネ</t>
    </rPh>
    <rPh sb="6" eb="7">
      <t>タグイ</t>
    </rPh>
    <phoneticPr fontId="4"/>
  </si>
  <si>
    <t>経　験　年　数</t>
    <phoneticPr fontId="2"/>
  </si>
  <si>
    <t>計
A＋B</t>
    <rPh sb="0" eb="1">
      <t>ケイ</t>
    </rPh>
    <phoneticPr fontId="4"/>
  </si>
  <si>
    <r>
      <t>採用</t>
    </r>
    <r>
      <rPr>
        <sz val="6"/>
        <rFont val="HGｺﾞｼｯｸM"/>
        <family val="3"/>
        <charset val="128"/>
      </rPr>
      <t>(異動)</t>
    </r>
    <r>
      <rPr>
        <sz val="9"/>
        <rFont val="HGｺﾞｼｯｸM"/>
        <family val="3"/>
        <charset val="128"/>
      </rPr>
      <t xml:space="preserve">
年月日</t>
    </r>
    <rPh sb="0" eb="1">
      <t>サイ</t>
    </rPh>
    <rPh sb="1" eb="2">
      <t>ヨウ</t>
    </rPh>
    <rPh sb="3" eb="5">
      <t>イドウ</t>
    </rPh>
    <rPh sb="7" eb="10">
      <t>ネンガッピ</t>
    </rPh>
    <phoneticPr fontId="4"/>
  </si>
  <si>
    <t>本年度 C</t>
    <rPh sb="0" eb="3">
      <t>ホンネンド</t>
    </rPh>
    <phoneticPr fontId="4"/>
  </si>
  <si>
    <t>直近月</t>
    <rPh sb="0" eb="2">
      <t>チョッキン</t>
    </rPh>
    <rPh sb="2" eb="3">
      <t>ツキ</t>
    </rPh>
    <phoneticPr fontId="4"/>
  </si>
  <si>
    <t>園長</t>
  </si>
  <si>
    <t>有</t>
  </si>
  <si>
    <t>短大</t>
  </si>
  <si>
    <t>理事長の妻</t>
    <rPh sb="0" eb="3">
      <t>リジチョウ</t>
    </rPh>
    <rPh sb="4" eb="5">
      <t>ツマ</t>
    </rPh>
    <phoneticPr fontId="4"/>
  </si>
  <si>
    <t>保育花子</t>
    <rPh sb="0" eb="2">
      <t>ホイク</t>
    </rPh>
    <phoneticPr fontId="2"/>
  </si>
  <si>
    <t>H20/4/1園長就任</t>
    <rPh sb="7" eb="9">
      <t>エンチョウ</t>
    </rPh>
    <rPh sb="9" eb="11">
      <t>シュウニン</t>
    </rPh>
    <phoneticPr fontId="4"/>
  </si>
  <si>
    <t>1-7</t>
    <phoneticPr fontId="2"/>
  </si>
  <si>
    <t>1-8</t>
    <phoneticPr fontId="2"/>
  </si>
  <si>
    <t>○保育士以外の職員（園長、副園長を除く）の平均経験年数、平均給与及び有給休暇の状況を記入すること。</t>
    <rPh sb="4" eb="6">
      <t>イガイ</t>
    </rPh>
    <rPh sb="7" eb="9">
      <t>ショクイン</t>
    </rPh>
    <rPh sb="10" eb="12">
      <t>エンチョウ</t>
    </rPh>
    <rPh sb="13" eb="16">
      <t>フクエンチョウ</t>
    </rPh>
    <rPh sb="17" eb="18">
      <t>ノゾ</t>
    </rPh>
    <phoneticPr fontId="4"/>
  </si>
  <si>
    <t>2．</t>
  </si>
  <si>
    <t>3．</t>
  </si>
  <si>
    <t>有給休暇</t>
    <phoneticPr fontId="2"/>
  </si>
  <si>
    <r>
      <t xml:space="preserve">本年度 C
</t>
    </r>
    <r>
      <rPr>
        <b/>
        <u/>
        <sz val="9"/>
        <rFont val="HGｺﾞｼｯｸM"/>
        <family val="3"/>
        <charset val="128"/>
      </rPr>
      <t>直近月</t>
    </r>
    <rPh sb="0" eb="3">
      <t>ホンネンド</t>
    </rPh>
    <rPh sb="6" eb="8">
      <t>チョッキン</t>
    </rPh>
    <rPh sb="8" eb="9">
      <t>ツキ</t>
    </rPh>
    <phoneticPr fontId="4"/>
  </si>
  <si>
    <t>算定根拠</t>
    <rPh sb="0" eb="2">
      <t>サンテイ</t>
    </rPh>
    <rPh sb="2" eb="4">
      <t>コンキョ</t>
    </rPh>
    <phoneticPr fontId="2"/>
  </si>
  <si>
    <t>たいよう組</t>
    <rPh sb="4" eb="5">
      <t>クミ</t>
    </rPh>
    <phoneticPr fontId="4"/>
  </si>
  <si>
    <t>専門学校</t>
  </si>
  <si>
    <t>保育　好子</t>
    <rPh sb="0" eb="2">
      <t>ホイク</t>
    </rPh>
    <rPh sb="3" eb="4">
      <t>ス</t>
    </rPh>
    <rPh sb="4" eb="5">
      <t>コ</t>
    </rPh>
    <phoneticPr fontId="4"/>
  </si>
  <si>
    <t>常勤</t>
  </si>
  <si>
    <t>－</t>
    <phoneticPr fontId="2"/>
  </si>
  <si>
    <t>日給</t>
  </si>
  <si>
    <t>6750</t>
    <phoneticPr fontId="2"/>
  </si>
  <si>
    <t>格付表</t>
  </si>
  <si>
    <t>1-2</t>
    <phoneticPr fontId="2"/>
  </si>
  <si>
    <t>3．</t>
    <phoneticPr fontId="2"/>
  </si>
  <si>
    <t>4．</t>
    <phoneticPr fontId="2"/>
  </si>
  <si>
    <t>「備考」欄には、法人役員及び施設長と親族関係にある者の続柄（例：「園長の妻」「理事長の長男」「理事の次女」等）、職種変更・正職員化等について記入すること。</t>
    <rPh sb="27" eb="29">
      <t>ツヅキガラ</t>
    </rPh>
    <rPh sb="56" eb="58">
      <t>ショクシュ</t>
    </rPh>
    <rPh sb="58" eb="60">
      <t>ヘンコウ</t>
    </rPh>
    <rPh sb="61" eb="64">
      <t>セイショクイン</t>
    </rPh>
    <rPh sb="64" eb="65">
      <t>バ</t>
    </rPh>
    <rPh sb="65" eb="66">
      <t>トウ</t>
    </rPh>
    <rPh sb="70" eb="72">
      <t>キニュウ</t>
    </rPh>
    <phoneticPr fontId="4"/>
  </si>
  <si>
    <t>5．</t>
    <phoneticPr fontId="4"/>
  </si>
  <si>
    <r>
      <t>採用</t>
    </r>
    <r>
      <rPr>
        <sz val="6"/>
        <rFont val="HGｺﾞｼｯｸM"/>
        <family val="3"/>
        <charset val="128"/>
      </rPr>
      <t>(異動)</t>
    </r>
    <r>
      <rPr>
        <sz val="9"/>
        <rFont val="HGｺﾞｼｯｸM"/>
        <family val="3"/>
        <charset val="128"/>
      </rPr>
      <t xml:space="preserve">
</t>
    </r>
    <r>
      <rPr>
        <sz val="6"/>
        <rFont val="HGｺﾞｼｯｸM"/>
        <family val="3"/>
        <charset val="128"/>
      </rPr>
      <t>年月日</t>
    </r>
    <rPh sb="0" eb="1">
      <t>サイ</t>
    </rPh>
    <rPh sb="1" eb="2">
      <t>ヨウ</t>
    </rPh>
    <rPh sb="3" eb="5">
      <t>イドウ</t>
    </rPh>
    <rPh sb="7" eb="10">
      <t>ネンガッピ</t>
    </rPh>
    <phoneticPr fontId="4"/>
  </si>
  <si>
    <t>給与
改善</t>
    <rPh sb="0" eb="2">
      <t>キュウヨ</t>
    </rPh>
    <rPh sb="3" eb="5">
      <t>カイゼン</t>
    </rPh>
    <phoneticPr fontId="4"/>
  </si>
  <si>
    <t>事務員</t>
  </si>
  <si>
    <t>簿記2級</t>
  </si>
  <si>
    <t>保育　太郎</t>
    <rPh sb="0" eb="2">
      <t>ホイク</t>
    </rPh>
    <rPh sb="3" eb="5">
      <t>タロウ</t>
    </rPh>
    <phoneticPr fontId="4"/>
  </si>
  <si>
    <t>時給</t>
  </si>
  <si>
    <t>850</t>
    <phoneticPr fontId="2"/>
  </si>
  <si>
    <t>月給</t>
  </si>
  <si>
    <t>「諸手当」欄には、支給されている全ての手当の名称及び金額を記入すること。「処遇改善Ⅰ」は、処遇改善等加算のうち賃金改善要求分を毎月の諸手当として支給する場合に記入すること。</t>
    <rPh sb="37" eb="39">
      <t>ショグウ</t>
    </rPh>
    <rPh sb="39" eb="41">
      <t>カイゼン</t>
    </rPh>
    <rPh sb="45" eb="47">
      <t>ショグウ</t>
    </rPh>
    <rPh sb="47" eb="49">
      <t>カイゼン</t>
    </rPh>
    <rPh sb="49" eb="50">
      <t>トウ</t>
    </rPh>
    <rPh sb="50" eb="52">
      <t>カサン</t>
    </rPh>
    <rPh sb="55" eb="57">
      <t>チンギン</t>
    </rPh>
    <rPh sb="57" eb="59">
      <t>カイゼン</t>
    </rPh>
    <rPh sb="59" eb="62">
      <t>ヨウキュウブン</t>
    </rPh>
    <rPh sb="63" eb="65">
      <t>マイツキ</t>
    </rPh>
    <rPh sb="66" eb="69">
      <t>ショテアテ</t>
    </rPh>
    <rPh sb="72" eb="74">
      <t>シキュウ</t>
    </rPh>
    <rPh sb="76" eb="78">
      <t>バアイ</t>
    </rPh>
    <rPh sb="79" eb="81">
      <t>キニュウ</t>
    </rPh>
    <phoneticPr fontId="4"/>
  </si>
  <si>
    <t>給　与　状　況　　（本年度監査調書提出月分）</t>
    <rPh sb="0" eb="1">
      <t>キュウ</t>
    </rPh>
    <rPh sb="2" eb="3">
      <t>アタエ</t>
    </rPh>
    <rPh sb="4" eb="5">
      <t>ジョウ</t>
    </rPh>
    <rPh sb="6" eb="7">
      <t>キョウ</t>
    </rPh>
    <rPh sb="10" eb="13">
      <t>ホンネンド</t>
    </rPh>
    <rPh sb="13" eb="15">
      <t>カンサ</t>
    </rPh>
    <rPh sb="15" eb="17">
      <t>チョウショ</t>
    </rPh>
    <rPh sb="17" eb="19">
      <t>テイシュツ</t>
    </rPh>
    <rPh sb="19" eb="20">
      <t>ヅキ</t>
    </rPh>
    <rPh sb="20" eb="21">
      <t>ブン</t>
    </rPh>
    <phoneticPr fontId="4"/>
  </si>
  <si>
    <t>分園
・
その他の事業</t>
    <rPh sb="0" eb="2">
      <t>ブンエン</t>
    </rPh>
    <rPh sb="7" eb="8">
      <t>タ</t>
    </rPh>
    <rPh sb="9" eb="11">
      <t>ジギョウ</t>
    </rPh>
    <phoneticPr fontId="4"/>
  </si>
  <si>
    <t>－保育所型認定こども園運営No.１５（分園）－</t>
    <rPh sb="4" eb="5">
      <t>カタ</t>
    </rPh>
    <rPh sb="5" eb="7">
      <t>ニンテイ</t>
    </rPh>
    <rPh sb="10" eb="11">
      <t>ソノ</t>
    </rPh>
    <phoneticPr fontId="2"/>
  </si>
  <si>
    <t>－保育所型認定こども園運営No.１５-２（分園）－</t>
    <rPh sb="4" eb="5">
      <t>カタ</t>
    </rPh>
    <rPh sb="5" eb="7">
      <t>ニンテイ</t>
    </rPh>
    <rPh sb="10" eb="11">
      <t>ソノ</t>
    </rPh>
    <phoneticPr fontId="2"/>
  </si>
  <si>
    <t>－保育所型認定こども園運営No.１５-３（分園）－</t>
    <rPh sb="4" eb="5">
      <t>カタ</t>
    </rPh>
    <rPh sb="5" eb="7">
      <t>ニンテイ</t>
    </rPh>
    <rPh sb="10" eb="11">
      <t>ソノ</t>
    </rPh>
    <phoneticPr fontId="2"/>
  </si>
  <si>
    <t>－保育所型認定こども園運営No.１５-４（分園）－</t>
    <rPh sb="4" eb="5">
      <t>カタ</t>
    </rPh>
    <rPh sb="5" eb="7">
      <t>ニンテイ</t>
    </rPh>
    <rPh sb="10" eb="11">
      <t>ソノ</t>
    </rPh>
    <phoneticPr fontId="2"/>
  </si>
  <si>
    <t>－保育所型認定こども園運営No.１６（分園）－</t>
    <rPh sb="4" eb="5">
      <t>カタ</t>
    </rPh>
    <rPh sb="5" eb="7">
      <t>ニンテイ</t>
    </rPh>
    <rPh sb="10" eb="11">
      <t>ソノ</t>
    </rPh>
    <phoneticPr fontId="4"/>
  </si>
  <si>
    <t>糸満、平良</t>
    <phoneticPr fontId="2"/>
  </si>
  <si>
    <t>大城(35h)、国頭(35h)、太田(30h)</t>
    <rPh sb="16" eb="18">
      <t>オオタ</t>
    </rPh>
    <phoneticPr fontId="2"/>
  </si>
  <si>
    <t>石垣</t>
    <rPh sb="0" eb="2">
      <t>イシガキ</t>
    </rPh>
    <phoneticPr fontId="2"/>
  </si>
  <si>
    <t>南風原(30h)、与那原(29h)、太田(29h)</t>
    <rPh sb="18" eb="20">
      <t>オオタ</t>
    </rPh>
    <phoneticPr fontId="2"/>
  </si>
  <si>
    <t>山田、宮城</t>
    <phoneticPr fontId="2"/>
  </si>
  <si>
    <t>田中(36h)、仲田(36h)</t>
    <phoneticPr fontId="2"/>
  </si>
  <si>
    <t>◯浦添</t>
    <rPh sb="1" eb="3">
      <t>ウラソエ</t>
    </rPh>
    <phoneticPr fontId="2"/>
  </si>
  <si>
    <t>西原(30h)、下地(30h)（療育支援加算）</t>
    <phoneticPr fontId="2"/>
  </si>
  <si>
    <t>◯鈴木</t>
    <rPh sb="1" eb="3">
      <t>スズキ</t>
    </rPh>
    <phoneticPr fontId="2"/>
  </si>
  <si>
    <t>與那城(16h)</t>
    <rPh sb="0" eb="3">
      <t>ヨナシロ</t>
    </rPh>
    <phoneticPr fontId="2"/>
  </si>
  <si>
    <t>◯金城</t>
    <rPh sb="1" eb="3">
      <t>キンジョウ</t>
    </rPh>
    <phoneticPr fontId="2"/>
  </si>
  <si>
    <t>◯山川、森</t>
    <rPh sb="1" eb="3">
      <t>ヤマカワ</t>
    </rPh>
    <rPh sb="4" eb="5">
      <t>モリ</t>
    </rPh>
    <phoneticPr fontId="2"/>
  </si>
  <si>
    <t>◯東</t>
    <rPh sb="1" eb="2">
      <t>ヒガシ</t>
    </rPh>
    <phoneticPr fontId="2"/>
  </si>
  <si>
    <t>◯大宜見</t>
    <rPh sb="1" eb="4">
      <t>オオギミ</t>
    </rPh>
    <phoneticPr fontId="2"/>
  </si>
  <si>
    <t>宜野座、金武</t>
    <phoneticPr fontId="2"/>
  </si>
  <si>
    <t>No.14-2-</t>
    <phoneticPr fontId="2"/>
  </si>
  <si>
    <t>No.14-3-</t>
    <phoneticPr fontId="2"/>
  </si>
  <si>
    <t>No.14-4-</t>
    <phoneticPr fontId="2"/>
  </si>
  <si>
    <t>No.15-2-</t>
    <phoneticPr fontId="2"/>
  </si>
  <si>
    <t>No.15-3-</t>
    <phoneticPr fontId="2"/>
  </si>
  <si>
    <t>No.15-4-</t>
    <phoneticPr fontId="2"/>
  </si>
  <si>
    <t>No.16-2-</t>
    <phoneticPr fontId="2"/>
  </si>
  <si>
    <t>No.16-3-</t>
    <phoneticPr fontId="2"/>
  </si>
  <si>
    <t>No.16-4-</t>
    <phoneticPr fontId="2"/>
  </si>
  <si>
    <t>No.17-2-</t>
    <phoneticPr fontId="2"/>
  </si>
  <si>
    <t>No.17-3-</t>
    <phoneticPr fontId="2"/>
  </si>
  <si>
    <t>No.17-4-</t>
    <phoneticPr fontId="2"/>
  </si>
  <si>
    <t>チェック項目(参照)</t>
    <rPh sb="4" eb="6">
      <t>コウモク</t>
    </rPh>
    <rPh sb="7" eb="9">
      <t>サンショウ</t>
    </rPh>
    <phoneticPr fontId="2"/>
  </si>
  <si>
    <t>・大量調理施設衛生管理マニュアル(H9.3.24付け衛食第85号別添)</t>
    <rPh sb="1" eb="3">
      <t>タイリョウ</t>
    </rPh>
    <rPh sb="3" eb="5">
      <t>チョウリ</t>
    </rPh>
    <rPh sb="5" eb="7">
      <t>シセツ</t>
    </rPh>
    <rPh sb="7" eb="9">
      <t>エイセイ</t>
    </rPh>
    <rPh sb="9" eb="11">
      <t>カンリ</t>
    </rPh>
    <rPh sb="24" eb="25">
      <t>ヅ</t>
    </rPh>
    <rPh sb="26" eb="27">
      <t>マモル</t>
    </rPh>
    <rPh sb="27" eb="28">
      <t>ショク</t>
    </rPh>
    <rPh sb="28" eb="29">
      <t>ダイ</t>
    </rPh>
    <rPh sb="31" eb="32">
      <t>ゴウ</t>
    </rPh>
    <rPh sb="32" eb="34">
      <t>ベッテン</t>
    </rPh>
    <phoneticPr fontId="2"/>
  </si>
  <si>
    <t>(15)　「安全計画」の策定状況について</t>
    <rPh sb="6" eb="8">
      <t>アンゼン</t>
    </rPh>
    <rPh sb="8" eb="10">
      <t>ケイカク</t>
    </rPh>
    <rPh sb="12" eb="14">
      <t>サクテイ</t>
    </rPh>
    <rPh sb="14" eb="16">
      <t>ジョウキョウ</t>
    </rPh>
    <phoneticPr fontId="4"/>
  </si>
  <si>
    <t>(16)　「業務継続計画」の策定状況について</t>
    <rPh sb="6" eb="8">
      <t>ギョウム</t>
    </rPh>
    <rPh sb="8" eb="10">
      <t>ケイゾク</t>
    </rPh>
    <rPh sb="10" eb="12">
      <t>ケイカク</t>
    </rPh>
    <rPh sb="14" eb="16">
      <t>サクテイ</t>
    </rPh>
    <rPh sb="16" eb="18">
      <t>ジョウキョウ</t>
    </rPh>
    <phoneticPr fontId="4"/>
  </si>
  <si>
    <t>(7)　消防署立入検査は、</t>
    <rPh sb="4" eb="7">
      <t>ショウボウショ</t>
    </rPh>
    <phoneticPr fontId="2"/>
  </si>
  <si>
    <t>(3)　前頁の４(1)の配置職員のうち、施設型給付費加算分や子ども・子育て支援
　 交付金対象事業等での配置・加配はあるか。</t>
    <rPh sb="4" eb="5">
      <t>ゼン</t>
    </rPh>
    <rPh sb="5" eb="6">
      <t>ページ</t>
    </rPh>
    <rPh sb="12" eb="14">
      <t>ハイチ</t>
    </rPh>
    <rPh sb="14" eb="16">
      <t>ショクイン</t>
    </rPh>
    <rPh sb="20" eb="22">
      <t>シセツ</t>
    </rPh>
    <rPh sb="22" eb="23">
      <t>カタ</t>
    </rPh>
    <rPh sb="23" eb="26">
      <t>キュウフヒ</t>
    </rPh>
    <rPh sb="26" eb="28">
      <t>カサン</t>
    </rPh>
    <phoneticPr fontId="4"/>
  </si>
  <si>
    <t xml:space="preserve"> ○ 「ある」場合　※下記以外の加算については、空欄に追記してください。</t>
    <rPh sb="11" eb="13">
      <t>カキ</t>
    </rPh>
    <rPh sb="13" eb="15">
      <t>イガイ</t>
    </rPh>
    <rPh sb="16" eb="18">
      <t>カサン</t>
    </rPh>
    <rPh sb="24" eb="26">
      <t>クウラン</t>
    </rPh>
    <rPh sb="27" eb="29">
      <t>ツイキ</t>
    </rPh>
    <phoneticPr fontId="4"/>
  </si>
  <si>
    <t>(4)　学級・保育室等のクラス編成の状況</t>
    <rPh sb="4" eb="6">
      <t>ガッキュウ</t>
    </rPh>
    <rPh sb="10" eb="11">
      <t>トウ</t>
    </rPh>
    <phoneticPr fontId="4"/>
  </si>
  <si>
    <t>(※No17～No20(別表１～別表４)の人数、氏名と整合性を持たせること。)</t>
    <phoneticPr fontId="2"/>
  </si>
  <si>
    <t>子育て支援員等</t>
    <rPh sb="0" eb="2">
      <t>コソダ</t>
    </rPh>
    <rPh sb="3" eb="5">
      <t>シエン</t>
    </rPh>
    <rPh sb="5" eb="6">
      <t>イン</t>
    </rPh>
    <rPh sb="6" eb="7">
      <t>トウ</t>
    </rPh>
    <phoneticPr fontId="2"/>
  </si>
  <si>
    <t>(2)医務室等に必要な医療品等が備えられているか</t>
    <rPh sb="6" eb="7">
      <t>トウ</t>
    </rPh>
    <rPh sb="8" eb="10">
      <t>ヒツヨウ</t>
    </rPh>
    <rPh sb="11" eb="14">
      <t>イリョウヒン</t>
    </rPh>
    <rPh sb="14" eb="15">
      <t>トウ</t>
    </rPh>
    <rPh sb="16" eb="17">
      <t>ソナ</t>
    </rPh>
    <phoneticPr fontId="2"/>
  </si>
  <si>
    <t>(6)感染症等の対策状況</t>
    <phoneticPr fontId="2"/>
  </si>
  <si>
    <t>(7)受動喫煙防止対策を進めているか</t>
    <phoneticPr fontId="2"/>
  </si>
  <si>
    <t>(8)睡眠時の乳幼児の状況を定期的に確認しているか</t>
    <rPh sb="3" eb="5">
      <t>スイミン</t>
    </rPh>
    <rPh sb="5" eb="6">
      <t>ジ</t>
    </rPh>
    <rPh sb="7" eb="10">
      <t>ニュウヨウジ</t>
    </rPh>
    <rPh sb="11" eb="13">
      <t>ジョウキョウ</t>
    </rPh>
    <rPh sb="14" eb="17">
      <t>テイキテキ</t>
    </rPh>
    <rPh sb="18" eb="20">
      <t>カクニン</t>
    </rPh>
    <phoneticPr fontId="2"/>
  </si>
  <si>
    <t>(9)入所児童に対する不適切な保育の防止等について</t>
    <rPh sb="2" eb="4">
      <t>ニュウショ</t>
    </rPh>
    <rPh sb="4" eb="6">
      <t>ジドウ</t>
    </rPh>
    <rPh sb="7" eb="8">
      <t>タイ</t>
    </rPh>
    <rPh sb="10" eb="13">
      <t>フテキセツ</t>
    </rPh>
    <rPh sb="14" eb="16">
      <t>ホイク</t>
    </rPh>
    <rPh sb="17" eb="19">
      <t>ボウシ</t>
    </rPh>
    <rPh sb="19" eb="20">
      <t>トウ</t>
    </rPh>
    <phoneticPr fontId="2"/>
  </si>
  <si>
    <t>(10)児童虐待防止に関する職員研修について</t>
    <phoneticPr fontId="2"/>
  </si>
  <si>
    <t>(11)児童虐待の早期発見に努めているか</t>
    <phoneticPr fontId="2"/>
  </si>
  <si>
    <t>(12)園長への報告体制について</t>
    <phoneticPr fontId="2"/>
  </si>
  <si>
    <t>(13)関係機関への通告について</t>
    <rPh sb="4" eb="6">
      <t>カンケイ</t>
    </rPh>
    <rPh sb="6" eb="8">
      <t>キカン</t>
    </rPh>
    <phoneticPr fontId="2"/>
  </si>
  <si>
    <t>(14)市町村等との連携・協力体制について</t>
    <phoneticPr fontId="2"/>
  </si>
  <si>
    <t>(15)安全計画の策定状況について</t>
    <rPh sb="4" eb="8">
      <t>アンゼンケイカク</t>
    </rPh>
    <rPh sb="9" eb="11">
      <t>サクテイ</t>
    </rPh>
    <rPh sb="11" eb="13">
      <t>ジョウキョウ</t>
    </rPh>
    <phoneticPr fontId="2"/>
  </si>
  <si>
    <t>(16)業務継続計画の策定状況について</t>
    <rPh sb="4" eb="6">
      <t>ギョウム</t>
    </rPh>
    <rPh sb="6" eb="8">
      <t>ケイゾク</t>
    </rPh>
    <rPh sb="8" eb="10">
      <t>ケイカク</t>
    </rPh>
    <rPh sb="11" eb="13">
      <t>サクテイ</t>
    </rPh>
    <rPh sb="13" eb="15">
      <t>ジョウキョウ</t>
    </rPh>
    <phoneticPr fontId="2"/>
  </si>
  <si>
    <t>(17)施設設備面における安全確保について</t>
    <phoneticPr fontId="2"/>
  </si>
  <si>
    <t>(18)園外活動における安全確保について</t>
    <rPh sb="4" eb="5">
      <t>エン</t>
    </rPh>
    <phoneticPr fontId="2"/>
  </si>
  <si>
    <t>(19)児童の送迎等について</t>
    <rPh sb="9" eb="10">
      <t>トウ</t>
    </rPh>
    <phoneticPr fontId="2"/>
  </si>
  <si>
    <t>(20)遊具、建物設備等の安全点検について</t>
    <phoneticPr fontId="2"/>
  </si>
  <si>
    <t>(21)児童の事故発生の状況</t>
    <phoneticPr fontId="2"/>
  </si>
  <si>
    <t>(22)職員の共通理解と所内体制について</t>
    <phoneticPr fontId="2"/>
  </si>
  <si>
    <t>(1)保育指針等に基づく全体的な計画の作成について</t>
    <rPh sb="7" eb="8">
      <t>トウ</t>
    </rPh>
    <rPh sb="14" eb="15">
      <t>テキ</t>
    </rPh>
    <phoneticPr fontId="2"/>
  </si>
  <si>
    <t>(7)前年度の消防署立入検査は</t>
    <rPh sb="3" eb="6">
      <t>ゼンネンド</t>
    </rPh>
    <phoneticPr fontId="2"/>
  </si>
  <si>
    <t>(2)全体的な計画に基づく指導計画の作成について</t>
    <rPh sb="5" eb="6">
      <t>テキ</t>
    </rPh>
    <phoneticPr fontId="2"/>
  </si>
  <si>
    <t>(3)３歳未満児の個別指導計画を作成しているか。</t>
    <rPh sb="7" eb="8">
      <t>ジ</t>
    </rPh>
    <rPh sb="9" eb="11">
      <t>コベツ</t>
    </rPh>
    <rPh sb="11" eb="13">
      <t>シドウ</t>
    </rPh>
    <rPh sb="13" eb="15">
      <t>ケイカク</t>
    </rPh>
    <rPh sb="16" eb="18">
      <t>サクセイ</t>
    </rPh>
    <phoneticPr fontId="2"/>
  </si>
  <si>
    <t>(8)保育の記録について</t>
    <rPh sb="3" eb="5">
      <t>ホイク</t>
    </rPh>
    <rPh sb="6" eb="8">
      <t>キロク</t>
    </rPh>
    <phoneticPr fontId="2"/>
  </si>
  <si>
    <t>(10)園だよりの発行について</t>
    <rPh sb="4" eb="5">
      <t>エン</t>
    </rPh>
    <rPh sb="9" eb="11">
      <t>ハッコウ</t>
    </rPh>
    <phoneticPr fontId="2"/>
  </si>
  <si>
    <t>(11)小学校との連携について</t>
    <rPh sb="4" eb="7">
      <t>ショウガッコウ</t>
    </rPh>
    <rPh sb="9" eb="11">
      <t>レンケイ</t>
    </rPh>
    <phoneticPr fontId="2"/>
  </si>
  <si>
    <t>(7)調理室及び調理従事者は清潔にしているか</t>
    <rPh sb="5" eb="6">
      <t>シツ</t>
    </rPh>
    <rPh sb="6" eb="7">
      <t>オヨ</t>
    </rPh>
    <rPh sb="8" eb="13">
      <t>チョウリジュウジシャ</t>
    </rPh>
    <phoneticPr fontId="2"/>
  </si>
  <si>
    <t xml:space="preserve"> ① 保育室等の面積を記入すること。※色つきのセルには数式が入っています。</t>
    <rPh sb="3" eb="7">
      <t>ホイクシツトウ</t>
    </rPh>
    <phoneticPr fontId="4"/>
  </si>
  <si>
    <t>合計(現員)</t>
    <rPh sb="0" eb="2">
      <t>ゴウケイ</t>
    </rPh>
    <phoneticPr fontId="2"/>
  </si>
  <si>
    <r>
      <rPr>
        <b/>
        <sz val="9"/>
        <rFont val="HGｺﾞｼｯｸM"/>
        <family val="3"/>
        <charset val="128"/>
      </rPr>
      <t>No３</t>
    </r>
    <r>
      <rPr>
        <sz val="9"/>
        <rFont val="HGｺﾞｼｯｸM"/>
        <family val="3"/>
        <charset val="128"/>
      </rPr>
      <t>　認定こども園の公定価格上の配置基準はどうなっているのか。</t>
    </r>
    <phoneticPr fontId="2"/>
  </si>
  <si>
    <r>
      <rPr>
        <b/>
        <sz val="9"/>
        <rFont val="HGｺﾞｼｯｸM"/>
        <family val="3"/>
        <charset val="128"/>
      </rPr>
      <t>（調理員等）</t>
    </r>
    <r>
      <rPr>
        <sz val="9"/>
        <rFont val="HGｺﾞｼｯｸM"/>
        <family val="3"/>
        <charset val="128"/>
      </rPr>
      <t xml:space="preserve"> ２･３号の利用定員40人以下の施設は１人、41人以上150人以下の施設は２人、151人以上の施設は３人（うち１人は非常勤）</t>
    </r>
    <phoneticPr fontId="2"/>
  </si>
  <si>
    <t>（注）1歳児配置改善加算</t>
    <rPh sb="1" eb="2">
      <t>チュウ</t>
    </rPh>
    <rPh sb="4" eb="6">
      <t>サイジ</t>
    </rPh>
    <rPh sb="6" eb="8">
      <t>ハイチ</t>
    </rPh>
    <rPh sb="8" eb="10">
      <t>カイゼン</t>
    </rPh>
    <rPh sb="10" eb="12">
      <t>カサン</t>
    </rPh>
    <phoneticPr fontId="4"/>
  </si>
  <si>
    <r>
      <rPr>
        <b/>
        <sz val="9"/>
        <rFont val="HGｺﾞｼｯｸM"/>
        <family val="3"/>
        <charset val="128"/>
      </rPr>
      <t>No218</t>
    </r>
    <r>
      <rPr>
        <sz val="9"/>
        <rFont val="HGｺﾞｼｯｸM"/>
        <family val="3"/>
        <charset val="128"/>
      </rPr>
      <t>　教育・保育に従事する者には短時間勤務の職員を充てることができるのでしょうか。
（学級担任）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設備運営基準等において、学級担任は原則常勤専任であることとされています。</t>
    </r>
    <phoneticPr fontId="2"/>
  </si>
  <si>
    <t>最低基準上の配置基準（1歳児6人につき1人配置）はXに、1歳児配置改善加算を受ける場合（1歳児5人以上につき1人配置又は実人数が5人を下回る場合でも要件を満たし加算が適用される場合）は、Yに計上すること。</t>
    <phoneticPr fontId="2"/>
  </si>
  <si>
    <t>1歳児</t>
    <phoneticPr fontId="2"/>
  </si>
  <si>
    <t>2歳児</t>
    <phoneticPr fontId="4"/>
  </si>
  <si>
    <r>
      <t>１歳児配置改善加算</t>
    </r>
    <r>
      <rPr>
        <sz val="8"/>
        <color rgb="FFFF0000"/>
        <rFont val="HGｺﾞｼｯｸM"/>
        <family val="3"/>
        <charset val="128"/>
      </rPr>
      <t>（必須ﾁｪｯｸ）</t>
    </r>
    <rPh sb="2" eb="3">
      <t>ジ</t>
    </rPh>
    <rPh sb="3" eb="5">
      <t>ハイチ</t>
    </rPh>
    <rPh sb="5" eb="7">
      <t>カイゼン</t>
    </rPh>
    <rPh sb="7" eb="9">
      <t>カサン</t>
    </rPh>
    <phoneticPr fontId="2"/>
  </si>
  <si>
    <r>
      <t>４歳以上児配置改善加算</t>
    </r>
    <r>
      <rPr>
        <sz val="8"/>
        <rFont val="HGｺﾞｼｯｸM"/>
        <family val="3"/>
        <charset val="128"/>
      </rPr>
      <t>（必須ﾁｪｯｸ）</t>
    </r>
    <rPh sb="2" eb="4">
      <t>イジョウ</t>
    </rPh>
    <rPh sb="5" eb="7">
      <t>ハイチ</t>
    </rPh>
    <rPh sb="7" eb="9">
      <t>カイゼン</t>
    </rPh>
    <rPh sb="9" eb="11">
      <t>カサン</t>
    </rPh>
    <phoneticPr fontId="2"/>
  </si>
  <si>
    <t>なし・・・1歳児X</t>
    <phoneticPr fontId="2"/>
  </si>
  <si>
    <t>あり・・・1歳児Y</t>
    <phoneticPr fontId="2"/>
  </si>
  <si>
    <t xml:space="preserve"> 1歳児</t>
    <rPh sb="2" eb="4">
      <t>サイジ</t>
    </rPh>
    <phoneticPr fontId="2"/>
  </si>
  <si>
    <t xml:space="preserve"> 2歳児</t>
    <rPh sb="2" eb="4">
      <t>サイジ</t>
    </rPh>
    <phoneticPr fontId="2"/>
  </si>
  <si>
    <t>基本単価に含まれる職員構成（公定価格に関するFAQ_Ver.24_No.3）</t>
    <phoneticPr fontId="4"/>
  </si>
  <si>
    <t>4歳以上児30人につき1人、3歳児20人につき1人、
1～2歳児6人につき1人、乳児3人につき1人配置</t>
    <rPh sb="49" eb="51">
      <t>ハイチ</t>
    </rPh>
    <phoneticPr fontId="4"/>
  </si>
  <si>
    <t>チーム保育加配加算</t>
    <rPh sb="3" eb="5">
      <t>ホイク</t>
    </rPh>
    <rPh sb="5" eb="7">
      <t>カハイ</t>
    </rPh>
    <rPh sb="7" eb="9">
      <t>カサン</t>
    </rPh>
    <phoneticPr fontId="2"/>
  </si>
  <si>
    <t>主幹保育教諭等を専任化させるための代替要員を2人加配(うち1人は非常勤講師等でも可とする)</t>
    <phoneticPr fontId="2"/>
  </si>
  <si>
    <r>
      <t>・公定価格に関するFAQ（ よくある質問 ）</t>
    </r>
    <r>
      <rPr>
        <sz val="10"/>
        <rFont val="HGｺﾞｼｯｸM"/>
        <family val="3"/>
        <charset val="128"/>
      </rPr>
      <t>Ｖｅｒ．24（令和６年３月８日時点版）</t>
    </r>
    <phoneticPr fontId="2"/>
  </si>
  <si>
    <r>
      <t>代替職員のうち常勤は表の</t>
    </r>
    <r>
      <rPr>
        <b/>
        <sz val="9"/>
        <rFont val="HGｺﾞｼｯｸM"/>
        <family val="3"/>
        <charset val="128"/>
      </rPr>
      <t>太枠内</t>
    </r>
    <r>
      <rPr>
        <sz val="9"/>
        <rFont val="HGｺﾞｼｯｸM"/>
        <family val="3"/>
        <charset val="128"/>
      </rPr>
      <t>に入力。</t>
    </r>
    <rPh sb="0" eb="2">
      <t>ダイタイ</t>
    </rPh>
    <rPh sb="2" eb="4">
      <t>ショクイン</t>
    </rPh>
    <rPh sb="7" eb="9">
      <t>ジョウキン</t>
    </rPh>
    <rPh sb="10" eb="11">
      <t>ヒョウ</t>
    </rPh>
    <rPh sb="12" eb="15">
      <t>フトワクナイ</t>
    </rPh>
    <rPh sb="16" eb="18">
      <t>ニュウリョク</t>
    </rPh>
    <phoneticPr fontId="2"/>
  </si>
  <si>
    <r>
      <t>「教育・保育従事者数」「担任教育・保育従事者氏名（加配含む）」の類型 A：常勤、B：短時間　</t>
    </r>
    <r>
      <rPr>
        <sz val="7"/>
        <rFont val="HGｺﾞｼｯｸM"/>
        <family val="3"/>
        <charset val="128"/>
      </rPr>
      <t>※正規・非正規を問わず</t>
    </r>
    <rPh sb="1" eb="3">
      <t>キョウイク</t>
    </rPh>
    <rPh sb="4" eb="6">
      <t>ホイク</t>
    </rPh>
    <rPh sb="6" eb="9">
      <t>ジュウジシャ</t>
    </rPh>
    <rPh sb="9" eb="10">
      <t>スウ</t>
    </rPh>
    <rPh sb="14" eb="16">
      <t>キョウイク</t>
    </rPh>
    <rPh sb="17" eb="19">
      <t>ホイク</t>
    </rPh>
    <rPh sb="19" eb="22">
      <t>ジュウジシャ</t>
    </rPh>
    <rPh sb="25" eb="27">
      <t>カハイ</t>
    </rPh>
    <rPh sb="27" eb="28">
      <t>フク</t>
    </rPh>
    <rPh sb="32" eb="34">
      <t>ルイケイ</t>
    </rPh>
    <rPh sb="37" eb="39">
      <t>ジョウキン</t>
    </rPh>
    <rPh sb="39" eb="41">
      <t>セイショクイン</t>
    </rPh>
    <rPh sb="42" eb="45">
      <t>タンジカン</t>
    </rPh>
    <rPh sb="47" eb="49">
      <t>セイキ</t>
    </rPh>
    <rPh sb="50" eb="53">
      <t>ヒセイキ</t>
    </rPh>
    <rPh sb="54" eb="55">
      <t>ト</t>
    </rPh>
    <phoneticPr fontId="4"/>
  </si>
  <si>
    <t>常勤の保育士が各組・各グループに１名以上（乳児を含む各組・各グループであって当該組・グループに係る最低基準上の保育士定数が２名以上の場合は、１名以上ではなく２名以上）配置されていること。
　ただし、令和２年度以降の各年４月１日時点のいずれかの待機児童数が１人以上であり、かつ、その要因が管内の保育所等において空き定員があるにもかかわらず、常勤の保育士の確保が困難であることにより、当該保育所等の利用を希望する子どもを受け入れることが出来ないためと判断している市町村（特別区を含む。以下同じ。）において、待機児童解消のため当該市町村がやむを得ないと認める場合に限り、当該子どもを受け入れるのに不足する常勤の保育士数の限りにおいて、1名の常勤の保育士に代えて２名の短時間勤務の保育士を充てても差し支えないものであること。その際当該市町村においては、上記の判断に当たり管内の保育関係者と認識の共有を図るとともに、当該保育所等において、適切に常勤の保育士の募集等常勤の保育士を確保するため取組を行っているか確認すること。常勤の保育士の募集を適切に実施しているかを確認する際には、例えば、当該保育所等に勤務する常勤の保育士よりも著しく低い処遇水準での募集が行われていないことや、ハローワークや職業紹介事業者等を通じて広く求人活動を一定期間行っていることその他適切な方法により募集を行っていることを確認することが考えられること。なお、常勤の保育士が各組・各グループに１名以上（乳児を含む各組・各グループであって当該組・グループに係る最低基準上の保育士定数が２名以上の場合は、１名以上でなはく２名以上）配置されていることが原則であり、望ましいことに変わりはないため、常勤の保育士の確保が可能となった場合は、各組・グループに１名以上常勤の保育士を配置し、上記のただし書きの取扱いについては、早期に解消を図り、当該業務に当たっていた短時間勤務の保育士の業務内容の見直しを行うこと。</t>
    <rPh sb="0" eb="2">
      <t>ジョウキン</t>
    </rPh>
    <rPh sb="3" eb="6">
      <t>ホイクシ</t>
    </rPh>
    <rPh sb="7" eb="9">
      <t>カククミ</t>
    </rPh>
    <rPh sb="10" eb="11">
      <t>カク</t>
    </rPh>
    <rPh sb="17" eb="18">
      <t>メイ</t>
    </rPh>
    <rPh sb="18" eb="20">
      <t>イジョウ</t>
    </rPh>
    <rPh sb="21" eb="23">
      <t>ニュウジ</t>
    </rPh>
    <rPh sb="24" eb="25">
      <t>フク</t>
    </rPh>
    <rPh sb="26" eb="28">
      <t>カククミ</t>
    </rPh>
    <rPh sb="29" eb="30">
      <t>カク</t>
    </rPh>
    <rPh sb="38" eb="40">
      <t>トウガイ</t>
    </rPh>
    <rPh sb="40" eb="41">
      <t>クミ</t>
    </rPh>
    <rPh sb="47" eb="48">
      <t>カカ</t>
    </rPh>
    <rPh sb="49" eb="51">
      <t>サイテイ</t>
    </rPh>
    <rPh sb="51" eb="53">
      <t>キジュン</t>
    </rPh>
    <rPh sb="53" eb="54">
      <t>ジョウ</t>
    </rPh>
    <rPh sb="55" eb="58">
      <t>ホイクシ</t>
    </rPh>
    <rPh sb="58" eb="60">
      <t>テイスウ</t>
    </rPh>
    <rPh sb="62" eb="63">
      <t>メイ</t>
    </rPh>
    <rPh sb="63" eb="65">
      <t>イジョウ</t>
    </rPh>
    <rPh sb="66" eb="68">
      <t>バアイ</t>
    </rPh>
    <rPh sb="71" eb="72">
      <t>メイ</t>
    </rPh>
    <rPh sb="72" eb="74">
      <t>イジョウ</t>
    </rPh>
    <rPh sb="79" eb="80">
      <t>メイ</t>
    </rPh>
    <rPh sb="80" eb="82">
      <t>イジョウ</t>
    </rPh>
    <rPh sb="83" eb="85">
      <t>ハイチ</t>
    </rPh>
    <rPh sb="149" eb="150">
      <t>トウ</t>
    </rPh>
    <rPh sb="174" eb="175">
      <t>シ</t>
    </rPh>
    <rPh sb="233" eb="236">
      <t>トクベツク</t>
    </rPh>
    <rPh sb="237" eb="238">
      <t>フク</t>
    </rPh>
    <rPh sb="240" eb="242">
      <t>イカ</t>
    </rPh>
    <rPh sb="242" eb="243">
      <t>オナ</t>
    </rPh>
    <rPh sb="305" eb="306">
      <t>カズ</t>
    </rPh>
    <rPh sb="360" eb="361">
      <t>サイ</t>
    </rPh>
    <rPh sb="361" eb="363">
      <t>トウガイ</t>
    </rPh>
    <rPh sb="363" eb="366">
      <t>シチョウソン</t>
    </rPh>
    <rPh sb="372" eb="374">
      <t>ジョウキ</t>
    </rPh>
    <rPh sb="375" eb="377">
      <t>ハンダン</t>
    </rPh>
    <rPh sb="378" eb="379">
      <t>ア</t>
    </rPh>
    <rPh sb="381" eb="383">
      <t>カンナイ</t>
    </rPh>
    <rPh sb="384" eb="386">
      <t>ホイク</t>
    </rPh>
    <rPh sb="386" eb="389">
      <t>カンケイシャ</t>
    </rPh>
    <rPh sb="390" eb="392">
      <t>ニンシキ</t>
    </rPh>
    <rPh sb="393" eb="395">
      <t>キョウユウ</t>
    </rPh>
    <rPh sb="396" eb="397">
      <t>ハカ</t>
    </rPh>
    <rPh sb="403" eb="405">
      <t>トウガイ</t>
    </rPh>
    <rPh sb="405" eb="408">
      <t>ホイクショ</t>
    </rPh>
    <rPh sb="408" eb="409">
      <t>トウ</t>
    </rPh>
    <rPh sb="414" eb="416">
      <t>テキセツ</t>
    </rPh>
    <rPh sb="417" eb="419">
      <t>ジョウキン</t>
    </rPh>
    <rPh sb="420" eb="423">
      <t>ホイクシ</t>
    </rPh>
    <rPh sb="424" eb="426">
      <t>ボシュウ</t>
    </rPh>
    <rPh sb="426" eb="427">
      <t>トウ</t>
    </rPh>
    <rPh sb="427" eb="429">
      <t>ジョウキン</t>
    </rPh>
    <rPh sb="430" eb="433">
      <t>ホイクシ</t>
    </rPh>
    <rPh sb="434" eb="436">
      <t>カクホ</t>
    </rPh>
    <rPh sb="440" eb="442">
      <t>トリクミ</t>
    </rPh>
    <rPh sb="443" eb="444">
      <t>オコナ</t>
    </rPh>
    <rPh sb="449" eb="451">
      <t>カクニン</t>
    </rPh>
    <rPh sb="456" eb="458">
      <t>ジョウキン</t>
    </rPh>
    <rPh sb="459" eb="462">
      <t>ホイクシ</t>
    </rPh>
    <rPh sb="463" eb="465">
      <t>ボシュウ</t>
    </rPh>
    <rPh sb="466" eb="468">
      <t>テキセツ</t>
    </rPh>
    <rPh sb="469" eb="471">
      <t>ジッシ</t>
    </rPh>
    <rPh sb="477" eb="479">
      <t>カクニン</t>
    </rPh>
    <rPh sb="481" eb="482">
      <t>サイ</t>
    </rPh>
    <rPh sb="485" eb="486">
      <t>タト</t>
    </rPh>
    <rPh sb="489" eb="491">
      <t>トウガイ</t>
    </rPh>
    <rPh sb="491" eb="494">
      <t>ホイクジョ</t>
    </rPh>
    <rPh sb="494" eb="495">
      <t>トウ</t>
    </rPh>
    <rPh sb="496" eb="498">
      <t>キンム</t>
    </rPh>
    <rPh sb="500" eb="502">
      <t>ジョウキン</t>
    </rPh>
    <rPh sb="503" eb="506">
      <t>ホイクシ</t>
    </rPh>
    <rPh sb="509" eb="510">
      <t>イチジル</t>
    </rPh>
    <rPh sb="512" eb="513">
      <t>ヒク</t>
    </rPh>
    <rPh sb="514" eb="516">
      <t>ショグウ</t>
    </rPh>
    <rPh sb="516" eb="518">
      <t>スイジュン</t>
    </rPh>
    <rPh sb="520" eb="522">
      <t>ボシュウ</t>
    </rPh>
    <rPh sb="523" eb="524">
      <t>オコナ</t>
    </rPh>
    <rPh sb="541" eb="543">
      <t>ショクギョウ</t>
    </rPh>
    <rPh sb="543" eb="545">
      <t>ショウカイ</t>
    </rPh>
    <rPh sb="545" eb="548">
      <t>ジギョウシャ</t>
    </rPh>
    <rPh sb="548" eb="549">
      <t>トウ</t>
    </rPh>
    <rPh sb="550" eb="551">
      <t>ツウ</t>
    </rPh>
    <rPh sb="553" eb="554">
      <t>ヒロ</t>
    </rPh>
    <rPh sb="555" eb="557">
      <t>キュウジン</t>
    </rPh>
    <rPh sb="557" eb="559">
      <t>カツドウ</t>
    </rPh>
    <rPh sb="560" eb="562">
      <t>イッテイ</t>
    </rPh>
    <rPh sb="562" eb="564">
      <t>キカン</t>
    </rPh>
    <rPh sb="564" eb="565">
      <t>オコナ</t>
    </rPh>
    <rPh sb="573" eb="574">
      <t>ホカ</t>
    </rPh>
    <rPh sb="574" eb="576">
      <t>テキセツ</t>
    </rPh>
    <rPh sb="577" eb="579">
      <t>ホウホウ</t>
    </rPh>
    <rPh sb="582" eb="584">
      <t>ボシュウ</t>
    </rPh>
    <rPh sb="585" eb="586">
      <t>オコナ</t>
    </rPh>
    <rPh sb="593" eb="595">
      <t>カクニン</t>
    </rPh>
    <rPh sb="600" eb="601">
      <t>カンガ</t>
    </rPh>
    <rPh sb="632" eb="634">
      <t>ニュウジ</t>
    </rPh>
    <rPh sb="635" eb="636">
      <t>フク</t>
    </rPh>
    <rPh sb="637" eb="639">
      <t>カククミ</t>
    </rPh>
    <rPh sb="640" eb="641">
      <t>カク</t>
    </rPh>
    <rPh sb="649" eb="651">
      <t>トウガイ</t>
    </rPh>
    <rPh sb="651" eb="652">
      <t>クミ</t>
    </rPh>
    <rPh sb="658" eb="659">
      <t>カカ</t>
    </rPh>
    <rPh sb="660" eb="662">
      <t>サイテイ</t>
    </rPh>
    <rPh sb="662" eb="664">
      <t>キジュン</t>
    </rPh>
    <rPh sb="664" eb="665">
      <t>ジョウ</t>
    </rPh>
    <rPh sb="666" eb="669">
      <t>ホイクシ</t>
    </rPh>
    <rPh sb="669" eb="671">
      <t>テイスウ</t>
    </rPh>
    <rPh sb="673" eb="674">
      <t>メイ</t>
    </rPh>
    <rPh sb="674" eb="676">
      <t>イジョウ</t>
    </rPh>
    <rPh sb="677" eb="679">
      <t>バアイ</t>
    </rPh>
    <rPh sb="682" eb="683">
      <t>メイ</t>
    </rPh>
    <rPh sb="683" eb="685">
      <t>イジョウ</t>
    </rPh>
    <rPh sb="690" eb="691">
      <t>メイ</t>
    </rPh>
    <rPh sb="691" eb="693">
      <t>イジョウ</t>
    </rPh>
    <rPh sb="746" eb="748">
      <t>カククミ</t>
    </rPh>
    <rPh sb="755" eb="756">
      <t>メイ</t>
    </rPh>
    <rPh sb="756" eb="758">
      <t>イジョウ</t>
    </rPh>
    <rPh sb="758" eb="760">
      <t>ジョウキン</t>
    </rPh>
    <rPh sb="761" eb="764">
      <t>ホイクシ</t>
    </rPh>
    <rPh sb="765" eb="767">
      <t>ハイチ</t>
    </rPh>
    <rPh sb="775" eb="776">
      <t>カ</t>
    </rPh>
    <rPh sb="796" eb="798">
      <t>トウガイ</t>
    </rPh>
    <rPh sb="798" eb="800">
      <t>ギョウム</t>
    </rPh>
    <rPh sb="801" eb="802">
      <t>ア</t>
    </rPh>
    <rPh sb="807" eb="810">
      <t>タンジカン</t>
    </rPh>
    <rPh sb="810" eb="812">
      <t>キンム</t>
    </rPh>
    <rPh sb="813" eb="816">
      <t>ホイクシ</t>
    </rPh>
    <rPh sb="817" eb="819">
      <t>ギョウム</t>
    </rPh>
    <rPh sb="819" eb="821">
      <t>ナイヨウ</t>
    </rPh>
    <rPh sb="822" eb="824">
      <t>ミナオ</t>
    </rPh>
    <rPh sb="826" eb="827">
      <t>オコナ</t>
    </rPh>
    <phoneticPr fontId="4"/>
  </si>
  <si>
    <t xml:space="preserve"> ② 各クラスには常勤の教育・保育従事者【表（常勤A)】を各1名以上配</t>
    <rPh sb="3" eb="4">
      <t>カク</t>
    </rPh>
    <rPh sb="9" eb="11">
      <t>ジョウキン</t>
    </rPh>
    <rPh sb="12" eb="14">
      <t>キョウイク</t>
    </rPh>
    <rPh sb="15" eb="17">
      <t>ホイク</t>
    </rPh>
    <rPh sb="17" eb="20">
      <t>ジュウジシャ</t>
    </rPh>
    <rPh sb="21" eb="22">
      <t>ヒョウ</t>
    </rPh>
    <rPh sb="23" eb="25">
      <t>ジョウキン</t>
    </rPh>
    <rPh sb="29" eb="30">
      <t>カク</t>
    </rPh>
    <rPh sb="31" eb="32">
      <t>メイ</t>
    </rPh>
    <phoneticPr fontId="2"/>
  </si>
  <si>
    <t>置しているか。</t>
    <phoneticPr fontId="2"/>
  </si>
  <si>
    <t xml:space="preserve"> ③ 0歳児クラスで基準保育士数が2名以上の場合、常勤保育士(A)を2名</t>
    <rPh sb="4" eb="6">
      <t>サイジ</t>
    </rPh>
    <rPh sb="10" eb="12">
      <t>キジュン</t>
    </rPh>
    <rPh sb="12" eb="15">
      <t>ホイクシ</t>
    </rPh>
    <rPh sb="15" eb="16">
      <t>スウ</t>
    </rPh>
    <rPh sb="18" eb="21">
      <t>メイイジョウ</t>
    </rPh>
    <rPh sb="22" eb="24">
      <t>バアイ</t>
    </rPh>
    <rPh sb="25" eb="27">
      <t>ジョウキン</t>
    </rPh>
    <rPh sb="27" eb="28">
      <t>タモツ</t>
    </rPh>
    <phoneticPr fontId="2"/>
  </si>
  <si>
    <t>以上配置しているか。</t>
    <phoneticPr fontId="2"/>
  </si>
  <si>
    <t>(2)　過去2年間の利用定員の入所率について（中心園と分園の合算利用定員）</t>
    <rPh sb="4" eb="6">
      <t>カコ</t>
    </rPh>
    <rPh sb="7" eb="9">
      <t>ネンカン</t>
    </rPh>
    <rPh sb="10" eb="12">
      <t>リヨウ</t>
    </rPh>
    <rPh sb="12" eb="14">
      <t>テイイン</t>
    </rPh>
    <rPh sb="15" eb="17">
      <t>ニュウショ</t>
    </rPh>
    <rPh sb="17" eb="18">
      <t>リツ</t>
    </rPh>
    <rPh sb="23" eb="25">
      <t>チュウシン</t>
    </rPh>
    <rPh sb="25" eb="26">
      <t>エン</t>
    </rPh>
    <rPh sb="27" eb="29">
      <t>ブンエン</t>
    </rPh>
    <rPh sb="30" eb="32">
      <t>ガッサン</t>
    </rPh>
    <rPh sb="32" eb="34">
      <t>リヨウ</t>
    </rPh>
    <rPh sb="34" eb="36">
      <t>テイイン</t>
    </rPh>
    <phoneticPr fontId="4"/>
  </si>
  <si>
    <t>(3)　(2)で過去２年間の利用定員の入所率が各年度120%超過入所している場合、市町</t>
    <rPh sb="8" eb="10">
      <t>カコ</t>
    </rPh>
    <rPh sb="11" eb="13">
      <t>ネンカン</t>
    </rPh>
    <rPh sb="14" eb="16">
      <t>リヨウ</t>
    </rPh>
    <rPh sb="16" eb="18">
      <t>テイイン</t>
    </rPh>
    <rPh sb="19" eb="21">
      <t>ニュウショ</t>
    </rPh>
    <rPh sb="21" eb="22">
      <t>リツ</t>
    </rPh>
    <phoneticPr fontId="4"/>
  </si>
  <si>
    <t>－保育所型認定こども園運営No.６（分園）－</t>
    <rPh sb="4" eb="5">
      <t>カタ</t>
    </rPh>
    <rPh sb="5" eb="7">
      <t>ニンテイ</t>
    </rPh>
    <rPh sb="10" eb="11">
      <t>ソノ</t>
    </rPh>
    <phoneticPr fontId="4"/>
  </si>
  <si>
    <t>1日11時間開園、土曜日開園が原則である。</t>
    <rPh sb="1" eb="2">
      <t>ニチ</t>
    </rPh>
    <rPh sb="15" eb="17">
      <t>ゲンソク</t>
    </rPh>
    <phoneticPr fontId="4"/>
  </si>
  <si>
    <t>本園</t>
  </si>
  <si>
    <t>雇用形態は、常勤（正規職員の所定労働時間と同じ労働時間）、短時間（常勤以外の労働時間）とする。</t>
    <rPh sb="0" eb="2">
      <t>コヨウ</t>
    </rPh>
    <rPh sb="2" eb="4">
      <t>ケイタイ</t>
    </rPh>
    <rPh sb="6" eb="8">
      <t>ジョウキン</t>
    </rPh>
    <rPh sb="9" eb="11">
      <t>セイキ</t>
    </rPh>
    <rPh sb="11" eb="13">
      <t>ショクイン</t>
    </rPh>
    <rPh sb="14" eb="16">
      <t>ショテイ</t>
    </rPh>
    <rPh sb="16" eb="18">
      <t>ロウドウ</t>
    </rPh>
    <rPh sb="18" eb="20">
      <t>ジカン</t>
    </rPh>
    <rPh sb="21" eb="22">
      <t>オナ</t>
    </rPh>
    <rPh sb="23" eb="25">
      <t>ロウドウ</t>
    </rPh>
    <rPh sb="25" eb="27">
      <t>ジカン</t>
    </rPh>
    <rPh sb="29" eb="32">
      <t>タンジカン</t>
    </rPh>
    <rPh sb="33" eb="35">
      <t>ジョウキン</t>
    </rPh>
    <rPh sb="35" eb="37">
      <t>イガイ</t>
    </rPh>
    <rPh sb="38" eb="40">
      <t>ロウドウ</t>
    </rPh>
    <rPh sb="40" eb="42">
      <t>ジカン</t>
    </rPh>
    <phoneticPr fontId="2"/>
  </si>
  <si>
    <t>－保育所型認定こども園運営No.１４（分園）－</t>
    <rPh sb="4" eb="5">
      <t>カタ</t>
    </rPh>
    <rPh sb="5" eb="7">
      <t>ニンテイ</t>
    </rPh>
    <rPh sb="10" eb="11">
      <t>ソノ</t>
    </rPh>
    <phoneticPr fontId="4"/>
  </si>
  <si>
    <t>－保育所型認定こども園運営No.１６-２（分園）－</t>
    <rPh sb="4" eb="5">
      <t>カタ</t>
    </rPh>
    <rPh sb="5" eb="7">
      <t>ニンテイ</t>
    </rPh>
    <rPh sb="10" eb="11">
      <t>ソノ</t>
    </rPh>
    <phoneticPr fontId="4"/>
  </si>
  <si>
    <t>－保育所型認定こども園運営No.１６-３（分園）－</t>
    <rPh sb="4" eb="5">
      <t>カタ</t>
    </rPh>
    <rPh sb="5" eb="7">
      <t>ニンテイ</t>
    </rPh>
    <rPh sb="10" eb="11">
      <t>ソノ</t>
    </rPh>
    <phoneticPr fontId="4"/>
  </si>
  <si>
    <t>－保育所型認定こども園運営No.１６-４（分園）－</t>
    <rPh sb="4" eb="5">
      <t>カタ</t>
    </rPh>
    <rPh sb="5" eb="7">
      <t>ニンテイ</t>
    </rPh>
    <rPh sb="10" eb="11">
      <t>ソノ</t>
    </rPh>
    <phoneticPr fontId="4"/>
  </si>
  <si>
    <t>－保育所型認定こども園運営No.１７（分園）－</t>
    <rPh sb="4" eb="5">
      <t>カタ</t>
    </rPh>
    <rPh sb="5" eb="7">
      <t>ニンテイ</t>
    </rPh>
    <rPh sb="10" eb="11">
      <t>ソノ</t>
    </rPh>
    <phoneticPr fontId="2"/>
  </si>
  <si>
    <t>－保育所型認定こども園運営No.１７-２（分園）－</t>
    <rPh sb="4" eb="5">
      <t>カタ</t>
    </rPh>
    <rPh sb="5" eb="7">
      <t>ニンテイ</t>
    </rPh>
    <rPh sb="10" eb="11">
      <t>ソノ</t>
    </rPh>
    <phoneticPr fontId="2"/>
  </si>
  <si>
    <t>－保育所型認定こども園運営No.１７-３（分園）－</t>
    <rPh sb="4" eb="5">
      <t>カタ</t>
    </rPh>
    <rPh sb="5" eb="7">
      <t>ニンテイ</t>
    </rPh>
    <rPh sb="10" eb="11">
      <t>ソノ</t>
    </rPh>
    <phoneticPr fontId="2"/>
  </si>
  <si>
    <t>－保育所型認定こども園運営No.１７-４（分園）－</t>
    <rPh sb="4" eb="5">
      <t>カタ</t>
    </rPh>
    <rPh sb="5" eb="7">
      <t>ニンテイ</t>
    </rPh>
    <rPh sb="10" eb="11">
      <t>ソノ</t>
    </rPh>
    <phoneticPr fontId="2"/>
  </si>
  <si>
    <t>分園
・
その他の事業</t>
    <rPh sb="7" eb="8">
      <t>タ</t>
    </rPh>
    <rPh sb="9" eb="11">
      <t>ジギョウ</t>
    </rPh>
    <phoneticPr fontId="4"/>
  </si>
  <si>
    <t>－保育所型認定こども園運営No.１４-２（分園）－</t>
    <rPh sb="4" eb="5">
      <t>カタ</t>
    </rPh>
    <rPh sb="5" eb="7">
      <t>ニンテイ</t>
    </rPh>
    <rPh sb="10" eb="11">
      <t>ソノ</t>
    </rPh>
    <phoneticPr fontId="4"/>
  </si>
  <si>
    <t>－保育所型認定こども園運営No.１４-３（分園）－</t>
    <rPh sb="4" eb="5">
      <t>カタ</t>
    </rPh>
    <rPh sb="5" eb="7">
      <t>ニンテイ</t>
    </rPh>
    <rPh sb="10" eb="11">
      <t>ソノ</t>
    </rPh>
    <phoneticPr fontId="4"/>
  </si>
  <si>
    <t>－保育所型認定こども園運営No.１４-４（分園）－</t>
    <rPh sb="4" eb="5">
      <t>カタ</t>
    </rPh>
    <rPh sb="5" eb="7">
      <t>ニンテイ</t>
    </rPh>
    <rPh sb="10" eb="11">
      <t>ソノ</t>
    </rPh>
    <phoneticPr fontId="4"/>
  </si>
  <si>
    <t>分園</t>
    <phoneticPr fontId="2"/>
  </si>
  <si>
    <t>(7)　調理室及び調理従事者は清潔にしているか。</t>
    <rPh sb="6" eb="7">
      <t>シツ</t>
    </rPh>
    <rPh sb="7" eb="8">
      <t>オヨ</t>
    </rPh>
    <rPh sb="9" eb="11">
      <t>チョウリ</t>
    </rPh>
    <rPh sb="11" eb="14">
      <t>ジュウジシャ</t>
    </rPh>
    <phoneticPr fontId="4"/>
  </si>
  <si>
    <t>(9) 食品及び食器等の消毒・保管は、適切に行っているか。</t>
    <rPh sb="10" eb="11">
      <t>トウ</t>
    </rPh>
    <phoneticPr fontId="2"/>
  </si>
  <si>
    <t>(11) 検食を行っているか。　</t>
    <phoneticPr fontId="2"/>
  </si>
  <si>
    <t>(13) 食事計画について</t>
    <rPh sb="5" eb="7">
      <t>ショクジ</t>
    </rPh>
    <rPh sb="7" eb="9">
      <t>ケイカク</t>
    </rPh>
    <phoneticPr fontId="4"/>
  </si>
  <si>
    <t>保育所におけるアレルギー対応ガイドライン (2019年改良版)厚生労働省2019(平成31)年4月</t>
    <phoneticPr fontId="2"/>
  </si>
  <si>
    <t>－保育所型認定こども園運営No.２５（分園）－</t>
    <rPh sb="4" eb="5">
      <t>カタ</t>
    </rPh>
    <rPh sb="5" eb="7">
      <t>ニンテイ</t>
    </rPh>
    <rPh sb="10" eb="11">
      <t>ソノ</t>
    </rPh>
    <phoneticPr fontId="4"/>
  </si>
  <si>
    <t>(2)　医務室等に必要な医療品等が備えられ、その管理を行って</t>
    <rPh sb="4" eb="7">
      <t>イムシツ</t>
    </rPh>
    <rPh sb="7" eb="8">
      <t>トウ</t>
    </rPh>
    <phoneticPr fontId="4"/>
  </si>
  <si>
    <t>(3)　嘱託医を配置しているか。</t>
    <phoneticPr fontId="4"/>
  </si>
  <si>
    <t>(4)　園児の健康診断の実施状況について</t>
    <phoneticPr fontId="2"/>
  </si>
  <si>
    <t>(5)　感染症等の発生の状況</t>
    <phoneticPr fontId="4"/>
  </si>
  <si>
    <t xml:space="preserve"> ① 前年度に発生した感染症の主な病名を記入すること。新設園（保</t>
    <rPh sb="3" eb="6">
      <t>ゼンネンド</t>
    </rPh>
    <rPh sb="7" eb="9">
      <t>ハッセイ</t>
    </rPh>
    <rPh sb="11" eb="14">
      <t>カンセンショウ</t>
    </rPh>
    <rPh sb="15" eb="16">
      <t>オモ</t>
    </rPh>
    <rPh sb="17" eb="19">
      <t>ビョウメイ</t>
    </rPh>
    <rPh sb="20" eb="22">
      <t>キニュウ</t>
    </rPh>
    <rPh sb="27" eb="29">
      <t>シンセツ</t>
    </rPh>
    <rPh sb="29" eb="30">
      <t>ソノ</t>
    </rPh>
    <rPh sb="31" eb="32">
      <t>タモツ</t>
    </rPh>
    <phoneticPr fontId="4"/>
  </si>
  <si>
    <t>(6)　感染症等の対策状況</t>
    <phoneticPr fontId="4"/>
  </si>
  <si>
    <t xml:space="preserve"> ⑤　ビニールプール等を使用して水遊びをする際には、水に入る前に</t>
    <rPh sb="10" eb="11">
      <t>トウ</t>
    </rPh>
    <rPh sb="12" eb="14">
      <t>シヨウ</t>
    </rPh>
    <rPh sb="16" eb="17">
      <t>ミズ</t>
    </rPh>
    <rPh sb="17" eb="18">
      <t>アソ</t>
    </rPh>
    <rPh sb="22" eb="23">
      <t>サイ</t>
    </rPh>
    <rPh sb="26" eb="27">
      <t>ミズ</t>
    </rPh>
    <rPh sb="28" eb="29">
      <t>イ</t>
    </rPh>
    <rPh sb="30" eb="31">
      <t>マエ</t>
    </rPh>
    <phoneticPr fontId="2"/>
  </si>
  <si>
    <t xml:space="preserve"> ⑥ 予防接種実施状況を把握しているか。</t>
    <phoneticPr fontId="4"/>
  </si>
  <si>
    <t xml:space="preserve"> ⑦ 感染症の集団発生等に際して、市町村保育主管課及び管轄保</t>
    <phoneticPr fontId="4"/>
  </si>
  <si>
    <t xml:space="preserve"> ⑧ その他感染症等の対策として行っていることがあれば記入すること。</t>
    <phoneticPr fontId="4"/>
  </si>
  <si>
    <t>(7)　受動喫煙防止対策を進めているか。</t>
    <rPh sb="4" eb="6">
      <t>ジュドウ</t>
    </rPh>
    <rPh sb="6" eb="8">
      <t>キツエン</t>
    </rPh>
    <rPh sb="8" eb="10">
      <t>ボウシ</t>
    </rPh>
    <rPh sb="10" eb="12">
      <t>タイサク</t>
    </rPh>
    <rPh sb="13" eb="14">
      <t>スス</t>
    </rPh>
    <phoneticPr fontId="2"/>
  </si>
  <si>
    <t>(8)　睡眠時の乳幼児の状況を定期的に確認するなど、乳幼児突然死</t>
    <rPh sb="4" eb="7">
      <t>スイミンジ</t>
    </rPh>
    <rPh sb="8" eb="11">
      <t>ニュウヨウジ</t>
    </rPh>
    <rPh sb="12" eb="14">
      <t>ジョウキョウ</t>
    </rPh>
    <rPh sb="15" eb="18">
      <t>テイキテキ</t>
    </rPh>
    <rPh sb="19" eb="21">
      <t>カクニン</t>
    </rPh>
    <rPh sb="26" eb="29">
      <t>ニュウヨウジ</t>
    </rPh>
    <rPh sb="29" eb="32">
      <t>トツゼンシ</t>
    </rPh>
    <phoneticPr fontId="4"/>
  </si>
  <si>
    <t>－保育所型認定こども園運営No.２７（分園）－</t>
    <rPh sb="4" eb="5">
      <t>カタ</t>
    </rPh>
    <rPh sb="5" eb="7">
      <t>ニンテイ</t>
    </rPh>
    <rPh sb="10" eb="11">
      <t>ソノ</t>
    </rPh>
    <phoneticPr fontId="4"/>
  </si>
  <si>
    <t>(9) 障害児を含め、入所児童に対する虐待やその心身に有害な影響を</t>
    <rPh sb="4" eb="7">
      <t>ショウガイジ</t>
    </rPh>
    <rPh sb="8" eb="9">
      <t>フク</t>
    </rPh>
    <rPh sb="11" eb="13">
      <t>ニュウショ</t>
    </rPh>
    <rPh sb="13" eb="15">
      <t>ジドウ</t>
    </rPh>
    <rPh sb="16" eb="17">
      <t>タイ</t>
    </rPh>
    <rPh sb="19" eb="21">
      <t>ギャクタイ</t>
    </rPh>
    <rPh sb="24" eb="26">
      <t>シンシン</t>
    </rPh>
    <rPh sb="27" eb="29">
      <t>ユウガイ</t>
    </rPh>
    <rPh sb="30" eb="32">
      <t>エイキョウ</t>
    </rPh>
    <phoneticPr fontId="4"/>
  </si>
  <si>
    <t>　　与える行為の防止及び発生時の対応に関する措置を講じているか。</t>
    <rPh sb="2" eb="3">
      <t>アタ</t>
    </rPh>
    <rPh sb="5" eb="7">
      <t>コウイ</t>
    </rPh>
    <rPh sb="8" eb="10">
      <t>ボウシ</t>
    </rPh>
    <rPh sb="10" eb="11">
      <t>オヨ</t>
    </rPh>
    <rPh sb="12" eb="15">
      <t>ハッセイジ</t>
    </rPh>
    <rPh sb="16" eb="18">
      <t>タイオウ</t>
    </rPh>
    <rPh sb="19" eb="20">
      <t>カン</t>
    </rPh>
    <rPh sb="22" eb="24">
      <t>ソチ</t>
    </rPh>
    <rPh sb="25" eb="26">
      <t>コウ</t>
    </rPh>
    <phoneticPr fontId="2"/>
  </si>
  <si>
    <t>(10) 児童虐待防止に関する職員研修を実施しているか。</t>
    <phoneticPr fontId="4"/>
  </si>
  <si>
    <t>(11) 日々の子どもの状況や着替え等から虐待の早期発見に努めて</t>
    <rPh sb="29" eb="30">
      <t>ツト</t>
    </rPh>
    <phoneticPr fontId="4"/>
  </si>
  <si>
    <t>(12) 児童虐待が疑われる状況が生じたときは、速やかに園長に報告</t>
    <rPh sb="5" eb="7">
      <t>ジドウ</t>
    </rPh>
    <rPh sb="7" eb="9">
      <t>ギャクタイ</t>
    </rPh>
    <rPh sb="10" eb="11">
      <t>ウタガ</t>
    </rPh>
    <rPh sb="14" eb="16">
      <t>ジョウキョウ</t>
    </rPh>
    <rPh sb="17" eb="18">
      <t>ショウ</t>
    </rPh>
    <rPh sb="24" eb="25">
      <t>スミ</t>
    </rPh>
    <rPh sb="28" eb="30">
      <t>エンチョウ</t>
    </rPh>
    <rPh sb="31" eb="33">
      <t>ホウコク</t>
    </rPh>
    <phoneticPr fontId="4"/>
  </si>
  <si>
    <t>(13) 児童虐待の疑いのある児童を発見した場合、関係機関への通告</t>
    <phoneticPr fontId="4"/>
  </si>
  <si>
    <t>(14)　児童虐待が疑われる児童を発見した場合の市町村等との</t>
    <rPh sb="5" eb="7">
      <t>ジドウ</t>
    </rPh>
    <rPh sb="7" eb="9">
      <t>ギャクタイ</t>
    </rPh>
    <rPh sb="10" eb="11">
      <t>ウタガ</t>
    </rPh>
    <rPh sb="14" eb="16">
      <t>ジドウ</t>
    </rPh>
    <rPh sb="17" eb="19">
      <t>ハッケン</t>
    </rPh>
    <rPh sb="21" eb="23">
      <t>バアイ</t>
    </rPh>
    <rPh sb="24" eb="27">
      <t>シチョウソン</t>
    </rPh>
    <rPh sb="27" eb="28">
      <t>トウ</t>
    </rPh>
    <phoneticPr fontId="4"/>
  </si>
  <si>
    <t xml:space="preserve"> 連携・協力体制について具体的に記入すること。</t>
    <rPh sb="12" eb="15">
      <t>グタイテキ</t>
    </rPh>
    <rPh sb="16" eb="18">
      <t>キニュウ</t>
    </rPh>
    <phoneticPr fontId="2"/>
  </si>
  <si>
    <r>
      <rPr>
        <b/>
        <sz val="9"/>
        <rFont val="HGｺﾞｼｯｸM"/>
        <family val="3"/>
        <charset val="128"/>
      </rPr>
      <t>第６条の３</t>
    </r>
    <r>
      <rPr>
        <sz val="9"/>
        <rFont val="HGｺﾞｼｯｸM"/>
        <family val="3"/>
        <charset val="128"/>
      </rPr>
      <t>（安全計画の策定等）</t>
    </r>
    <phoneticPr fontId="2"/>
  </si>
  <si>
    <t>(17) 施設設備面における安全確保について</t>
    <phoneticPr fontId="4"/>
  </si>
  <si>
    <t>(18) 保育所の所外活動に対する安全確保について</t>
    <rPh sb="5" eb="8">
      <t>ホイクショ</t>
    </rPh>
    <rPh sb="9" eb="11">
      <t>ショガイ</t>
    </rPh>
    <rPh sb="11" eb="13">
      <t>カツドウ</t>
    </rPh>
    <rPh sb="14" eb="15">
      <t>タイ</t>
    </rPh>
    <rPh sb="17" eb="19">
      <t>アンゼン</t>
    </rPh>
    <rPh sb="19" eb="21">
      <t>カクホ</t>
    </rPh>
    <phoneticPr fontId="4"/>
  </si>
  <si>
    <t>(19) 児童の送迎等について</t>
    <rPh sb="5" eb="7">
      <t>ジドウ</t>
    </rPh>
    <rPh sb="8" eb="10">
      <t>ソウゲイ</t>
    </rPh>
    <rPh sb="10" eb="11">
      <t>トウ</t>
    </rPh>
    <phoneticPr fontId="4"/>
  </si>
  <si>
    <t>－保育所型認定こども園運営No.２９（分園）－</t>
    <phoneticPr fontId="4"/>
  </si>
  <si>
    <t>(20) 遊具、建物設備（保育室、廊下、便所、屋外遊戯場等）等の安全</t>
    <rPh sb="32" eb="34">
      <t>アンゼン</t>
    </rPh>
    <phoneticPr fontId="4"/>
  </si>
  <si>
    <t>(21) 児童の事故発生の状況（医療機関への受診を要した受傷など)</t>
    <rPh sb="8" eb="10">
      <t>ジコ</t>
    </rPh>
    <rPh sb="16" eb="18">
      <t>イリョウ</t>
    </rPh>
    <rPh sb="18" eb="20">
      <t>キカン</t>
    </rPh>
    <rPh sb="22" eb="24">
      <t>ジュシン</t>
    </rPh>
    <phoneticPr fontId="4"/>
  </si>
  <si>
    <t>(22) 職員の共通理解と所内体制について</t>
    <phoneticPr fontId="4"/>
  </si>
  <si>
    <t>－保育所型認定こども園運営No.３０（分園）－</t>
    <rPh sb="4" eb="5">
      <t>カタ</t>
    </rPh>
    <rPh sb="5" eb="7">
      <t>ニンテイ</t>
    </rPh>
    <rPh sb="10" eb="11">
      <t>ソノ</t>
    </rPh>
    <phoneticPr fontId="4"/>
  </si>
  <si>
    <t>－保育所型認定こども園運営No.３１（分園）－</t>
    <rPh sb="4" eb="5">
      <t>カタ</t>
    </rPh>
    <rPh sb="5" eb="7">
      <t>ニンテイ</t>
    </rPh>
    <rPh sb="10" eb="11">
      <t>ソノ</t>
    </rPh>
    <phoneticPr fontId="4"/>
  </si>
  <si>
    <t>－保育所型認定こども園運営No.３２（分園）－</t>
    <rPh sb="4" eb="5">
      <t>カタ</t>
    </rPh>
    <rPh sb="5" eb="7">
      <t>ニンテイ</t>
    </rPh>
    <rPh sb="10" eb="11">
      <t>ソノ</t>
    </rPh>
    <rPh sb="19" eb="21">
      <t>ブンエン</t>
    </rPh>
    <phoneticPr fontId="4"/>
  </si>
  <si>
    <t>「保育所等におけるスポットワーク（いわゆるスキマバイト）により採用された保育士の取扱いについて（通知）」（R7.2.14付　成保第131号）</t>
    <rPh sb="60" eb="61">
      <t>ツ</t>
    </rPh>
    <phoneticPr fontId="2"/>
  </si>
  <si>
    <r>
      <t>　※児童数については、</t>
    </r>
    <r>
      <rPr>
        <sz val="10"/>
        <color rgb="FFFF0000"/>
        <rFont val="HGｺﾞｼｯｸM"/>
        <family val="3"/>
        <charset val="128"/>
      </rPr>
      <t>1</t>
    </r>
    <r>
      <rPr>
        <sz val="10"/>
        <color theme="3"/>
        <rFont val="ＭＳ 明朝"/>
        <family val="1"/>
        <charset val="128"/>
      </rPr>
      <t>⑴</t>
    </r>
    <r>
      <rPr>
        <sz val="10"/>
        <color theme="3"/>
        <rFont val="HGｺﾞｼｯｸM"/>
        <family val="3"/>
        <charset val="128"/>
      </rPr>
      <t>の現員数と一致させること。</t>
    </r>
    <rPh sb="2" eb="5">
      <t>ジドウスウ</t>
    </rPh>
    <rPh sb="14" eb="16">
      <t>ゲンイン</t>
    </rPh>
    <rPh sb="16" eb="17">
      <t>スウ</t>
    </rPh>
    <rPh sb="18" eb="20">
      <t>イッチ</t>
    </rPh>
    <phoneticPr fontId="2"/>
  </si>
  <si>
    <r>
      <t>公定価格に関するFAQ Ver.</t>
    </r>
    <r>
      <rPr>
        <sz val="9"/>
        <color rgb="FFFF0000"/>
        <rFont val="HGｺﾞｼｯｸM"/>
        <family val="3"/>
        <charset val="128"/>
      </rPr>
      <t xml:space="preserve">26
</t>
    </r>
    <r>
      <rPr>
        <sz val="9"/>
        <color theme="1"/>
        <rFont val="HGｺﾞｼｯｸM"/>
        <family val="3"/>
        <charset val="128"/>
      </rPr>
      <t xml:space="preserve"> No.</t>
    </r>
    <r>
      <rPr>
        <sz val="9"/>
        <rFont val="HGｺﾞｼｯｸM"/>
        <family val="3"/>
        <charset val="128"/>
      </rPr>
      <t>218</t>
    </r>
    <rPh sb="0" eb="2">
      <t>コウテイ</t>
    </rPh>
    <rPh sb="2" eb="4">
      <t>カカク</t>
    </rPh>
    <rPh sb="5" eb="6">
      <t>カン</t>
    </rPh>
    <phoneticPr fontId="2"/>
  </si>
  <si>
    <r>
      <t>公定価格に関するFAQ　Ver.</t>
    </r>
    <r>
      <rPr>
        <sz val="9"/>
        <color rgb="FFFF0000"/>
        <rFont val="HGｺﾞｼｯｸM"/>
        <family val="3"/>
        <charset val="128"/>
      </rPr>
      <t>26</t>
    </r>
    <r>
      <rPr>
        <sz val="9"/>
        <rFont val="HGｺﾞｼｯｸM"/>
        <family val="3"/>
        <charset val="128"/>
      </rPr>
      <t>　No.3</t>
    </r>
    <r>
      <rPr>
        <sz val="9"/>
        <color rgb="FFFF0000"/>
        <rFont val="HGｺﾞｼｯｸM"/>
        <family val="3"/>
        <charset val="128"/>
      </rPr>
      <t xml:space="preserve">
</t>
    </r>
    <r>
      <rPr>
        <sz val="9"/>
        <rFont val="HGｺﾞｼｯｸM"/>
        <family val="3"/>
        <charset val="128"/>
      </rPr>
      <t>2･3号の利用定員40人以下の施設は１人、41人以上150人以下の施設は2人、151人以上の施設は3人（うち１人は非常勤）</t>
    </r>
    <rPh sb="27" eb="28">
      <t>ゴウ</t>
    </rPh>
    <phoneticPr fontId="2"/>
  </si>
  <si>
    <t>分園及びその他事業を入力すること。なお、その他事業（放課後児童健全育成事業や地域子育て支援拠点事業）を兼務している場合、備考欄に記載すること。</t>
    <rPh sb="0" eb="1">
      <t>ブン</t>
    </rPh>
    <rPh sb="38" eb="40">
      <t>チイキ</t>
    </rPh>
    <rPh sb="40" eb="42">
      <t>コソダ</t>
    </rPh>
    <rPh sb="43" eb="45">
      <t>シエン</t>
    </rPh>
    <rPh sb="45" eb="47">
      <t>キョテン</t>
    </rPh>
    <rPh sb="47" eb="49">
      <t>ジギョウ</t>
    </rPh>
    <phoneticPr fontId="2"/>
  </si>
  <si>
    <r>
      <t>親族関係、雇用形態変更時期、職種変更時期、代替職員、派遣職員、</t>
    </r>
    <r>
      <rPr>
        <sz val="8"/>
        <color rgb="FFFF0000"/>
        <rFont val="HGｺﾞｼｯｸM"/>
        <family val="3"/>
        <charset val="128"/>
      </rPr>
      <t>兼務状況、</t>
    </r>
    <r>
      <rPr>
        <sz val="8"/>
        <rFont val="HGｺﾞｼｯｸM"/>
        <family val="3"/>
        <charset val="128"/>
      </rPr>
      <t>法人内異動等</t>
    </r>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2">
      <t>ダイ</t>
    </rPh>
    <rPh sb="22" eb="23">
      <t>カ</t>
    </rPh>
    <rPh sb="23" eb="25">
      <t>ショクイン</t>
    </rPh>
    <rPh sb="26" eb="28">
      <t>ハケン</t>
    </rPh>
    <rPh sb="28" eb="30">
      <t>ショクイン</t>
    </rPh>
    <rPh sb="36" eb="38">
      <t>ホウジン</t>
    </rPh>
    <rPh sb="38" eb="39">
      <t>ナイ</t>
    </rPh>
    <rPh sb="39" eb="41">
      <t>イドウ</t>
    </rPh>
    <rPh sb="41" eb="42">
      <t>トウ</t>
    </rPh>
    <phoneticPr fontId="4"/>
  </si>
  <si>
    <r>
      <t>親族関係、雇用形態変更時期、職種変更時期、代替職員、派遣職員、</t>
    </r>
    <r>
      <rPr>
        <sz val="8"/>
        <color rgb="FFFF0000"/>
        <rFont val="HGｺﾞｼｯｸM"/>
        <family val="3"/>
        <charset val="128"/>
      </rPr>
      <t>兼務状況、</t>
    </r>
    <r>
      <rPr>
        <sz val="8"/>
        <rFont val="HGｺﾞｼｯｸM"/>
        <family val="3"/>
        <charset val="128"/>
      </rPr>
      <t>法人内異動等</t>
    </r>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ダイタイ</t>
    </rPh>
    <rPh sb="23" eb="25">
      <t>ショクイン</t>
    </rPh>
    <rPh sb="26" eb="28">
      <t>ハケン</t>
    </rPh>
    <rPh sb="28" eb="30">
      <t>ショクイン</t>
    </rPh>
    <rPh sb="31" eb="33">
      <t>ケンム</t>
    </rPh>
    <rPh sb="33" eb="35">
      <t>ジョウキョウ</t>
    </rPh>
    <rPh sb="36" eb="38">
      <t>ホウジン</t>
    </rPh>
    <rPh sb="38" eb="39">
      <t>ナイ</t>
    </rPh>
    <rPh sb="39" eb="41">
      <t>イドウ</t>
    </rPh>
    <rPh sb="41" eb="42">
      <t>トウ</t>
    </rPh>
    <phoneticPr fontId="4"/>
  </si>
  <si>
    <r>
      <t>別表２  正規職員：園長、</t>
    </r>
    <r>
      <rPr>
        <b/>
        <u/>
        <sz val="11"/>
        <rFont val="HGｺﾞｼｯｸM"/>
        <family val="3"/>
        <charset val="128"/>
      </rPr>
      <t>教育及び保育従事者以外の職員</t>
    </r>
    <r>
      <rPr>
        <b/>
        <sz val="11"/>
        <rFont val="HGｺﾞｼｯｸM"/>
        <family val="3"/>
        <charset val="128"/>
      </rPr>
      <t>の勤務状況及び給与支給状況</t>
    </r>
    <rPh sb="5" eb="7">
      <t>セイキ</t>
    </rPh>
    <rPh sb="7" eb="9">
      <t>ショクイン</t>
    </rPh>
    <rPh sb="10" eb="12">
      <t>エンチョウ</t>
    </rPh>
    <rPh sb="13" eb="15">
      <t>キョウイク</t>
    </rPh>
    <rPh sb="15" eb="16">
      <t>オヨ</t>
    </rPh>
    <rPh sb="17" eb="19">
      <t>ホイク</t>
    </rPh>
    <rPh sb="19" eb="22">
      <t>ジュウジシャ</t>
    </rPh>
    <rPh sb="22" eb="24">
      <t>イガイ</t>
    </rPh>
    <rPh sb="25" eb="27">
      <t>ショクイン</t>
    </rPh>
    <phoneticPr fontId="4"/>
  </si>
  <si>
    <r>
      <t>別表３  非正規職員：教育及び保育従事者（常勤・</t>
    </r>
    <r>
      <rPr>
        <b/>
        <sz val="11"/>
        <color rgb="FFFF0000"/>
        <rFont val="HGｺﾞｼｯｸM"/>
        <family val="3"/>
        <charset val="128"/>
      </rPr>
      <t>短時間</t>
    </r>
    <r>
      <rPr>
        <b/>
        <sz val="11"/>
        <rFont val="HGｺﾞｼｯｸM"/>
        <family val="3"/>
        <charset val="128"/>
      </rPr>
      <t>）の勤務状況及び給与支給状況</t>
    </r>
    <rPh sb="5" eb="8">
      <t>ヒセイキ</t>
    </rPh>
    <rPh sb="8" eb="10">
      <t>ショクイン</t>
    </rPh>
    <rPh sb="11" eb="13">
      <t>キョウイク</t>
    </rPh>
    <rPh sb="13" eb="14">
      <t>オヨ</t>
    </rPh>
    <rPh sb="15" eb="17">
      <t>ホイク</t>
    </rPh>
    <rPh sb="17" eb="20">
      <t>ジュウジシャ</t>
    </rPh>
    <rPh sb="21" eb="23">
      <t>ジョウキン</t>
    </rPh>
    <rPh sb="24" eb="27">
      <t>タンジカン</t>
    </rPh>
    <phoneticPr fontId="4"/>
  </si>
  <si>
    <r>
      <t>別表４  非正規職員：</t>
    </r>
    <r>
      <rPr>
        <b/>
        <u/>
        <sz val="11"/>
        <rFont val="HGｺﾞｼｯｸM"/>
        <family val="3"/>
        <charset val="128"/>
      </rPr>
      <t>教育及び保育従事者以外の職員</t>
    </r>
    <r>
      <rPr>
        <b/>
        <sz val="11"/>
        <rFont val="HGｺﾞｼｯｸM"/>
        <family val="3"/>
        <charset val="128"/>
      </rPr>
      <t>（常勤・</t>
    </r>
    <r>
      <rPr>
        <b/>
        <sz val="11"/>
        <color rgb="FFFF0000"/>
        <rFont val="HGｺﾞｼｯｸM"/>
        <family val="3"/>
        <charset val="128"/>
      </rPr>
      <t>短時間</t>
    </r>
    <r>
      <rPr>
        <b/>
        <sz val="11"/>
        <rFont val="HGｺﾞｼｯｸM"/>
        <family val="3"/>
        <charset val="128"/>
      </rPr>
      <t>）の勤務状況及び給与支給状況</t>
    </r>
    <rPh sb="5" eb="8">
      <t>ヒセイキ</t>
    </rPh>
    <rPh sb="8" eb="10">
      <t>ショクイン</t>
    </rPh>
    <rPh sb="26" eb="28">
      <t>ジョウキン</t>
    </rPh>
    <rPh sb="29" eb="32">
      <t>タンジカン</t>
    </rPh>
    <phoneticPr fontId="4"/>
  </si>
  <si>
    <t>－保育所型認定こども園運営No.２４－</t>
    <rPh sb="4" eb="5">
      <t>ガタ</t>
    </rPh>
    <rPh sb="5" eb="7">
      <t>ニンテイ</t>
    </rPh>
    <rPh sb="10" eb="11">
      <t>エン</t>
    </rPh>
    <phoneticPr fontId="4"/>
  </si>
  <si>
    <t>ねずみ、昆虫の駆除を半年に１回以上（発生を確認した時にはその都度）実施し、その実施記録を１年間保管すること。</t>
    <phoneticPr fontId="2"/>
  </si>
  <si>
    <t>【参考】印刷不用</t>
    <rPh sb="1" eb="3">
      <t>サンコウ</t>
    </rPh>
    <rPh sb="4" eb="6">
      <t>インサツ</t>
    </rPh>
    <rPh sb="6" eb="8">
      <t>フヨウ</t>
    </rPh>
    <phoneticPr fontId="2"/>
  </si>
  <si>
    <t>○大量調理施設衛生管理マニュアル</t>
    <rPh sb="1" eb="3">
      <t>タイリョウ</t>
    </rPh>
    <rPh sb="3" eb="5">
      <t>チョウリ</t>
    </rPh>
    <rPh sb="5" eb="7">
      <t>シセツ</t>
    </rPh>
    <rPh sb="7" eb="9">
      <t>エイセイ</t>
    </rPh>
    <rPh sb="9" eb="11">
      <t>カンリ</t>
    </rPh>
    <phoneticPr fontId="2"/>
  </si>
  <si>
    <t>② 施設におけるねずみ、昆虫等の発生状況を１月に１回以上巡回点検するととも</t>
    <phoneticPr fontId="2"/>
  </si>
  <si>
    <t>に、ねずみ、昆虫の駆除を半年に１回以上（発生を確認した時にはその都度）実</t>
    <phoneticPr fontId="2"/>
  </si>
  <si>
    <t>施し、その実施記録を１年間保管すること。また、施設及びその周囲は、維持管</t>
    <phoneticPr fontId="2"/>
  </si>
  <si>
    <t>理を適切に行うことにより、常に良好な状態に保ち、ねずみや昆虫の繁殖場所の</t>
    <phoneticPr fontId="2"/>
  </si>
  <si>
    <t>排除に努めること。</t>
    <phoneticPr fontId="2"/>
  </si>
  <si>
    <t>なお、殺そ剤又は殺虫剤を使用する場合には、食品を汚染しないようその取扱</t>
    <phoneticPr fontId="2"/>
  </si>
  <si>
    <t>いに十分注意すること。</t>
    <phoneticPr fontId="2"/>
  </si>
  <si>
    <t>－保育所認定こども園運営No.２６－</t>
    <rPh sb="4" eb="6">
      <t>ニンテイ</t>
    </rPh>
    <rPh sb="9" eb="10">
      <t>ソノ</t>
    </rPh>
    <phoneticPr fontId="4"/>
  </si>
  <si>
    <t>少なくとも年に2回の定期健康診断を学校保健安全法に規定する健康診断に準じて行うこと。</t>
    <phoneticPr fontId="4"/>
  </si>
  <si>
    <r>
      <rPr>
        <sz val="10"/>
        <color rgb="FFFF0000"/>
        <rFont val="HGｺﾞｼｯｸM"/>
        <family val="3"/>
        <charset val="128"/>
      </rPr>
      <t xml:space="preserve"> ②</t>
    </r>
    <r>
      <rPr>
        <sz val="10"/>
        <rFont val="HGｺﾞｼｯｸM"/>
        <family val="3"/>
        <charset val="128"/>
      </rPr>
      <t xml:space="preserve"> 前年度の実施状況を記入すること。新設園（保育所からの移行を</t>
    </r>
    <rPh sb="3" eb="6">
      <t>ゼンネンド</t>
    </rPh>
    <rPh sb="7" eb="9">
      <t>ジッシ</t>
    </rPh>
    <rPh sb="9" eb="11">
      <t>ジョウキョウ</t>
    </rPh>
    <rPh sb="12" eb="14">
      <t>キニュウ</t>
    </rPh>
    <rPh sb="19" eb="21">
      <t>シンセツ</t>
    </rPh>
    <rPh sb="21" eb="22">
      <t>ソノ</t>
    </rPh>
    <rPh sb="23" eb="26">
      <t>ホイクショ</t>
    </rPh>
    <rPh sb="29" eb="31">
      <t>イコウ</t>
    </rPh>
    <phoneticPr fontId="4"/>
  </si>
  <si>
    <r>
      <t xml:space="preserve"> </t>
    </r>
    <r>
      <rPr>
        <sz val="10"/>
        <color rgb="FFFF0000"/>
        <rFont val="HGｺﾞｼｯｸM"/>
        <family val="3"/>
        <charset val="128"/>
      </rPr>
      <t>③</t>
    </r>
    <r>
      <rPr>
        <sz val="10"/>
        <rFont val="HGｺﾞｼｯｸM"/>
        <family val="3"/>
        <charset val="128"/>
      </rPr>
      <t xml:space="preserve"> 健康診断当日に欠席した児童を再受診しているか。</t>
    </r>
    <rPh sb="17" eb="18">
      <t>サイ</t>
    </rPh>
    <rPh sb="18" eb="20">
      <t>ジュシン</t>
    </rPh>
    <phoneticPr fontId="4"/>
  </si>
  <si>
    <r>
      <t xml:space="preserve"> </t>
    </r>
    <r>
      <rPr>
        <sz val="10"/>
        <color rgb="FFFF0000"/>
        <rFont val="HGｺﾞｼｯｸM"/>
        <family val="3"/>
        <charset val="128"/>
      </rPr>
      <t>④</t>
    </r>
    <r>
      <rPr>
        <sz val="10"/>
        <rFont val="HGｺﾞｼｯｸM"/>
        <family val="3"/>
        <charset val="128"/>
      </rPr>
      <t xml:space="preserve"> 健康診断の結果について、保護者へ通知しているか。</t>
    </r>
    <rPh sb="19" eb="21">
      <t>ツウチ</t>
    </rPh>
    <phoneticPr fontId="4"/>
  </si>
  <si>
    <t>－保育所型認定こども園運営No.２８－</t>
    <phoneticPr fontId="4"/>
  </si>
  <si>
    <t>※不審者、地震、津波、Jアラート訓練は、その他へ日付と項目を記入すること</t>
  </si>
  <si>
    <t>保育所型認定こども園　運営調書</t>
    <rPh sb="3" eb="4">
      <t>ガタ</t>
    </rPh>
    <rPh sb="4" eb="6">
      <t>ニンテイ</t>
    </rPh>
    <rPh sb="9" eb="10">
      <t>エン</t>
    </rPh>
    <phoneticPr fontId="2"/>
  </si>
  <si>
    <t>(4)療育支援加算対象児のはいるか。</t>
    <rPh sb="3" eb="5">
      <t>リョウイク</t>
    </rPh>
    <rPh sb="5" eb="7">
      <t>シエン</t>
    </rPh>
    <rPh sb="7" eb="9">
      <t>カサン</t>
    </rPh>
    <rPh sb="9" eb="11">
      <t>タイショウ</t>
    </rPh>
    <rPh sb="11" eb="12">
      <t>ジ</t>
    </rPh>
    <phoneticPr fontId="2"/>
  </si>
  <si>
    <t>(9)食品及び食器等の消毒・保管について</t>
    <rPh sb="5" eb="6">
      <t>オヨ</t>
    </rPh>
    <rPh sb="7" eb="9">
      <t>ショッキ</t>
    </rPh>
    <rPh sb="9" eb="10">
      <t>トウ</t>
    </rPh>
    <rPh sb="11" eb="13">
      <t>ショウドク</t>
    </rPh>
    <phoneticPr fontId="2"/>
  </si>
  <si>
    <t>(10 )冷蔵庫の温度</t>
    <rPh sb="5" eb="8">
      <t>レイゾウコ</t>
    </rPh>
    <rPh sb="9" eb="11">
      <t>オンド</t>
    </rPh>
    <phoneticPr fontId="2"/>
  </si>
  <si>
    <t>(11)検食を行っているか</t>
    <phoneticPr fontId="2"/>
  </si>
  <si>
    <t>(12)保存食の保管について</t>
    <rPh sb="8" eb="10">
      <t>ホカン</t>
    </rPh>
    <phoneticPr fontId="2"/>
  </si>
  <si>
    <t>(13)食事計画について</t>
    <rPh sb="4" eb="6">
      <t>ショクジ</t>
    </rPh>
    <rPh sb="6" eb="8">
      <t>ケイカク</t>
    </rPh>
    <phoneticPr fontId="2"/>
  </si>
  <si>
    <t>(14)食育について</t>
    <phoneticPr fontId="2"/>
  </si>
  <si>
    <t>(15)献立について</t>
    <phoneticPr fontId="2"/>
  </si>
  <si>
    <t>(16)アレルギー疾患等児童の給食の実施</t>
    <phoneticPr fontId="2"/>
  </si>
  <si>
    <t>(17)スキムミルクを使用しているか</t>
    <phoneticPr fontId="2"/>
  </si>
  <si>
    <t>(18)生鮮食品は原則当日に搬入しているか</t>
    <phoneticPr fontId="2"/>
  </si>
  <si>
    <t>(19)延長保育・預かり保育時のおやつや夕食の提供</t>
    <rPh sb="9" eb="10">
      <t>アズ</t>
    </rPh>
    <rPh sb="12" eb="14">
      <t>ホイク</t>
    </rPh>
    <phoneticPr fontId="2"/>
  </si>
  <si>
    <t>(20)食品衛生監視員の立ち入り検査について</t>
    <phoneticPr fontId="2"/>
  </si>
  <si>
    <r>
      <rPr>
        <b/>
        <sz val="9"/>
        <rFont val="HGｺﾞｼｯｸM"/>
        <family val="3"/>
        <charset val="128"/>
      </rPr>
      <t>※公定価格に関するFAQ　Ver.</t>
    </r>
    <r>
      <rPr>
        <b/>
        <sz val="9"/>
        <color rgb="FFFF0000"/>
        <rFont val="HGｺﾞｼｯｸM"/>
        <family val="3"/>
        <charset val="128"/>
      </rPr>
      <t>26</t>
    </r>
    <r>
      <rPr>
        <b/>
        <sz val="9"/>
        <rFont val="HGｺﾞｼｯｸM"/>
        <family val="3"/>
        <charset val="128"/>
      </rPr>
      <t xml:space="preserve"> No.218</t>
    </r>
    <r>
      <rPr>
        <sz val="9"/>
        <rFont val="HGｺﾞｼｯｸM"/>
        <family val="3"/>
        <charset val="128"/>
      </rPr>
      <t xml:space="preserve">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設備運営基準等において、学級担任は原則常勤専任であることとされています。
</t>
    </r>
    <r>
      <rPr>
        <b/>
        <sz val="9"/>
        <rFont val="HGｺﾞｼｯｸM"/>
        <family val="3"/>
        <charset val="128"/>
      </rPr>
      <t>※公定価格に関するFAQ　Ver.</t>
    </r>
    <r>
      <rPr>
        <b/>
        <sz val="9"/>
        <color rgb="FFFF0000"/>
        <rFont val="HGｺﾞｼｯｸM"/>
        <family val="3"/>
        <charset val="128"/>
      </rPr>
      <t>26</t>
    </r>
    <r>
      <rPr>
        <b/>
        <sz val="9"/>
        <rFont val="HGｺﾞｼｯｸM"/>
        <family val="3"/>
        <charset val="128"/>
      </rPr>
      <t xml:space="preserve">  No.219</t>
    </r>
    <r>
      <rPr>
        <sz val="9"/>
        <rFont val="HGｺﾞｼｯｸM"/>
        <family val="3"/>
        <charset val="128"/>
      </rPr>
      <t xml:space="preserve">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保育所等における常勤保育士及び短時間保育士の定義について」（令和５年４月21日付こ成保２１）において、短時間勤務の保育士を充てる場合の取扱いを示しています。
</t>
    </r>
    <r>
      <rPr>
        <b/>
        <sz val="9"/>
        <rFont val="HGｺﾞｼｯｸM"/>
        <family val="3"/>
        <charset val="128"/>
      </rPr>
      <t>※公定価格に関するFAQ　Ver.</t>
    </r>
    <r>
      <rPr>
        <b/>
        <sz val="9"/>
        <color rgb="FFFF0000"/>
        <rFont val="HGｺﾞｼｯｸM"/>
        <family val="3"/>
        <charset val="128"/>
      </rPr>
      <t>26</t>
    </r>
    <r>
      <rPr>
        <b/>
        <sz val="9"/>
        <rFont val="HGｺﾞｼｯｸM"/>
        <family val="3"/>
        <charset val="128"/>
      </rPr>
      <t xml:space="preserve">  No.220
</t>
    </r>
    <r>
      <rPr>
        <sz val="9"/>
        <rFont val="HGｺﾞｼｯｸM"/>
        <family val="3"/>
        <charset val="128"/>
      </rPr>
      <t xml:space="preserve">  当該通知は、最低基準上の保育士定数に充てられる常勤の保育士及び短時間勤務の保育士について、改めて定義を示したものです。
  他方で、公定価格の取り扱いについては、留意事項通知で示しているところであり、各施設・事業所の就業規則等で定めた常勤職員の１か月の勤務時間数に達しない者について、常勤換算を行うこととしています。
この取り扱いについては、今般の通知による変更は無く、従前のとおり、以下の算式により常勤職員数に換算することとします。
＜常勤換算値を算出するための算式＞
常勤以外の職員の1か月の勤務時間数の合計
÷ 各施設・事業所の就業規則等で定めた常勤職員の１か月の勤務時間数 ＝ 常勤換算値(小数点以下の端数処理を行わ
ない)</t>
    </r>
    <rPh sb="1" eb="3">
      <t>コウテイ</t>
    </rPh>
    <rPh sb="3" eb="5">
      <t>カカク</t>
    </rPh>
    <rPh sb="6" eb="7">
      <t>カン</t>
    </rPh>
    <phoneticPr fontId="2"/>
  </si>
  <si>
    <t>(ｶ)</t>
    <phoneticPr fontId="2"/>
  </si>
  <si>
    <t>定数上の保育士の取扱いに関しては、こどもを長時間にわたり保育できる常勤保育士であることが原則</t>
    <rPh sb="0" eb="3">
      <t>テイスウジョウ</t>
    </rPh>
    <rPh sb="4" eb="7">
      <t>ホイクシ</t>
    </rPh>
    <rPh sb="8" eb="10">
      <t>トリアツカ</t>
    </rPh>
    <rPh sb="12" eb="13">
      <t>カン</t>
    </rPh>
    <rPh sb="21" eb="24">
      <t>チョウジカン</t>
    </rPh>
    <rPh sb="28" eb="30">
      <t>ホイク</t>
    </rPh>
    <rPh sb="33" eb="35">
      <t>ジョウキン</t>
    </rPh>
    <rPh sb="35" eb="38">
      <t>ホイクシ</t>
    </rPh>
    <phoneticPr fontId="2"/>
  </si>
  <si>
    <t>であり、望ましいこととされていることを踏まえると、スポットワーク（いわゆるスキマバイト）によ</t>
    <rPh sb="4" eb="5">
      <t>ノゾ</t>
    </rPh>
    <rPh sb="19" eb="20">
      <t>フ</t>
    </rPh>
    <phoneticPr fontId="2"/>
  </si>
  <si>
    <t>り採用された保育士を最低基準上の保育士定数の一部に充てることは望ましくない。</t>
    <rPh sb="16" eb="19">
      <t>ホイクシ</t>
    </rPh>
    <rPh sb="19" eb="21">
      <t>テイスウ</t>
    </rPh>
    <phoneticPr fontId="2"/>
  </si>
  <si>
    <t>－保育所型認定こども園運営No.５（分園）－</t>
    <rPh sb="1" eb="5">
      <t>ホイクショガタ</t>
    </rPh>
    <rPh sb="5" eb="7">
      <t>ニンテイ</t>
    </rPh>
    <rPh sb="9" eb="10">
      <t>ソノ</t>
    </rPh>
    <rPh sb="18" eb="20">
      <t>ブンエン</t>
    </rPh>
    <phoneticPr fontId="4"/>
  </si>
  <si>
    <t>（削除厳禁）</t>
    <rPh sb="1" eb="3">
      <t>サクジョ</t>
    </rPh>
    <rPh sb="3" eb="5">
      <t>ゲンキン</t>
    </rPh>
    <phoneticPr fontId="2"/>
  </si>
  <si>
    <t>!!必須チェック項目!!</t>
    <rPh sb="2" eb="4">
      <t>ヒッス</t>
    </rPh>
    <rPh sb="8" eb="10">
      <t>コウモク</t>
    </rPh>
    <phoneticPr fontId="2"/>
  </si>
  <si>
    <r>
      <t>親族関係、雇用形態変更時期、職種変更時期、代替職員、派遣職員、</t>
    </r>
    <r>
      <rPr>
        <sz val="8"/>
        <color rgb="FFFF0000"/>
        <rFont val="HGｺﾞｼｯｸM"/>
        <family val="3"/>
        <charset val="128"/>
      </rPr>
      <t>兼務状況、</t>
    </r>
    <r>
      <rPr>
        <sz val="8"/>
        <rFont val="HGｺﾞｼｯｸM"/>
        <family val="3"/>
        <charset val="128"/>
      </rPr>
      <t>法人内異動等</t>
    </r>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ダイタイ</t>
    </rPh>
    <rPh sb="23" eb="25">
      <t>ショクイン</t>
    </rPh>
    <rPh sb="26" eb="28">
      <t>ハケン</t>
    </rPh>
    <rPh sb="28" eb="30">
      <t>ショクイン</t>
    </rPh>
    <rPh sb="36" eb="38">
      <t>ホウジン</t>
    </rPh>
    <rPh sb="38" eb="39">
      <t>ナイ</t>
    </rPh>
    <rPh sb="39" eb="41">
      <t>イドウ</t>
    </rPh>
    <rPh sb="41" eb="42">
      <t>トウ</t>
    </rPh>
    <phoneticPr fontId="4"/>
  </si>
  <si>
    <t>児童虐待防止対策の園内研修を実施している場合は、調書№18 (19)-③-イに研修内容等を記載すること</t>
    <phoneticPr fontId="2"/>
  </si>
  <si>
    <t>竹富(30h)、与那国(27h)、伊良部(27h)</t>
    <phoneticPr fontId="2"/>
  </si>
  <si>
    <t>比嘉</t>
    <phoneticPr fontId="2"/>
  </si>
  <si>
    <t>新垣(36h)</t>
    <phoneticPr fontId="2"/>
  </si>
  <si>
    <t>－保育所型認定こども園運営No.４－</t>
    <rPh sb="4" eb="5">
      <t>カタ</t>
    </rPh>
    <rPh sb="5" eb="7">
      <t>ニンテイ</t>
    </rPh>
    <rPh sb="10" eb="11">
      <t>ソノ</t>
    </rPh>
    <phoneticPr fontId="4"/>
  </si>
  <si>
    <t>太枠内の基本部分</t>
    <rPh sb="0" eb="3">
      <t>フトワクナイ</t>
    </rPh>
    <rPh sb="4" eb="8">
      <t>キホンブブン</t>
    </rPh>
    <phoneticPr fontId="2"/>
  </si>
  <si>
    <t>1歳児</t>
    <phoneticPr fontId="4"/>
  </si>
  <si>
    <t>2歳児</t>
    <phoneticPr fontId="2"/>
  </si>
  <si>
    <r>
      <t>・公定価格に関するFAQ（ よくある質問 ）</t>
    </r>
    <r>
      <rPr>
        <sz val="10"/>
        <rFont val="HGｺﾞｼｯｸM"/>
        <family val="3"/>
        <charset val="128"/>
      </rPr>
      <t>Ver.</t>
    </r>
    <r>
      <rPr>
        <sz val="10"/>
        <color rgb="FFFF0000"/>
        <rFont val="HGｺﾞｼｯｸM"/>
        <family val="3"/>
        <charset val="128"/>
      </rPr>
      <t>26</t>
    </r>
    <phoneticPr fontId="2"/>
  </si>
  <si>
    <t>No.5</t>
    <phoneticPr fontId="2"/>
  </si>
  <si>
    <t xml:space="preserve"> ① 園児の健康診断は、入園時及び毎年度2回（そのうちの１回は6月</t>
    <rPh sb="3" eb="5">
      <t>エンジ</t>
    </rPh>
    <rPh sb="6" eb="8">
      <t>ケンコウ</t>
    </rPh>
    <rPh sb="8" eb="10">
      <t>シンダン</t>
    </rPh>
    <rPh sb="12" eb="14">
      <t>ニュウエン</t>
    </rPh>
    <rPh sb="14" eb="15">
      <t>ジ</t>
    </rPh>
    <rPh sb="15" eb="16">
      <t>オヨ</t>
    </rPh>
    <rPh sb="17" eb="20">
      <t>マイネンド</t>
    </rPh>
    <rPh sb="21" eb="22">
      <t>カイ</t>
    </rPh>
    <rPh sb="29" eb="30">
      <t>カイ</t>
    </rPh>
    <rPh sb="32" eb="33">
      <t>ツキ</t>
    </rPh>
    <phoneticPr fontId="4"/>
  </si>
  <si>
    <t>30日までに）実施しているか。</t>
    <phoneticPr fontId="2"/>
  </si>
  <si>
    <t>設備と運営に関する基準第7条第4項</t>
    <phoneticPr fontId="2"/>
  </si>
  <si>
    <t>児童福祉施設における食事の提供に関する援助及び指導について(令和2年3月31日 子発0331第1号､障発0331第16号)</t>
    <phoneticPr fontId="2"/>
  </si>
  <si>
    <t>・</t>
    <phoneticPr fontId="2"/>
  </si>
  <si>
    <t>児童福祉施設における「食事摂取基準」を活用した食事計画について（令和2年3月31日 子母発0331第1号）</t>
    <phoneticPr fontId="2"/>
  </si>
  <si>
    <t xml:space="preserve">「大量調理施設衛生管理マニュアル」（平成9年3月24日付け衛食第85号別添）（最終改正：平成29年6月16日付け生食発0616第1号）Ⅱ5(3) </t>
    <phoneticPr fontId="2"/>
  </si>
  <si>
    <t>原材料及び調理済み食品(50ｇ程度)を-20℃以下で2週間以上冷凍保存すること。</t>
    <phoneticPr fontId="2"/>
  </si>
  <si>
    <t>※</t>
    <phoneticPr fontId="2"/>
  </si>
  <si>
    <t>参考→「児童福祉施設の設備及び運営に関する基準」条例第10条</t>
    <phoneticPr fontId="2"/>
  </si>
  <si>
    <t>(児童福祉施設と非常災害）</t>
    <phoneticPr fontId="2"/>
  </si>
  <si>
    <t>児童福祉施設の設備及び運営に関する基準を定める条例　第6条</t>
    <phoneticPr fontId="2"/>
  </si>
  <si>
    <r>
      <rPr>
        <b/>
        <sz val="9"/>
        <rFont val="HGｺﾞｼｯｸM"/>
        <family val="3"/>
        <charset val="128"/>
      </rPr>
      <t>第6条　</t>
    </r>
    <r>
      <rPr>
        <sz val="9"/>
        <rFont val="HGｺﾞｼｯｸM"/>
        <family val="3"/>
        <charset val="128"/>
      </rPr>
      <t xml:space="preserve">
</t>
    </r>
    <phoneticPr fontId="2"/>
  </si>
  <si>
    <t>児童福祉施設(障害児入所施設及び児童発達支援センター(次条、第九条の四及び第十条第三項において「障害児入所施設等」という。)を除く。第九条の三及び第十条第二項において同じ。)においては、軽便消火器等の消火用具、非常口その他非常災害に必要な設備を設けるとともに、非常災害に対する具体的計画を立て、これに対する不断の注意と訓練をするように努めなければならない。　　　　　　　　　　　２　前項の訓練のうち、避難及び消火に対する訓練は、少なくとも毎月一回は、これを行わなければならない。</t>
    <phoneticPr fontId="2"/>
  </si>
  <si>
    <t>児童福祉施設の設備及び運営に関する基準第9条の2</t>
    <phoneticPr fontId="2"/>
  </si>
  <si>
    <t>（衛生管理等）</t>
  </si>
  <si>
    <t>児童福祉施設の設備及び運営に関する基準第33条</t>
    <phoneticPr fontId="4"/>
  </si>
  <si>
    <t>第5条　園児の登園又は降園の時間帯その他の園児が少数である時間帯において、第五条第三項本文の規定により必要となる園児の教育及び保育に直接従事する職員（以下「職員」という。）の数が一人となる場合には、当分の間、同項の規定により置かなければならない職員のうち一人は、同項の表備考第一号の規定にかかわらず、都道府県知事が保育教諭と同等の知識及び経験を有すると認める者とすることができる。園児の登園又は降園の時間帯その他の園児が少数となる時間帯において、別表の第1の1本文の規定により認定こども園に置かなければならない職員の数が1人となる場合には、当分の間、同表第2の1、2及び4の規定にかかわらず、同表の第1の1の規定により認定こども園に置くものとされる職員のうち1人は、知事が幼稚園の教員免許又は保育士の資格を有する者と同等の知識及び経験を有すると認める者にすることができる。</t>
    <phoneticPr fontId="2"/>
  </si>
  <si>
    <t>第三　職員資格
一　第二の一により認定こども園に置くものとされる職員のうち満三歳未満の子どもの保育に従事する者は、保育士(当該認定こども園が国家戦略特別区域法(平成二十五年法律第百七号)第十二条の五第五項に規定する事業実施区域内にある場合にあっては、保育士又は国家戦略特別区域限定保育士。以下同じ。)の資格を有する者でなければならない。
二　第二の一により認定こども園に置くものとされる職員のうち満三歳以上の子どもの教育及び保育に従事する者は、幼稚園の教員免許状及び保育士の資格を併有する者であることが望ましいが、幼稚園の教員免許状及び保育士の資格を併有しない場合においては、そのいずれかを有する者でなければならない。
三　二の規定にかかわらず、学級担任は、幼稚園の教員免許状を有する者でなければならない。ただし、保育所型認定こども園又は地方裁量型認定こども園の認定を受ける場合であって学級担任を幼稚園の教員免許状を有する者とすることが困難であるときは、保育士の資格を有する者であって、その意欲、適性及び能力等を考慮して適当と認められるものを、その者が幼稚園の教員免許状の取得に向けた努力を行っている場合に限り、学級担任とすることができる。
四　二の規定にかかわらず、満三歳以上の子どものうち教育及び保育時間相当利用児の保育に従事する者は、保育士の資格を有する者でなければならない。ただし、幼稚園型認定こども園又は地方裁量型認定こども園の認定を受ける場合であって当該教育及び保育時間相当利用児の保育に従事する者を保育士の資格を有する者とすることが困難であるときは、幼稚園の教員免許状を有する者であって、その意欲、適性及び能力等を考慮して適当と認められるものを、その者が保育士の資格の取得に向けた努力を行っている場合に限り、当該教育及び保育時間相当利用児の保育に従事する者とすることができる。３　２の規定にかかわらず、学級担任は、幼稚園の教員の免許状を有する者でなければならないこと。ただし、保育所型認定こども園又は地方裁量型認定こども園の認定を受ける場合であって学級担任を幼稚園の教員の免許状を有する者とすることが困難であるときは、規則で定める者を、その者が規則で定める場合に限り、学級担任とすることができること。</t>
    <phoneticPr fontId="2"/>
  </si>
  <si>
    <t>設備と運営に関する基準第５条</t>
    <phoneticPr fontId="2"/>
  </si>
  <si>
    <t>設備と運営に関する基準第13条</t>
  </si>
  <si>
    <r>
      <t>参考→「那覇市幼保連携型認定こども園の設備及び運営に関する基準を定める条例」（R6.3.22那覇市条例第12号）第４条で例によるとされる法令。　　　　　　　　　　〇「幼保連携型認定こども園の学級の編制、職員、設備及び運営に関する基準」（平成26年4月30日内閣府・文部科学省・厚生労働省令第1号）は、以下、</t>
    </r>
    <r>
      <rPr>
        <u/>
        <sz val="10"/>
        <rFont val="HGｺﾞｼｯｸM"/>
        <family val="3"/>
        <charset val="128"/>
      </rPr>
      <t>設備と運営に関する基準という</t>
    </r>
    <r>
      <rPr>
        <sz val="10"/>
        <rFont val="HGｺﾞｼｯｸM"/>
        <family val="3"/>
        <charset val="128"/>
      </rPr>
      <t>。　　　　　　　　　　　　　　　　　　　　　　　　　　　　　　〇「特定教育・保育施設及び特定地域型保育事業並びに特定こども・子育て支援施設等の運営に関する基準」(平成26年4月30日　内閣府令第39号)は、以下、</t>
    </r>
    <r>
      <rPr>
        <u/>
        <sz val="10"/>
        <rFont val="HGｺﾞｼｯｸM"/>
        <family val="3"/>
        <charset val="128"/>
      </rPr>
      <t>運営に関する基準という</t>
    </r>
    <r>
      <rPr>
        <sz val="10"/>
        <rFont val="HGｺﾞｼｯｸM"/>
        <family val="3"/>
        <charset val="128"/>
      </rPr>
      <t>。　　　　　　　　　　　　　　　　　　　　　　　　　　　　　　　　　　   〇「 就学前の子ども関する教育、保育等の総合的な提供の推進に関する法律」（平成18年6月15日法律第77号）は、以下、</t>
    </r>
    <r>
      <rPr>
        <u/>
        <sz val="10"/>
        <rFont val="HGｺﾞｼｯｸM"/>
        <family val="3"/>
        <charset val="128"/>
      </rPr>
      <t>認定こども園法という</t>
    </r>
    <r>
      <rPr>
        <sz val="10"/>
        <rFont val="HGｺﾞｼｯｸM"/>
        <family val="3"/>
        <charset val="128"/>
      </rPr>
      <t>。　　　　　　　　　　　　　　　 　〇「就学前の子供に関する教育、保育などの総合的な提供の推進に関する法律第3条第２項及び第４項の規定に基づき内閣総理大臣及び文部科学大臣が定める施設の設備及び運営に関する基準」（平成26年7月31日内閣府・文部科学省・労働省告示第2号）は、以下、</t>
    </r>
    <r>
      <rPr>
        <u/>
        <sz val="10"/>
        <rFont val="HGｺﾞｼｯｸM"/>
        <family val="3"/>
        <charset val="128"/>
      </rPr>
      <t>認定こども園法に基づく施設及び運営基準という</t>
    </r>
    <r>
      <rPr>
        <sz val="10"/>
        <rFont val="HGｺﾞｼｯｸM"/>
        <family val="3"/>
        <charset val="128"/>
      </rPr>
      <t>。　　　　　　　            　                                  　　〇「</t>
    </r>
    <r>
      <rPr>
        <u/>
        <sz val="10"/>
        <rFont val="HGｺﾞｼｯｸM"/>
        <family val="3"/>
        <charset val="128"/>
      </rPr>
      <t>児童福祉施設の設備及び運営に関する基準</t>
    </r>
    <r>
      <rPr>
        <sz val="10"/>
        <rFont val="HGｺﾞｼｯｸM"/>
        <family val="3"/>
        <charset val="128"/>
      </rPr>
      <t>」</t>
    </r>
    <phoneticPr fontId="2"/>
  </si>
  <si>
    <t>・幼保連携型認定こども園の学級の編制、職員、設備及び運営に関する基準」（平成26年4月30日内閣府・文部科学省・厚生労働省令第1号）附則（幼保連携型認定こども園の職員の数等に係る特例)</t>
    <rPh sb="66" eb="68">
      <t>フソク</t>
    </rPh>
    <rPh sb="69" eb="71">
      <t>ヨウホ</t>
    </rPh>
    <rPh sb="71" eb="74">
      <t>レンケイガタ</t>
    </rPh>
    <rPh sb="84" eb="85">
      <t>スウ</t>
    </rPh>
    <rPh sb="85" eb="86">
      <t>ナド</t>
    </rPh>
    <rPh sb="87" eb="88">
      <t>カカ</t>
    </rPh>
    <phoneticPr fontId="2"/>
  </si>
  <si>
    <t>児童福祉施設の設備及び運営に関する基準第33条</t>
    <phoneticPr fontId="2"/>
  </si>
  <si>
    <t>・児童福祉施設の設備及び運営に関する基準を定める条例　</t>
    <phoneticPr fontId="2"/>
  </si>
  <si>
    <t>「那覇市幼保連携型認定こども園の設備及び運営に関する基準を定める条例」（R6.3.22那覇市条例第12号）第４条で例によるとされる「幼保連携型認定こども園の学級の編制、職員、設備及び運営に関する基準（H.26.4.30内閣府・文部科学省・厚生労働省令第1号）は、以下設備と運営に関する基準という。</t>
    <phoneticPr fontId="4"/>
  </si>
  <si>
    <t>市幼保連携型認定こども園条例の基準面積等</t>
    <rPh sb="0" eb="1">
      <t>シ</t>
    </rPh>
    <rPh sb="1" eb="3">
      <t>ヨウホ</t>
    </rPh>
    <rPh sb="3" eb="6">
      <t>レンケイガタ</t>
    </rPh>
    <rPh sb="6" eb="8">
      <t>ニンテイ</t>
    </rPh>
    <rPh sb="11" eb="12">
      <t>エン</t>
    </rPh>
    <phoneticPr fontId="4"/>
  </si>
  <si>
    <t xml:space="preserve"> ・ 市への認可事項変更届は提出しているか。</t>
    <rPh sb="3" eb="4">
      <t>シ</t>
    </rPh>
    <rPh sb="6" eb="8">
      <t>ニンカ</t>
    </rPh>
    <rPh sb="10" eb="12">
      <t>ヘンコウ</t>
    </rPh>
    <rPh sb="14" eb="16">
      <t>テイシュツ</t>
    </rPh>
    <phoneticPr fontId="2"/>
  </si>
  <si>
    <t>市幼保連携型認定こども園条例の基準面積等</t>
    <rPh sb="0" eb="1">
      <t>シ</t>
    </rPh>
    <rPh sb="1" eb="3">
      <t>ヨウホ</t>
    </rPh>
    <rPh sb="3" eb="6">
      <t>レンケイガタ</t>
    </rPh>
    <rPh sb="6" eb="8">
      <t>ニンテイ</t>
    </rPh>
    <rPh sb="11" eb="12">
      <t>エン</t>
    </rPh>
    <phoneticPr fontId="2"/>
  </si>
  <si>
    <t>認定こども園法に基づく施設及び運営基準</t>
    <phoneticPr fontId="2"/>
  </si>
  <si>
    <t>第三職員資格</t>
    <rPh sb="0" eb="1">
      <t>ダイ</t>
    </rPh>
    <rPh sb="1" eb="2">
      <t>サン</t>
    </rPh>
    <rPh sb="2" eb="4">
      <t>ショクイン</t>
    </rPh>
    <rPh sb="4" eb="6">
      <t>シカク</t>
    </rPh>
    <phoneticPr fontId="2"/>
  </si>
  <si>
    <r>
      <t xml:space="preserve"> ② 学級担任は全て幼稚園免許状所持者でない場合、認定こども園法に基づく</t>
    </r>
    <r>
      <rPr>
        <sz val="10"/>
        <color rgb="FFFF0000"/>
        <rFont val="HGｺﾞｼｯｸM"/>
        <family val="3"/>
        <charset val="128"/>
      </rPr>
      <t/>
    </r>
    <rPh sb="3" eb="5">
      <t>ガッキュウ</t>
    </rPh>
    <rPh sb="5" eb="7">
      <t>タンニン</t>
    </rPh>
    <rPh sb="8" eb="9">
      <t>スベ</t>
    </rPh>
    <rPh sb="10" eb="13">
      <t>ヨウチエン</t>
    </rPh>
    <rPh sb="13" eb="16">
      <t>メンキョジョウ</t>
    </rPh>
    <rPh sb="16" eb="18">
      <t>ショジ</t>
    </rPh>
    <rPh sb="18" eb="19">
      <t>モノ</t>
    </rPh>
    <rPh sb="22" eb="24">
      <t>バアイ</t>
    </rPh>
    <phoneticPr fontId="4"/>
  </si>
  <si>
    <t>施設及び運営基準第三職員資格の用件を満たす者を配置しているか。</t>
    <rPh sb="9" eb="10">
      <t>サン</t>
    </rPh>
    <rPh sb="10" eb="14">
      <t>ショクインシカク</t>
    </rPh>
    <phoneticPr fontId="2"/>
  </si>
  <si>
    <t>○就学前の子供に関する教育、保育などの総合的な提供の推進に関する法律第3条第２項及び第４項の規定に基づき内閣総理大臣及び文部科学大臣が定める施設の設備及び運営に関する基準（平成２６年７月31日内閣府・文部科学省・厚生労働省告示第2号）→以下、認定こども園法に基づく施設及び運営基準という。</t>
    <rPh sb="118" eb="120">
      <t>イカ</t>
    </rPh>
    <phoneticPr fontId="2"/>
  </si>
  <si>
    <t xml:space="preserve">・認定こども園法に基づく施設及び運営基準  第七 子育て支援           
</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</si>
</sst>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6" formatCode="&quot;¥&quot;#,##0;[Red]&quot;¥&quot;\-#,##0"/>
    <numFmt numFmtId="176" formatCode="#,##0.0_ "/>
    <numFmt numFmtId="177" formatCode="#,##0_ "/>
    <numFmt numFmtId="178" formatCode="#,##0.00_ "/>
    <numFmt numFmtId="179" formatCode="0.0_ "/>
    <numFmt numFmtId="180" formatCode="[$-411]ge\.m\.d;@"/>
    <numFmt numFmtId="181" formatCode="#,###"/>
    <numFmt numFmtId="182" formatCode="#,##0&quot;月&quot;\ "/>
    <numFmt numFmtId="183" formatCode="#,###\ "/>
    <numFmt numFmtId="184" formatCode="#,##0\ \ "/>
    <numFmt numFmtId="185" formatCode="#,##0.0&quot;％&quot;"/>
    <numFmt numFmtId="186" formatCode="#,##0.00\ "/>
    <numFmt numFmtId="187" formatCode="&quot;人 × &quot;#,##0.00&quot; ＝&quot;"/>
    <numFmt numFmtId="188" formatCode="&quot;（ &quot;#,##0&quot; ）&quot;"/>
    <numFmt numFmtId="189" formatCode="#,###_ "/>
    <numFmt numFmtId="190" formatCode="#,##0.0"/>
    <numFmt numFmtId="191" formatCode="\(#,##0.0\)"/>
    <numFmt numFmtId="192" formatCode="&quot;（ &quot;#,###&quot; ）&quot;"/>
    <numFmt numFmtId="193" formatCode="#,##0&quot;歳児&quot;"/>
    <numFmt numFmtId="194" formatCode="\(#,##0\)"/>
    <numFmt numFmtId="195" formatCode="\(\ #,###\ \)"/>
    <numFmt numFmtId="196" formatCode="#,##0.0_);\(#,##0.0\)"/>
    <numFmt numFmtId="197" formatCode="00"/>
    <numFmt numFmtId="198" formatCode="ge/m/d\(aaa\)"/>
    <numFmt numFmtId="199" formatCode="#,##0\ "/>
    <numFmt numFmtId="200" formatCode="#,##0&quot;人&quot;\ \ \ \ \ \ \ \ \ "/>
    <numFmt numFmtId="201" formatCode="&quot;計&quot;#,##0&quot;人&quot;"/>
    <numFmt numFmtId="202" formatCode="&quot;÷   &quot;#,###&quot; ＝&quot;"/>
    <numFmt numFmtId="203" formatCode="#,##0.0&quot;人&quot;"/>
    <numFmt numFmtId="204" formatCode="&quot;÷  &quot;#,###&quot; ＝&quot;"/>
    <numFmt numFmtId="205" formatCode="&quot;÷ &quot;#,###&quot;＝&quot;"/>
    <numFmt numFmtId="206" formatCode="#,###&quot;人&quot;"/>
    <numFmt numFmtId="207" formatCode="&quot;うち保育士&quot;#,###"/>
    <numFmt numFmtId="208" formatCode="0_);[Red]\(0\)"/>
    <numFmt numFmtId="209" formatCode="0.0_);[Red]\(0.0\)"/>
    <numFmt numFmtId="210" formatCode="#,###.0"/>
    <numFmt numFmtId="211" formatCode="0.0"/>
    <numFmt numFmtId="212" formatCode="m/d;@"/>
    <numFmt numFmtId="213" formatCode="0_ "/>
  </numFmts>
  <fonts count="94">
    <font>
      <sz val="11"/>
      <name val="ＭＳ Ｐゴシック"/>
      <family val="3"/>
      <charset val="128"/>
    </font>
    <font>
      <sz val="11"/>
      <name val="ＭＳ Ｐゴシック"/>
      <family val="3"/>
      <charset val="128"/>
    </font>
    <font>
      <sz val="6"/>
      <name val="ＭＳ Ｐゴシック"/>
      <family val="3"/>
      <charset val="128"/>
    </font>
    <font>
      <sz val="10"/>
      <name val="ＭＳ Ｐ明朝"/>
      <family val="1"/>
      <charset val="128"/>
    </font>
    <font>
      <sz val="6"/>
      <name val="ＭＳ Ｐ明朝"/>
      <family val="1"/>
      <charset val="128"/>
    </font>
    <font>
      <sz val="9"/>
      <color rgb="FF000000"/>
      <name val="MS UI Gothic"/>
      <family val="3"/>
      <charset val="128"/>
    </font>
    <font>
      <sz val="9"/>
      <color indexed="81"/>
      <name val="ＭＳ Ｐゴシック"/>
      <family val="3"/>
      <charset val="128"/>
    </font>
    <font>
      <sz val="9"/>
      <color indexed="81"/>
      <name val="ＭＳ Ｐ明朝"/>
      <family val="1"/>
      <charset val="128"/>
    </font>
    <font>
      <sz val="8"/>
      <color indexed="81"/>
      <name val="ＭＳ Ｐ明朝"/>
      <family val="1"/>
      <charset val="128"/>
    </font>
    <font>
      <b/>
      <sz val="8"/>
      <color indexed="81"/>
      <name val="ＭＳ Ｐゴシック"/>
      <family val="3"/>
      <charset val="128"/>
    </font>
    <font>
      <sz val="10"/>
      <name val="HGｺﾞｼｯｸM"/>
      <family val="3"/>
      <charset val="128"/>
    </font>
    <font>
      <sz val="10"/>
      <color rgb="FFFF0000"/>
      <name val="HGｺﾞｼｯｸM"/>
      <family val="3"/>
      <charset val="128"/>
    </font>
    <font>
      <sz val="12"/>
      <name val="HGｺﾞｼｯｸM"/>
      <family val="3"/>
      <charset val="128"/>
    </font>
    <font>
      <sz val="9"/>
      <color rgb="FFFF0000"/>
      <name val="HGｺﾞｼｯｸM"/>
      <family val="3"/>
      <charset val="128"/>
    </font>
    <font>
      <sz val="9"/>
      <name val="HGｺﾞｼｯｸM"/>
      <family val="3"/>
      <charset val="128"/>
    </font>
    <font>
      <sz val="11"/>
      <name val="HGｺﾞｼｯｸM"/>
      <family val="3"/>
      <charset val="128"/>
    </font>
    <font>
      <b/>
      <sz val="10"/>
      <name val="HGｺﾞｼｯｸM"/>
      <family val="3"/>
      <charset val="128"/>
    </font>
    <font>
      <b/>
      <sz val="12"/>
      <name val="HGｺﾞｼｯｸM"/>
      <family val="3"/>
      <charset val="128"/>
    </font>
    <font>
      <b/>
      <sz val="11"/>
      <name val="HGｺﾞｼｯｸM"/>
      <family val="3"/>
      <charset val="128"/>
    </font>
    <font>
      <sz val="8"/>
      <name val="HGｺﾞｼｯｸM"/>
      <family val="3"/>
      <charset val="128"/>
    </font>
    <font>
      <sz val="9.5"/>
      <name val="HGｺﾞｼｯｸM"/>
      <family val="3"/>
      <charset val="128"/>
    </font>
    <font>
      <b/>
      <sz val="9"/>
      <name val="HGｺﾞｼｯｸM"/>
      <family val="3"/>
      <charset val="128"/>
    </font>
    <font>
      <strike/>
      <sz val="9"/>
      <name val="HGｺﾞｼｯｸM"/>
      <family val="3"/>
      <charset val="128"/>
    </font>
    <font>
      <u/>
      <sz val="10"/>
      <name val="HGｺﾞｼｯｸM"/>
      <family val="3"/>
      <charset val="128"/>
    </font>
    <font>
      <sz val="14"/>
      <name val="HGｺﾞｼｯｸM"/>
      <family val="3"/>
      <charset val="128"/>
    </font>
    <font>
      <b/>
      <sz val="9.5"/>
      <name val="HGｺﾞｼｯｸM"/>
      <family val="3"/>
      <charset val="128"/>
    </font>
    <font>
      <b/>
      <sz val="14"/>
      <name val="HGｺﾞｼｯｸM"/>
      <family val="3"/>
      <charset val="128"/>
    </font>
    <font>
      <b/>
      <sz val="8"/>
      <name val="HGｺﾞｼｯｸM"/>
      <family val="3"/>
      <charset val="128"/>
    </font>
    <font>
      <sz val="7"/>
      <name val="HGｺﾞｼｯｸM"/>
      <family val="3"/>
      <charset val="128"/>
    </font>
    <font>
      <sz val="8.5"/>
      <name val="HGｺﾞｼｯｸM"/>
      <family val="3"/>
      <charset val="128"/>
    </font>
    <font>
      <b/>
      <i/>
      <sz val="10"/>
      <name val="HGｺﾞｼｯｸM"/>
      <family val="3"/>
      <charset val="128"/>
    </font>
    <font>
      <u/>
      <sz val="9"/>
      <name val="HGｺﾞｼｯｸM"/>
      <family val="3"/>
      <charset val="128"/>
    </font>
    <font>
      <sz val="7.5"/>
      <name val="HGｺﾞｼｯｸM"/>
      <family val="3"/>
      <charset val="128"/>
    </font>
    <font>
      <sz val="10.5"/>
      <name val="HGｺﾞｼｯｸM"/>
      <family val="3"/>
      <charset val="128"/>
    </font>
    <font>
      <sz val="6"/>
      <name val="HGｺﾞｼｯｸM"/>
      <family val="3"/>
      <charset val="128"/>
    </font>
    <font>
      <sz val="8"/>
      <color rgb="FFFF0000"/>
      <name val="HGｺﾞｼｯｸM"/>
      <family val="3"/>
      <charset val="128"/>
    </font>
    <font>
      <sz val="10"/>
      <color theme="1"/>
      <name val="HGｺﾞｼｯｸM"/>
      <family val="3"/>
      <charset val="128"/>
    </font>
    <font>
      <b/>
      <sz val="10"/>
      <color theme="1"/>
      <name val="HGｺﾞｼｯｸM"/>
      <family val="3"/>
      <charset val="128"/>
    </font>
    <font>
      <sz val="9"/>
      <color indexed="81"/>
      <name val="MS P ゴシック"/>
      <family val="3"/>
      <charset val="128"/>
    </font>
    <font>
      <b/>
      <sz val="9"/>
      <color indexed="81"/>
      <name val="MS P ゴシック"/>
      <family val="3"/>
      <charset val="128"/>
    </font>
    <font>
      <sz val="9"/>
      <color theme="1"/>
      <name val="HGｺﾞｼｯｸM"/>
      <family val="3"/>
      <charset val="128"/>
    </font>
    <font>
      <sz val="8"/>
      <color theme="1"/>
      <name val="HGｺﾞｼｯｸM"/>
      <family val="3"/>
      <charset val="128"/>
    </font>
    <font>
      <sz val="10"/>
      <color theme="3"/>
      <name val="HGｺﾞｼｯｸM"/>
      <family val="3"/>
      <charset val="128"/>
    </font>
    <font>
      <sz val="11"/>
      <name val="ＭＳ Ｐ明朝"/>
      <family val="1"/>
      <charset val="128"/>
    </font>
    <font>
      <b/>
      <sz val="11"/>
      <name val="ＭＳ Ｐ明朝"/>
      <family val="1"/>
      <charset val="128"/>
    </font>
    <font>
      <b/>
      <u/>
      <sz val="11"/>
      <name val="ＭＳ Ｐ明朝"/>
      <family val="1"/>
      <charset val="128"/>
    </font>
    <font>
      <sz val="9"/>
      <color theme="3" tint="0.39997558519241921"/>
      <name val="HGｺﾞｼｯｸM"/>
      <family val="3"/>
      <charset val="128"/>
    </font>
    <font>
      <sz val="10"/>
      <name val="ＭＳ Ｐゴシック"/>
      <family val="3"/>
      <charset val="128"/>
    </font>
    <font>
      <sz val="9"/>
      <name val="ＭＳ Ｐゴシック"/>
      <family val="3"/>
      <charset val="128"/>
    </font>
    <font>
      <u/>
      <sz val="11"/>
      <color theme="10"/>
      <name val="ＭＳ Ｐゴシック"/>
      <family val="3"/>
      <charset val="128"/>
    </font>
    <font>
      <strike/>
      <sz val="10"/>
      <name val="HGｺﾞｼｯｸM"/>
      <family val="3"/>
      <charset val="128"/>
    </font>
    <font>
      <b/>
      <u val="double"/>
      <sz val="10"/>
      <color theme="1"/>
      <name val="HGｺﾞｼｯｸM"/>
      <family val="3"/>
      <charset val="128"/>
    </font>
    <font>
      <sz val="9"/>
      <color indexed="10"/>
      <name val="ＭＳ Ｐ明朝"/>
      <family val="1"/>
      <charset val="128"/>
    </font>
    <font>
      <b/>
      <sz val="10"/>
      <name val="ＭＳ Ｐゴシック"/>
      <family val="3"/>
      <charset val="128"/>
    </font>
    <font>
      <sz val="12"/>
      <name val="ＭＳ Ｐゴシック"/>
      <family val="3"/>
      <charset val="128"/>
    </font>
    <font>
      <sz val="14"/>
      <name val="ＭＳ Ｐゴシック"/>
      <family val="3"/>
      <charset val="128"/>
    </font>
    <font>
      <b/>
      <sz val="14"/>
      <name val="ＭＳ Ｐゴシック"/>
      <family val="3"/>
      <charset val="128"/>
    </font>
    <font>
      <u/>
      <sz val="9"/>
      <name val="ＭＳ Ｐゴシック"/>
      <family val="3"/>
      <charset val="128"/>
    </font>
    <font>
      <b/>
      <u/>
      <sz val="9"/>
      <name val="ＭＳ Ｐゴシック"/>
      <family val="3"/>
      <charset val="128"/>
    </font>
    <font>
      <b/>
      <sz val="11"/>
      <color indexed="81"/>
      <name val="MS P ゴシック"/>
      <family val="3"/>
      <charset val="128"/>
    </font>
    <font>
      <u/>
      <sz val="11"/>
      <name val="ＭＳ Ｐゴシック"/>
      <family val="3"/>
      <charset val="128"/>
    </font>
    <font>
      <b/>
      <sz val="9"/>
      <color rgb="FFFF0000"/>
      <name val="HGｺﾞｼｯｸM"/>
      <family val="3"/>
      <charset val="128"/>
    </font>
    <font>
      <sz val="9"/>
      <name val="HGSｺﾞｼｯｸM"/>
      <family val="3"/>
      <charset val="128"/>
    </font>
    <font>
      <sz val="11"/>
      <name val="HGSｺﾞｼｯｸM"/>
      <family val="3"/>
      <charset val="128"/>
    </font>
    <font>
      <b/>
      <sz val="11"/>
      <color rgb="FFFF0000"/>
      <name val="HGｺﾞｼｯｸM"/>
      <family val="3"/>
      <charset val="128"/>
    </font>
    <font>
      <b/>
      <sz val="9"/>
      <color theme="1"/>
      <name val="HGｺﾞｼｯｸM"/>
      <family val="3"/>
      <charset val="128"/>
    </font>
    <font>
      <sz val="10"/>
      <color rgb="FF002060"/>
      <name val="HGｺﾞｼｯｸM"/>
      <family val="3"/>
      <charset val="128"/>
    </font>
    <font>
      <b/>
      <sz val="10"/>
      <color rgb="FF002060"/>
      <name val="HGｺﾞｼｯｸM"/>
      <family val="3"/>
      <charset val="128"/>
    </font>
    <font>
      <sz val="10"/>
      <color rgb="FF00B050"/>
      <name val="HGｺﾞｼｯｸM"/>
      <family val="3"/>
      <charset val="128"/>
    </font>
    <font>
      <b/>
      <sz val="10"/>
      <color rgb="FFFF0000"/>
      <name val="HGｺﾞｼｯｸM"/>
      <family val="3"/>
      <charset val="128"/>
    </font>
    <font>
      <u/>
      <sz val="9"/>
      <color theme="10"/>
      <name val="ＭＳ Ｐゴシック"/>
      <family val="3"/>
      <charset val="128"/>
    </font>
    <font>
      <u/>
      <sz val="11"/>
      <name val="HGｺﾞｼｯｸM"/>
      <family val="3"/>
      <charset val="128"/>
    </font>
    <font>
      <sz val="10"/>
      <color theme="4"/>
      <name val="HGｺﾞｼｯｸM"/>
      <family val="3"/>
      <charset val="128"/>
    </font>
    <font>
      <sz val="10"/>
      <color rgb="FF0070C0"/>
      <name val="HGｺﾞｼｯｸM"/>
      <family val="3"/>
      <charset val="128"/>
    </font>
    <font>
      <strike/>
      <sz val="12"/>
      <name val="HGｺﾞｼｯｸM"/>
      <family val="3"/>
      <charset val="128"/>
    </font>
    <font>
      <sz val="9"/>
      <color rgb="FF00B050"/>
      <name val="HGｺﾞｼｯｸM"/>
      <family val="3"/>
      <charset val="128"/>
    </font>
    <font>
      <b/>
      <sz val="11"/>
      <name val="ＭＳ Ｐゴシック"/>
      <family val="3"/>
      <charset val="128"/>
    </font>
    <font>
      <sz val="9"/>
      <color indexed="81"/>
      <name val="ＭＳ ゴシック"/>
      <family val="3"/>
      <charset val="128"/>
    </font>
    <font>
      <b/>
      <u/>
      <sz val="11"/>
      <name val="HGｺﾞｼｯｸM"/>
      <family val="3"/>
      <charset val="128"/>
    </font>
    <font>
      <b/>
      <u/>
      <sz val="9"/>
      <name val="HGｺﾞｼｯｸM"/>
      <family val="3"/>
      <charset val="128"/>
    </font>
    <font>
      <b/>
      <sz val="9"/>
      <color indexed="10"/>
      <name val="ＭＳ Ｐゴシック"/>
      <family val="3"/>
      <charset val="128"/>
    </font>
    <font>
      <u/>
      <sz val="8"/>
      <name val="ＭＳ Ｐゴシック"/>
      <family val="3"/>
      <charset val="128"/>
    </font>
    <font>
      <sz val="10"/>
      <color theme="3"/>
      <name val="ＭＳ 明朝"/>
      <family val="1"/>
      <charset val="128"/>
    </font>
    <font>
      <b/>
      <u val="double"/>
      <sz val="10"/>
      <name val="HGｺﾞｼｯｸM"/>
      <family val="3"/>
      <charset val="128"/>
    </font>
    <font>
      <b/>
      <strike/>
      <sz val="11"/>
      <color rgb="FFFF0000"/>
      <name val="HGｺﾞｼｯｸM"/>
      <family val="3"/>
      <charset val="128"/>
    </font>
    <font>
      <strike/>
      <sz val="9"/>
      <color rgb="FFFF0000"/>
      <name val="HGｺﾞｼｯｸM"/>
      <family val="3"/>
      <charset val="128"/>
    </font>
    <font>
      <b/>
      <i/>
      <sz val="9"/>
      <name val="HGｺﾞｼｯｸM"/>
      <family val="3"/>
      <charset val="128"/>
    </font>
    <font>
      <sz val="9"/>
      <name val="Yu Gothic"/>
      <family val="3"/>
      <charset val="128"/>
    </font>
    <font>
      <u/>
      <sz val="10"/>
      <name val="ＭＳ Ｐゴシック"/>
      <family val="3"/>
      <charset val="128"/>
    </font>
    <font>
      <b/>
      <sz val="9"/>
      <name val="ＭＳ Ｐゴシック"/>
      <family val="3"/>
      <charset val="128"/>
    </font>
    <font>
      <sz val="9.5"/>
      <color rgb="FFFF0000"/>
      <name val="HGｺﾞｼｯｸM"/>
      <family val="3"/>
      <charset val="128"/>
    </font>
    <font>
      <b/>
      <strike/>
      <sz val="10"/>
      <name val="HGｺﾞｼｯｸM"/>
      <family val="3"/>
      <charset val="128"/>
    </font>
    <font>
      <sz val="16"/>
      <color rgb="FFFF0000"/>
      <name val="HGｺﾞｼｯｸM"/>
      <family val="3"/>
      <charset val="128"/>
    </font>
    <font>
      <sz val="11"/>
      <color rgb="FFFF0000"/>
      <name val="HGｺﾞｼｯｸM"/>
      <family val="3"/>
      <charset val="128"/>
    </font>
  </fonts>
  <fills count="12">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rgb="FFFFFFCC"/>
        <bgColor indexed="64"/>
      </patternFill>
    </fill>
    <fill>
      <patternFill patternType="solid">
        <fgColor rgb="FFFFFF00"/>
        <bgColor rgb="FF000000"/>
      </patternFill>
    </fill>
    <fill>
      <patternFill patternType="solid">
        <fgColor theme="9" tint="0.79998168889431442"/>
        <bgColor indexed="64"/>
      </patternFill>
    </fill>
    <fill>
      <patternFill patternType="solid">
        <fgColor theme="8" tint="0.79998168889431442"/>
        <bgColor indexed="64"/>
      </patternFill>
    </fill>
    <fill>
      <patternFill patternType="solid">
        <fgColor rgb="FFCCFFFF"/>
        <bgColor indexed="64"/>
      </patternFill>
    </fill>
    <fill>
      <patternFill patternType="solid">
        <fgColor theme="0" tint="-0.249977111117893"/>
        <bgColor indexed="64"/>
      </patternFill>
    </fill>
    <fill>
      <patternFill patternType="solid">
        <fgColor rgb="FFFFFF99"/>
        <bgColor indexed="64"/>
      </patternFill>
    </fill>
    <fill>
      <patternFill patternType="solid">
        <fgColor rgb="FFFFFF00"/>
        <bgColor indexed="64"/>
      </patternFill>
    </fill>
  </fills>
  <borders count="340">
    <border>
      <left/>
      <right/>
      <top/>
      <bottom/>
      <diagonal/>
    </border>
    <border>
      <left/>
      <right/>
      <top style="medium">
        <color indexed="64"/>
      </top>
      <bottom style="medium">
        <color indexed="64"/>
      </bottom>
      <diagonal/>
    </border>
    <border>
      <left/>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bottom/>
      <diagonal/>
    </border>
    <border>
      <left/>
      <right/>
      <top/>
      <bottom style="thin">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right/>
      <top style="double">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right/>
      <top style="medium">
        <color indexed="64"/>
      </top>
      <bottom style="thin">
        <color indexed="64"/>
      </bottom>
      <diagonal/>
    </border>
    <border>
      <left/>
      <right style="double">
        <color indexed="64"/>
      </right>
      <top style="thin">
        <color indexed="64"/>
      </top>
      <bottom/>
      <diagonal/>
    </border>
    <border>
      <left style="medium">
        <color indexed="64"/>
      </left>
      <right style="thin">
        <color indexed="64"/>
      </right>
      <top/>
      <bottom/>
      <diagonal/>
    </border>
    <border>
      <left style="double">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double">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double">
        <color indexed="64"/>
      </top>
      <bottom/>
      <diagonal/>
    </border>
    <border>
      <left style="thin">
        <color indexed="64"/>
      </left>
      <right/>
      <top style="double">
        <color indexed="64"/>
      </top>
      <bottom/>
      <diagonal/>
    </border>
    <border>
      <left/>
      <right/>
      <top style="thin">
        <color indexed="64"/>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double">
        <color indexed="64"/>
      </left>
      <right/>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hair">
        <color indexed="64"/>
      </right>
      <top/>
      <bottom/>
      <diagonal/>
    </border>
    <border>
      <left/>
      <right/>
      <top style="hair">
        <color indexed="64"/>
      </top>
      <bottom/>
      <diagonal/>
    </border>
    <border>
      <left style="hair">
        <color indexed="64"/>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top/>
      <bottom style="double">
        <color indexed="64"/>
      </bottom>
      <diagonal/>
    </border>
    <border>
      <left style="hair">
        <color indexed="64"/>
      </left>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dotted">
        <color indexed="64"/>
      </right>
      <top style="thin">
        <color indexed="64"/>
      </top>
      <bottom/>
      <diagonal/>
    </border>
    <border>
      <left/>
      <right style="dotted">
        <color indexed="64"/>
      </right>
      <top/>
      <bottom style="thin">
        <color indexed="64"/>
      </bottom>
      <diagonal/>
    </border>
    <border>
      <left style="double">
        <color indexed="64"/>
      </left>
      <right/>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double">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hair">
        <color indexed="64"/>
      </left>
      <right/>
      <top style="hair">
        <color indexed="64"/>
      </top>
      <bottom style="thin">
        <color indexed="64"/>
      </bottom>
      <diagonal/>
    </border>
    <border>
      <left style="hair">
        <color indexed="64"/>
      </left>
      <right/>
      <top style="hair">
        <color indexed="64"/>
      </top>
      <bottom style="hair">
        <color indexed="64"/>
      </bottom>
      <diagonal/>
    </border>
    <border>
      <left style="double">
        <color indexed="64"/>
      </left>
      <right/>
      <top style="thin">
        <color indexed="64"/>
      </top>
      <bottom style="hair">
        <color indexed="64"/>
      </bottom>
      <diagonal/>
    </border>
    <border>
      <left style="double">
        <color indexed="64"/>
      </left>
      <right/>
      <top style="hair">
        <color indexed="64"/>
      </top>
      <bottom style="thin">
        <color indexed="64"/>
      </bottom>
      <diagonal/>
    </border>
    <border>
      <left style="hair">
        <color indexed="64"/>
      </left>
      <right/>
      <top style="thin">
        <color indexed="64"/>
      </top>
      <bottom style="hair">
        <color indexed="64"/>
      </bottom>
      <diagonal/>
    </border>
    <border>
      <left style="double">
        <color indexed="64"/>
      </left>
      <right style="thin">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hair">
        <color indexed="64"/>
      </left>
      <right style="hair">
        <color indexed="64"/>
      </right>
      <top style="thin">
        <color indexed="64"/>
      </top>
      <bottom/>
      <diagonal/>
    </border>
    <border>
      <left/>
      <right style="hair">
        <color indexed="64"/>
      </right>
      <top style="hair">
        <color indexed="64"/>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style="thin">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diagonal/>
    </border>
    <border>
      <left/>
      <right style="thin">
        <color indexed="64"/>
      </right>
      <top style="thin">
        <color indexed="64"/>
      </top>
      <bottom style="double">
        <color indexed="64"/>
      </bottom>
      <diagonal/>
    </border>
    <border>
      <left style="double">
        <color indexed="64"/>
      </left>
      <right/>
      <top/>
      <bottom style="hair">
        <color indexed="64"/>
      </bottom>
      <diagonal/>
    </border>
    <border>
      <left/>
      <right/>
      <top style="double">
        <color indexed="64"/>
      </top>
      <bottom style="thin">
        <color indexed="64"/>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style="hair">
        <color indexed="64"/>
      </right>
      <top style="double">
        <color indexed="64"/>
      </top>
      <bottom/>
      <diagonal/>
    </border>
    <border>
      <left style="hair">
        <color indexed="64"/>
      </left>
      <right/>
      <top style="double">
        <color indexed="64"/>
      </top>
      <bottom/>
      <diagonal/>
    </border>
    <border>
      <left style="hair">
        <color indexed="64"/>
      </left>
      <right style="hair">
        <color indexed="64"/>
      </right>
      <top style="double">
        <color indexed="64"/>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double">
        <color indexed="64"/>
      </right>
      <top style="hair">
        <color indexed="64"/>
      </top>
      <bottom style="thin">
        <color indexed="64"/>
      </bottom>
      <diagonal/>
    </border>
    <border>
      <left/>
      <right style="double">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thin">
        <color indexed="64"/>
      </right>
      <top style="hair">
        <color indexed="64"/>
      </top>
      <bottom style="medium">
        <color indexed="64"/>
      </bottom>
      <diagonal/>
    </border>
    <border>
      <left/>
      <right style="medium">
        <color indexed="64"/>
      </right>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auto="1"/>
      </right>
      <top/>
      <bottom/>
      <diagonal/>
    </border>
    <border>
      <left/>
      <right style="dashed">
        <color auto="1"/>
      </right>
      <top/>
      <bottom/>
      <diagonal/>
    </border>
    <border>
      <left style="dashed">
        <color auto="1"/>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ashed">
        <color auto="1"/>
      </right>
      <top/>
      <bottom/>
      <diagonal/>
    </border>
    <border>
      <left style="dashed">
        <color auto="1"/>
      </left>
      <right style="thin">
        <color indexed="64"/>
      </right>
      <top/>
      <bottom/>
      <diagonal/>
    </border>
    <border>
      <left/>
      <right style="hair">
        <color indexed="64"/>
      </right>
      <top style="thin">
        <color indexed="64"/>
      </top>
      <bottom style="hair">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style="hair">
        <color indexed="64"/>
      </right>
      <top style="hair">
        <color indexed="64"/>
      </top>
      <bottom style="hair">
        <color indexed="64"/>
      </bottom>
      <diagonal/>
    </border>
    <border>
      <left/>
      <right style="dotted">
        <color indexed="64"/>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uble">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double">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hair">
        <color indexed="64"/>
      </bottom>
      <diagonal/>
    </border>
    <border>
      <left/>
      <right/>
      <top style="dotted">
        <color indexed="64"/>
      </top>
      <bottom style="hair">
        <color indexed="64"/>
      </bottom>
      <diagonal/>
    </border>
    <border>
      <left/>
      <right style="double">
        <color indexed="64"/>
      </right>
      <top style="dotted">
        <color indexed="64"/>
      </top>
      <bottom style="hair">
        <color indexed="64"/>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
      <left/>
      <right style="double">
        <color indexed="64"/>
      </right>
      <top style="hair">
        <color indexed="64"/>
      </top>
      <bottom style="dotted">
        <color indexed="64"/>
      </bottom>
      <diagonal/>
    </border>
    <border>
      <left/>
      <right style="medium">
        <color indexed="64"/>
      </right>
      <top style="hair">
        <color indexed="64"/>
      </top>
      <bottom/>
      <diagonal/>
    </border>
    <border>
      <left style="medium">
        <color indexed="64"/>
      </left>
      <right/>
      <top style="double">
        <color indexed="64"/>
      </top>
      <bottom/>
      <diagonal/>
    </border>
    <border>
      <left/>
      <right style="medium">
        <color indexed="64"/>
      </right>
      <top style="double">
        <color indexed="64"/>
      </top>
      <bottom/>
      <diagonal/>
    </border>
    <border>
      <left style="double">
        <color indexed="64"/>
      </left>
      <right/>
      <top style="double">
        <color indexed="64"/>
      </top>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bottom style="hair">
        <color indexed="64"/>
      </bottom>
      <diagonal/>
    </border>
    <border>
      <left/>
      <right style="hair">
        <color indexed="64"/>
      </right>
      <top style="thin">
        <color indexed="64"/>
      </top>
      <bottom style="thin">
        <color indexed="64"/>
      </bottom>
      <diagonal/>
    </border>
    <border>
      <left/>
      <right style="hair">
        <color indexed="64"/>
      </right>
      <top/>
      <bottom style="double">
        <color indexed="64"/>
      </bottom>
      <diagonal/>
    </border>
    <border>
      <left/>
      <right style="double">
        <color indexed="64"/>
      </right>
      <top style="double">
        <color indexed="64"/>
      </top>
      <bottom/>
      <diagonal/>
    </border>
    <border>
      <left/>
      <right/>
      <top style="dotted">
        <color indexed="64"/>
      </top>
      <bottom style="thin">
        <color indexed="64"/>
      </bottom>
      <diagonal/>
    </border>
    <border>
      <left style="double">
        <color indexed="64"/>
      </left>
      <right/>
      <top style="hair">
        <color indexed="64"/>
      </top>
      <bottom/>
      <diagonal/>
    </border>
    <border>
      <left/>
      <right style="thin">
        <color indexed="64"/>
      </right>
      <top style="dotted">
        <color indexed="64"/>
      </top>
      <bottom/>
      <diagonal/>
    </border>
    <border>
      <left/>
      <right style="thin">
        <color indexed="64"/>
      </right>
      <top/>
      <bottom style="dotted">
        <color indexed="64"/>
      </bottom>
      <diagonal/>
    </border>
    <border diagonalUp="1">
      <left style="thin">
        <color indexed="64"/>
      </left>
      <right/>
      <top style="thin">
        <color indexed="64"/>
      </top>
      <bottom style="thin">
        <color indexed="64"/>
      </bottom>
      <diagonal style="hair">
        <color indexed="64"/>
      </diagonal>
    </border>
    <border diagonalUp="1">
      <left/>
      <right style="thin">
        <color indexed="64"/>
      </right>
      <top style="thin">
        <color indexed="64"/>
      </top>
      <bottom style="thin">
        <color indexed="64"/>
      </bottom>
      <diagonal style="hair">
        <color indexed="64"/>
      </diagonal>
    </border>
    <border diagonalUp="1">
      <left style="thin">
        <color indexed="64"/>
      </left>
      <right/>
      <top style="double">
        <color indexed="64"/>
      </top>
      <bottom style="thin">
        <color indexed="64"/>
      </bottom>
      <diagonal style="hair">
        <color indexed="64"/>
      </diagonal>
    </border>
    <border diagonalUp="1">
      <left/>
      <right style="thin">
        <color indexed="64"/>
      </right>
      <top style="double">
        <color indexed="64"/>
      </top>
      <bottom style="thin">
        <color indexed="64"/>
      </bottom>
      <diagonal style="hair">
        <color indexed="64"/>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left/>
      <right/>
      <top/>
      <bottom style="thin">
        <color theme="1"/>
      </bottom>
      <diagonal/>
    </border>
    <border>
      <left style="thin">
        <color indexed="64"/>
      </left>
      <right/>
      <top style="dashed">
        <color indexed="64"/>
      </top>
      <bottom/>
      <diagonal/>
    </border>
    <border>
      <left/>
      <right/>
      <top style="dashed">
        <color indexed="64"/>
      </top>
      <bottom/>
      <diagonal/>
    </border>
    <border>
      <left/>
      <right style="double">
        <color indexed="64"/>
      </right>
      <top style="dashed">
        <color indexed="64"/>
      </top>
      <bottom/>
      <diagonal/>
    </border>
    <border>
      <left/>
      <right style="thin">
        <color indexed="64"/>
      </right>
      <top style="dashed">
        <color indexed="64"/>
      </top>
      <bottom/>
      <diagonal/>
    </border>
    <border>
      <left/>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style="thin">
        <color theme="1"/>
      </right>
      <top/>
      <bottom style="thin">
        <color theme="1"/>
      </bottom>
      <diagonal/>
    </border>
    <border>
      <left style="thin">
        <color theme="1"/>
      </left>
      <right/>
      <top style="medium">
        <color theme="1"/>
      </top>
      <bottom/>
      <diagonal/>
    </border>
    <border>
      <left/>
      <right/>
      <top style="medium">
        <color theme="1"/>
      </top>
      <bottom/>
      <diagonal/>
    </border>
    <border>
      <left/>
      <right style="thin">
        <color theme="1"/>
      </right>
      <top style="medium">
        <color theme="1"/>
      </top>
      <bottom/>
      <diagonal/>
    </border>
    <border>
      <left style="dotted">
        <color indexed="64"/>
      </left>
      <right/>
      <top style="dotted">
        <color indexed="64"/>
      </top>
      <bottom/>
      <diagonal/>
    </border>
    <border>
      <left/>
      <right/>
      <top style="dotted">
        <color indexed="64"/>
      </top>
      <bottom/>
      <diagonal/>
    </border>
    <border>
      <left style="thin">
        <color indexed="64"/>
      </left>
      <right/>
      <top style="dotted">
        <color indexed="64"/>
      </top>
      <bottom/>
      <diagonal/>
    </border>
    <border>
      <left/>
      <right style="double">
        <color theme="1"/>
      </right>
      <top style="hair">
        <color auto="1"/>
      </top>
      <bottom style="thin">
        <color indexed="64"/>
      </bottom>
      <diagonal/>
    </border>
    <border>
      <left style="double">
        <color theme="1"/>
      </left>
      <right style="double">
        <color theme="1"/>
      </right>
      <top style="hair">
        <color auto="1"/>
      </top>
      <bottom style="thin">
        <color indexed="64"/>
      </bottom>
      <diagonal/>
    </border>
    <border>
      <left style="double">
        <color theme="1"/>
      </left>
      <right/>
      <top style="hair">
        <color auto="1"/>
      </top>
      <bottom style="thin">
        <color indexed="64"/>
      </bottom>
      <diagonal/>
    </border>
    <border>
      <left/>
      <right style="thin">
        <color theme="1"/>
      </right>
      <top style="hair">
        <color auto="1"/>
      </top>
      <bottom style="thin">
        <color indexed="64"/>
      </bottom>
      <diagonal/>
    </border>
    <border>
      <left/>
      <right/>
      <top style="hair">
        <color rgb="FFFF0000"/>
      </top>
      <bottom style="hair">
        <color rgb="FFFF0000"/>
      </bottom>
      <diagonal/>
    </border>
    <border>
      <left style="thin">
        <color indexed="64"/>
      </left>
      <right style="thin">
        <color indexed="64"/>
      </right>
      <top style="double">
        <color indexed="64"/>
      </top>
      <bottom style="thin">
        <color indexed="64"/>
      </bottom>
      <diagonal/>
    </border>
    <border>
      <left style="hair">
        <color indexed="64"/>
      </left>
      <right/>
      <top/>
      <bottom style="hair">
        <color indexed="64"/>
      </bottom>
      <diagonal/>
    </border>
    <border>
      <left style="double">
        <color auto="1"/>
      </left>
      <right style="thin">
        <color rgb="FFFF0000"/>
      </right>
      <top style="double">
        <color auto="1"/>
      </top>
      <bottom style="double">
        <color auto="1"/>
      </bottom>
      <diagonal/>
    </border>
    <border>
      <left style="thin">
        <color rgb="FFFF0000"/>
      </left>
      <right style="thin">
        <color rgb="FFFF0000"/>
      </right>
      <top style="double">
        <color auto="1"/>
      </top>
      <bottom style="double">
        <color auto="1"/>
      </bottom>
      <diagonal/>
    </border>
    <border>
      <left style="thin">
        <color rgb="FFFF0000"/>
      </left>
      <right/>
      <top style="double">
        <color auto="1"/>
      </top>
      <bottom style="double">
        <color auto="1"/>
      </bottom>
      <diagonal/>
    </border>
    <border>
      <left/>
      <right/>
      <top style="double">
        <color auto="1"/>
      </top>
      <bottom style="double">
        <color auto="1"/>
      </bottom>
      <diagonal/>
    </border>
    <border>
      <left/>
      <right style="thin">
        <color rgb="FFFF0000"/>
      </right>
      <top style="double">
        <color auto="1"/>
      </top>
      <bottom style="double">
        <color auto="1"/>
      </bottom>
      <diagonal/>
    </border>
    <border>
      <left style="thin">
        <color rgb="FFFF0000"/>
      </left>
      <right style="double">
        <color auto="1"/>
      </right>
      <top style="double">
        <color auto="1"/>
      </top>
      <bottom style="double">
        <color auto="1"/>
      </bottom>
      <diagonal/>
    </border>
    <border>
      <left style="thin">
        <color auto="1"/>
      </left>
      <right style="thin">
        <color rgb="FFFF0000"/>
      </right>
      <top style="double">
        <color auto="1"/>
      </top>
      <bottom style="double">
        <color auto="1"/>
      </bottom>
      <diagonal/>
    </border>
    <border>
      <left style="thin">
        <color rgb="FFFF0000"/>
      </left>
      <right style="thin">
        <color auto="1"/>
      </right>
      <top style="double">
        <color auto="1"/>
      </top>
      <bottom style="double">
        <color auto="1"/>
      </bottom>
      <diagonal/>
    </border>
    <border diagonalDown="1">
      <left style="thin">
        <color auto="1"/>
      </left>
      <right style="thin">
        <color auto="1"/>
      </right>
      <top style="thin">
        <color auto="1"/>
      </top>
      <bottom style="thin">
        <color auto="1"/>
      </bottom>
      <diagonal style="thin">
        <color auto="1"/>
      </diagonal>
    </border>
    <border>
      <left/>
      <right/>
      <top/>
      <bottom style="double">
        <color theme="4"/>
      </bottom>
      <diagonal/>
    </border>
    <border>
      <left style="double">
        <color indexed="64"/>
      </left>
      <right/>
      <top style="dotted">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right style="double">
        <color indexed="64"/>
      </right>
      <top/>
      <bottom style="dotted">
        <color indexed="64"/>
      </bottom>
      <diagonal/>
    </border>
    <border>
      <left style="double">
        <color indexed="64"/>
      </left>
      <right/>
      <top style="dotted">
        <color indexed="64"/>
      </top>
      <bottom style="thin">
        <color indexed="64"/>
      </bottom>
      <diagonal/>
    </border>
    <border>
      <left style="double">
        <color indexed="64"/>
      </left>
      <right/>
      <top style="dashed">
        <color indexed="64"/>
      </top>
      <bottom style="double">
        <color indexed="64"/>
      </bottom>
      <diagonal/>
    </border>
    <border>
      <left/>
      <right/>
      <top style="dashed">
        <color indexed="64"/>
      </top>
      <bottom style="double">
        <color indexed="64"/>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hair">
        <color indexed="64"/>
      </top>
      <bottom style="double">
        <color indexed="64"/>
      </bottom>
      <diagonal/>
    </border>
    <border>
      <left style="thin">
        <color theme="1"/>
      </left>
      <right/>
      <top style="thin">
        <color theme="1"/>
      </top>
      <bottom/>
      <diagonal/>
    </border>
    <border>
      <left/>
      <right style="thin">
        <color theme="1"/>
      </right>
      <top style="thin">
        <color theme="1"/>
      </top>
      <bottom/>
      <diagonal/>
    </border>
    <border>
      <left/>
      <right style="double">
        <color theme="1"/>
      </right>
      <top/>
      <bottom/>
      <diagonal/>
    </border>
    <border>
      <left style="double">
        <color theme="1"/>
      </left>
      <right/>
      <top/>
      <bottom/>
      <diagonal/>
    </border>
    <border>
      <left style="medium">
        <color indexed="64"/>
      </left>
      <right/>
      <top/>
      <bottom style="medium">
        <color theme="1"/>
      </bottom>
      <diagonal/>
    </border>
    <border>
      <left/>
      <right style="double">
        <color theme="1"/>
      </right>
      <top/>
      <bottom style="medium">
        <color theme="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double">
        <color indexed="64"/>
      </right>
      <top style="medium">
        <color indexed="64"/>
      </top>
      <bottom/>
      <diagonal/>
    </border>
    <border>
      <left style="double">
        <color indexed="64"/>
      </left>
      <right/>
      <top style="medium">
        <color indexed="64"/>
      </top>
      <bottom/>
      <diagonal/>
    </border>
    <border>
      <left style="double">
        <color indexed="64"/>
      </left>
      <right style="thin">
        <color indexed="64"/>
      </right>
      <top style="medium">
        <color indexed="64"/>
      </top>
      <bottom/>
      <diagonal/>
    </border>
    <border>
      <left style="double">
        <color indexed="64"/>
      </left>
      <right style="thin">
        <color indexed="64"/>
      </right>
      <top/>
      <bottom/>
      <diagonal/>
    </border>
    <border>
      <left/>
      <right style="double">
        <color indexed="64"/>
      </right>
      <top style="hair">
        <color indexed="64"/>
      </top>
      <bottom/>
      <diagonal/>
    </border>
    <border>
      <left style="double">
        <color indexed="64"/>
      </left>
      <right/>
      <top style="dotted">
        <color indexed="64"/>
      </top>
      <bottom style="hair">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bottom style="hair">
        <color theme="1"/>
      </bottom>
      <diagonal/>
    </border>
    <border>
      <left/>
      <right/>
      <top/>
      <bottom style="hair">
        <color theme="1"/>
      </bottom>
      <diagonal/>
    </border>
    <border>
      <left/>
      <right style="thin">
        <color indexed="64"/>
      </right>
      <top/>
      <bottom style="hair">
        <color theme="1"/>
      </bottom>
      <diagonal/>
    </border>
    <border>
      <left/>
      <right style="medium">
        <color indexed="64"/>
      </right>
      <top style="hair">
        <color indexed="64"/>
      </top>
      <bottom style="hair">
        <color indexed="64"/>
      </bottom>
      <diagonal/>
    </border>
    <border>
      <left/>
      <right style="hair">
        <color indexed="64"/>
      </right>
      <top style="hair">
        <color indexed="64"/>
      </top>
      <bottom/>
      <diagonal/>
    </border>
    <border>
      <left style="hair">
        <color theme="1"/>
      </left>
      <right/>
      <top style="hair">
        <color theme="1"/>
      </top>
      <bottom style="thin">
        <color indexed="64"/>
      </bottom>
      <diagonal/>
    </border>
    <border>
      <left/>
      <right style="thin">
        <color indexed="64"/>
      </right>
      <top style="hair">
        <color theme="1"/>
      </top>
      <bottom style="thin">
        <color indexed="64"/>
      </bottom>
      <diagonal/>
    </border>
    <border>
      <left style="thin">
        <color indexed="64"/>
      </left>
      <right style="thin">
        <color indexed="64"/>
      </right>
      <top/>
      <bottom style="thin">
        <color indexed="64"/>
      </bottom>
      <diagonal/>
    </border>
    <border>
      <left/>
      <right style="double">
        <color indexed="64"/>
      </right>
      <top style="dotted">
        <color indexed="64"/>
      </top>
      <bottom style="thin">
        <color indexed="64"/>
      </bottom>
      <diagonal/>
    </border>
    <border>
      <left style="double">
        <color indexed="64"/>
      </left>
      <right style="thin">
        <color indexed="64"/>
      </right>
      <top/>
      <bottom style="thin">
        <color indexed="64"/>
      </bottom>
      <diagonal/>
    </border>
    <border>
      <left/>
      <right style="medium">
        <color indexed="64"/>
      </right>
      <top style="hair">
        <color indexed="64"/>
      </top>
      <bottom style="thin">
        <color indexed="64"/>
      </bottom>
      <diagonal/>
    </border>
    <border>
      <left style="double">
        <color indexed="64"/>
      </left>
      <right style="thin">
        <color indexed="64"/>
      </right>
      <top style="thin">
        <color indexed="64"/>
      </top>
      <bottom/>
      <diagonal/>
    </border>
    <border>
      <left style="double">
        <color indexed="64"/>
      </left>
      <right/>
      <top/>
      <bottom style="dotted">
        <color indexed="64"/>
      </bottom>
      <diagonal/>
    </border>
    <border>
      <left style="double">
        <color indexed="64"/>
      </left>
      <right/>
      <top style="hair">
        <color indexed="64"/>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double">
        <color indexed="64"/>
      </left>
      <right style="thin">
        <color indexed="64"/>
      </right>
      <top/>
      <bottom style="medium">
        <color indexed="64"/>
      </bottom>
      <diagonal/>
    </border>
    <border>
      <left/>
      <right style="medium">
        <color indexed="64"/>
      </right>
      <top style="hair">
        <color indexed="64"/>
      </top>
      <bottom style="medium">
        <color indexed="64"/>
      </bottom>
      <diagonal/>
    </border>
    <border>
      <left/>
      <right style="thin">
        <color theme="1"/>
      </right>
      <top style="thin">
        <color indexed="64"/>
      </top>
      <bottom/>
      <diagonal/>
    </border>
    <border>
      <left style="thin">
        <color indexed="64"/>
      </left>
      <right style="double">
        <color indexed="64"/>
      </right>
      <top style="thin">
        <color indexed="64"/>
      </top>
      <bottom/>
      <diagonal/>
    </border>
    <border>
      <left style="double">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theme="1"/>
      </right>
      <top/>
      <bottom style="thin">
        <color indexed="64"/>
      </bottom>
      <diagonal/>
    </border>
    <border>
      <left style="thin">
        <color indexed="64"/>
      </left>
      <right style="double">
        <color indexed="64"/>
      </right>
      <top/>
      <bottom style="thin">
        <color indexed="64"/>
      </bottom>
      <diagonal/>
    </border>
    <border>
      <left/>
      <right style="thin">
        <color indexed="64"/>
      </right>
      <top style="dotted">
        <color indexed="64"/>
      </top>
      <bottom style="thin">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double">
        <color indexed="64"/>
      </right>
      <top style="dotted">
        <color indexed="64"/>
      </top>
      <bottom style="medium">
        <color indexed="64"/>
      </bottom>
      <diagonal/>
    </border>
    <border>
      <left style="thin">
        <color theme="1"/>
      </left>
      <right/>
      <top style="thin">
        <color indexed="64"/>
      </top>
      <bottom/>
      <diagonal/>
    </border>
    <border>
      <left style="thin">
        <color theme="1"/>
      </left>
      <right/>
      <top/>
      <bottom style="thin">
        <color indexed="64"/>
      </bottom>
      <diagonal/>
    </border>
    <border>
      <left style="double">
        <color indexed="64"/>
      </left>
      <right style="thin">
        <color indexed="64"/>
      </right>
      <top style="double">
        <color indexed="64"/>
      </top>
      <bottom/>
      <diagonal/>
    </border>
    <border>
      <left/>
      <right style="medium">
        <color indexed="64"/>
      </right>
      <top style="double">
        <color indexed="64"/>
      </top>
      <bottom style="hair">
        <color indexed="64"/>
      </bottom>
      <diagonal/>
    </border>
    <border>
      <left/>
      <right style="thin">
        <color indexed="64"/>
      </right>
      <top/>
      <bottom style="medium">
        <color theme="1"/>
      </bottom>
      <diagonal/>
    </border>
    <border>
      <left style="double">
        <color indexed="64"/>
      </left>
      <right/>
      <top style="hair">
        <color indexed="64"/>
      </top>
      <bottom style="medium">
        <color indexed="64"/>
      </bottom>
      <diagonal/>
    </border>
    <border>
      <left/>
      <right style="double">
        <color indexed="64"/>
      </right>
      <top style="hair">
        <color indexed="64"/>
      </top>
      <bottom style="medium">
        <color indexed="64"/>
      </bottom>
      <diagonal/>
    </border>
    <border>
      <left style="thin">
        <color indexed="64"/>
      </left>
      <right style="thin">
        <color theme="1"/>
      </right>
      <top style="thin">
        <color indexed="64"/>
      </top>
      <bottom/>
      <diagonal/>
    </border>
    <border>
      <left style="medium">
        <color indexed="64"/>
      </left>
      <right/>
      <top style="thin">
        <color theme="1"/>
      </top>
      <bottom/>
      <diagonal/>
    </border>
    <border>
      <left style="thin">
        <color indexed="64"/>
      </left>
      <right style="thin">
        <color theme="1"/>
      </right>
      <top/>
      <bottom style="thin">
        <color indexed="64"/>
      </bottom>
      <diagonal/>
    </border>
    <border>
      <left/>
      <right style="medium">
        <color indexed="64"/>
      </right>
      <top/>
      <bottom style="thin">
        <color theme="1"/>
      </bottom>
      <diagonal/>
    </border>
    <border>
      <left style="medium">
        <color indexed="64"/>
      </left>
      <right/>
      <top/>
      <bottom style="thin">
        <color theme="1"/>
      </bottom>
      <diagonal/>
    </border>
    <border>
      <left style="thin">
        <color indexed="64"/>
      </left>
      <right/>
      <top style="thin">
        <color theme="1"/>
      </top>
      <bottom/>
      <diagonal/>
    </border>
    <border>
      <left/>
      <right style="thin">
        <color indexed="64"/>
      </right>
      <top style="thin">
        <color theme="1"/>
      </top>
      <bottom/>
      <diagonal/>
    </border>
    <border>
      <left style="hair">
        <color indexed="64"/>
      </left>
      <right/>
      <top style="hair">
        <color indexed="64"/>
      </top>
      <bottom/>
      <diagonal/>
    </border>
    <border>
      <left style="double">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bottom style="medium">
        <color theme="1"/>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style="thin">
        <color theme="1"/>
      </right>
      <top style="thin">
        <color indexed="64"/>
      </top>
      <bottom style="thin">
        <color indexed="64"/>
      </bottom>
      <diagonal/>
    </border>
    <border>
      <left style="double">
        <color indexed="64"/>
      </left>
      <right style="thin">
        <color indexed="64"/>
      </right>
      <top/>
      <bottom style="medium">
        <color theme="1"/>
      </bottom>
      <diagonal/>
    </border>
    <border>
      <left style="double">
        <color indexed="64"/>
      </left>
      <right/>
      <top/>
      <bottom style="dashed">
        <color indexed="64"/>
      </bottom>
      <diagonal/>
    </border>
    <border>
      <left/>
      <right/>
      <top/>
      <bottom style="dashed">
        <color indexed="64"/>
      </bottom>
      <diagonal/>
    </border>
    <border>
      <left/>
      <right/>
      <top style="double">
        <color theme="4"/>
      </top>
      <bottom style="double">
        <color auto="1"/>
      </bottom>
      <diagonal/>
    </border>
    <border>
      <left style="thin">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thin">
        <color indexed="64"/>
      </right>
      <top style="medium">
        <color indexed="64"/>
      </top>
      <bottom style="hair">
        <color auto="1"/>
      </bottom>
      <diagonal/>
    </border>
    <border>
      <left style="thin">
        <color indexed="64"/>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thin">
        <color indexed="64"/>
      </left>
      <right style="hair">
        <color auto="1"/>
      </right>
      <top style="hair">
        <color auto="1"/>
      </top>
      <bottom style="double">
        <color indexed="64"/>
      </bottom>
      <diagonal/>
    </border>
    <border>
      <left style="hair">
        <color auto="1"/>
      </left>
      <right style="hair">
        <color auto="1"/>
      </right>
      <top style="hair">
        <color auto="1"/>
      </top>
      <bottom style="double">
        <color indexed="64"/>
      </bottom>
      <diagonal/>
    </border>
    <border>
      <left style="hair">
        <color auto="1"/>
      </left>
      <right style="thin">
        <color indexed="64"/>
      </right>
      <top style="hair">
        <color auto="1"/>
      </top>
      <bottom style="double">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style="medium">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medium">
        <color indexed="64"/>
      </left>
      <right/>
      <top/>
      <bottom style="double">
        <color indexed="64"/>
      </bottom>
      <diagonal/>
    </border>
    <border>
      <left style="thin">
        <color indexed="64"/>
      </left>
      <right/>
      <top/>
      <bottom style="dashed">
        <color indexed="64"/>
      </bottom>
      <diagonal/>
    </border>
    <border>
      <left/>
      <right style="double">
        <color indexed="64"/>
      </right>
      <top/>
      <bottom style="dashed">
        <color indexed="64"/>
      </bottom>
      <diagonal/>
    </border>
    <border>
      <left style="thin">
        <color indexed="64"/>
      </left>
      <right/>
      <top style="dashed">
        <color indexed="64"/>
      </top>
      <bottom style="double">
        <color indexed="64"/>
      </bottom>
      <diagonal/>
    </border>
    <border>
      <left/>
      <right style="double">
        <color indexed="64"/>
      </right>
      <top style="dashed">
        <color indexed="64"/>
      </top>
      <bottom style="double">
        <color indexed="64"/>
      </bottom>
      <diagonal/>
    </border>
  </borders>
  <cellStyleXfs count="17">
    <xf numFmtId="0" fontId="0"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3" fillId="0" borderId="0" applyFill="0">
      <alignment vertical="center"/>
    </xf>
    <xf numFmtId="0" fontId="3" fillId="0" borderId="0" applyFill="0">
      <alignment vertical="center"/>
    </xf>
    <xf numFmtId="0" fontId="3" fillId="0" borderId="0">
      <alignment vertical="center"/>
    </xf>
    <xf numFmtId="0" fontId="1"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xf numFmtId="0" fontId="3" fillId="0" borderId="0">
      <alignment vertical="center"/>
    </xf>
    <xf numFmtId="0" fontId="1"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 fillId="0" borderId="0"/>
    <xf numFmtId="0" fontId="49" fillId="0" borderId="0" applyNumberFormat="0" applyFill="0" applyBorder="0" applyAlignment="0" applyProtection="0">
      <alignment vertical="center"/>
    </xf>
  </cellStyleXfs>
  <cellXfs count="4416">
    <xf numFmtId="0" fontId="0" fillId="0" borderId="0" xfId="0">
      <alignment vertical="center"/>
    </xf>
    <xf numFmtId="0" fontId="10" fillId="2" borderId="0" xfId="4" applyFont="1" applyFill="1">
      <alignment vertical="center"/>
    </xf>
    <xf numFmtId="0" fontId="10" fillId="0" borderId="6" xfId="4" applyFont="1" applyBorder="1">
      <alignment vertical="center"/>
    </xf>
    <xf numFmtId="0" fontId="10" fillId="2" borderId="6" xfId="4" applyFont="1" applyFill="1" applyBorder="1" applyAlignment="1">
      <alignment horizontal="left" vertical="center"/>
    </xf>
    <xf numFmtId="0" fontId="10" fillId="2" borderId="6" xfId="4" applyFont="1" applyFill="1" applyBorder="1">
      <alignment vertical="center"/>
    </xf>
    <xf numFmtId="0" fontId="10" fillId="0" borderId="0" xfId="4" applyFont="1">
      <alignment vertical="center"/>
    </xf>
    <xf numFmtId="0" fontId="10" fillId="2" borderId="0" xfId="4" applyFont="1" applyFill="1" applyAlignment="1">
      <alignment horizontal="left" vertical="center"/>
    </xf>
    <xf numFmtId="0" fontId="15" fillId="2" borderId="5" xfId="4" applyFont="1" applyFill="1" applyBorder="1" applyAlignment="1">
      <alignment horizontal="left" vertical="center"/>
    </xf>
    <xf numFmtId="0" fontId="15" fillId="0" borderId="5" xfId="0" applyFont="1" applyBorder="1" applyAlignment="1">
      <alignment vertical="top"/>
    </xf>
    <xf numFmtId="0" fontId="15" fillId="2" borderId="39" xfId="4" applyFont="1" applyFill="1" applyBorder="1" applyAlignment="1">
      <alignment horizontal="center" vertical="center" shrinkToFit="1"/>
    </xf>
    <xf numFmtId="0" fontId="15" fillId="2" borderId="0" xfId="4" applyFont="1" applyFill="1" applyAlignment="1">
      <alignment horizontal="left" vertical="center"/>
    </xf>
    <xf numFmtId="0" fontId="15" fillId="0" borderId="0" xfId="4" applyFont="1">
      <alignment vertical="center"/>
    </xf>
    <xf numFmtId="0" fontId="15" fillId="0" borderId="0" xfId="0" applyFont="1">
      <alignment vertical="center"/>
    </xf>
    <xf numFmtId="0" fontId="15" fillId="0" borderId="0" xfId="0" applyFont="1" applyAlignment="1">
      <alignment horizontal="center" vertical="center"/>
    </xf>
    <xf numFmtId="0" fontId="10" fillId="0" borderId="3" xfId="4" applyFont="1" applyBorder="1">
      <alignment vertical="center"/>
    </xf>
    <xf numFmtId="0" fontId="18" fillId="2" borderId="3" xfId="4" applyFont="1" applyFill="1" applyBorder="1" applyAlignment="1">
      <alignment horizontal="left" vertical="center"/>
    </xf>
    <xf numFmtId="0" fontId="10" fillId="0" borderId="0" xfId="4" applyFont="1" applyAlignment="1">
      <alignment horizontal="center" vertical="center"/>
    </xf>
    <xf numFmtId="0" fontId="10" fillId="2" borderId="78" xfId="4" applyFont="1" applyFill="1" applyBorder="1" applyAlignment="1">
      <alignment horizontal="left" vertical="center"/>
    </xf>
    <xf numFmtId="0" fontId="12" fillId="2" borderId="5" xfId="4" applyFont="1" applyFill="1" applyBorder="1" applyAlignment="1">
      <alignment horizontal="left" vertical="center"/>
    </xf>
    <xf numFmtId="0" fontId="10" fillId="2" borderId="3" xfId="4" applyFont="1" applyFill="1" applyBorder="1" applyAlignment="1">
      <alignment horizontal="left" vertical="center"/>
    </xf>
    <xf numFmtId="0" fontId="16" fillId="2" borderId="0" xfId="4" applyFont="1" applyFill="1" applyAlignment="1">
      <alignment horizontal="left" vertical="center"/>
    </xf>
    <xf numFmtId="0" fontId="12" fillId="2" borderId="0" xfId="4" applyFont="1" applyFill="1">
      <alignment vertical="center"/>
    </xf>
    <xf numFmtId="0" fontId="10" fillId="2" borderId="24" xfId="4" applyFont="1" applyFill="1" applyBorder="1" applyAlignment="1">
      <alignment horizontal="left" vertical="center"/>
    </xf>
    <xf numFmtId="0" fontId="14" fillId="2" borderId="78" xfId="4" applyFont="1" applyFill="1" applyBorder="1" applyAlignment="1">
      <alignment horizontal="right" vertical="center"/>
    </xf>
    <xf numFmtId="0" fontId="10" fillId="2" borderId="0" xfId="4" applyFont="1" applyFill="1" applyAlignment="1">
      <alignment horizontal="center" vertical="center"/>
    </xf>
    <xf numFmtId="0" fontId="10" fillId="0" borderId="0" xfId="4" applyFont="1" applyAlignment="1">
      <alignment horizontal="left" vertical="top"/>
    </xf>
    <xf numFmtId="0" fontId="10" fillId="2" borderId="0" xfId="4" applyFont="1" applyFill="1" applyAlignment="1">
      <alignment vertical="center" wrapText="1"/>
    </xf>
    <xf numFmtId="0" fontId="14" fillId="2" borderId="0" xfId="4" applyFont="1" applyFill="1" applyAlignment="1">
      <alignment horizontal="left" vertical="top"/>
    </xf>
    <xf numFmtId="0" fontId="10" fillId="0" borderId="0" xfId="4" applyFont="1" applyFill="1" applyAlignment="1">
      <alignment horizontal="left" vertical="top"/>
    </xf>
    <xf numFmtId="0" fontId="10" fillId="2" borderId="5" xfId="4" applyFont="1" applyFill="1" applyBorder="1" applyAlignment="1">
      <alignment horizontal="left" vertical="top"/>
    </xf>
    <xf numFmtId="0" fontId="10" fillId="2" borderId="78" xfId="4" applyFont="1" applyFill="1" applyBorder="1">
      <alignment vertical="center"/>
    </xf>
    <xf numFmtId="6" fontId="10" fillId="2" borderId="0" xfId="2" applyFont="1" applyFill="1" applyBorder="1" applyAlignment="1">
      <alignment vertical="center"/>
    </xf>
    <xf numFmtId="6" fontId="10" fillId="2" borderId="78" xfId="2" applyFont="1" applyFill="1" applyBorder="1" applyAlignment="1">
      <alignment vertical="center"/>
    </xf>
    <xf numFmtId="0" fontId="14" fillId="2" borderId="78" xfId="4" applyFont="1" applyFill="1" applyBorder="1" applyAlignment="1">
      <alignment horizontal="right" vertical="top"/>
    </xf>
    <xf numFmtId="0" fontId="10" fillId="0" borderId="0" xfId="4" applyFont="1" applyFill="1" applyAlignment="1">
      <alignment horizontal="center" vertical="center"/>
    </xf>
    <xf numFmtId="0" fontId="12" fillId="0" borderId="0" xfId="4" applyFont="1" applyFill="1">
      <alignment vertical="center"/>
    </xf>
    <xf numFmtId="0" fontId="14" fillId="0" borderId="0" xfId="4" applyFont="1" applyFill="1" applyAlignment="1">
      <alignment horizontal="center" vertical="center"/>
    </xf>
    <xf numFmtId="0" fontId="10" fillId="2" borderId="0" xfId="4" applyFont="1" applyFill="1" applyAlignment="1">
      <alignment horizontal="right" vertical="center"/>
    </xf>
    <xf numFmtId="0" fontId="14" fillId="0" borderId="0" xfId="4" applyFont="1" applyFill="1">
      <alignment vertical="center"/>
    </xf>
    <xf numFmtId="0" fontId="10" fillId="0" borderId="5" xfId="4" applyFont="1" applyBorder="1">
      <alignment vertical="center"/>
    </xf>
    <xf numFmtId="0" fontId="14" fillId="0" borderId="0" xfId="4" applyFont="1">
      <alignment vertical="center"/>
    </xf>
    <xf numFmtId="0" fontId="14" fillId="2" borderId="78" xfId="4" applyFont="1" applyFill="1" applyBorder="1">
      <alignment vertical="center"/>
    </xf>
    <xf numFmtId="0" fontId="14" fillId="0" borderId="0" xfId="4" applyFont="1" applyAlignment="1">
      <alignment horizontal="left" vertical="top"/>
    </xf>
    <xf numFmtId="0" fontId="10" fillId="2" borderId="8" xfId="4" applyFont="1" applyFill="1" applyBorder="1" applyAlignment="1">
      <alignment horizontal="left" vertical="center"/>
    </xf>
    <xf numFmtId="0" fontId="10" fillId="2" borderId="7" xfId="4" applyFont="1" applyFill="1" applyBorder="1" applyAlignment="1">
      <alignment horizontal="left" vertical="center"/>
    </xf>
    <xf numFmtId="0" fontId="10" fillId="0" borderId="7" xfId="4" applyFont="1" applyBorder="1">
      <alignment vertical="center"/>
    </xf>
    <xf numFmtId="0" fontId="10" fillId="2" borderId="7" xfId="4" applyFont="1" applyFill="1" applyBorder="1">
      <alignment vertical="center"/>
    </xf>
    <xf numFmtId="0" fontId="12" fillId="2" borderId="9" xfId="4" applyFont="1" applyFill="1" applyBorder="1" applyAlignment="1">
      <alignment horizontal="left" vertical="center"/>
    </xf>
    <xf numFmtId="0" fontId="10" fillId="0" borderId="2" xfId="4" applyFont="1" applyBorder="1">
      <alignment vertical="center"/>
    </xf>
    <xf numFmtId="0" fontId="14" fillId="2" borderId="11" xfId="4" applyFont="1" applyFill="1" applyBorder="1" applyAlignment="1">
      <alignment horizontal="left" vertical="center"/>
    </xf>
    <xf numFmtId="0" fontId="10" fillId="2" borderId="37" xfId="4" applyFont="1" applyFill="1" applyBorder="1" applyAlignment="1">
      <alignment horizontal="left" vertical="center"/>
    </xf>
    <xf numFmtId="0" fontId="15" fillId="0" borderId="5" xfId="0" applyFont="1" applyBorder="1">
      <alignment vertical="center"/>
    </xf>
    <xf numFmtId="0" fontId="14" fillId="2" borderId="78" xfId="4" applyFont="1" applyFill="1" applyBorder="1" applyAlignment="1">
      <alignment horizontal="right" vertical="center" shrinkToFit="1"/>
    </xf>
    <xf numFmtId="0" fontId="10" fillId="2" borderId="5" xfId="4" applyFont="1" applyFill="1" applyBorder="1">
      <alignment vertical="center"/>
    </xf>
    <xf numFmtId="0" fontId="10" fillId="0" borderId="12" xfId="4" applyFont="1" applyBorder="1">
      <alignment vertical="center"/>
    </xf>
    <xf numFmtId="0" fontId="10" fillId="2" borderId="16" xfId="4" applyFont="1" applyFill="1" applyBorder="1">
      <alignment vertical="center"/>
    </xf>
    <xf numFmtId="0" fontId="19" fillId="2" borderId="0" xfId="4" applyFont="1" applyFill="1">
      <alignment vertical="center"/>
    </xf>
    <xf numFmtId="0" fontId="14" fillId="2" borderId="0" xfId="4" applyFont="1" applyFill="1">
      <alignment vertical="center"/>
    </xf>
    <xf numFmtId="0" fontId="20" fillId="2" borderId="0" xfId="4" applyFont="1" applyFill="1" applyAlignment="1">
      <alignment horizontal="left" vertical="center"/>
    </xf>
    <xf numFmtId="0" fontId="20" fillId="2" borderId="5" xfId="4" applyFont="1" applyFill="1" applyBorder="1" applyAlignment="1">
      <alignment horizontal="left" vertical="center"/>
    </xf>
    <xf numFmtId="0" fontId="18" fillId="2" borderId="0" xfId="4" applyFont="1" applyFill="1" applyAlignment="1">
      <alignment horizontal="left" vertical="center"/>
    </xf>
    <xf numFmtId="0" fontId="10" fillId="2" borderId="11" xfId="4" applyFont="1" applyFill="1" applyBorder="1">
      <alignment vertical="center"/>
    </xf>
    <xf numFmtId="0" fontId="10" fillId="2" borderId="16" xfId="4" applyFont="1" applyFill="1" applyBorder="1" applyAlignment="1">
      <alignment horizontal="left" vertical="center"/>
    </xf>
    <xf numFmtId="0" fontId="10" fillId="0" borderId="78" xfId="4" applyFont="1" applyFill="1" applyBorder="1">
      <alignment vertical="center"/>
    </xf>
    <xf numFmtId="0" fontId="12" fillId="0" borderId="0" xfId="4" applyFont="1">
      <alignment vertical="center"/>
    </xf>
    <xf numFmtId="0" fontId="18" fillId="2" borderId="30" xfId="4" applyFont="1" applyFill="1" applyBorder="1">
      <alignment vertical="center"/>
    </xf>
    <xf numFmtId="0" fontId="14" fillId="2" borderId="5" xfId="4" applyFont="1" applyFill="1" applyBorder="1">
      <alignment vertical="center"/>
    </xf>
    <xf numFmtId="0" fontId="14" fillId="2" borderId="78" xfId="4" applyFont="1" applyFill="1" applyBorder="1" applyAlignment="1">
      <alignment horizontal="left" vertical="center" shrinkToFit="1"/>
    </xf>
    <xf numFmtId="0" fontId="10" fillId="0" borderId="0" xfId="4" applyFont="1" applyFill="1">
      <alignment vertical="center"/>
    </xf>
    <xf numFmtId="0" fontId="10" fillId="0" borderId="78" xfId="4" applyFont="1" applyFill="1" applyBorder="1" applyAlignment="1">
      <alignment horizontal="left" vertical="center"/>
    </xf>
    <xf numFmtId="0" fontId="10" fillId="0" borderId="78" xfId="4" applyFont="1" applyFill="1" applyBorder="1" applyAlignment="1">
      <alignment horizontal="left" vertical="top"/>
    </xf>
    <xf numFmtId="0" fontId="14" fillId="0" borderId="5" xfId="0" applyFont="1" applyBorder="1">
      <alignment vertical="center"/>
    </xf>
    <xf numFmtId="0" fontId="16" fillId="0" borderId="3" xfId="4" applyFont="1" applyBorder="1" applyAlignment="1">
      <alignment horizontal="center" vertical="center"/>
    </xf>
    <xf numFmtId="0" fontId="16" fillId="0" borderId="78" xfId="4" applyFont="1" applyBorder="1" applyAlignment="1">
      <alignment horizontal="center" vertical="center"/>
    </xf>
    <xf numFmtId="0" fontId="16" fillId="0" borderId="5" xfId="4" applyFont="1" applyBorder="1" applyAlignment="1">
      <alignment horizontal="center" vertical="center"/>
    </xf>
    <xf numFmtId="0" fontId="17" fillId="2" borderId="0" xfId="4" applyFont="1" applyFill="1">
      <alignment vertical="center"/>
    </xf>
    <xf numFmtId="0" fontId="10" fillId="0" borderId="78" xfId="4" applyFont="1" applyBorder="1">
      <alignment vertical="center"/>
    </xf>
    <xf numFmtId="0" fontId="14" fillId="0" borderId="78" xfId="4" applyFont="1" applyBorder="1" applyAlignment="1">
      <alignment horizontal="right" vertical="center"/>
    </xf>
    <xf numFmtId="0" fontId="14" fillId="0" borderId="5" xfId="4" applyFont="1" applyBorder="1">
      <alignment vertical="center"/>
    </xf>
    <xf numFmtId="0" fontId="14" fillId="0" borderId="78" xfId="4" applyFont="1" applyFill="1" applyBorder="1">
      <alignment vertical="center"/>
    </xf>
    <xf numFmtId="0" fontId="17" fillId="0" borderId="0" xfId="4" applyFont="1" applyFill="1">
      <alignment vertical="center"/>
    </xf>
    <xf numFmtId="0" fontId="10" fillId="0" borderId="8" xfId="4" applyFont="1" applyBorder="1">
      <alignment vertical="center"/>
    </xf>
    <xf numFmtId="0" fontId="10" fillId="0" borderId="83" xfId="4" applyFont="1" applyBorder="1">
      <alignment vertical="center"/>
    </xf>
    <xf numFmtId="0" fontId="10" fillId="0" borderId="52" xfId="4" applyFont="1" applyBorder="1">
      <alignment vertical="center"/>
    </xf>
    <xf numFmtId="0" fontId="10" fillId="0" borderId="9" xfId="4" applyFont="1" applyBorder="1">
      <alignment vertical="center"/>
    </xf>
    <xf numFmtId="0" fontId="18" fillId="0" borderId="3" xfId="4" applyFont="1" applyFill="1" applyBorder="1" applyAlignment="1">
      <alignment horizontal="left" vertical="center"/>
    </xf>
    <xf numFmtId="0" fontId="10" fillId="0" borderId="3" xfId="4" applyFont="1" applyFill="1" applyBorder="1" applyAlignment="1">
      <alignment horizontal="left" vertical="center"/>
    </xf>
    <xf numFmtId="0" fontId="14" fillId="0" borderId="78" xfId="4" applyFont="1" applyFill="1" applyBorder="1" applyAlignment="1">
      <alignment horizontal="right" vertical="center"/>
    </xf>
    <xf numFmtId="0" fontId="10" fillId="0" borderId="3" xfId="4" applyFont="1" applyFill="1" applyBorder="1">
      <alignment vertical="center"/>
    </xf>
    <xf numFmtId="0" fontId="15" fillId="0" borderId="0" xfId="4" applyFont="1" applyFill="1">
      <alignment vertical="center"/>
    </xf>
    <xf numFmtId="0" fontId="21" fillId="0" borderId="0" xfId="4" applyFont="1" applyFill="1">
      <alignment vertical="center"/>
    </xf>
    <xf numFmtId="0" fontId="10" fillId="0" borderId="14" xfId="4" applyFont="1" applyFill="1" applyBorder="1">
      <alignment vertical="center"/>
    </xf>
    <xf numFmtId="0" fontId="10" fillId="0" borderId="24" xfId="4" applyFont="1" applyFill="1" applyBorder="1">
      <alignment vertical="center"/>
    </xf>
    <xf numFmtId="0" fontId="12" fillId="0" borderId="5" xfId="4" applyFont="1" applyFill="1" applyBorder="1" applyAlignment="1">
      <alignment horizontal="left" vertical="center"/>
    </xf>
    <xf numFmtId="0" fontId="10" fillId="0" borderId="6" xfId="4" applyFont="1" applyFill="1" applyBorder="1">
      <alignment vertical="center"/>
    </xf>
    <xf numFmtId="0" fontId="10" fillId="0" borderId="0" xfId="4" applyFont="1" applyFill="1" applyAlignment="1">
      <alignment horizontal="right" vertical="center"/>
    </xf>
    <xf numFmtId="0" fontId="14" fillId="0" borderId="78" xfId="4" applyFont="1" applyFill="1" applyBorder="1" applyAlignment="1">
      <alignment horizontal="left" vertical="center"/>
    </xf>
    <xf numFmtId="0" fontId="10" fillId="0" borderId="5" xfId="4" applyFont="1" applyFill="1" applyBorder="1">
      <alignment vertical="center"/>
    </xf>
    <xf numFmtId="0" fontId="14" fillId="0" borderId="78" xfId="4" applyFont="1" applyFill="1" applyBorder="1" applyAlignment="1">
      <alignment horizontal="center" vertical="center"/>
    </xf>
    <xf numFmtId="0" fontId="10" fillId="0" borderId="8" xfId="4" applyFont="1" applyFill="1" applyBorder="1" applyAlignment="1">
      <alignment horizontal="left" vertical="center"/>
    </xf>
    <xf numFmtId="0" fontId="10" fillId="0" borderId="7" xfId="4" applyFont="1" applyFill="1" applyBorder="1" applyAlignment="1">
      <alignment horizontal="left" vertical="center"/>
    </xf>
    <xf numFmtId="0" fontId="10" fillId="0" borderId="7" xfId="4" applyFont="1" applyFill="1" applyBorder="1">
      <alignment vertical="center"/>
    </xf>
    <xf numFmtId="0" fontId="10" fillId="0" borderId="24" xfId="4" applyFont="1" applyBorder="1">
      <alignment vertical="center"/>
    </xf>
    <xf numFmtId="6" fontId="14" fillId="2" borderId="78" xfId="2" applyFont="1" applyFill="1" applyBorder="1" applyAlignment="1">
      <alignment vertical="center"/>
    </xf>
    <xf numFmtId="6" fontId="14" fillId="2" borderId="0" xfId="2" applyFont="1" applyFill="1" applyBorder="1" applyAlignment="1">
      <alignment vertical="center"/>
    </xf>
    <xf numFmtId="0" fontId="10" fillId="0" borderId="0" xfId="4" applyFont="1" applyAlignment="1">
      <alignment horizontal="left" vertical="center"/>
    </xf>
    <xf numFmtId="0" fontId="24" fillId="0" borderId="0" xfId="4" applyFont="1" applyAlignment="1">
      <alignment horizontal="left" vertical="center"/>
    </xf>
    <xf numFmtId="0" fontId="21" fillId="0" borderId="0" xfId="4" applyFont="1">
      <alignment vertical="center"/>
    </xf>
    <xf numFmtId="0" fontId="15" fillId="0" borderId="0" xfId="4" applyFont="1" applyAlignment="1">
      <alignment horizontal="left" vertical="center"/>
    </xf>
    <xf numFmtId="0" fontId="10" fillId="0" borderId="10" xfId="4" applyFont="1" applyBorder="1">
      <alignment vertical="center"/>
    </xf>
    <xf numFmtId="0" fontId="10" fillId="0" borderId="13" xfId="4" applyFont="1" applyBorder="1">
      <alignment vertical="center"/>
    </xf>
    <xf numFmtId="0" fontId="10" fillId="0" borderId="15" xfId="4" applyFont="1" applyBorder="1">
      <alignment vertical="center"/>
    </xf>
    <xf numFmtId="0" fontId="14" fillId="2" borderId="0" xfId="4" applyFont="1" applyFill="1" applyAlignment="1">
      <alignment vertical="top"/>
    </xf>
    <xf numFmtId="0" fontId="15" fillId="0" borderId="0" xfId="0" applyFont="1" applyAlignment="1">
      <alignment vertical="top"/>
    </xf>
    <xf numFmtId="0" fontId="14" fillId="2" borderId="83" xfId="4" applyFont="1" applyFill="1" applyBorder="1" applyAlignment="1">
      <alignment horizontal="left" vertical="center"/>
    </xf>
    <xf numFmtId="0" fontId="14" fillId="2" borderId="7" xfId="4" applyFont="1" applyFill="1" applyBorder="1" applyAlignment="1">
      <alignment horizontal="left" vertical="center"/>
    </xf>
    <xf numFmtId="0" fontId="14" fillId="2" borderId="9" xfId="4" applyFont="1" applyFill="1" applyBorder="1" applyAlignment="1">
      <alignment horizontal="left" vertical="center"/>
    </xf>
    <xf numFmtId="0" fontId="14" fillId="0" borderId="78" xfId="4" applyFont="1" applyBorder="1">
      <alignment vertical="center"/>
    </xf>
    <xf numFmtId="0" fontId="10" fillId="2" borderId="140" xfId="4" applyFont="1" applyFill="1" applyBorder="1" applyAlignment="1">
      <alignment vertical="center" wrapText="1"/>
    </xf>
    <xf numFmtId="0" fontId="10" fillId="0" borderId="78" xfId="4" applyFont="1" applyBorder="1" applyAlignment="1">
      <alignment horizontal="right" vertical="center"/>
    </xf>
    <xf numFmtId="0" fontId="15" fillId="0" borderId="78" xfId="0" applyFont="1" applyBorder="1" applyAlignment="1">
      <alignment vertical="top"/>
    </xf>
    <xf numFmtId="0" fontId="10" fillId="2" borderId="3" xfId="4" applyFont="1" applyFill="1" applyBorder="1">
      <alignment vertical="center"/>
    </xf>
    <xf numFmtId="6" fontId="10" fillId="2" borderId="7" xfId="2" applyFont="1" applyFill="1" applyBorder="1" applyAlignment="1">
      <alignment vertical="center"/>
    </xf>
    <xf numFmtId="6" fontId="14" fillId="2" borderId="52" xfId="2" applyFont="1" applyFill="1" applyBorder="1" applyAlignment="1">
      <alignment vertical="center"/>
    </xf>
    <xf numFmtId="0" fontId="10" fillId="0" borderId="11" xfId="4" applyFont="1" applyBorder="1">
      <alignment vertical="center"/>
    </xf>
    <xf numFmtId="0" fontId="14" fillId="0" borderId="6" xfId="4" applyFont="1" applyFill="1" applyBorder="1" applyAlignment="1">
      <alignment horizontal="left" vertical="top"/>
    </xf>
    <xf numFmtId="0" fontId="13" fillId="2" borderId="0" xfId="4" applyFont="1" applyFill="1" applyAlignment="1">
      <alignment vertical="top" wrapText="1"/>
    </xf>
    <xf numFmtId="0" fontId="10" fillId="2" borderId="15" xfId="4" applyFont="1" applyFill="1" applyBorder="1" applyAlignment="1">
      <alignment horizontal="left" vertical="center"/>
    </xf>
    <xf numFmtId="0" fontId="14" fillId="2" borderId="34" xfId="4" applyFont="1" applyFill="1" applyBorder="1" applyAlignment="1">
      <alignment horizontal="left" vertical="center"/>
    </xf>
    <xf numFmtId="0" fontId="10" fillId="2" borderId="30" xfId="4" applyFont="1" applyFill="1" applyBorder="1" applyAlignment="1">
      <alignment horizontal="left" vertical="center"/>
    </xf>
    <xf numFmtId="0" fontId="21" fillId="0" borderId="5" xfId="4" applyFont="1" applyBorder="1" applyAlignment="1">
      <alignment horizontal="center" vertical="center"/>
    </xf>
    <xf numFmtId="0" fontId="14" fillId="0" borderId="78" xfId="4" applyFont="1" applyBorder="1" applyAlignment="1">
      <alignment horizontal="center" vertical="center"/>
    </xf>
    <xf numFmtId="0" fontId="10" fillId="2" borderId="83" xfId="4" applyFont="1" applyFill="1" applyBorder="1" applyAlignment="1">
      <alignment horizontal="left" vertical="center"/>
    </xf>
    <xf numFmtId="0" fontId="14" fillId="2" borderId="52" xfId="4" applyFont="1" applyFill="1" applyBorder="1" applyAlignment="1">
      <alignment horizontal="left" vertical="center"/>
    </xf>
    <xf numFmtId="0" fontId="21" fillId="0" borderId="0" xfId="4" applyFont="1" applyAlignment="1">
      <alignment horizontal="center" vertical="center"/>
    </xf>
    <xf numFmtId="0" fontId="14" fillId="0" borderId="0" xfId="0" applyFont="1" applyAlignment="1">
      <alignment vertical="top"/>
    </xf>
    <xf numFmtId="0" fontId="10" fillId="2" borderId="7" xfId="4" applyFont="1" applyFill="1" applyBorder="1" applyAlignment="1">
      <alignment horizontal="left" vertical="top"/>
    </xf>
    <xf numFmtId="0" fontId="10" fillId="2" borderId="7" xfId="4" applyFont="1" applyFill="1" applyBorder="1" applyAlignment="1">
      <alignment horizontal="right" vertical="center"/>
    </xf>
    <xf numFmtId="0" fontId="10" fillId="0" borderId="17" xfId="4" applyFont="1" applyBorder="1">
      <alignment vertical="center"/>
    </xf>
    <xf numFmtId="0" fontId="10" fillId="0" borderId="18" xfId="4" applyFont="1" applyBorder="1">
      <alignment vertical="center"/>
    </xf>
    <xf numFmtId="0" fontId="10" fillId="0" borderId="0" xfId="4" applyFont="1" applyAlignment="1">
      <alignment horizontal="right" vertical="center"/>
    </xf>
    <xf numFmtId="0" fontId="16" fillId="0" borderId="11" xfId="4" applyFont="1" applyBorder="1" applyAlignment="1">
      <alignment horizontal="center" vertical="center"/>
    </xf>
    <xf numFmtId="0" fontId="18" fillId="0" borderId="0" xfId="4" applyFont="1">
      <alignment vertical="center"/>
    </xf>
    <xf numFmtId="0" fontId="10" fillId="0" borderId="0" xfId="4" applyFont="1" applyFill="1" applyAlignment="1">
      <alignment vertical="center" shrinkToFit="1"/>
    </xf>
    <xf numFmtId="0" fontId="10" fillId="0" borderId="0" xfId="4" applyFont="1" applyFill="1" applyAlignment="1">
      <alignment horizontal="left" vertical="center" shrinkToFit="1"/>
    </xf>
    <xf numFmtId="0" fontId="10" fillId="0" borderId="14" xfId="4" applyFont="1" applyBorder="1">
      <alignment vertical="center"/>
    </xf>
    <xf numFmtId="0" fontId="14" fillId="0" borderId="78" xfId="4" applyFont="1" applyFill="1" applyBorder="1" applyAlignment="1">
      <alignment horizontal="left" vertical="top"/>
    </xf>
    <xf numFmtId="0" fontId="18" fillId="0" borderId="0" xfId="4" applyFont="1" applyFill="1" applyAlignment="1">
      <alignment horizontal="left" vertical="center"/>
    </xf>
    <xf numFmtId="0" fontId="12" fillId="0" borderId="0" xfId="4" applyFont="1" applyFill="1" applyAlignment="1">
      <alignment horizontal="left" vertical="center"/>
    </xf>
    <xf numFmtId="0" fontId="14" fillId="2" borderId="3" xfId="4" applyFont="1" applyFill="1" applyBorder="1" applyAlignment="1">
      <alignment horizontal="left" vertical="center"/>
    </xf>
    <xf numFmtId="0" fontId="12" fillId="2" borderId="0" xfId="4" applyFont="1" applyFill="1" applyAlignment="1">
      <alignment horizontal="left" vertical="center"/>
    </xf>
    <xf numFmtId="0" fontId="10" fillId="0" borderId="78" xfId="4" applyFont="1" applyFill="1" applyBorder="1" applyAlignment="1">
      <alignment horizontal="right" vertical="center"/>
    </xf>
    <xf numFmtId="0" fontId="10" fillId="2" borderId="5" xfId="4" applyFont="1" applyFill="1" applyBorder="1" applyAlignment="1">
      <alignment horizontal="left" vertical="center"/>
    </xf>
    <xf numFmtId="0" fontId="14" fillId="2" borderId="0" xfId="4" applyFont="1" applyFill="1" applyAlignment="1">
      <alignment horizontal="right" vertical="top"/>
    </xf>
    <xf numFmtId="0" fontId="16" fillId="0" borderId="0" xfId="4" applyFont="1">
      <alignment vertical="center"/>
    </xf>
    <xf numFmtId="0" fontId="14" fillId="0" borderId="0" xfId="4" applyFont="1" applyAlignment="1">
      <alignment horizontal="right" vertical="center"/>
    </xf>
    <xf numFmtId="0" fontId="14" fillId="0" borderId="14" xfId="4" applyFont="1" applyFill="1" applyBorder="1" applyAlignment="1">
      <alignment horizontal="left" vertical="center"/>
    </xf>
    <xf numFmtId="0" fontId="10" fillId="0" borderId="0" xfId="4" applyFont="1" applyAlignment="1">
      <alignment horizontal="center" vertical="center" textRotation="255"/>
    </xf>
    <xf numFmtId="0" fontId="10" fillId="0" borderId="0" xfId="4" applyFont="1" applyAlignment="1">
      <alignment vertical="center" shrinkToFit="1"/>
    </xf>
    <xf numFmtId="0" fontId="10" fillId="2" borderId="29" xfId="4" applyFont="1" applyFill="1" applyBorder="1" applyAlignment="1">
      <alignment horizontal="center" vertical="center"/>
    </xf>
    <xf numFmtId="0" fontId="10" fillId="2" borderId="22" xfId="4" applyFont="1" applyFill="1" applyBorder="1" applyAlignment="1">
      <alignment horizontal="center" vertical="center"/>
    </xf>
    <xf numFmtId="0" fontId="10" fillId="2" borderId="22" xfId="4" applyFont="1" applyFill="1" applyBorder="1" applyAlignment="1">
      <alignment vertical="center" shrinkToFit="1"/>
    </xf>
    <xf numFmtId="0" fontId="19" fillId="0" borderId="22" xfId="0" applyFont="1" applyBorder="1" applyAlignment="1">
      <alignment vertical="center" shrinkToFit="1"/>
    </xf>
    <xf numFmtId="0" fontId="10" fillId="2" borderId="39" xfId="4" applyFont="1" applyFill="1" applyBorder="1" applyAlignment="1">
      <alignment vertical="center" shrinkToFit="1"/>
    </xf>
    <xf numFmtId="0" fontId="10" fillId="2" borderId="39" xfId="4" applyFont="1" applyFill="1" applyBorder="1" applyAlignment="1">
      <alignment horizontal="center" vertical="center" shrinkToFit="1"/>
    </xf>
    <xf numFmtId="0" fontId="10" fillId="0" borderId="39" xfId="4" applyFont="1" applyBorder="1" applyAlignment="1">
      <alignment horizontal="center" vertical="center" shrinkToFit="1"/>
    </xf>
    <xf numFmtId="0" fontId="15" fillId="0" borderId="39" xfId="0" applyFont="1" applyBorder="1" applyAlignment="1">
      <alignment vertical="center" shrinkToFit="1"/>
    </xf>
    <xf numFmtId="0" fontId="15" fillId="0" borderId="39" xfId="0" applyFont="1" applyBorder="1" applyAlignment="1">
      <alignment horizontal="center" vertical="center" shrinkToFit="1"/>
    </xf>
    <xf numFmtId="0" fontId="32" fillId="2" borderId="39" xfId="4" applyFont="1" applyFill="1" applyBorder="1" applyAlignment="1">
      <alignment horizontal="center" vertical="center" shrinkToFit="1"/>
    </xf>
    <xf numFmtId="0" fontId="18" fillId="2" borderId="39" xfId="4" applyFont="1" applyFill="1" applyBorder="1" applyAlignment="1">
      <alignment horizontal="center" vertical="center" shrinkToFit="1"/>
    </xf>
    <xf numFmtId="0" fontId="10" fillId="2" borderId="39" xfId="4" applyFont="1" applyFill="1" applyBorder="1" applyAlignment="1">
      <alignment horizontal="left" vertical="center" shrinkToFit="1"/>
    </xf>
    <xf numFmtId="0" fontId="12" fillId="2" borderId="39" xfId="4" applyFont="1" applyFill="1" applyBorder="1" applyAlignment="1">
      <alignment horizontal="center" vertical="center" shrinkToFit="1"/>
    </xf>
    <xf numFmtId="0" fontId="30" fillId="2" borderId="39" xfId="4" applyFont="1" applyFill="1" applyBorder="1" applyAlignment="1">
      <alignment horizontal="center" vertical="center" shrinkToFit="1"/>
    </xf>
    <xf numFmtId="3" fontId="10" fillId="2" borderId="39" xfId="4" applyNumberFormat="1" applyFont="1" applyFill="1" applyBorder="1" applyAlignment="1">
      <alignment horizontal="center" vertical="center" shrinkToFit="1"/>
    </xf>
    <xf numFmtId="0" fontId="10" fillId="2" borderId="39" xfId="4" applyFont="1" applyFill="1" applyBorder="1" applyAlignment="1">
      <alignment vertical="top" shrinkToFit="1"/>
    </xf>
    <xf numFmtId="0" fontId="10" fillId="2" borderId="50" xfId="4" applyFont="1" applyFill="1" applyBorder="1" applyAlignment="1">
      <alignment vertical="top" shrinkToFit="1"/>
    </xf>
    <xf numFmtId="0" fontId="10" fillId="2" borderId="50" xfId="4" applyFont="1" applyFill="1" applyBorder="1" applyAlignment="1">
      <alignment horizontal="center" vertical="center" shrinkToFit="1"/>
    </xf>
    <xf numFmtId="3" fontId="10" fillId="2" borderId="50" xfId="4" applyNumberFormat="1" applyFont="1" applyFill="1" applyBorder="1" applyAlignment="1">
      <alignment horizontal="center" vertical="center" shrinkToFit="1"/>
    </xf>
    <xf numFmtId="0" fontId="12" fillId="2" borderId="50" xfId="4" applyFont="1" applyFill="1" applyBorder="1" applyAlignment="1">
      <alignment horizontal="center" vertical="center" shrinkToFit="1"/>
    </xf>
    <xf numFmtId="0" fontId="33" fillId="2" borderId="10" xfId="4" applyFont="1" applyFill="1" applyBorder="1" applyAlignment="1">
      <alignment horizontal="right" vertical="center"/>
    </xf>
    <xf numFmtId="0" fontId="33" fillId="2" borderId="11" xfId="4" applyFont="1" applyFill="1" applyBorder="1">
      <alignment vertical="center"/>
    </xf>
    <xf numFmtId="0" fontId="33" fillId="2" borderId="12" xfId="4" applyFont="1" applyFill="1" applyBorder="1">
      <alignment vertical="center"/>
    </xf>
    <xf numFmtId="0" fontId="33" fillId="2" borderId="11" xfId="4" applyFont="1" applyFill="1" applyBorder="1" applyAlignment="1">
      <alignment horizontal="right" vertical="center"/>
    </xf>
    <xf numFmtId="0" fontId="33" fillId="2" borderId="13" xfId="4" applyFont="1" applyFill="1" applyBorder="1" applyAlignment="1">
      <alignment horizontal="right" vertical="center"/>
    </xf>
    <xf numFmtId="0" fontId="33" fillId="2" borderId="0" xfId="4" applyFont="1" applyFill="1">
      <alignment vertical="center"/>
    </xf>
    <xf numFmtId="0" fontId="33" fillId="2" borderId="14" xfId="4" applyFont="1" applyFill="1" applyBorder="1">
      <alignment vertical="center"/>
    </xf>
    <xf numFmtId="0" fontId="33" fillId="2" borderId="0" xfId="4" applyFont="1" applyFill="1" applyAlignment="1">
      <alignment horizontal="right" vertical="center"/>
    </xf>
    <xf numFmtId="0" fontId="10" fillId="2" borderId="6" xfId="4" applyFont="1" applyFill="1" applyBorder="1" applyAlignment="1">
      <alignment horizontal="left" vertical="center" textRotation="255"/>
    </xf>
    <xf numFmtId="3" fontId="10" fillId="2" borderId="6" xfId="4" applyNumberFormat="1" applyFont="1" applyFill="1" applyBorder="1">
      <alignment vertical="center"/>
    </xf>
    <xf numFmtId="3" fontId="10" fillId="2" borderId="15" xfId="4" applyNumberFormat="1" applyFont="1" applyFill="1" applyBorder="1">
      <alignment vertical="center"/>
    </xf>
    <xf numFmtId="0" fontId="10" fillId="2" borderId="11" xfId="4" applyFont="1" applyFill="1" applyBorder="1" applyAlignment="1">
      <alignment vertical="top"/>
    </xf>
    <xf numFmtId="3" fontId="10" fillId="2" borderId="0" xfId="4" applyNumberFormat="1" applyFont="1" applyFill="1">
      <alignment vertical="center"/>
    </xf>
    <xf numFmtId="0" fontId="16" fillId="0" borderId="31" xfId="4" applyFont="1" applyBorder="1">
      <alignment vertical="center"/>
    </xf>
    <xf numFmtId="0" fontId="10" fillId="2" borderId="3" xfId="4" applyFont="1" applyFill="1" applyBorder="1" applyAlignment="1">
      <alignment horizontal="left" vertical="top"/>
    </xf>
    <xf numFmtId="0" fontId="14" fillId="0" borderId="0" xfId="4" applyFont="1" applyAlignment="1">
      <alignment vertical="top"/>
    </xf>
    <xf numFmtId="0" fontId="14" fillId="2" borderId="0" xfId="4" applyFont="1" applyFill="1" applyAlignment="1">
      <alignment horizontal="center" vertical="top"/>
    </xf>
    <xf numFmtId="0" fontId="10" fillId="2" borderId="101" xfId="4" applyFont="1" applyFill="1" applyBorder="1" applyAlignment="1">
      <alignment horizontal="center" vertical="center"/>
    </xf>
    <xf numFmtId="0" fontId="14" fillId="0" borderId="0" xfId="0" applyFont="1" applyAlignment="1">
      <alignment horizontal="left" vertical="top"/>
    </xf>
    <xf numFmtId="0" fontId="15" fillId="0" borderId="3" xfId="0" applyFont="1" applyBorder="1" applyAlignment="1">
      <alignment vertical="top"/>
    </xf>
    <xf numFmtId="49" fontId="16" fillId="0" borderId="0" xfId="4" quotePrefix="1" applyNumberFormat="1" applyFont="1" applyAlignment="1">
      <alignment horizontal="center" vertical="center"/>
    </xf>
    <xf numFmtId="0" fontId="14" fillId="0" borderId="78" xfId="4" applyFont="1" applyBorder="1" applyAlignment="1">
      <alignment horizontal="right" vertical="top"/>
    </xf>
    <xf numFmtId="0" fontId="16" fillId="0" borderId="10" xfId="4" applyFont="1" applyBorder="1" applyAlignment="1">
      <alignment horizontal="center" vertical="center"/>
    </xf>
    <xf numFmtId="0" fontId="16" fillId="0" borderId="13" xfId="4" applyFont="1" applyBorder="1" applyAlignment="1">
      <alignment horizontal="center" vertical="center"/>
    </xf>
    <xf numFmtId="0" fontId="10" fillId="2" borderId="0" xfId="4" applyFont="1" applyFill="1" applyAlignment="1">
      <alignment horizontal="right" vertical="center" shrinkToFit="1"/>
    </xf>
    <xf numFmtId="0" fontId="10" fillId="0" borderId="13" xfId="4" applyFont="1" applyBorder="1" applyAlignment="1">
      <alignment horizontal="left" vertical="center"/>
    </xf>
    <xf numFmtId="0" fontId="14" fillId="2" borderId="3" xfId="4" applyFont="1" applyFill="1" applyBorder="1" applyAlignment="1">
      <alignment horizontal="left" vertical="top"/>
    </xf>
    <xf numFmtId="181" fontId="10" fillId="0" borderId="0" xfId="4" applyNumberFormat="1" applyFont="1" applyFill="1" applyAlignment="1">
      <alignment horizontal="center" vertical="center"/>
    </xf>
    <xf numFmtId="0" fontId="10" fillId="0" borderId="0" xfId="4" quotePrefix="1" applyFont="1" applyFill="1" applyAlignment="1">
      <alignment horizontal="center" vertical="center"/>
    </xf>
    <xf numFmtId="0" fontId="10" fillId="0" borderId="0" xfId="4" quotePrefix="1" applyFont="1" applyFill="1" applyAlignment="1">
      <alignment horizontal="left" vertical="center"/>
    </xf>
    <xf numFmtId="0" fontId="18" fillId="2" borderId="0" xfId="4" applyFont="1" applyFill="1">
      <alignment vertical="center"/>
    </xf>
    <xf numFmtId="181" fontId="10" fillId="2" borderId="5" xfId="4" applyNumberFormat="1" applyFont="1" applyFill="1" applyBorder="1" applyAlignment="1"/>
    <xf numFmtId="181" fontId="10" fillId="2" borderId="0" xfId="4" applyNumberFormat="1" applyFont="1" applyFill="1">
      <alignment vertical="center"/>
    </xf>
    <xf numFmtId="0" fontId="10" fillId="0" borderId="0" xfId="4" applyFont="1" applyAlignment="1">
      <alignment horizontal="center" vertical="center" textRotation="255" shrinkToFit="1"/>
    </xf>
    <xf numFmtId="182" fontId="10" fillId="0" borderId="0" xfId="4" applyNumberFormat="1" applyFont="1" applyFill="1" applyAlignment="1">
      <alignment horizontal="right" vertical="center" shrinkToFit="1"/>
    </xf>
    <xf numFmtId="183" fontId="10" fillId="0" borderId="0" xfId="4" applyNumberFormat="1" applyFont="1" applyFill="1" applyAlignment="1">
      <alignment horizontal="right" vertical="center"/>
    </xf>
    <xf numFmtId="183" fontId="10" fillId="0" borderId="0" xfId="4" applyNumberFormat="1" applyFont="1" applyFill="1" applyAlignment="1">
      <alignment vertical="center" shrinkToFit="1"/>
    </xf>
    <xf numFmtId="183" fontId="10" fillId="0" borderId="0" xfId="4" applyNumberFormat="1" applyFont="1" applyFill="1" applyAlignment="1">
      <alignment horizontal="center" vertical="center"/>
    </xf>
    <xf numFmtId="190" fontId="10" fillId="0" borderId="0" xfId="4" applyNumberFormat="1" applyFont="1" applyFill="1" applyAlignment="1">
      <alignment horizontal="right" vertical="center"/>
    </xf>
    <xf numFmtId="183" fontId="10" fillId="0" borderId="0" xfId="4" applyNumberFormat="1" applyFont="1" applyFill="1">
      <alignment vertical="center"/>
    </xf>
    <xf numFmtId="0" fontId="14" fillId="2" borderId="34" xfId="4" applyFont="1" applyFill="1" applyBorder="1" applyAlignment="1">
      <alignment horizontal="left" vertical="top"/>
    </xf>
    <xf numFmtId="0" fontId="19" fillId="2" borderId="11" xfId="4" applyFont="1" applyFill="1" applyBorder="1" applyAlignment="1">
      <alignment horizontal="left" vertical="top"/>
    </xf>
    <xf numFmtId="0" fontId="19" fillId="2" borderId="35" xfId="4" applyFont="1" applyFill="1" applyBorder="1" applyAlignment="1">
      <alignment horizontal="left" vertical="top"/>
    </xf>
    <xf numFmtId="0" fontId="10" fillId="2" borderId="37" xfId="4" applyFont="1" applyFill="1" applyBorder="1" applyAlignment="1">
      <alignment horizontal="center" vertical="center"/>
    </xf>
    <xf numFmtId="194" fontId="10" fillId="0" borderId="0" xfId="4" applyNumberFormat="1" applyFont="1" applyFill="1" applyAlignment="1">
      <alignment horizontal="center" vertical="center"/>
    </xf>
    <xf numFmtId="0" fontId="10" fillId="2" borderId="34" xfId="4" applyFont="1" applyFill="1" applyBorder="1">
      <alignment vertical="center"/>
    </xf>
    <xf numFmtId="0" fontId="10" fillId="0" borderId="37" xfId="4" applyFont="1" applyBorder="1">
      <alignment vertical="center"/>
    </xf>
    <xf numFmtId="0" fontId="10" fillId="0" borderId="141" xfId="4" applyFont="1" applyBorder="1">
      <alignment vertical="center"/>
    </xf>
    <xf numFmtId="0" fontId="10" fillId="0" borderId="142" xfId="4" applyFont="1" applyBorder="1">
      <alignment vertical="center"/>
    </xf>
    <xf numFmtId="0" fontId="10" fillId="2" borderId="3" xfId="4" applyFont="1" applyFill="1" applyBorder="1" applyAlignment="1">
      <alignment horizontal="right" vertical="center"/>
    </xf>
    <xf numFmtId="0" fontId="34" fillId="0" borderId="96" xfId="4" applyFont="1" applyFill="1" applyBorder="1" applyAlignment="1">
      <alignment horizontal="right" vertical="top"/>
    </xf>
    <xf numFmtId="0" fontId="10" fillId="0" borderId="46" xfId="4" applyFont="1" applyBorder="1">
      <alignment vertical="center"/>
    </xf>
    <xf numFmtId="0" fontId="10" fillId="0" borderId="65" xfId="4" applyFont="1" applyBorder="1">
      <alignment vertical="center"/>
    </xf>
    <xf numFmtId="0" fontId="10" fillId="0" borderId="72" xfId="4" applyFont="1" applyBorder="1">
      <alignment vertical="center"/>
    </xf>
    <xf numFmtId="0" fontId="10" fillId="0" borderId="1" xfId="4" applyFont="1" applyBorder="1" applyAlignment="1">
      <alignment horizontal="left" vertical="center"/>
    </xf>
    <xf numFmtId="0" fontId="10" fillId="0" borderId="1" xfId="4" applyFont="1" applyBorder="1">
      <alignment vertical="center"/>
    </xf>
    <xf numFmtId="0" fontId="10" fillId="0" borderId="75" xfId="4" applyFont="1" applyBorder="1">
      <alignment vertical="center"/>
    </xf>
    <xf numFmtId="0" fontId="10" fillId="0" borderId="18" xfId="4" applyFont="1" applyBorder="1" applyAlignment="1">
      <alignment horizontal="left" vertical="center"/>
    </xf>
    <xf numFmtId="0" fontId="10" fillId="0" borderId="18" xfId="4" applyFont="1" applyBorder="1" applyAlignment="1">
      <alignment horizontal="center" vertical="center"/>
    </xf>
    <xf numFmtId="0" fontId="14" fillId="0" borderId="19" xfId="4" applyFont="1" applyFill="1" applyBorder="1" applyAlignment="1">
      <alignment horizontal="left" vertical="center"/>
    </xf>
    <xf numFmtId="0" fontId="14" fillId="0" borderId="18" xfId="4" applyFont="1" applyFill="1" applyBorder="1" applyAlignment="1">
      <alignment horizontal="left" vertical="center"/>
    </xf>
    <xf numFmtId="0" fontId="10" fillId="0" borderId="19" xfId="4" applyFont="1" applyBorder="1">
      <alignment vertical="center"/>
    </xf>
    <xf numFmtId="0" fontId="10" fillId="0" borderId="141" xfId="4" applyFont="1" applyBorder="1" applyAlignment="1">
      <alignment horizontal="left"/>
    </xf>
    <xf numFmtId="0" fontId="10" fillId="0" borderId="142" xfId="4" applyFont="1" applyBorder="1" applyAlignment="1">
      <alignment horizontal="left"/>
    </xf>
    <xf numFmtId="0" fontId="14" fillId="0" borderId="141" xfId="4" applyFont="1" applyBorder="1" applyAlignment="1">
      <alignment horizontal="left" vertical="top"/>
    </xf>
    <xf numFmtId="0" fontId="14" fillId="0" borderId="142" xfId="4" applyFont="1" applyBorder="1" applyAlignment="1">
      <alignment horizontal="left" vertical="top"/>
    </xf>
    <xf numFmtId="0" fontId="14" fillId="2" borderId="141" xfId="4" applyFont="1" applyFill="1" applyBorder="1" applyAlignment="1">
      <alignment horizontal="left" vertical="top"/>
    </xf>
    <xf numFmtId="0" fontId="14" fillId="2" borderId="142" xfId="4" applyFont="1" applyFill="1" applyBorder="1" applyAlignment="1">
      <alignment horizontal="left" vertical="top"/>
    </xf>
    <xf numFmtId="0" fontId="10" fillId="0" borderId="118" xfId="4" applyFont="1" applyBorder="1">
      <alignment vertical="center"/>
    </xf>
    <xf numFmtId="0" fontId="10" fillId="0" borderId="0" xfId="4" applyFont="1" applyAlignment="1">
      <alignment horizontal="center" vertical="center" shrinkToFit="1"/>
    </xf>
    <xf numFmtId="0" fontId="10" fillId="0" borderId="0" xfId="4" applyFont="1" applyAlignment="1">
      <alignment horizontal="right" vertical="center" shrinkToFit="1"/>
    </xf>
    <xf numFmtId="4" fontId="10" fillId="0" borderId="0" xfId="4" applyNumberFormat="1" applyFont="1" applyFill="1" applyAlignment="1">
      <alignment horizontal="right" vertical="center"/>
    </xf>
    <xf numFmtId="0" fontId="10" fillId="0" borderId="0" xfId="4" quotePrefix="1" applyFont="1">
      <alignment vertical="center"/>
    </xf>
    <xf numFmtId="0" fontId="14" fillId="2" borderId="5" xfId="4" applyFont="1" applyFill="1" applyBorder="1" applyAlignment="1">
      <alignment horizontal="center" vertical="center"/>
    </xf>
    <xf numFmtId="0" fontId="34" fillId="2" borderId="0" xfId="4" applyFont="1" applyFill="1" applyAlignment="1">
      <alignment horizontal="center" vertical="top"/>
    </xf>
    <xf numFmtId="188" fontId="10" fillId="2" borderId="5" xfId="4" applyNumberFormat="1" applyFont="1" applyFill="1" applyBorder="1" applyAlignment="1">
      <alignment horizontal="center" vertical="center"/>
    </xf>
    <xf numFmtId="188" fontId="10" fillId="2" borderId="0" xfId="4" applyNumberFormat="1" applyFont="1" applyFill="1" applyAlignment="1">
      <alignment horizontal="center" vertical="center"/>
    </xf>
    <xf numFmtId="194" fontId="10" fillId="2" borderId="0" xfId="4" applyNumberFormat="1" applyFont="1" applyFill="1" applyAlignment="1">
      <alignment horizontal="center" vertical="center"/>
    </xf>
    <xf numFmtId="0" fontId="14" fillId="0" borderId="13" xfId="4" applyFont="1" applyFill="1" applyBorder="1" applyAlignment="1">
      <alignment vertical="center" wrapText="1"/>
    </xf>
    <xf numFmtId="0" fontId="14" fillId="0" borderId="10" xfId="4" applyFont="1" applyFill="1" applyBorder="1" applyAlignment="1">
      <alignment vertical="center" wrapText="1" shrinkToFit="1"/>
    </xf>
    <xf numFmtId="0" fontId="14" fillId="0" borderId="13" xfId="0" applyFont="1" applyBorder="1" applyAlignment="1">
      <alignment vertical="center" wrapText="1"/>
    </xf>
    <xf numFmtId="0" fontId="14" fillId="0" borderId="13" xfId="4" applyFont="1" applyFill="1" applyBorder="1" applyAlignment="1">
      <alignment vertical="center" shrinkToFit="1"/>
    </xf>
    <xf numFmtId="0" fontId="14" fillId="0" borderId="78" xfId="4" applyFont="1" applyBorder="1" applyAlignment="1">
      <alignment horizontal="right" vertical="top" shrinkToFit="1"/>
    </xf>
    <xf numFmtId="0" fontId="10" fillId="2" borderId="102" xfId="4" applyFont="1" applyFill="1" applyBorder="1" applyAlignment="1">
      <alignment horizontal="center" vertical="center"/>
    </xf>
    <xf numFmtId="0" fontId="10" fillId="2" borderId="108" xfId="4" applyFont="1" applyFill="1" applyBorder="1" applyAlignment="1">
      <alignment horizontal="center" vertical="center"/>
    </xf>
    <xf numFmtId="0" fontId="21" fillId="0" borderId="0" xfId="4" applyFont="1" applyAlignment="1">
      <alignment horizontal="left"/>
    </xf>
    <xf numFmtId="0" fontId="10" fillId="2" borderId="157" xfId="4" applyFont="1" applyFill="1" applyBorder="1" applyAlignment="1">
      <alignment horizontal="right" vertical="center"/>
    </xf>
    <xf numFmtId="205" fontId="14" fillId="0" borderId="157" xfId="4" applyNumberFormat="1" applyFont="1" applyBorder="1" applyAlignment="1">
      <alignment horizontal="center" vertical="center"/>
    </xf>
    <xf numFmtId="205" fontId="14" fillId="0" borderId="157" xfId="4" applyNumberFormat="1" applyFont="1" applyBorder="1" applyAlignment="1">
      <alignment horizontal="right" vertical="center"/>
    </xf>
    <xf numFmtId="203" fontId="14" fillId="0" borderId="157" xfId="4" applyNumberFormat="1" applyFont="1" applyBorder="1" applyAlignment="1">
      <alignment horizontal="center" vertical="center"/>
    </xf>
    <xf numFmtId="0" fontId="14" fillId="0" borderId="182" xfId="4" applyFont="1" applyBorder="1" applyAlignment="1">
      <alignment horizontal="left" vertical="center"/>
    </xf>
    <xf numFmtId="205" fontId="14" fillId="0" borderId="157" xfId="4" applyNumberFormat="1" applyFont="1" applyBorder="1" applyAlignment="1">
      <alignment horizontal="left" vertical="center"/>
    </xf>
    <xf numFmtId="0" fontId="14" fillId="0" borderId="24" xfId="4" applyFont="1" applyBorder="1" applyAlignment="1">
      <alignment horizontal="left" vertical="top" wrapText="1"/>
    </xf>
    <xf numFmtId="0" fontId="10" fillId="2" borderId="160" xfId="4" applyFont="1" applyFill="1" applyBorder="1" applyAlignment="1">
      <alignment horizontal="right" vertical="center"/>
    </xf>
    <xf numFmtId="205" fontId="14" fillId="0" borderId="160" xfId="4" applyNumberFormat="1" applyFont="1" applyBorder="1" applyAlignment="1">
      <alignment horizontal="center" vertical="center"/>
    </xf>
    <xf numFmtId="205" fontId="14" fillId="0" borderId="160" xfId="4" applyNumberFormat="1" applyFont="1" applyBorder="1" applyAlignment="1">
      <alignment horizontal="right" vertical="center"/>
    </xf>
    <xf numFmtId="203" fontId="14" fillId="0" borderId="160" xfId="4" applyNumberFormat="1" applyFont="1" applyBorder="1" applyAlignment="1">
      <alignment horizontal="center" vertical="center"/>
    </xf>
    <xf numFmtId="0" fontId="14" fillId="0" borderId="162" xfId="4" applyFont="1" applyBorder="1" applyAlignment="1">
      <alignment horizontal="left" vertical="center"/>
    </xf>
    <xf numFmtId="205" fontId="14" fillId="0" borderId="160" xfId="4" applyNumberFormat="1" applyFont="1" applyBorder="1" applyAlignment="1">
      <alignment horizontal="left" vertical="center"/>
    </xf>
    <xf numFmtId="0" fontId="21" fillId="0" borderId="0" xfId="4" applyFont="1" applyAlignment="1">
      <alignment horizontal="left" vertical="top"/>
    </xf>
    <xf numFmtId="0" fontId="21" fillId="0" borderId="14" xfId="4" applyFont="1" applyBorder="1" applyAlignment="1">
      <alignment horizontal="left" vertical="top"/>
    </xf>
    <xf numFmtId="205" fontId="14" fillId="0" borderId="160" xfId="4" applyNumberFormat="1" applyFont="1" applyFill="1" applyBorder="1" applyAlignment="1">
      <alignment horizontal="center" vertical="center"/>
    </xf>
    <xf numFmtId="205" fontId="14" fillId="0" borderId="160" xfId="4" applyNumberFormat="1" applyFont="1" applyFill="1" applyBorder="1" applyAlignment="1">
      <alignment horizontal="right" vertical="center"/>
    </xf>
    <xf numFmtId="203" fontId="14" fillId="0" borderId="160" xfId="4" applyNumberFormat="1" applyFont="1" applyFill="1" applyBorder="1" applyAlignment="1">
      <alignment horizontal="center" vertical="center"/>
    </xf>
    <xf numFmtId="0" fontId="14" fillId="0" borderId="162" xfId="4" applyFont="1" applyFill="1" applyBorder="1" applyAlignment="1">
      <alignment horizontal="left" vertical="center"/>
    </xf>
    <xf numFmtId="205" fontId="14" fillId="0" borderId="164" xfId="4" applyNumberFormat="1" applyFont="1" applyBorder="1" applyAlignment="1">
      <alignment horizontal="left" vertical="center"/>
    </xf>
    <xf numFmtId="205" fontId="14" fillId="0" borderId="164" xfId="4" applyNumberFormat="1" applyFont="1" applyFill="1" applyBorder="1" applyAlignment="1">
      <alignment horizontal="right" vertical="center"/>
    </xf>
    <xf numFmtId="203" fontId="14" fillId="0" borderId="164" xfId="4" applyNumberFormat="1" applyFont="1" applyFill="1" applyBorder="1" applyAlignment="1">
      <alignment horizontal="center" vertical="center"/>
    </xf>
    <xf numFmtId="203" fontId="14" fillId="0" borderId="164" xfId="4" applyNumberFormat="1" applyFont="1" applyBorder="1" applyAlignment="1">
      <alignment horizontal="center" vertical="center"/>
    </xf>
    <xf numFmtId="0" fontId="19" fillId="2" borderId="0" xfId="4" applyFont="1" applyFill="1" applyAlignment="1">
      <alignment horizontal="center" vertical="top"/>
    </xf>
    <xf numFmtId="203" fontId="14" fillId="0" borderId="167" xfId="4" applyNumberFormat="1" applyFont="1" applyBorder="1" applyAlignment="1">
      <alignment horizontal="center" vertical="center"/>
    </xf>
    <xf numFmtId="0" fontId="14" fillId="0" borderId="44" xfId="4" applyFont="1" applyBorder="1" applyAlignment="1">
      <alignment horizontal="left" vertical="center"/>
    </xf>
    <xf numFmtId="0" fontId="14" fillId="0" borderId="44" xfId="4" applyFont="1" applyBorder="1" applyAlignment="1">
      <alignment horizontal="right" vertical="center"/>
    </xf>
    <xf numFmtId="0" fontId="15" fillId="0" borderId="57" xfId="0" applyFont="1" applyBorder="1">
      <alignment vertical="center"/>
    </xf>
    <xf numFmtId="0" fontId="10" fillId="0" borderId="45" xfId="4" applyFont="1" applyBorder="1">
      <alignment vertical="center"/>
    </xf>
    <xf numFmtId="0" fontId="14" fillId="0" borderId="57" xfId="4" applyFont="1" applyBorder="1" applyAlignment="1">
      <alignment horizontal="left" vertical="center"/>
    </xf>
    <xf numFmtId="0" fontId="14" fillId="0" borderId="90" xfId="4" applyFont="1" applyBorder="1">
      <alignment vertical="center"/>
    </xf>
    <xf numFmtId="0" fontId="14" fillId="0" borderId="44" xfId="4" applyFont="1" applyBorder="1">
      <alignment vertical="center"/>
    </xf>
    <xf numFmtId="0" fontId="10" fillId="0" borderId="44" xfId="4" applyFont="1" applyBorder="1">
      <alignment vertical="center"/>
    </xf>
    <xf numFmtId="0" fontId="14" fillId="0" borderId="11" xfId="4" applyFont="1" applyBorder="1" applyAlignment="1">
      <alignment horizontal="right" vertical="center"/>
    </xf>
    <xf numFmtId="0" fontId="10" fillId="0" borderId="7" xfId="4" applyFont="1" applyBorder="1" applyAlignment="1">
      <alignment horizontal="right" vertical="center" shrinkToFit="1"/>
    </xf>
    <xf numFmtId="0" fontId="10" fillId="0" borderId="14" xfId="4" applyFont="1" applyBorder="1" applyAlignment="1">
      <alignment horizontal="center" vertical="center" textRotation="255"/>
    </xf>
    <xf numFmtId="0" fontId="10" fillId="0" borderId="146" xfId="4" applyFont="1" applyBorder="1">
      <alignment vertical="center"/>
    </xf>
    <xf numFmtId="0" fontId="10" fillId="0" borderId="147" xfId="4" applyFont="1" applyBorder="1">
      <alignment vertical="center"/>
    </xf>
    <xf numFmtId="0" fontId="10" fillId="0" borderId="0" xfId="4" applyFont="1" applyAlignment="1">
      <alignment horizontal="center" textRotation="255"/>
    </xf>
    <xf numFmtId="202" fontId="10" fillId="0" borderId="0" xfId="4" applyNumberFormat="1" applyFont="1" applyAlignment="1">
      <alignment horizontal="center" vertical="center"/>
    </xf>
    <xf numFmtId="0" fontId="20" fillId="0" borderId="0" xfId="4" applyFont="1" applyAlignment="1">
      <alignment horizontal="center" vertical="center"/>
    </xf>
    <xf numFmtId="176" fontId="10" fillId="0" borderId="0" xfId="4" applyNumberFormat="1" applyFont="1" applyFill="1" applyAlignment="1">
      <alignment horizontal="center" vertical="center"/>
    </xf>
    <xf numFmtId="0" fontId="10" fillId="0" borderId="153" xfId="4" applyFont="1" applyBorder="1">
      <alignment vertical="center"/>
    </xf>
    <xf numFmtId="0" fontId="20" fillId="0" borderId="0" xfId="4" applyFont="1" applyAlignment="1">
      <alignment horizontal="right" vertical="center"/>
    </xf>
    <xf numFmtId="176" fontId="10" fillId="0" borderId="0" xfId="4" applyNumberFormat="1" applyFont="1" applyFill="1" applyAlignment="1">
      <alignment horizontal="right" vertical="center"/>
    </xf>
    <xf numFmtId="0" fontId="10" fillId="0" borderId="136" xfId="4" applyFont="1" applyBorder="1">
      <alignment vertical="center"/>
    </xf>
    <xf numFmtId="202" fontId="10" fillId="0" borderId="0" xfId="4" applyNumberFormat="1" applyFont="1" applyAlignment="1">
      <alignment horizontal="left" vertical="center"/>
    </xf>
    <xf numFmtId="203" fontId="10" fillId="0" borderId="0" xfId="4" applyNumberFormat="1" applyFont="1" applyAlignment="1">
      <alignment horizontal="center" vertical="center"/>
    </xf>
    <xf numFmtId="204" fontId="10" fillId="0" borderId="0" xfId="4" applyNumberFormat="1" applyFont="1" applyAlignment="1">
      <alignment horizontal="left" vertical="center"/>
    </xf>
    <xf numFmtId="205" fontId="14" fillId="0" borderId="11" xfId="4" applyNumberFormat="1" applyFont="1" applyBorder="1" applyAlignment="1">
      <alignment horizontal="center" vertical="center"/>
    </xf>
    <xf numFmtId="0" fontId="10" fillId="0" borderId="11" xfId="4" applyFont="1" applyFill="1" applyBorder="1" applyAlignment="1">
      <alignment horizontal="left" vertical="center"/>
    </xf>
    <xf numFmtId="0" fontId="10" fillId="0" borderId="0" xfId="0" applyFont="1">
      <alignment vertical="center"/>
    </xf>
    <xf numFmtId="188" fontId="10" fillId="0" borderId="53" xfId="4" applyNumberFormat="1" applyFont="1" applyFill="1" applyBorder="1" applyAlignment="1">
      <alignment horizontal="center" vertical="center"/>
    </xf>
    <xf numFmtId="188" fontId="10" fillId="0" borderId="20" xfId="4" applyNumberFormat="1" applyFont="1" applyFill="1" applyBorder="1" applyAlignment="1">
      <alignment horizontal="center" vertical="center"/>
    </xf>
    <xf numFmtId="0" fontId="10" fillId="0" borderId="20" xfId="4" applyFont="1" applyFill="1" applyBorder="1" applyAlignment="1">
      <alignment horizontal="left" vertical="center"/>
    </xf>
    <xf numFmtId="0" fontId="10" fillId="0" borderId="120" xfId="4" applyFont="1" applyFill="1" applyBorder="1" applyAlignment="1">
      <alignment horizontal="center" vertical="center" shrinkToFit="1"/>
    </xf>
    <xf numFmtId="0" fontId="10" fillId="0" borderId="48" xfId="0" applyFont="1" applyBorder="1">
      <alignment vertical="center"/>
    </xf>
    <xf numFmtId="0" fontId="14" fillId="0" borderId="11" xfId="4" applyFont="1" applyFill="1" applyBorder="1" applyAlignment="1">
      <alignment horizontal="left" vertical="center"/>
    </xf>
    <xf numFmtId="181" fontId="14" fillId="0" borderId="11" xfId="4" applyNumberFormat="1" applyFont="1" applyFill="1" applyBorder="1" applyAlignment="1">
      <alignment horizontal="right" vertical="center" wrapText="1"/>
    </xf>
    <xf numFmtId="0" fontId="10" fillId="0" borderId="11" xfId="0" applyFont="1" applyBorder="1" applyAlignment="1">
      <alignment horizontal="center" vertical="center"/>
    </xf>
    <xf numFmtId="187" fontId="10" fillId="0" borderId="11" xfId="4" applyNumberFormat="1" applyFont="1" applyFill="1" applyBorder="1" applyAlignment="1">
      <alignment horizontal="center" vertical="center"/>
    </xf>
    <xf numFmtId="0" fontId="14" fillId="0" borderId="11" xfId="4" applyFont="1" applyFill="1" applyBorder="1" applyAlignment="1">
      <alignment horizontal="center" vertical="center"/>
    </xf>
    <xf numFmtId="0" fontId="10" fillId="0" borderId="11" xfId="0" applyFont="1" applyBorder="1">
      <alignment vertical="center"/>
    </xf>
    <xf numFmtId="4" fontId="10" fillId="0" borderId="11" xfId="4" applyNumberFormat="1" applyFont="1" applyFill="1" applyBorder="1" applyAlignment="1">
      <alignment horizontal="right" vertical="center"/>
    </xf>
    <xf numFmtId="181" fontId="14" fillId="0" borderId="0" xfId="4" applyNumberFormat="1" applyFont="1" applyFill="1" applyAlignment="1">
      <alignment horizontal="right" vertical="center" wrapText="1"/>
    </xf>
    <xf numFmtId="0" fontId="10" fillId="0" borderId="0" xfId="0" applyFont="1" applyAlignment="1">
      <alignment horizontal="center" vertical="center"/>
    </xf>
    <xf numFmtId="181" fontId="10" fillId="0" borderId="0" xfId="4" applyNumberFormat="1" applyFont="1" applyFill="1" applyAlignment="1">
      <alignment horizontal="right" vertical="center" shrinkToFit="1"/>
    </xf>
    <xf numFmtId="187" fontId="10" fillId="0" borderId="0" xfId="4" applyNumberFormat="1" applyFont="1" applyFill="1" applyAlignment="1">
      <alignment horizontal="center" vertical="center"/>
    </xf>
    <xf numFmtId="0" fontId="14" fillId="0" borderId="6" xfId="4" applyFont="1" applyFill="1" applyBorder="1" applyAlignment="1">
      <alignment horizontal="left" vertical="center"/>
    </xf>
    <xf numFmtId="181" fontId="14" fillId="0" borderId="6" xfId="4" applyNumberFormat="1" applyFont="1" applyFill="1" applyBorder="1" applyAlignment="1">
      <alignment horizontal="right" vertical="center" wrapText="1"/>
    </xf>
    <xf numFmtId="0" fontId="10" fillId="0" borderId="6" xfId="0" applyFont="1" applyBorder="1" applyAlignment="1">
      <alignment horizontal="center" vertical="center"/>
    </xf>
    <xf numFmtId="187" fontId="10" fillId="0" borderId="6" xfId="4" applyNumberFormat="1" applyFont="1" applyFill="1" applyBorder="1" applyAlignment="1">
      <alignment horizontal="center" vertical="center"/>
    </xf>
    <xf numFmtId="4" fontId="10" fillId="0" borderId="6" xfId="4" applyNumberFormat="1" applyFont="1" applyFill="1" applyBorder="1" applyAlignment="1">
      <alignment horizontal="right" vertical="center"/>
    </xf>
    <xf numFmtId="0" fontId="10" fillId="0" borderId="6" xfId="0" applyFont="1" applyBorder="1">
      <alignment vertical="center"/>
    </xf>
    <xf numFmtId="0" fontId="10" fillId="0" borderId="5" xfId="4" applyFont="1" applyFill="1" applyBorder="1" applyAlignment="1">
      <alignment horizontal="left" vertical="center"/>
    </xf>
    <xf numFmtId="0" fontId="27" fillId="0" borderId="0" xfId="0" applyFont="1" applyAlignment="1">
      <alignment vertical="top" wrapText="1"/>
    </xf>
    <xf numFmtId="0" fontId="10" fillId="0" borderId="0" xfId="4" applyFont="1" applyFill="1" applyAlignment="1">
      <alignment horizontal="left" vertical="center"/>
    </xf>
    <xf numFmtId="0" fontId="18" fillId="0" borderId="3" xfId="4" applyFont="1" applyFill="1" applyBorder="1">
      <alignment vertical="center"/>
    </xf>
    <xf numFmtId="0" fontId="18" fillId="0" borderId="0" xfId="4" applyFont="1" applyFill="1">
      <alignment vertical="center"/>
    </xf>
    <xf numFmtId="0" fontId="10" fillId="0" borderId="34" xfId="4" applyFont="1" applyFill="1" applyBorder="1" applyAlignment="1">
      <alignment horizontal="left" vertical="center"/>
    </xf>
    <xf numFmtId="0" fontId="10" fillId="0" borderId="7" xfId="0" applyFont="1" applyBorder="1" applyAlignment="1">
      <alignment horizontal="center" vertical="center"/>
    </xf>
    <xf numFmtId="0" fontId="14" fillId="0" borderId="0" xfId="4" applyFont="1" applyFill="1" applyAlignment="1">
      <alignment horizontal="left" vertical="top"/>
    </xf>
    <xf numFmtId="0" fontId="10" fillId="0" borderId="0" xfId="4" quotePrefix="1" applyFont="1" applyFill="1">
      <alignment vertical="center"/>
    </xf>
    <xf numFmtId="0" fontId="10" fillId="0" borderId="148" xfId="4" applyFont="1" applyFill="1" applyBorder="1" applyAlignment="1">
      <alignment horizontal="center" vertical="center"/>
    </xf>
    <xf numFmtId="0" fontId="10" fillId="0" borderId="154" xfId="4" applyFont="1" applyFill="1" applyBorder="1" applyAlignment="1">
      <alignment horizontal="center" vertical="center"/>
    </xf>
    <xf numFmtId="0" fontId="10" fillId="0" borderId="97" xfId="4" applyFont="1" applyFill="1" applyBorder="1" applyAlignment="1">
      <alignment horizontal="center" vertical="center"/>
    </xf>
    <xf numFmtId="0" fontId="29" fillId="0" borderId="13" xfId="4" applyFont="1" applyFill="1" applyBorder="1" applyAlignment="1">
      <alignment horizontal="center" vertical="center"/>
    </xf>
    <xf numFmtId="4" fontId="10" fillId="0" borderId="57" xfId="4" applyNumberFormat="1" applyFont="1" applyFill="1" applyBorder="1" applyAlignment="1">
      <alignment horizontal="left" vertical="center" shrinkToFit="1"/>
    </xf>
    <xf numFmtId="0" fontId="12" fillId="0" borderId="14" xfId="4" applyFont="1" applyFill="1" applyBorder="1" applyAlignment="1">
      <alignment horizontal="left" vertical="center"/>
    </xf>
    <xf numFmtId="4" fontId="10" fillId="0" borderId="0" xfId="4" applyNumberFormat="1" applyFont="1" applyFill="1" applyAlignment="1">
      <alignment horizontal="left" vertical="center" shrinkToFit="1"/>
    </xf>
    <xf numFmtId="4" fontId="10" fillId="0" borderId="45" xfId="4" applyNumberFormat="1" applyFont="1" applyFill="1" applyBorder="1" applyAlignment="1">
      <alignment horizontal="left" vertical="center" shrinkToFit="1"/>
    </xf>
    <xf numFmtId="0" fontId="29" fillId="0" borderId="13" xfId="4" applyFont="1" applyFill="1" applyBorder="1" applyAlignment="1">
      <alignment horizontal="left" vertical="center"/>
    </xf>
    <xf numFmtId="0" fontId="10" fillId="0" borderId="13" xfId="4" applyFont="1" applyFill="1" applyBorder="1">
      <alignment vertical="center"/>
    </xf>
    <xf numFmtId="0" fontId="14" fillId="0" borderId="46" xfId="4" applyFont="1" applyFill="1" applyBorder="1" applyAlignment="1">
      <alignment horizontal="center" vertical="center"/>
    </xf>
    <xf numFmtId="178" fontId="10" fillId="0" borderId="70" xfId="4" applyNumberFormat="1" applyFont="1" applyFill="1" applyBorder="1" applyAlignment="1">
      <alignment horizontal="center" vertical="center"/>
    </xf>
    <xf numFmtId="0" fontId="10" fillId="0" borderId="59" xfId="4" applyFont="1" applyFill="1" applyBorder="1" applyAlignment="1">
      <alignment horizontal="left" vertical="center" shrinkToFit="1"/>
    </xf>
    <xf numFmtId="0" fontId="14" fillId="0" borderId="0" xfId="0" applyFont="1">
      <alignment vertical="center"/>
    </xf>
    <xf numFmtId="178" fontId="10" fillId="0" borderId="70" xfId="4" applyNumberFormat="1" applyFont="1" applyFill="1" applyBorder="1" applyAlignment="1">
      <alignment horizontal="right" vertical="center"/>
    </xf>
    <xf numFmtId="0" fontId="14" fillId="0" borderId="0" xfId="0" applyFont="1" applyAlignment="1">
      <alignment horizontal="center" vertical="center"/>
    </xf>
    <xf numFmtId="178" fontId="10" fillId="0" borderId="67" xfId="4" applyNumberFormat="1" applyFont="1" applyFill="1" applyBorder="1" applyAlignment="1">
      <alignment horizontal="right" vertical="center"/>
    </xf>
    <xf numFmtId="178" fontId="10" fillId="0" borderId="72" xfId="4" applyNumberFormat="1" applyFont="1" applyFill="1" applyBorder="1" applyAlignment="1">
      <alignment horizontal="right" vertical="center"/>
    </xf>
    <xf numFmtId="0" fontId="10" fillId="0" borderId="48" xfId="4" applyFont="1" applyFill="1" applyBorder="1" applyAlignment="1">
      <alignment horizontal="left" vertical="center" shrinkToFit="1"/>
    </xf>
    <xf numFmtId="0" fontId="14" fillId="0" borderId="0" xfId="0" applyFont="1" applyAlignment="1">
      <alignment horizontal="distributed" vertical="center"/>
    </xf>
    <xf numFmtId="0" fontId="10" fillId="0" borderId="78" xfId="0" applyFont="1" applyBorder="1">
      <alignment vertical="center"/>
    </xf>
    <xf numFmtId="0" fontId="10" fillId="0" borderId="14" xfId="0" applyFont="1" applyBorder="1">
      <alignment vertical="center"/>
    </xf>
    <xf numFmtId="0" fontId="14" fillId="0" borderId="16" xfId="4" applyFont="1" applyFill="1" applyBorder="1" applyAlignment="1">
      <alignment horizontal="left" vertical="center"/>
    </xf>
    <xf numFmtId="176" fontId="14" fillId="0" borderId="0" xfId="4" applyNumberFormat="1" applyFont="1" applyFill="1" applyAlignment="1">
      <alignment horizontal="right" vertical="center"/>
    </xf>
    <xf numFmtId="0" fontId="10" fillId="0" borderId="8" xfId="4" applyFont="1" applyFill="1" applyBorder="1">
      <alignment vertical="center"/>
    </xf>
    <xf numFmtId="0" fontId="10" fillId="0" borderId="9" xfId="4" applyFont="1" applyFill="1" applyBorder="1">
      <alignment vertical="center"/>
    </xf>
    <xf numFmtId="0" fontId="14" fillId="0" borderId="78" xfId="4" applyFont="1" applyFill="1" applyBorder="1" applyAlignment="1">
      <alignment horizontal="right" vertical="top" shrinkToFit="1"/>
    </xf>
    <xf numFmtId="0" fontId="10" fillId="0" borderId="0" xfId="0" applyFont="1" applyAlignment="1">
      <alignment horizontal="left" vertical="center"/>
    </xf>
    <xf numFmtId="0" fontId="14" fillId="0" borderId="78" xfId="4" applyFont="1" applyFill="1" applyBorder="1" applyAlignment="1">
      <alignment horizontal="right" vertical="center" shrinkToFit="1"/>
    </xf>
    <xf numFmtId="0" fontId="10" fillId="2" borderId="78" xfId="4" applyFont="1" applyFill="1" applyBorder="1" applyAlignment="1">
      <alignment horizontal="right" vertical="center" shrinkToFit="1"/>
    </xf>
    <xf numFmtId="0" fontId="10" fillId="0" borderId="78" xfId="4" applyFont="1" applyFill="1" applyBorder="1" applyAlignment="1">
      <alignment vertical="center" shrinkToFit="1"/>
    </xf>
    <xf numFmtId="0" fontId="10" fillId="0" borderId="78" xfId="4" applyFont="1" applyBorder="1" applyAlignment="1">
      <alignment vertical="center" shrinkToFit="1"/>
    </xf>
    <xf numFmtId="0" fontId="10" fillId="2" borderId="78" xfId="4" applyFont="1" applyFill="1" applyBorder="1" applyAlignment="1">
      <alignment horizontal="left" vertical="center" shrinkToFit="1"/>
    </xf>
    <xf numFmtId="0" fontId="10" fillId="2" borderId="52" xfId="4" applyFont="1" applyFill="1" applyBorder="1" applyAlignment="1">
      <alignment horizontal="left" vertical="center" shrinkToFit="1"/>
    </xf>
    <xf numFmtId="0" fontId="10" fillId="0" borderId="95" xfId="4" applyFont="1" applyBorder="1">
      <alignment vertical="center"/>
    </xf>
    <xf numFmtId="0" fontId="16" fillId="0" borderId="0" xfId="4" applyFont="1" applyAlignment="1">
      <alignment horizontal="right" vertical="center" shrinkToFit="1"/>
    </xf>
    <xf numFmtId="0" fontId="16" fillId="0" borderId="34" xfId="4" applyFont="1" applyBorder="1" applyAlignment="1">
      <alignment vertical="center" shrinkToFit="1"/>
    </xf>
    <xf numFmtId="0" fontId="21" fillId="2" borderId="78" xfId="4" applyFont="1" applyFill="1" applyBorder="1" applyAlignment="1">
      <alignment horizontal="right" vertical="center" shrinkToFit="1"/>
    </xf>
    <xf numFmtId="0" fontId="21" fillId="2" borderId="78" xfId="4" applyFont="1" applyFill="1" applyBorder="1" applyAlignment="1">
      <alignment horizontal="right" vertical="top" shrinkToFit="1"/>
    </xf>
    <xf numFmtId="0" fontId="16" fillId="0" borderId="78" xfId="4" applyFont="1" applyBorder="1" applyAlignment="1">
      <alignment horizontal="right" vertical="center" shrinkToFit="1"/>
    </xf>
    <xf numFmtId="0" fontId="16" fillId="0" borderId="52" xfId="4" applyFont="1" applyBorder="1" applyAlignment="1">
      <alignment horizontal="right" vertical="center" shrinkToFit="1"/>
    </xf>
    <xf numFmtId="0" fontId="14" fillId="2" borderId="78" xfId="4" applyFont="1" applyFill="1" applyBorder="1" applyAlignment="1">
      <alignment vertical="center" shrinkToFit="1"/>
    </xf>
    <xf numFmtId="3" fontId="10" fillId="0" borderId="0" xfId="4" applyNumberFormat="1" applyFont="1" applyFill="1" applyAlignment="1">
      <alignment horizontal="center" vertical="center"/>
    </xf>
    <xf numFmtId="0" fontId="10" fillId="0" borderId="7" xfId="4" applyFont="1" applyBorder="1" applyAlignment="1">
      <alignment horizontal="left" vertical="center"/>
    </xf>
    <xf numFmtId="0" fontId="20" fillId="2" borderId="9" xfId="4" applyFont="1" applyFill="1" applyBorder="1" applyAlignment="1">
      <alignment horizontal="left" vertical="center"/>
    </xf>
    <xf numFmtId="0" fontId="36" fillId="2" borderId="0" xfId="4" applyFont="1" applyFill="1">
      <alignment vertical="center"/>
    </xf>
    <xf numFmtId="0" fontId="14" fillId="2" borderId="0" xfId="4" applyFont="1" applyFill="1" applyAlignment="1">
      <alignment horizontal="right" vertical="center"/>
    </xf>
    <xf numFmtId="0" fontId="10" fillId="0" borderId="78" xfId="4" applyFont="1" applyFill="1" applyBorder="1" applyAlignment="1">
      <alignment horizontal="right" vertical="center" shrinkToFit="1"/>
    </xf>
    <xf numFmtId="0" fontId="10" fillId="0" borderId="27" xfId="4" applyFont="1" applyBorder="1">
      <alignment vertical="center"/>
    </xf>
    <xf numFmtId="0" fontId="14" fillId="0" borderId="189" xfId="4" applyFont="1" applyBorder="1" applyAlignment="1">
      <alignment horizontal="left" vertical="center"/>
    </xf>
    <xf numFmtId="0" fontId="14" fillId="0" borderId="190" xfId="4" applyFont="1" applyBorder="1" applyAlignment="1">
      <alignment horizontal="left" vertical="center"/>
    </xf>
    <xf numFmtId="0" fontId="14" fillId="0" borderId="190" xfId="4" applyFont="1" applyFill="1" applyBorder="1" applyAlignment="1">
      <alignment horizontal="left" vertical="center"/>
    </xf>
    <xf numFmtId="0" fontId="14" fillId="0" borderId="35" xfId="4" applyFont="1" applyBorder="1">
      <alignment vertical="center"/>
    </xf>
    <xf numFmtId="0" fontId="10" fillId="0" borderId="57" xfId="4" applyFont="1" applyBorder="1">
      <alignment vertical="center"/>
    </xf>
    <xf numFmtId="0" fontId="14" fillId="0" borderId="57" xfId="4" applyFont="1" applyBorder="1" applyAlignment="1">
      <alignment horizontal="right" vertical="center"/>
    </xf>
    <xf numFmtId="0" fontId="14" fillId="2" borderId="78" xfId="4" applyFont="1" applyFill="1" applyBorder="1" applyAlignment="1">
      <alignment horizontal="center" vertical="center"/>
    </xf>
    <xf numFmtId="0" fontId="19" fillId="0" borderId="141" xfId="4" applyFont="1" applyBorder="1">
      <alignment vertical="center"/>
    </xf>
    <xf numFmtId="0" fontId="19" fillId="0" borderId="142" xfId="4" applyFont="1" applyBorder="1">
      <alignment vertical="center"/>
    </xf>
    <xf numFmtId="0" fontId="10" fillId="0" borderId="0" xfId="4" applyFont="1" applyFill="1" applyAlignment="1">
      <alignment vertical="center" wrapText="1"/>
    </xf>
    <xf numFmtId="0" fontId="14" fillId="0" borderId="11" xfId="4" applyFont="1" applyFill="1" applyBorder="1" applyAlignment="1">
      <alignment vertical="top"/>
    </xf>
    <xf numFmtId="0" fontId="14" fillId="0" borderId="0" xfId="4" applyFont="1" applyFill="1" applyAlignment="1">
      <alignment vertical="top"/>
    </xf>
    <xf numFmtId="0" fontId="14" fillId="0" borderId="34" xfId="0" applyFont="1" applyBorder="1">
      <alignment vertical="center"/>
    </xf>
    <xf numFmtId="0" fontId="14" fillId="0" borderId="11" xfId="0" applyFont="1" applyBorder="1">
      <alignment vertical="center"/>
    </xf>
    <xf numFmtId="0" fontId="36" fillId="0" borderId="0" xfId="4" applyFont="1">
      <alignment vertical="center"/>
    </xf>
    <xf numFmtId="0" fontId="36" fillId="0" borderId="0" xfId="4" applyFont="1" applyFill="1">
      <alignment vertical="center"/>
    </xf>
    <xf numFmtId="0" fontId="36" fillId="2" borderId="0" xfId="4" applyFont="1" applyFill="1" applyAlignment="1">
      <alignment vertical="center" wrapText="1"/>
    </xf>
    <xf numFmtId="0" fontId="14" fillId="0" borderId="11" xfId="4" applyFont="1" applyBorder="1" applyAlignment="1">
      <alignment horizontal="left" vertical="top"/>
    </xf>
    <xf numFmtId="0" fontId="10" fillId="0" borderId="31" xfId="4" applyFont="1" applyBorder="1">
      <alignment vertical="center"/>
    </xf>
    <xf numFmtId="0" fontId="14" fillId="0" borderId="0" xfId="4" applyFont="1" applyAlignment="1">
      <alignment horizontal="left" vertical="top" wrapText="1"/>
    </xf>
    <xf numFmtId="0" fontId="14" fillId="2" borderId="57" xfId="4" applyFont="1" applyFill="1" applyBorder="1" applyAlignment="1">
      <alignment horizontal="center" vertical="center" shrinkToFit="1"/>
    </xf>
    <xf numFmtId="0" fontId="10" fillId="0" borderId="11" xfId="4" applyFont="1" applyBorder="1" applyAlignment="1">
      <alignment horizontal="center" vertical="center"/>
    </xf>
    <xf numFmtId="0" fontId="10" fillId="2" borderId="11" xfId="4" applyFont="1" applyFill="1" applyBorder="1" applyAlignment="1">
      <alignment horizontal="center" vertical="center"/>
    </xf>
    <xf numFmtId="0" fontId="10" fillId="2" borderId="0" xfId="4" applyFont="1" applyFill="1" applyAlignment="1">
      <alignment horizontal="distributed" vertical="center"/>
    </xf>
    <xf numFmtId="0" fontId="14" fillId="0" borderId="11" xfId="4" applyFont="1" applyBorder="1" applyAlignment="1">
      <alignment horizontal="left" vertical="center"/>
    </xf>
    <xf numFmtId="0" fontId="14" fillId="0" borderId="169" xfId="4" applyFont="1" applyBorder="1">
      <alignment vertical="center"/>
    </xf>
    <xf numFmtId="0" fontId="16" fillId="0" borderId="0" xfId="4" applyFont="1" applyAlignment="1">
      <alignment horizontal="center" vertical="center"/>
    </xf>
    <xf numFmtId="0" fontId="10" fillId="2" borderId="11" xfId="4" applyFont="1" applyFill="1" applyBorder="1" applyAlignment="1">
      <alignment horizontal="left" vertical="center"/>
    </xf>
    <xf numFmtId="0" fontId="14" fillId="2" borderId="5" xfId="4" applyFont="1" applyFill="1" applyBorder="1" applyAlignment="1">
      <alignment horizontal="left" vertical="top"/>
    </xf>
    <xf numFmtId="0" fontId="14" fillId="2" borderId="11" xfId="4" applyFont="1" applyFill="1" applyBorder="1" applyAlignment="1">
      <alignment horizontal="center" vertical="center" shrinkToFit="1"/>
    </xf>
    <xf numFmtId="0" fontId="14" fillId="2" borderId="0" xfId="4" applyFont="1" applyFill="1" applyAlignment="1">
      <alignment horizontal="center" vertical="center" wrapText="1"/>
    </xf>
    <xf numFmtId="0" fontId="14" fillId="2" borderId="0" xfId="4" applyFont="1" applyFill="1" applyAlignment="1">
      <alignment vertical="top" wrapText="1"/>
    </xf>
    <xf numFmtId="0" fontId="14" fillId="0" borderId="0" xfId="4" applyFont="1" applyAlignment="1">
      <alignment horizontal="left" vertical="center" wrapText="1"/>
    </xf>
    <xf numFmtId="0" fontId="14" fillId="2" borderId="5" xfId="4" applyFont="1" applyFill="1" applyBorder="1" applyAlignment="1">
      <alignment vertical="top" wrapText="1"/>
    </xf>
    <xf numFmtId="183" fontId="10" fillId="0" borderId="0" xfId="4" applyNumberFormat="1" applyFont="1" applyAlignment="1">
      <alignment horizontal="right" vertical="center"/>
    </xf>
    <xf numFmtId="0" fontId="10" fillId="0" borderId="0" xfId="4" applyFont="1" applyAlignment="1">
      <alignment vertical="center" wrapText="1"/>
    </xf>
    <xf numFmtId="0" fontId="10" fillId="0" borderId="13" xfId="0" applyFont="1" applyBorder="1">
      <alignment vertical="center"/>
    </xf>
    <xf numFmtId="0" fontId="10" fillId="2" borderId="0" xfId="4" applyFont="1" applyFill="1" applyAlignment="1">
      <alignment horizontal="left" vertical="center" wrapText="1"/>
    </xf>
    <xf numFmtId="0" fontId="10" fillId="2" borderId="0" xfId="4" applyFont="1" applyFill="1" applyAlignment="1">
      <alignment horizontal="left" vertical="top"/>
    </xf>
    <xf numFmtId="0" fontId="14" fillId="0" borderId="5" xfId="4" applyFont="1" applyFill="1" applyBorder="1" applyAlignment="1">
      <alignment horizontal="left" vertical="center"/>
    </xf>
    <xf numFmtId="0" fontId="13" fillId="2" borderId="0" xfId="4" applyFont="1" applyFill="1" applyAlignment="1">
      <alignment horizontal="left" vertical="top" wrapText="1"/>
    </xf>
    <xf numFmtId="0" fontId="13" fillId="2" borderId="5" xfId="4" applyFont="1" applyFill="1" applyBorder="1" applyAlignment="1">
      <alignment horizontal="left" vertical="top" wrapText="1"/>
    </xf>
    <xf numFmtId="0" fontId="14" fillId="2" borderId="78" xfId="4" applyFont="1" applyFill="1" applyBorder="1" applyAlignment="1">
      <alignment horizontal="left" vertical="center"/>
    </xf>
    <xf numFmtId="0" fontId="14" fillId="0" borderId="194" xfId="4" applyFont="1" applyBorder="1" applyAlignment="1">
      <alignment horizontal="left" vertical="center"/>
    </xf>
    <xf numFmtId="0" fontId="14" fillId="0" borderId="194" xfId="4" applyFont="1" applyBorder="1" applyAlignment="1">
      <alignment horizontal="right" vertical="center"/>
    </xf>
    <xf numFmtId="0" fontId="14" fillId="2" borderId="194" xfId="4" applyFont="1" applyFill="1" applyBorder="1" applyAlignment="1">
      <alignment horizontal="center" vertical="center" shrinkToFit="1"/>
    </xf>
    <xf numFmtId="0" fontId="14" fillId="0" borderId="196" xfId="4" applyFont="1" applyBorder="1">
      <alignment vertical="center"/>
    </xf>
    <xf numFmtId="0" fontId="10" fillId="0" borderId="78" xfId="4" applyFont="1" applyBorder="1" applyAlignment="1">
      <alignment vertical="center" wrapText="1"/>
    </xf>
    <xf numFmtId="181" fontId="10" fillId="2" borderId="0" xfId="4" applyNumberFormat="1" applyFont="1" applyFill="1" applyAlignment="1">
      <alignment horizontal="center" vertical="center"/>
    </xf>
    <xf numFmtId="0" fontId="10" fillId="2" borderId="0" xfId="4" applyFont="1" applyFill="1" applyAlignment="1">
      <alignment horizontal="center" vertical="center" shrinkToFit="1"/>
    </xf>
    <xf numFmtId="183" fontId="10" fillId="0" borderId="0" xfId="4" applyNumberFormat="1" applyFont="1" applyFill="1" applyAlignment="1">
      <alignment horizontal="center" vertical="center" shrinkToFit="1"/>
    </xf>
    <xf numFmtId="0" fontId="19" fillId="2" borderId="5" xfId="4" applyFont="1" applyFill="1" applyBorder="1" applyAlignment="1">
      <alignment vertical="top"/>
    </xf>
    <xf numFmtId="0" fontId="10" fillId="0" borderId="26" xfId="4" applyFont="1" applyBorder="1">
      <alignment vertical="center"/>
    </xf>
    <xf numFmtId="0" fontId="10" fillId="0" borderId="5" xfId="4" applyFont="1" applyBorder="1" applyAlignment="1">
      <alignment vertical="center" wrapText="1"/>
    </xf>
    <xf numFmtId="0" fontId="36" fillId="2" borderId="24" xfId="4" applyFont="1" applyFill="1" applyBorder="1" applyAlignment="1">
      <alignment vertical="center" wrapText="1"/>
    </xf>
    <xf numFmtId="0" fontId="36" fillId="0" borderId="78" xfId="4" applyFont="1" applyBorder="1">
      <alignment vertical="center"/>
    </xf>
    <xf numFmtId="0" fontId="14" fillId="2" borderId="0" xfId="4" applyFont="1" applyFill="1" applyAlignment="1">
      <alignment horizontal="left" vertical="top" wrapText="1"/>
    </xf>
    <xf numFmtId="0" fontId="14" fillId="2" borderId="0" xfId="4" applyFont="1" applyFill="1" applyAlignment="1">
      <alignment horizontal="left" vertical="center" shrinkToFit="1"/>
    </xf>
    <xf numFmtId="0" fontId="14" fillId="0" borderId="0" xfId="4" applyFont="1" applyAlignment="1">
      <alignment horizontal="center" vertical="top"/>
    </xf>
    <xf numFmtId="0" fontId="14" fillId="2" borderId="0" xfId="4" applyFont="1" applyFill="1" applyAlignment="1">
      <alignment horizontal="center" vertical="center"/>
    </xf>
    <xf numFmtId="0" fontId="14" fillId="2" borderId="0" xfId="4" applyFont="1" applyFill="1" applyAlignment="1">
      <alignment vertical="center" shrinkToFit="1"/>
    </xf>
    <xf numFmtId="0" fontId="36" fillId="0" borderId="0" xfId="4" applyFont="1" applyFill="1" applyAlignment="1">
      <alignment horizontal="left" vertical="center"/>
    </xf>
    <xf numFmtId="0" fontId="40" fillId="2" borderId="0" xfId="4" applyFont="1" applyFill="1" applyAlignment="1">
      <alignment vertical="top" wrapText="1"/>
    </xf>
    <xf numFmtId="0" fontId="36" fillId="2" borderId="6" xfId="4" applyFont="1" applyFill="1" applyBorder="1">
      <alignment vertical="center"/>
    </xf>
    <xf numFmtId="0" fontId="47" fillId="0" borderId="0" xfId="15" applyFont="1" applyAlignment="1">
      <alignment horizontal="left" vertical="center"/>
    </xf>
    <xf numFmtId="0" fontId="46" fillId="0" borderId="0" xfId="4" applyFont="1" applyAlignment="1">
      <alignment horizontal="left" vertical="top" wrapText="1"/>
    </xf>
    <xf numFmtId="0" fontId="19" fillId="2" borderId="0" xfId="4" applyFont="1" applyFill="1" applyAlignment="1">
      <alignment vertical="top"/>
    </xf>
    <xf numFmtId="0" fontId="36" fillId="0" borderId="0" xfId="4" applyFont="1" applyAlignment="1">
      <alignment vertical="top"/>
    </xf>
    <xf numFmtId="0" fontId="36" fillId="0" borderId="0" xfId="4" applyFont="1" applyAlignment="1">
      <alignment vertical="top" wrapText="1"/>
    </xf>
    <xf numFmtId="0" fontId="51" fillId="2" borderId="0" xfId="4" applyFont="1" applyFill="1">
      <alignment vertical="center"/>
    </xf>
    <xf numFmtId="185" fontId="10" fillId="0" borderId="0" xfId="4" applyNumberFormat="1" applyFont="1" applyFill="1" applyAlignment="1">
      <alignment horizontal="center" vertical="center" shrinkToFit="1"/>
    </xf>
    <xf numFmtId="0" fontId="14" fillId="2" borderId="78" xfId="4" applyFont="1" applyFill="1" applyBorder="1" applyAlignment="1">
      <alignment horizontal="center" vertical="top"/>
    </xf>
    <xf numFmtId="181" fontId="10" fillId="0" borderId="13" xfId="4" applyNumberFormat="1" applyFont="1" applyFill="1" applyBorder="1" applyAlignment="1">
      <alignment horizontal="center" vertical="center"/>
    </xf>
    <xf numFmtId="185" fontId="10" fillId="0" borderId="14" xfId="4" applyNumberFormat="1" applyFont="1" applyFill="1" applyBorder="1" applyAlignment="1">
      <alignment horizontal="center" vertical="center" shrinkToFit="1"/>
    </xf>
    <xf numFmtId="206" fontId="21" fillId="2" borderId="0" xfId="4" applyNumberFormat="1" applyFont="1" applyFill="1" applyAlignment="1">
      <alignment vertical="top"/>
    </xf>
    <xf numFmtId="206" fontId="21" fillId="2" borderId="14" xfId="4" applyNumberFormat="1" applyFont="1" applyFill="1" applyBorder="1" applyAlignment="1">
      <alignment vertical="top"/>
    </xf>
    <xf numFmtId="183" fontId="19" fillId="2" borderId="0" xfId="4" applyNumberFormat="1" applyFont="1" applyFill="1" applyAlignment="1">
      <alignment vertical="top" shrinkToFit="1"/>
    </xf>
    <xf numFmtId="0" fontId="19" fillId="2" borderId="0" xfId="4" applyFont="1" applyFill="1" applyAlignment="1">
      <alignment vertical="top" shrinkToFit="1"/>
    </xf>
    <xf numFmtId="0" fontId="16" fillId="0" borderId="3" xfId="4" applyFont="1" applyFill="1" applyBorder="1" applyAlignment="1">
      <alignment horizontal="center" vertical="center"/>
    </xf>
    <xf numFmtId="0" fontId="12" fillId="0" borderId="3" xfId="4" applyFont="1" applyFill="1" applyBorder="1" applyAlignment="1">
      <alignment horizontal="left" vertical="center"/>
    </xf>
    <xf numFmtId="0" fontId="14" fillId="0" borderId="3" xfId="4" applyFont="1" applyFill="1" applyBorder="1" applyAlignment="1">
      <alignment horizontal="justify" vertical="top" wrapText="1"/>
    </xf>
    <xf numFmtId="0" fontId="14" fillId="0" borderId="3" xfId="4" applyFont="1" applyFill="1" applyBorder="1" applyAlignment="1">
      <alignment horizontal="left" vertical="center"/>
    </xf>
    <xf numFmtId="0" fontId="12" fillId="2" borderId="3" xfId="4" applyFont="1" applyFill="1" applyBorder="1" applyAlignment="1">
      <alignment horizontal="left" vertical="center"/>
    </xf>
    <xf numFmtId="0" fontId="14" fillId="2" borderId="3" xfId="4" applyFont="1" applyFill="1" applyBorder="1" applyAlignment="1">
      <alignment horizontal="justify" vertical="top" wrapText="1"/>
    </xf>
    <xf numFmtId="0" fontId="14" fillId="2" borderId="3" xfId="4" applyFont="1" applyFill="1" applyBorder="1" applyAlignment="1">
      <alignment horizontal="left" vertical="top" wrapText="1"/>
    </xf>
    <xf numFmtId="0" fontId="20" fillId="2" borderId="3" xfId="4" applyFont="1" applyFill="1" applyBorder="1" applyAlignment="1">
      <alignment horizontal="left" vertical="center"/>
    </xf>
    <xf numFmtId="0" fontId="15" fillId="0" borderId="3" xfId="0" applyFont="1" applyBorder="1">
      <alignment vertical="center"/>
    </xf>
    <xf numFmtId="0" fontId="14" fillId="0" borderId="3" xfId="4" applyFont="1" applyFill="1" applyBorder="1">
      <alignment vertical="center"/>
    </xf>
    <xf numFmtId="0" fontId="14" fillId="0" borderId="3" xfId="4" applyFont="1" applyBorder="1">
      <alignment vertical="center"/>
    </xf>
    <xf numFmtId="0" fontId="14" fillId="0" borderId="3" xfId="0" applyFont="1" applyBorder="1">
      <alignment vertical="center"/>
    </xf>
    <xf numFmtId="0" fontId="14" fillId="2" borderId="3" xfId="4" applyFont="1" applyFill="1" applyBorder="1" applyAlignment="1">
      <alignment horizontal="justify" vertical="top"/>
    </xf>
    <xf numFmtId="0" fontId="15" fillId="2" borderId="3" xfId="4" applyFont="1" applyFill="1" applyBorder="1" applyAlignment="1">
      <alignment horizontal="left" vertical="center"/>
    </xf>
    <xf numFmtId="183" fontId="10" fillId="0" borderId="0" xfId="4" applyNumberFormat="1" applyFont="1" applyFill="1" applyAlignment="1">
      <alignment horizontal="left"/>
    </xf>
    <xf numFmtId="183" fontId="10" fillId="0" borderId="24" xfId="4" applyNumberFormat="1" applyFont="1" applyFill="1" applyBorder="1" applyAlignment="1">
      <alignment horizontal="left"/>
    </xf>
    <xf numFmtId="183" fontId="10" fillId="0" borderId="21" xfId="4" applyNumberFormat="1" applyFont="1" applyFill="1" applyBorder="1" applyAlignment="1">
      <alignment horizontal="left"/>
    </xf>
    <xf numFmtId="183" fontId="10" fillId="0" borderId="42" xfId="4" applyNumberFormat="1" applyFont="1" applyFill="1" applyBorder="1" applyAlignment="1"/>
    <xf numFmtId="183" fontId="10" fillId="0" borderId="44" xfId="4" applyNumberFormat="1" applyFont="1" applyFill="1" applyBorder="1" applyAlignment="1">
      <alignment vertical="center" shrinkToFit="1"/>
    </xf>
    <xf numFmtId="0" fontId="10" fillId="2" borderId="44" xfId="4" applyFont="1" applyFill="1" applyBorder="1">
      <alignment vertical="center"/>
    </xf>
    <xf numFmtId="0" fontId="10" fillId="2" borderId="47" xfId="4" applyFont="1" applyFill="1" applyBorder="1">
      <alignment vertical="center"/>
    </xf>
    <xf numFmtId="183" fontId="10" fillId="0" borderId="57" xfId="4" applyNumberFormat="1" applyFont="1" applyFill="1" applyBorder="1" applyAlignment="1">
      <alignment vertical="center" shrinkToFit="1"/>
    </xf>
    <xf numFmtId="0" fontId="10" fillId="2" borderId="57" xfId="4" applyFont="1" applyFill="1" applyBorder="1">
      <alignment vertical="center"/>
    </xf>
    <xf numFmtId="0" fontId="10" fillId="2" borderId="68" xfId="4" applyFont="1" applyFill="1" applyBorder="1">
      <alignment vertical="center"/>
    </xf>
    <xf numFmtId="0" fontId="10" fillId="0" borderId="61" xfId="4" applyFont="1" applyBorder="1">
      <alignment vertical="center"/>
    </xf>
    <xf numFmtId="0" fontId="50" fillId="0" borderId="0" xfId="4" applyFont="1">
      <alignment vertical="center"/>
    </xf>
    <xf numFmtId="0" fontId="16" fillId="0" borderId="34" xfId="4" applyFont="1" applyBorder="1" applyAlignment="1">
      <alignment horizontal="center" vertical="center"/>
    </xf>
    <xf numFmtId="0" fontId="14" fillId="2" borderId="78" xfId="4" applyFont="1" applyFill="1" applyBorder="1" applyAlignment="1">
      <alignment horizontal="left" vertical="top"/>
    </xf>
    <xf numFmtId="0" fontId="14" fillId="0" borderId="0" xfId="4" applyFont="1" applyAlignment="1">
      <alignment horizontal="left" vertical="center"/>
    </xf>
    <xf numFmtId="178" fontId="10" fillId="0" borderId="13" xfId="4" applyNumberFormat="1" applyFont="1" applyFill="1" applyBorder="1" applyAlignment="1">
      <alignment horizontal="center" vertical="center"/>
    </xf>
    <xf numFmtId="178" fontId="10" fillId="0" borderId="0" xfId="4" applyNumberFormat="1" applyFont="1" applyFill="1" applyAlignment="1">
      <alignment horizontal="center" vertical="center"/>
    </xf>
    <xf numFmtId="0" fontId="10" fillId="0" borderId="205" xfId="4" applyFont="1" applyFill="1" applyBorder="1" applyAlignment="1">
      <alignment horizontal="center" vertical="center"/>
    </xf>
    <xf numFmtId="0" fontId="10" fillId="0" borderId="206" xfId="4" applyFont="1" applyFill="1" applyBorder="1" applyAlignment="1">
      <alignment horizontal="center" vertical="center"/>
    </xf>
    <xf numFmtId="0" fontId="10" fillId="0" borderId="181" xfId="4" applyFont="1" applyFill="1" applyBorder="1" applyAlignment="1">
      <alignment horizontal="center" vertical="center"/>
    </xf>
    <xf numFmtId="177" fontId="10" fillId="0" borderId="207" xfId="4" applyNumberFormat="1" applyFont="1" applyFill="1" applyBorder="1" applyAlignment="1">
      <alignment horizontal="center" vertical="center" shrinkToFit="1"/>
    </xf>
    <xf numFmtId="177" fontId="10" fillId="0" borderId="206" xfId="4" applyNumberFormat="1" applyFont="1" applyFill="1" applyBorder="1" applyAlignment="1">
      <alignment horizontal="center" vertical="center" shrinkToFit="1"/>
    </xf>
    <xf numFmtId="177" fontId="10" fillId="0" borderId="181" xfId="4" applyNumberFormat="1" applyFont="1" applyFill="1" applyBorder="1" applyAlignment="1">
      <alignment horizontal="center" vertical="center" shrinkToFit="1"/>
    </xf>
    <xf numFmtId="4" fontId="10" fillId="0" borderId="207" xfId="4" applyNumberFormat="1" applyFont="1" applyFill="1" applyBorder="1" applyAlignment="1">
      <alignment horizontal="right" vertical="center" shrinkToFit="1"/>
    </xf>
    <xf numFmtId="4" fontId="10" fillId="0" borderId="206" xfId="4" applyNumberFormat="1" applyFont="1" applyFill="1" applyBorder="1" applyAlignment="1">
      <alignment horizontal="right" vertical="center" shrinkToFit="1"/>
    </xf>
    <xf numFmtId="4" fontId="10" fillId="0" borderId="181" xfId="4" applyNumberFormat="1" applyFont="1" applyFill="1" applyBorder="1" applyAlignment="1">
      <alignment horizontal="right" vertical="center" shrinkToFit="1"/>
    </xf>
    <xf numFmtId="0" fontId="10" fillId="2" borderId="3" xfId="5" applyFont="1" applyFill="1" applyBorder="1">
      <alignment vertical="center"/>
    </xf>
    <xf numFmtId="0" fontId="10" fillId="0" borderId="67" xfId="4" applyFont="1" applyBorder="1">
      <alignment vertical="center"/>
    </xf>
    <xf numFmtId="0" fontId="14" fillId="0" borderId="78" xfId="4" applyFont="1" applyBorder="1" applyAlignment="1">
      <alignment vertical="center" wrapText="1"/>
    </xf>
    <xf numFmtId="183" fontId="10" fillId="0" borderId="78" xfId="4" applyNumberFormat="1" applyFont="1" applyFill="1" applyBorder="1">
      <alignment vertical="center"/>
    </xf>
    <xf numFmtId="183" fontId="10" fillId="0" borderId="48" xfId="4" applyNumberFormat="1" applyFont="1" applyFill="1" applyBorder="1" applyAlignment="1">
      <alignment vertical="center" shrinkToFit="1"/>
    </xf>
    <xf numFmtId="179" fontId="10" fillId="4" borderId="48" xfId="4" applyNumberFormat="1" applyFont="1" applyFill="1" applyBorder="1" applyAlignment="1">
      <alignment horizontal="right" vertical="center"/>
    </xf>
    <xf numFmtId="0" fontId="10" fillId="2" borderId="208" xfId="4" applyFont="1" applyFill="1" applyBorder="1">
      <alignment vertical="center"/>
    </xf>
    <xf numFmtId="0" fontId="10" fillId="2" borderId="211" xfId="4" applyFont="1" applyFill="1" applyBorder="1">
      <alignment vertical="center"/>
    </xf>
    <xf numFmtId="0" fontId="47" fillId="0" borderId="0" xfId="4" applyFont="1">
      <alignment vertical="center"/>
    </xf>
    <xf numFmtId="0" fontId="53" fillId="0" borderId="0" xfId="4" applyFont="1" applyAlignment="1">
      <alignment vertical="top" wrapText="1"/>
    </xf>
    <xf numFmtId="0" fontId="47" fillId="2" borderId="3" xfId="4" applyFont="1" applyFill="1" applyBorder="1" applyAlignment="1">
      <alignment horizontal="left" vertical="center"/>
    </xf>
    <xf numFmtId="0" fontId="47" fillId="0" borderId="3" xfId="4" applyFont="1" applyBorder="1">
      <alignment vertical="center"/>
    </xf>
    <xf numFmtId="0" fontId="47" fillId="2" borderId="0" xfId="4" applyFont="1" applyFill="1" applyAlignment="1">
      <alignment horizontal="left" vertical="center"/>
    </xf>
    <xf numFmtId="0" fontId="1" fillId="0" borderId="0" xfId="0" applyFont="1">
      <alignment vertical="center"/>
    </xf>
    <xf numFmtId="0" fontId="54" fillId="2" borderId="0" xfId="4" applyFont="1" applyFill="1" applyAlignment="1">
      <alignment horizontal="left" vertical="center"/>
    </xf>
    <xf numFmtId="0" fontId="47" fillId="0" borderId="0" xfId="4" applyFont="1" applyAlignment="1">
      <alignment vertical="top" wrapText="1"/>
    </xf>
    <xf numFmtId="0" fontId="48" fillId="2" borderId="0" xfId="4" applyFont="1" applyFill="1" applyAlignment="1">
      <alignment horizontal="left" vertical="center"/>
    </xf>
    <xf numFmtId="0" fontId="47" fillId="0" borderId="8" xfId="4" applyFont="1" applyBorder="1">
      <alignment vertical="center"/>
    </xf>
    <xf numFmtId="0" fontId="1" fillId="0" borderId="0" xfId="0" applyFont="1" applyAlignment="1">
      <alignment vertical="top"/>
    </xf>
    <xf numFmtId="0" fontId="14" fillId="0" borderId="0" xfId="4" applyFont="1" applyFill="1" applyAlignment="1">
      <alignment vertical="center" wrapText="1"/>
    </xf>
    <xf numFmtId="0" fontId="14" fillId="0" borderId="5" xfId="6" applyFont="1" applyBorder="1">
      <alignment vertical="center"/>
    </xf>
    <xf numFmtId="0" fontId="14" fillId="0" borderId="3" xfId="6" applyFont="1" applyBorder="1">
      <alignment vertical="center"/>
    </xf>
    <xf numFmtId="0" fontId="20" fillId="0" borderId="5" xfId="0" applyFont="1" applyBorder="1">
      <alignment vertical="center"/>
    </xf>
    <xf numFmtId="0" fontId="20" fillId="0" borderId="3" xfId="0" applyFont="1" applyBorder="1">
      <alignment vertical="center"/>
    </xf>
    <xf numFmtId="0" fontId="10" fillId="0" borderId="0" xfId="4" applyFont="1" applyFill="1" applyAlignment="1">
      <alignment horizontal="left"/>
    </xf>
    <xf numFmtId="0" fontId="10" fillId="0" borderId="0" xfId="4" applyFont="1" applyFill="1" applyAlignment="1"/>
    <xf numFmtId="6" fontId="10" fillId="0" borderId="0" xfId="2" applyFont="1" applyFill="1" applyBorder="1" applyAlignment="1">
      <alignment vertical="center"/>
    </xf>
    <xf numFmtId="0" fontId="14" fillId="0" borderId="0" xfId="4" applyFont="1" applyFill="1" applyAlignment="1">
      <alignment shrinkToFit="1"/>
    </xf>
    <xf numFmtId="0" fontId="14" fillId="0" borderId="0" xfId="4" applyFont="1" applyFill="1" applyAlignment="1"/>
    <xf numFmtId="0" fontId="14" fillId="0" borderId="24" xfId="4" applyFont="1" applyFill="1" applyBorder="1">
      <alignment vertical="center"/>
    </xf>
    <xf numFmtId="6" fontId="14" fillId="0" borderId="0" xfId="2" applyFont="1" applyFill="1" applyBorder="1" applyAlignment="1">
      <alignment vertical="center"/>
    </xf>
    <xf numFmtId="0" fontId="50" fillId="0" borderId="0" xfId="4" applyFont="1" applyFill="1">
      <alignment vertical="center"/>
    </xf>
    <xf numFmtId="0" fontId="22" fillId="0" borderId="0" xfId="4" applyFont="1" applyFill="1" applyAlignment="1">
      <alignment vertical="top" wrapText="1"/>
    </xf>
    <xf numFmtId="0" fontId="10" fillId="0" borderId="19" xfId="4" applyFont="1" applyFill="1" applyBorder="1" applyAlignment="1">
      <alignment horizontal="left" vertical="center" shrinkToFit="1"/>
    </xf>
    <xf numFmtId="0" fontId="10" fillId="0" borderId="17" xfId="4" applyFont="1" applyFill="1" applyBorder="1">
      <alignment vertical="center"/>
    </xf>
    <xf numFmtId="0" fontId="10" fillId="0" borderId="18" xfId="4" applyFont="1" applyFill="1" applyBorder="1">
      <alignment vertical="center"/>
    </xf>
    <xf numFmtId="0" fontId="10" fillId="0" borderId="18" xfId="4" applyFont="1" applyFill="1" applyBorder="1" applyAlignment="1">
      <alignment horizontal="left" vertical="center"/>
    </xf>
    <xf numFmtId="0" fontId="10" fillId="0" borderId="19" xfId="4" applyFont="1" applyFill="1" applyBorder="1">
      <alignment vertical="center"/>
    </xf>
    <xf numFmtId="0" fontId="16" fillId="0" borderId="0" xfId="4" applyFont="1" applyFill="1" applyAlignment="1">
      <alignment horizontal="left" vertical="center"/>
    </xf>
    <xf numFmtId="0" fontId="14" fillId="0" borderId="78" xfId="4" applyFont="1" applyFill="1" applyBorder="1" applyAlignment="1">
      <alignment horizontal="center" vertical="center" shrinkToFit="1"/>
    </xf>
    <xf numFmtId="0" fontId="22" fillId="0" borderId="0" xfId="0" applyFont="1">
      <alignment vertical="center"/>
    </xf>
    <xf numFmtId="0" fontId="22" fillId="0" borderId="0" xfId="4" applyFont="1" applyFill="1" applyAlignment="1">
      <alignment horizontal="left" vertical="center"/>
    </xf>
    <xf numFmtId="0" fontId="10" fillId="0" borderId="6" xfId="4" applyFont="1" applyFill="1" applyBorder="1" applyAlignment="1">
      <alignment shrinkToFit="1"/>
    </xf>
    <xf numFmtId="0" fontId="10" fillId="0" borderId="18" xfId="4" applyFont="1" applyFill="1" applyBorder="1" applyAlignment="1">
      <alignment shrinkToFit="1"/>
    </xf>
    <xf numFmtId="0" fontId="10" fillId="0" borderId="7" xfId="4" applyFont="1" applyFill="1" applyBorder="1" applyAlignment="1">
      <alignment vertical="center" wrapText="1"/>
    </xf>
    <xf numFmtId="0" fontId="14" fillId="0" borderId="52" xfId="4" applyFont="1" applyFill="1" applyBorder="1" applyAlignment="1">
      <alignment horizontal="left" vertical="center"/>
    </xf>
    <xf numFmtId="0" fontId="14" fillId="0" borderId="7" xfId="4" applyFont="1" applyFill="1" applyBorder="1" applyAlignment="1">
      <alignment horizontal="left" vertical="center"/>
    </xf>
    <xf numFmtId="0" fontId="14" fillId="0" borderId="7" xfId="4" applyFont="1" applyFill="1" applyBorder="1">
      <alignment vertical="center"/>
    </xf>
    <xf numFmtId="0" fontId="14" fillId="0" borderId="7" xfId="0" applyFont="1" applyBorder="1">
      <alignment vertical="center"/>
    </xf>
    <xf numFmtId="0" fontId="14" fillId="0" borderId="3" xfId="4" applyFont="1" applyFill="1" applyBorder="1" applyAlignment="1">
      <alignment horizontal="justify" vertical="center" wrapText="1"/>
    </xf>
    <xf numFmtId="0" fontId="14" fillId="2" borderId="3" xfId="4" applyFont="1" applyFill="1" applyBorder="1">
      <alignment vertical="center"/>
    </xf>
    <xf numFmtId="0" fontId="14" fillId="0" borderId="3" xfId="4" applyFont="1" applyBorder="1" applyAlignment="1">
      <alignment horizontal="justify" vertical="center" wrapText="1"/>
    </xf>
    <xf numFmtId="0" fontId="15" fillId="0" borderId="3" xfId="0" applyFont="1" applyBorder="1" applyAlignment="1">
      <alignment vertical="top" wrapText="1"/>
    </xf>
    <xf numFmtId="0" fontId="15" fillId="0" borderId="0" xfId="0" applyFont="1" applyAlignment="1">
      <alignment horizontal="left" vertical="top"/>
    </xf>
    <xf numFmtId="0" fontId="14" fillId="2" borderId="7" xfId="4" applyFont="1" applyFill="1" applyBorder="1">
      <alignment vertical="center"/>
    </xf>
    <xf numFmtId="0" fontId="14" fillId="2" borderId="2" xfId="4" applyFont="1" applyFill="1" applyBorder="1" applyAlignment="1">
      <alignment horizontal="left" vertical="center"/>
    </xf>
    <xf numFmtId="0" fontId="14" fillId="2" borderId="2" xfId="4" applyFont="1" applyFill="1" applyBorder="1">
      <alignment vertical="center"/>
    </xf>
    <xf numFmtId="0" fontId="14" fillId="2" borderId="2" xfId="4" applyFont="1" applyFill="1" applyBorder="1" applyAlignment="1">
      <alignment vertical="center" wrapText="1"/>
    </xf>
    <xf numFmtId="0" fontId="47" fillId="0" borderId="0" xfId="15" applyFont="1" applyAlignment="1">
      <alignment vertical="center"/>
    </xf>
    <xf numFmtId="0" fontId="48" fillId="0" borderId="0" xfId="15" applyFont="1" applyAlignment="1">
      <alignment vertical="center" shrinkToFit="1"/>
    </xf>
    <xf numFmtId="0" fontId="14" fillId="2" borderId="0" xfId="4" applyFont="1" applyFill="1" applyAlignment="1">
      <alignment horizontal="left" vertical="center"/>
    </xf>
    <xf numFmtId="178" fontId="10" fillId="0" borderId="14" xfId="4" applyNumberFormat="1" applyFont="1" applyFill="1" applyBorder="1" applyAlignment="1">
      <alignment horizontal="center" vertical="center"/>
    </xf>
    <xf numFmtId="0" fontId="14" fillId="2" borderId="78" xfId="4" applyFont="1" applyFill="1" applyBorder="1" applyAlignment="1">
      <alignment horizontal="right" vertical="top" shrinkToFit="1"/>
    </xf>
    <xf numFmtId="0" fontId="14" fillId="2" borderId="6" xfId="4" applyFont="1" applyFill="1" applyBorder="1" applyAlignment="1">
      <alignment horizontal="center" vertical="center" shrinkToFit="1"/>
    </xf>
    <xf numFmtId="0" fontId="10" fillId="0" borderId="78" xfId="4" applyFont="1" applyBorder="1" applyAlignment="1">
      <alignment horizontal="right" vertical="center" shrinkToFit="1"/>
    </xf>
    <xf numFmtId="0" fontId="14" fillId="2" borderId="0" xfId="4" applyFont="1" applyFill="1" applyAlignment="1">
      <alignment horizontal="right" vertical="center" shrinkToFit="1"/>
    </xf>
    <xf numFmtId="0" fontId="14" fillId="2" borderId="78" xfId="4" applyFont="1" applyFill="1" applyBorder="1" applyAlignment="1">
      <alignment horizontal="left" vertical="top" shrinkToFit="1"/>
    </xf>
    <xf numFmtId="0" fontId="21" fillId="0" borderId="0" xfId="0" applyFont="1" applyAlignment="1">
      <alignment horizontal="left" vertical="top"/>
    </xf>
    <xf numFmtId="0" fontId="14" fillId="0" borderId="0" xfId="4" applyFont="1" applyAlignment="1">
      <alignment vertical="center" wrapText="1"/>
    </xf>
    <xf numFmtId="0" fontId="20" fillId="0" borderId="0" xfId="0" applyFont="1">
      <alignment vertical="center"/>
    </xf>
    <xf numFmtId="0" fontId="57" fillId="0" borderId="13" xfId="16" applyFont="1" applyBorder="1" applyAlignment="1">
      <alignment horizontal="center" vertical="center" shrinkToFit="1"/>
    </xf>
    <xf numFmtId="0" fontId="48" fillId="0" borderId="13" xfId="15" applyFont="1" applyBorder="1" applyAlignment="1">
      <alignment horizontal="center" vertical="center" shrinkToFit="1"/>
    </xf>
    <xf numFmtId="0" fontId="48" fillId="0" borderId="17" xfId="15" applyFont="1" applyBorder="1" applyAlignment="1">
      <alignment horizontal="center" vertical="center" shrinkToFit="1"/>
    </xf>
    <xf numFmtId="0" fontId="48" fillId="0" borderId="0" xfId="15" applyFont="1" applyAlignment="1">
      <alignment horizontal="center" vertical="center" shrinkToFit="1"/>
    </xf>
    <xf numFmtId="0" fontId="57" fillId="0" borderId="0" xfId="16" applyFont="1" applyBorder="1" applyAlignment="1">
      <alignment horizontal="center" vertical="center" shrinkToFit="1"/>
    </xf>
    <xf numFmtId="0" fontId="16" fillId="0" borderId="78" xfId="4" applyFont="1" applyBorder="1" applyAlignment="1">
      <alignment vertical="center" shrinkToFit="1"/>
    </xf>
    <xf numFmtId="0" fontId="16" fillId="0" borderId="0" xfId="4" applyFont="1" applyFill="1" applyAlignment="1">
      <alignment horizontal="center" vertical="center"/>
    </xf>
    <xf numFmtId="0" fontId="16" fillId="0" borderId="5" xfId="4" applyFont="1" applyFill="1" applyBorder="1" applyAlignment="1">
      <alignment horizontal="center" vertical="center"/>
    </xf>
    <xf numFmtId="0" fontId="16" fillId="0" borderId="78" xfId="4" applyFont="1" applyFill="1" applyBorder="1" applyAlignment="1">
      <alignment horizontal="center" vertical="center"/>
    </xf>
    <xf numFmtId="0" fontId="48" fillId="0" borderId="18" xfId="15" applyFont="1" applyBorder="1" applyAlignment="1">
      <alignment horizontal="center" vertical="center" shrinkToFit="1"/>
    </xf>
    <xf numFmtId="0" fontId="10" fillId="0" borderId="59" xfId="4" applyFont="1" applyFill="1" applyBorder="1" applyAlignment="1">
      <alignment horizontal="center" vertical="center"/>
    </xf>
    <xf numFmtId="0" fontId="10" fillId="0" borderId="60" xfId="4" applyFont="1" applyFill="1" applyBorder="1" applyAlignment="1">
      <alignment horizontal="center" vertical="center"/>
    </xf>
    <xf numFmtId="188" fontId="10" fillId="0" borderId="10" xfId="4" applyNumberFormat="1" applyFont="1" applyFill="1" applyBorder="1" applyAlignment="1">
      <alignment horizontal="center" vertical="center"/>
    </xf>
    <xf numFmtId="0" fontId="10" fillId="0" borderId="11" xfId="4" applyFont="1" applyFill="1" applyBorder="1" applyAlignment="1">
      <alignment horizontal="center" vertical="center"/>
    </xf>
    <xf numFmtId="0" fontId="10" fillId="0" borderId="12" xfId="4" applyFont="1" applyFill="1" applyBorder="1" applyAlignment="1">
      <alignment horizontal="center" vertical="center"/>
    </xf>
    <xf numFmtId="0" fontId="10" fillId="0" borderId="15" xfId="4" applyFont="1" applyFill="1" applyBorder="1" applyAlignment="1">
      <alignment horizontal="center" vertical="center"/>
    </xf>
    <xf numFmtId="0" fontId="10" fillId="0" borderId="6" xfId="4" applyFont="1" applyFill="1" applyBorder="1" applyAlignment="1">
      <alignment horizontal="center" vertical="center"/>
    </xf>
    <xf numFmtId="0" fontId="10" fillId="0" borderId="16" xfId="4" applyFont="1" applyFill="1" applyBorder="1" applyAlignment="1">
      <alignment horizontal="center" vertical="center"/>
    </xf>
    <xf numFmtId="0" fontId="10" fillId="0" borderId="14" xfId="4" applyFont="1" applyFill="1" applyBorder="1" applyAlignment="1">
      <alignment horizontal="center" vertical="center"/>
    </xf>
    <xf numFmtId="0" fontId="10" fillId="0" borderId="11" xfId="4" applyFont="1" applyFill="1" applyBorder="1" applyAlignment="1">
      <alignment horizontal="center" vertical="center" shrinkToFit="1"/>
    </xf>
    <xf numFmtId="0" fontId="10" fillId="0" borderId="6" xfId="4" applyFont="1" applyFill="1" applyBorder="1" applyAlignment="1">
      <alignment horizontal="center" vertical="center" shrinkToFit="1"/>
    </xf>
    <xf numFmtId="0" fontId="10" fillId="0" borderId="13" xfId="4" applyFont="1" applyFill="1" applyBorder="1" applyAlignment="1">
      <alignment horizontal="center" vertical="center"/>
    </xf>
    <xf numFmtId="0" fontId="14" fillId="0" borderId="0" xfId="0" applyFont="1" applyAlignment="1">
      <alignment horizontal="left" vertical="top" wrapText="1"/>
    </xf>
    <xf numFmtId="0" fontId="10" fillId="0" borderId="48" xfId="4" applyFont="1" applyFill="1" applyBorder="1" applyAlignment="1">
      <alignment horizontal="center" vertical="center"/>
    </xf>
    <xf numFmtId="0" fontId="10" fillId="0" borderId="71" xfId="4" applyFont="1" applyFill="1" applyBorder="1" applyAlignment="1">
      <alignment horizontal="center" vertical="center" shrinkToFit="1"/>
    </xf>
    <xf numFmtId="0" fontId="14" fillId="0" borderId="0" xfId="4" applyFont="1" applyFill="1" applyAlignment="1">
      <alignment horizontal="left" vertical="center"/>
    </xf>
    <xf numFmtId="181" fontId="10" fillId="0" borderId="6" xfId="4" applyNumberFormat="1" applyFont="1" applyFill="1" applyBorder="1" applyAlignment="1">
      <alignment horizontal="right" vertical="center" shrinkToFit="1"/>
    </xf>
    <xf numFmtId="181" fontId="10" fillId="0" borderId="11" xfId="4" applyNumberFormat="1" applyFont="1" applyFill="1" applyBorder="1" applyAlignment="1">
      <alignment horizontal="right" vertical="center" shrinkToFit="1"/>
    </xf>
    <xf numFmtId="0" fontId="10" fillId="0" borderId="0" xfId="4" applyFont="1" applyFill="1" applyAlignment="1">
      <alignment horizontal="center" vertical="center" shrinkToFit="1"/>
    </xf>
    <xf numFmtId="0" fontId="10" fillId="0" borderId="18" xfId="4" applyFont="1" applyFill="1" applyBorder="1" applyAlignment="1">
      <alignment horizontal="center" vertical="center"/>
    </xf>
    <xf numFmtId="0" fontId="10" fillId="0" borderId="19" xfId="4" applyFont="1" applyFill="1" applyBorder="1" applyAlignment="1">
      <alignment horizontal="center" vertical="center"/>
    </xf>
    <xf numFmtId="0" fontId="10" fillId="2" borderId="17" xfId="4" applyFont="1" applyFill="1" applyBorder="1" applyAlignment="1">
      <alignment horizontal="center" vertical="center"/>
    </xf>
    <xf numFmtId="0" fontId="10" fillId="2" borderId="18" xfId="4" applyFont="1" applyFill="1" applyBorder="1" applyAlignment="1">
      <alignment horizontal="center" vertical="center"/>
    </xf>
    <xf numFmtId="0" fontId="10" fillId="2" borderId="19" xfId="4" applyFont="1" applyFill="1" applyBorder="1" applyAlignment="1">
      <alignment horizontal="center" vertical="center"/>
    </xf>
    <xf numFmtId="0" fontId="10" fillId="0" borderId="71" xfId="4" applyFont="1" applyFill="1" applyBorder="1" applyAlignment="1">
      <alignment horizontal="center" vertical="center"/>
    </xf>
    <xf numFmtId="0" fontId="14" fillId="2" borderId="0" xfId="4" applyFont="1" applyFill="1" applyAlignment="1">
      <alignment horizontal="justify" vertical="top" wrapText="1"/>
    </xf>
    <xf numFmtId="0" fontId="14" fillId="2" borderId="5" xfId="4" applyFont="1" applyFill="1" applyBorder="1" applyAlignment="1">
      <alignment horizontal="justify" vertical="top" wrapText="1"/>
    </xf>
    <xf numFmtId="0" fontId="10" fillId="0" borderId="44" xfId="4" applyFont="1" applyFill="1" applyBorder="1" applyAlignment="1">
      <alignment horizontal="center" vertical="center"/>
    </xf>
    <xf numFmtId="0" fontId="10" fillId="0" borderId="47" xfId="4" applyFont="1" applyFill="1" applyBorder="1" applyAlignment="1">
      <alignment horizontal="center" vertical="center"/>
    </xf>
    <xf numFmtId="0" fontId="14" fillId="0" borderId="0" xfId="4" applyFont="1" applyAlignment="1">
      <alignment vertical="top" wrapText="1"/>
    </xf>
    <xf numFmtId="0" fontId="14" fillId="0" borderId="0" xfId="0" applyFont="1" applyAlignment="1">
      <alignment vertical="top" wrapText="1"/>
    </xf>
    <xf numFmtId="0" fontId="14" fillId="0" borderId="0" xfId="4" applyFont="1" applyFill="1" applyAlignment="1">
      <alignment horizontal="left" vertical="center" shrinkToFit="1"/>
    </xf>
    <xf numFmtId="0" fontId="10" fillId="2" borderId="6" xfId="4" applyFont="1" applyFill="1" applyBorder="1" applyAlignment="1">
      <alignment horizontal="center" vertical="center"/>
    </xf>
    <xf numFmtId="49" fontId="16" fillId="0" borderId="0" xfId="4" applyNumberFormat="1" applyFont="1" applyAlignment="1">
      <alignment horizontal="center" vertical="center"/>
    </xf>
    <xf numFmtId="0" fontId="10" fillId="0" borderId="0" xfId="4" applyFont="1" applyAlignment="1">
      <alignment horizontal="center" vertical="center" readingOrder="1"/>
    </xf>
    <xf numFmtId="183" fontId="10" fillId="0" borderId="0" xfId="4" applyNumberFormat="1" applyFont="1">
      <alignment vertical="center"/>
    </xf>
    <xf numFmtId="0" fontId="14" fillId="2" borderId="0" xfId="4" applyFont="1" applyFill="1" applyAlignment="1">
      <alignment horizontal="center" vertical="center" shrinkToFit="1"/>
    </xf>
    <xf numFmtId="0" fontId="10" fillId="2" borderId="0" xfId="4" applyFont="1" applyFill="1" applyAlignment="1">
      <alignment horizontal="left" vertical="center" shrinkToFit="1"/>
    </xf>
    <xf numFmtId="0" fontId="10" fillId="2" borderId="15" xfId="4" applyFont="1" applyFill="1" applyBorder="1" applyAlignment="1">
      <alignment horizontal="center" vertical="center"/>
    </xf>
    <xf numFmtId="0" fontId="14" fillId="0" borderId="13" xfId="4" applyFont="1" applyFill="1" applyBorder="1" applyAlignment="1">
      <alignment horizontal="center" vertical="center"/>
    </xf>
    <xf numFmtId="0" fontId="14" fillId="0" borderId="15" xfId="4" applyFont="1" applyFill="1" applyBorder="1" applyAlignment="1">
      <alignment horizontal="center" vertical="center"/>
    </xf>
    <xf numFmtId="0" fontId="10" fillId="0" borderId="160" xfId="4" applyFont="1" applyFill="1" applyBorder="1" applyAlignment="1">
      <alignment horizontal="right" vertical="center"/>
    </xf>
    <xf numFmtId="0" fontId="14" fillId="0" borderId="10" xfId="4" applyFont="1" applyFill="1" applyBorder="1" applyAlignment="1">
      <alignment horizontal="center" vertical="center"/>
    </xf>
    <xf numFmtId="0" fontId="14" fillId="2" borderId="5" xfId="4" applyFont="1" applyFill="1" applyBorder="1" applyAlignment="1">
      <alignment horizontal="left" vertical="top" wrapText="1"/>
    </xf>
    <xf numFmtId="0" fontId="14" fillId="0" borderId="5" xfId="4" applyFont="1" applyBorder="1" applyAlignment="1">
      <alignment horizontal="left" vertical="top" wrapText="1"/>
    </xf>
    <xf numFmtId="0" fontId="10" fillId="2" borderId="0" xfId="4" applyFont="1" applyFill="1" applyAlignment="1">
      <alignment vertical="center" shrinkToFit="1"/>
    </xf>
    <xf numFmtId="0" fontId="10" fillId="2" borderId="24" xfId="4" applyFont="1" applyFill="1" applyBorder="1" applyAlignment="1">
      <alignment vertical="center" shrinkToFit="1"/>
    </xf>
    <xf numFmtId="0" fontId="10" fillId="2" borderId="49" xfId="4" applyFont="1" applyFill="1" applyBorder="1" applyAlignment="1">
      <alignment horizontal="center" vertical="center"/>
    </xf>
    <xf numFmtId="0" fontId="10" fillId="2" borderId="6" xfId="4" applyFont="1" applyFill="1" applyBorder="1" applyAlignment="1">
      <alignment horizontal="center" vertical="center" shrinkToFit="1"/>
    </xf>
    <xf numFmtId="0" fontId="10" fillId="2" borderId="58" xfId="4" applyFont="1" applyFill="1" applyBorder="1" applyAlignment="1">
      <alignment horizontal="center" vertical="center"/>
    </xf>
    <xf numFmtId="0" fontId="10" fillId="0" borderId="43" xfId="4" applyFont="1" applyFill="1" applyBorder="1" applyAlignment="1">
      <alignment horizontal="center" vertical="center"/>
    </xf>
    <xf numFmtId="0" fontId="10" fillId="0" borderId="21" xfId="4" applyFont="1" applyFill="1" applyBorder="1" applyAlignment="1">
      <alignment horizontal="center" vertical="center"/>
    </xf>
    <xf numFmtId="0" fontId="10" fillId="0" borderId="42" xfId="4" applyFont="1" applyFill="1" applyBorder="1" applyAlignment="1">
      <alignment horizontal="center" vertical="center"/>
    </xf>
    <xf numFmtId="0" fontId="14" fillId="2" borderId="24" xfId="4" applyFont="1" applyFill="1" applyBorder="1" applyAlignment="1">
      <alignment horizontal="left" vertical="center"/>
    </xf>
    <xf numFmtId="0" fontId="16" fillId="0" borderId="24" xfId="4" applyFont="1" applyBorder="1" applyAlignment="1">
      <alignment horizontal="center" vertical="center"/>
    </xf>
    <xf numFmtId="0" fontId="10" fillId="0" borderId="0" xfId="4" applyFont="1" applyFill="1" applyAlignment="1">
      <alignment horizontal="left" vertical="center" wrapText="1"/>
    </xf>
    <xf numFmtId="0" fontId="10" fillId="0" borderId="24" xfId="4" applyFont="1" applyFill="1" applyBorder="1" applyAlignment="1">
      <alignment horizontal="left" vertical="center"/>
    </xf>
    <xf numFmtId="0" fontId="14" fillId="2" borderId="5" xfId="4" applyFont="1" applyFill="1" applyBorder="1" applyAlignment="1">
      <alignment horizontal="left" vertical="center"/>
    </xf>
    <xf numFmtId="0" fontId="16" fillId="0" borderId="0" xfId="4" applyFont="1" applyAlignment="1">
      <alignment vertical="top" wrapText="1"/>
    </xf>
    <xf numFmtId="0" fontId="16" fillId="0" borderId="5" xfId="4" applyFont="1" applyBorder="1" applyAlignment="1">
      <alignment vertical="top" wrapText="1"/>
    </xf>
    <xf numFmtId="0" fontId="14" fillId="2" borderId="0" xfId="4" applyFont="1" applyFill="1" applyAlignment="1">
      <alignment vertical="center" wrapText="1"/>
    </xf>
    <xf numFmtId="49" fontId="10" fillId="2" borderId="6" xfId="4" applyNumberFormat="1" applyFont="1" applyFill="1" applyBorder="1" applyAlignment="1">
      <alignment horizontal="center" vertical="center" shrinkToFit="1"/>
    </xf>
    <xf numFmtId="49" fontId="10" fillId="2" borderId="6" xfId="4" applyNumberFormat="1" applyFont="1" applyFill="1" applyBorder="1" applyAlignment="1">
      <alignment horizontal="center" vertical="center"/>
    </xf>
    <xf numFmtId="49" fontId="10" fillId="2" borderId="18" xfId="4" applyNumberFormat="1" applyFont="1" applyFill="1" applyBorder="1" applyAlignment="1">
      <alignment horizontal="center" vertical="center" shrinkToFit="1"/>
    </xf>
    <xf numFmtId="49" fontId="10" fillId="2" borderId="18" xfId="4" applyNumberFormat="1" applyFont="1" applyFill="1" applyBorder="1" applyAlignment="1">
      <alignment horizontal="center" vertical="center"/>
    </xf>
    <xf numFmtId="49" fontId="10" fillId="2" borderId="11" xfId="4" applyNumberFormat="1" applyFont="1" applyFill="1" applyBorder="1" applyAlignment="1">
      <alignment horizontal="center" vertical="center" shrinkToFit="1"/>
    </xf>
    <xf numFmtId="49" fontId="10" fillId="2" borderId="11" xfId="4" applyNumberFormat="1" applyFont="1" applyFill="1" applyBorder="1" applyAlignment="1">
      <alignment horizontal="center" vertical="center"/>
    </xf>
    <xf numFmtId="49" fontId="10" fillId="2" borderId="110" xfId="4" applyNumberFormat="1" applyFont="1" applyFill="1" applyBorder="1" applyAlignment="1">
      <alignment horizontal="center" vertical="center" shrinkToFit="1"/>
    </xf>
    <xf numFmtId="49" fontId="10" fillId="2" borderId="110" xfId="4" applyNumberFormat="1" applyFont="1" applyFill="1" applyBorder="1" applyAlignment="1">
      <alignment horizontal="center" vertical="center"/>
    </xf>
    <xf numFmtId="49" fontId="15" fillId="2" borderId="18" xfId="4" applyNumberFormat="1" applyFont="1" applyFill="1" applyBorder="1" applyAlignment="1">
      <alignment horizontal="center" vertical="center"/>
    </xf>
    <xf numFmtId="49" fontId="10" fillId="2" borderId="101" xfId="4" applyNumberFormat="1" applyFont="1" applyFill="1" applyBorder="1" applyAlignment="1">
      <alignment horizontal="center" vertical="center" shrinkToFit="1"/>
    </xf>
    <xf numFmtId="49" fontId="10" fillId="2" borderId="101" xfId="4" applyNumberFormat="1" applyFont="1" applyFill="1" applyBorder="1" applyAlignment="1">
      <alignment horizontal="center" vertical="center"/>
    </xf>
    <xf numFmtId="49" fontId="10" fillId="2" borderId="21" xfId="4" applyNumberFormat="1" applyFont="1" applyFill="1" applyBorder="1" applyAlignment="1">
      <alignment horizontal="center" vertical="center" shrinkToFit="1"/>
    </xf>
    <xf numFmtId="49" fontId="10" fillId="2" borderId="21" xfId="4" applyNumberFormat="1" applyFont="1" applyFill="1" applyBorder="1" applyAlignment="1">
      <alignment horizontal="center" vertical="center"/>
    </xf>
    <xf numFmtId="49" fontId="10" fillId="2" borderId="48" xfId="4" applyNumberFormat="1" applyFont="1" applyFill="1" applyBorder="1" applyAlignment="1">
      <alignment horizontal="center" vertical="center" shrinkToFit="1"/>
    </xf>
    <xf numFmtId="49" fontId="10" fillId="2" borderId="48" xfId="4" applyNumberFormat="1" applyFont="1" applyFill="1" applyBorder="1" applyAlignment="1">
      <alignment horizontal="center" vertical="center"/>
    </xf>
    <xf numFmtId="0" fontId="10" fillId="2" borderId="34" xfId="4" applyFont="1" applyFill="1" applyBorder="1" applyAlignment="1">
      <alignment horizontal="left" vertical="center"/>
    </xf>
    <xf numFmtId="0" fontId="14" fillId="0" borderId="15" xfId="0" applyFont="1" applyBorder="1">
      <alignment vertical="center"/>
    </xf>
    <xf numFmtId="0" fontId="14" fillId="0" borderId="6" xfId="0" applyFont="1" applyBorder="1">
      <alignment vertical="center"/>
    </xf>
    <xf numFmtId="0" fontId="15" fillId="0" borderId="0" xfId="0" applyFont="1" applyAlignment="1">
      <alignment horizontal="left" vertical="center"/>
    </xf>
    <xf numFmtId="0" fontId="12" fillId="0" borderId="78" xfId="4" applyFont="1" applyBorder="1">
      <alignment vertical="center"/>
    </xf>
    <xf numFmtId="0" fontId="14" fillId="0" borderId="24" xfId="4" applyFont="1" applyFill="1" applyBorder="1" applyAlignment="1">
      <alignment horizontal="left" vertical="top"/>
    </xf>
    <xf numFmtId="0" fontId="14" fillId="0" borderId="0" xfId="4" applyFont="1" applyFill="1" applyAlignment="1">
      <alignment horizontal="right" vertical="top"/>
    </xf>
    <xf numFmtId="0" fontId="34" fillId="2" borderId="78" xfId="4" applyFont="1" applyFill="1" applyBorder="1" applyAlignment="1">
      <alignment horizontal="right" vertical="top"/>
    </xf>
    <xf numFmtId="0" fontId="34" fillId="0" borderId="3" xfId="4" applyFont="1" applyBorder="1">
      <alignment vertical="center"/>
    </xf>
    <xf numFmtId="0" fontId="34" fillId="0" borderId="0" xfId="4" applyFont="1" applyFill="1" applyAlignment="1">
      <alignment horizontal="center" vertical="center"/>
    </xf>
    <xf numFmtId="0" fontId="14" fillId="2" borderId="78" xfId="4" applyFont="1" applyFill="1" applyBorder="1" applyAlignment="1">
      <alignment horizontal="right" vertical="center" wrapText="1" shrinkToFit="1"/>
    </xf>
    <xf numFmtId="0" fontId="14" fillId="2" borderId="78" xfId="4" applyFont="1" applyFill="1" applyBorder="1" applyAlignment="1">
      <alignment horizontal="left" vertical="center" wrapText="1" shrinkToFit="1"/>
    </xf>
    <xf numFmtId="0" fontId="10" fillId="2" borderId="78" xfId="4" applyFont="1" applyFill="1" applyBorder="1" applyAlignment="1">
      <alignment horizontal="left" vertical="center" wrapText="1" shrinkToFit="1"/>
    </xf>
    <xf numFmtId="0" fontId="10" fillId="0" borderId="172" xfId="4" applyFont="1" applyBorder="1" applyAlignment="1">
      <alignment horizontal="right" vertical="center" shrinkToFit="1"/>
    </xf>
    <xf numFmtId="0" fontId="10" fillId="0" borderId="21" xfId="4" applyFont="1" applyBorder="1" applyAlignment="1">
      <alignment horizontal="right" vertical="center" shrinkToFit="1"/>
    </xf>
    <xf numFmtId="0" fontId="10" fillId="0" borderId="52" xfId="4" applyFont="1" applyBorder="1" applyAlignment="1">
      <alignment horizontal="right" vertical="center" shrinkToFit="1"/>
    </xf>
    <xf numFmtId="0" fontId="10" fillId="0" borderId="37" xfId="4" applyFont="1" applyBorder="1" applyAlignment="1">
      <alignment horizontal="right" vertical="center" shrinkToFit="1"/>
    </xf>
    <xf numFmtId="0" fontId="10" fillId="0" borderId="6" xfId="4" applyFont="1" applyBorder="1" applyAlignment="1">
      <alignment horizontal="right" vertical="center" shrinkToFit="1"/>
    </xf>
    <xf numFmtId="0" fontId="10" fillId="2" borderId="64" xfId="4" applyFont="1" applyFill="1" applyBorder="1" applyAlignment="1">
      <alignment horizontal="center" vertical="center" shrinkToFit="1"/>
    </xf>
    <xf numFmtId="0" fontId="10" fillId="0" borderId="105" xfId="4" applyFont="1" applyBorder="1">
      <alignment vertical="center"/>
    </xf>
    <xf numFmtId="0" fontId="14" fillId="0" borderId="7" xfId="4" applyFont="1" applyBorder="1">
      <alignment vertical="center"/>
    </xf>
    <xf numFmtId="0" fontId="14" fillId="0" borderId="78" xfId="4" applyFont="1" applyBorder="1" applyAlignment="1">
      <alignment horizontal="left" vertical="center"/>
    </xf>
    <xf numFmtId="0" fontId="21" fillId="0" borderId="78" xfId="4" applyFont="1" applyBorder="1" applyAlignment="1">
      <alignment horizontal="right" vertical="center"/>
    </xf>
    <xf numFmtId="0" fontId="21" fillId="0" borderId="78" xfId="4" applyFont="1" applyBorder="1">
      <alignment vertical="center"/>
    </xf>
    <xf numFmtId="0" fontId="21" fillId="0" borderId="78" xfId="4" applyFont="1" applyBorder="1" applyAlignment="1">
      <alignment horizontal="center" vertical="center"/>
    </xf>
    <xf numFmtId="6" fontId="14" fillId="2" borderId="78" xfId="2" applyFont="1" applyFill="1" applyBorder="1" applyAlignment="1">
      <alignment horizontal="right" vertical="center"/>
    </xf>
    <xf numFmtId="0" fontId="22" fillId="0" borderId="0" xfId="4" applyFont="1" applyAlignment="1">
      <alignment vertical="top" wrapText="1"/>
    </xf>
    <xf numFmtId="0" fontId="10" fillId="0" borderId="7" xfId="4" applyFont="1" applyBorder="1" applyAlignment="1">
      <alignment vertical="top" wrapText="1"/>
    </xf>
    <xf numFmtId="0" fontId="10" fillId="0" borderId="9" xfId="4" applyFont="1" applyBorder="1" applyAlignment="1">
      <alignment vertical="top" wrapText="1"/>
    </xf>
    <xf numFmtId="0" fontId="16" fillId="0" borderId="11" xfId="4" applyFont="1" applyBorder="1" applyAlignment="1">
      <alignment vertical="top" wrapText="1"/>
    </xf>
    <xf numFmtId="0" fontId="16" fillId="0" borderId="35" xfId="4" applyFont="1" applyBorder="1" applyAlignment="1">
      <alignment vertical="top" wrapText="1"/>
    </xf>
    <xf numFmtId="49" fontId="10" fillId="2" borderId="218" xfId="4" applyNumberFormat="1" applyFont="1" applyFill="1" applyBorder="1" applyAlignment="1">
      <alignment horizontal="center" vertical="center" shrinkToFit="1"/>
    </xf>
    <xf numFmtId="49" fontId="10" fillId="2" borderId="218" xfId="4" applyNumberFormat="1" applyFont="1" applyFill="1" applyBorder="1" applyAlignment="1">
      <alignment horizontal="center" vertical="center"/>
    </xf>
    <xf numFmtId="0" fontId="14" fillId="0" borderId="78" xfId="4" applyFont="1" applyBorder="1" applyAlignment="1">
      <alignment horizontal="center" vertical="top"/>
    </xf>
    <xf numFmtId="0" fontId="14" fillId="0" borderId="0" xfId="6" applyFont="1">
      <alignment vertical="center"/>
    </xf>
    <xf numFmtId="0" fontId="10" fillId="2" borderId="24" xfId="4" applyFont="1" applyFill="1" applyBorder="1">
      <alignment vertical="center"/>
    </xf>
    <xf numFmtId="0" fontId="14" fillId="0" borderId="5" xfId="0" applyFont="1" applyBorder="1" applyAlignment="1">
      <alignment vertical="top"/>
    </xf>
    <xf numFmtId="0" fontId="14" fillId="2" borderId="78" xfId="4" applyFont="1" applyFill="1" applyBorder="1" applyAlignment="1">
      <alignment horizontal="center" vertical="top" shrinkToFit="1"/>
    </xf>
    <xf numFmtId="0" fontId="15" fillId="0" borderId="3" xfId="0" applyFont="1" applyBorder="1" applyAlignment="1">
      <alignment horizontal="justify" vertical="top" wrapText="1"/>
    </xf>
    <xf numFmtId="0" fontId="14" fillId="2" borderId="24" xfId="4" applyFont="1" applyFill="1" applyBorder="1">
      <alignment vertical="center"/>
    </xf>
    <xf numFmtId="0" fontId="10" fillId="0" borderId="0" xfId="4" applyFont="1" applyFill="1" applyAlignment="1">
      <alignment vertical="top"/>
    </xf>
    <xf numFmtId="0" fontId="10" fillId="0" borderId="0" xfId="4" applyFont="1" applyFill="1" applyAlignment="1">
      <alignment vertical="top" wrapText="1"/>
    </xf>
    <xf numFmtId="0" fontId="10" fillId="0" borderId="24" xfId="4" applyFont="1" applyFill="1" applyBorder="1" applyAlignment="1">
      <alignment horizontal="left" vertical="top"/>
    </xf>
    <xf numFmtId="0" fontId="10" fillId="3" borderId="0" xfId="4" applyFont="1" applyFill="1">
      <alignment vertical="center"/>
    </xf>
    <xf numFmtId="198" fontId="14" fillId="2" borderId="0" xfId="0" applyNumberFormat="1" applyFont="1" applyFill="1" applyAlignment="1">
      <alignment horizontal="left" vertical="center"/>
    </xf>
    <xf numFmtId="0" fontId="47" fillId="0" borderId="78" xfId="4" applyFont="1" applyBorder="1">
      <alignment vertical="center"/>
    </xf>
    <xf numFmtId="0" fontId="10" fillId="2" borderId="78" xfId="4" applyFont="1" applyFill="1" applyBorder="1" applyAlignment="1">
      <alignment horizontal="right" vertical="top" shrinkToFit="1"/>
    </xf>
    <xf numFmtId="0" fontId="14" fillId="0" borderId="78" xfId="4" applyFont="1" applyBorder="1" applyAlignment="1">
      <alignment vertical="top" wrapText="1"/>
    </xf>
    <xf numFmtId="0" fontId="10" fillId="2" borderId="7" xfId="4" applyFont="1" applyFill="1" applyBorder="1" applyAlignment="1">
      <alignment vertical="center" wrapText="1"/>
    </xf>
    <xf numFmtId="0" fontId="14" fillId="0" borderId="3" xfId="0" applyFont="1" applyBorder="1" applyAlignment="1">
      <alignment vertical="top" wrapText="1"/>
    </xf>
    <xf numFmtId="0" fontId="14" fillId="0" borderId="3" xfId="4" applyFont="1" applyFill="1" applyBorder="1" applyAlignment="1">
      <alignment horizontal="left" vertical="top" wrapText="1"/>
    </xf>
    <xf numFmtId="0" fontId="22" fillId="0" borderId="3" xfId="4" applyFont="1" applyFill="1" applyBorder="1" applyAlignment="1">
      <alignment vertical="top" wrapText="1"/>
    </xf>
    <xf numFmtId="0" fontId="23" fillId="0" borderId="3" xfId="4" applyFont="1" applyFill="1" applyBorder="1" applyAlignment="1">
      <alignment horizontal="left" vertical="center" shrinkToFit="1"/>
    </xf>
    <xf numFmtId="0" fontId="17" fillId="2" borderId="11" xfId="4" applyFont="1" applyFill="1" applyBorder="1">
      <alignment vertical="center"/>
    </xf>
    <xf numFmtId="0" fontId="10" fillId="2" borderId="0" xfId="4" applyFont="1" applyFill="1" applyAlignment="1"/>
    <xf numFmtId="0" fontId="48" fillId="2" borderId="78" xfId="4" applyFont="1" applyFill="1" applyBorder="1" applyAlignment="1">
      <alignment horizontal="center" vertical="center"/>
    </xf>
    <xf numFmtId="0" fontId="48" fillId="2" borderId="78" xfId="4" applyFont="1" applyFill="1" applyBorder="1" applyAlignment="1">
      <alignment horizontal="left" vertical="center"/>
    </xf>
    <xf numFmtId="0" fontId="15" fillId="2" borderId="0" xfId="4" applyFont="1" applyFill="1">
      <alignment vertical="center"/>
    </xf>
    <xf numFmtId="0" fontId="19" fillId="2" borderId="0" xfId="4" applyFont="1" applyFill="1" applyAlignment="1">
      <alignment horizontal="left" vertical="center"/>
    </xf>
    <xf numFmtId="0" fontId="10" fillId="2" borderId="192" xfId="4" applyFont="1" applyFill="1" applyBorder="1">
      <alignment vertical="center"/>
    </xf>
    <xf numFmtId="0" fontId="10" fillId="2" borderId="192" xfId="4" applyFont="1" applyFill="1" applyBorder="1" applyAlignment="1">
      <alignment horizontal="left" vertical="center" wrapText="1"/>
    </xf>
    <xf numFmtId="0" fontId="10" fillId="0" borderId="192" xfId="4" applyFont="1" applyBorder="1">
      <alignment vertical="center"/>
    </xf>
    <xf numFmtId="4" fontId="10" fillId="0" borderId="18" xfId="4" applyNumberFormat="1" applyFont="1" applyFill="1" applyBorder="1" applyAlignment="1">
      <alignment horizontal="center" vertical="center" shrinkToFit="1"/>
    </xf>
    <xf numFmtId="0" fontId="10" fillId="0" borderId="49" xfId="4" applyFont="1" applyFill="1" applyBorder="1">
      <alignment vertical="center"/>
    </xf>
    <xf numFmtId="0" fontId="11" fillId="2" borderId="0" xfId="4" applyFont="1" applyFill="1" applyAlignment="1">
      <alignment horizontal="left" vertical="center"/>
    </xf>
    <xf numFmtId="0" fontId="46" fillId="2" borderId="0" xfId="4" applyFont="1" applyFill="1" applyAlignment="1">
      <alignment horizontal="left" vertical="center" shrinkToFit="1"/>
    </xf>
    <xf numFmtId="0" fontId="40" fillId="2" borderId="0" xfId="4" applyFont="1" applyFill="1" applyAlignment="1">
      <alignment horizontal="left" vertical="top" wrapText="1"/>
    </xf>
    <xf numFmtId="181" fontId="10" fillId="2" borderId="0" xfId="4" applyNumberFormat="1" applyFont="1" applyFill="1" applyAlignment="1"/>
    <xf numFmtId="0" fontId="10" fillId="0" borderId="0" xfId="4" applyFont="1" applyAlignment="1">
      <alignment vertical="top" wrapText="1"/>
    </xf>
    <xf numFmtId="0" fontId="14" fillId="0" borderId="12" xfId="4" applyFont="1" applyBorder="1" applyAlignment="1">
      <alignment horizontal="left" vertical="center"/>
    </xf>
    <xf numFmtId="207" fontId="21" fillId="2" borderId="0" xfId="4" applyNumberFormat="1" applyFont="1" applyFill="1" applyAlignment="1">
      <alignment horizontal="right" vertical="top" shrinkToFit="1"/>
    </xf>
    <xf numFmtId="0" fontId="66" fillId="0" borderId="0" xfId="4" applyFont="1" applyFill="1" applyAlignment="1">
      <alignment horizontal="left" vertical="center"/>
    </xf>
    <xf numFmtId="0" fontId="67" fillId="0" borderId="0" xfId="4" applyFont="1" applyAlignment="1">
      <alignment horizontal="left" vertical="center"/>
    </xf>
    <xf numFmtId="0" fontId="11" fillId="0" borderId="0" xfId="4" applyFont="1">
      <alignment vertical="center"/>
    </xf>
    <xf numFmtId="0" fontId="50" fillId="2" borderId="0" xfId="4" applyFont="1" applyFill="1" applyAlignment="1">
      <alignment horizontal="left" vertical="center"/>
    </xf>
    <xf numFmtId="0" fontId="50" fillId="2" borderId="0" xfId="4" applyFont="1" applyFill="1">
      <alignment vertical="center"/>
    </xf>
    <xf numFmtId="0" fontId="68" fillId="0" borderId="0" xfId="4" applyFont="1" applyFill="1">
      <alignment vertical="center"/>
    </xf>
    <xf numFmtId="0" fontId="68" fillId="2" borderId="0" xfId="4" applyFont="1" applyFill="1" applyAlignment="1">
      <alignment horizontal="left" vertical="center"/>
    </xf>
    <xf numFmtId="0" fontId="69" fillId="0" borderId="0" xfId="4" applyFont="1" applyFill="1">
      <alignment vertical="center"/>
    </xf>
    <xf numFmtId="0" fontId="13" fillId="0" borderId="0" xfId="4" applyFont="1">
      <alignment vertical="center"/>
    </xf>
    <xf numFmtId="0" fontId="14" fillId="0" borderId="0" xfId="4" applyFont="1" applyFill="1" applyAlignment="1">
      <alignment horizontal="justify" vertical="top" wrapText="1"/>
    </xf>
    <xf numFmtId="0" fontId="50" fillId="2" borderId="24" xfId="4" applyFont="1" applyFill="1" applyBorder="1" applyAlignment="1">
      <alignment horizontal="left" vertical="center"/>
    </xf>
    <xf numFmtId="0" fontId="14" fillId="2" borderId="5" xfId="4" applyFont="1" applyFill="1" applyBorder="1" applyAlignment="1">
      <alignment vertical="center" wrapText="1"/>
    </xf>
    <xf numFmtId="0" fontId="10" fillId="0" borderId="24" xfId="4" applyFont="1" applyFill="1" applyBorder="1" applyAlignment="1">
      <alignment horizontal="center" vertical="center"/>
    </xf>
    <xf numFmtId="0" fontId="14" fillId="0" borderId="0" xfId="4" applyFont="1" applyAlignment="1">
      <alignment horizontal="justify" vertical="top" wrapText="1"/>
    </xf>
    <xf numFmtId="0" fontId="14" fillId="0" borderId="24" xfId="4" applyFont="1" applyBorder="1" applyAlignment="1">
      <alignment horizontal="center" vertical="center"/>
    </xf>
    <xf numFmtId="0" fontId="14" fillId="0" borderId="0" xfId="4" applyFont="1" applyFill="1" applyAlignment="1">
      <alignment vertical="top" wrapText="1"/>
    </xf>
    <xf numFmtId="0" fontId="14" fillId="0" borderId="0" xfId="4" applyFont="1" applyFill="1" applyAlignment="1">
      <alignment horizontal="left"/>
    </xf>
    <xf numFmtId="0" fontId="15" fillId="0" borderId="0" xfId="0" applyFont="1" applyAlignment="1">
      <alignment horizontal="justify" vertical="top" wrapText="1"/>
    </xf>
    <xf numFmtId="0" fontId="42" fillId="0" borderId="0" xfId="4" applyFont="1" applyAlignment="1">
      <alignment horizontal="left" vertical="center"/>
    </xf>
    <xf numFmtId="0" fontId="10" fillId="0" borderId="224" xfId="4" applyFont="1" applyFill="1" applyBorder="1">
      <alignment vertical="center"/>
    </xf>
    <xf numFmtId="0" fontId="19" fillId="0" borderId="0" xfId="4" applyFont="1" applyAlignment="1">
      <alignment horizontal="center" vertical="center" shrinkToFit="1"/>
    </xf>
    <xf numFmtId="0" fontId="13" fillId="0" borderId="0" xfId="4" applyFont="1" applyAlignment="1">
      <alignment vertical="top" wrapText="1"/>
    </xf>
    <xf numFmtId="183" fontId="10" fillId="0" borderId="0" xfId="4" applyNumberFormat="1" applyFont="1" applyFill="1" applyAlignment="1">
      <alignment horizontal="right" vertical="center" shrinkToFit="1"/>
    </xf>
    <xf numFmtId="0" fontId="13" fillId="0" borderId="78" xfId="4" applyFont="1" applyBorder="1">
      <alignment vertical="center"/>
    </xf>
    <xf numFmtId="0" fontId="14" fillId="0" borderId="165" xfId="4" applyFont="1" applyBorder="1">
      <alignment vertical="center"/>
    </xf>
    <xf numFmtId="0" fontId="10" fillId="2" borderId="225" xfId="4" applyFont="1" applyFill="1" applyBorder="1" applyAlignment="1">
      <alignment horizontal="right" vertical="center"/>
    </xf>
    <xf numFmtId="0" fontId="10" fillId="2" borderId="159" xfId="4" applyFont="1" applyFill="1" applyBorder="1" applyAlignment="1">
      <alignment horizontal="right" vertical="center"/>
    </xf>
    <xf numFmtId="0" fontId="14" fillId="0" borderId="168" xfId="4" applyFont="1" applyBorder="1">
      <alignment vertical="center"/>
    </xf>
    <xf numFmtId="0" fontId="10" fillId="2" borderId="226" xfId="4" applyFont="1" applyFill="1" applyBorder="1" applyAlignment="1">
      <alignment horizontal="right" vertical="center"/>
    </xf>
    <xf numFmtId="205" fontId="14" fillId="0" borderId="227" xfId="4" applyNumberFormat="1" applyFont="1" applyBorder="1" applyAlignment="1">
      <alignment horizontal="center" vertical="center"/>
    </xf>
    <xf numFmtId="205" fontId="14" fillId="0" borderId="227" xfId="4" applyNumberFormat="1" applyFont="1" applyBorder="1" applyAlignment="1">
      <alignment horizontal="right" vertical="center"/>
    </xf>
    <xf numFmtId="203" fontId="14" fillId="0" borderId="227" xfId="4" applyNumberFormat="1" applyFont="1" applyBorder="1" applyAlignment="1">
      <alignment horizontal="center" vertical="center"/>
    </xf>
    <xf numFmtId="205" fontId="14" fillId="0" borderId="45" xfId="4" applyNumberFormat="1" applyFont="1" applyBorder="1" applyAlignment="1">
      <alignment horizontal="left" vertical="center"/>
    </xf>
    <xf numFmtId="205" fontId="14" fillId="0" borderId="45" xfId="4" applyNumberFormat="1" applyFont="1" applyBorder="1" applyAlignment="1">
      <alignment horizontal="right" vertical="center"/>
    </xf>
    <xf numFmtId="0" fontId="10" fillId="2" borderId="229" xfId="4" applyFont="1" applyFill="1" applyBorder="1" applyAlignment="1">
      <alignment horizontal="right" vertical="center"/>
    </xf>
    <xf numFmtId="0" fontId="10" fillId="2" borderId="11" xfId="4" applyFont="1" applyFill="1" applyBorder="1" applyAlignment="1">
      <alignment horizontal="right" vertical="center"/>
    </xf>
    <xf numFmtId="205" fontId="14" fillId="0" borderId="11" xfId="4" applyNumberFormat="1" applyFont="1" applyBorder="1" applyAlignment="1">
      <alignment horizontal="right" vertical="center"/>
    </xf>
    <xf numFmtId="203" fontId="14" fillId="0" borderId="11" xfId="4" applyNumberFormat="1" applyFont="1" applyBorder="1" applyAlignment="1">
      <alignment horizontal="center" vertical="center"/>
    </xf>
    <xf numFmtId="205" fontId="14" fillId="0" borderId="11" xfId="4" applyNumberFormat="1" applyFont="1" applyBorder="1" applyAlignment="1">
      <alignment horizontal="left" vertical="center"/>
    </xf>
    <xf numFmtId="0" fontId="14" fillId="0" borderId="35" xfId="4" applyFont="1" applyBorder="1" applyAlignment="1">
      <alignment horizontal="left" vertical="center"/>
    </xf>
    <xf numFmtId="0" fontId="14" fillId="2" borderId="44" xfId="4" applyFont="1" applyFill="1" applyBorder="1" applyAlignment="1">
      <alignment horizontal="center" vertical="center" shrinkToFit="1"/>
    </xf>
    <xf numFmtId="0" fontId="14" fillId="0" borderId="129" xfId="4" applyFont="1" applyBorder="1">
      <alignment vertical="center"/>
    </xf>
    <xf numFmtId="0" fontId="40" fillId="0" borderId="0" xfId="4" applyFont="1">
      <alignment vertical="center"/>
    </xf>
    <xf numFmtId="0" fontId="40" fillId="0" borderId="78" xfId="4" applyFont="1" applyBorder="1">
      <alignment vertical="center"/>
    </xf>
    <xf numFmtId="0" fontId="10" fillId="0" borderId="0" xfId="4" applyFont="1" applyAlignment="1">
      <alignment vertical="center" textRotation="255"/>
    </xf>
    <xf numFmtId="0" fontId="10" fillId="0" borderId="0" xfId="4" applyFont="1" applyAlignment="1">
      <alignment vertical="top" textRotation="255"/>
    </xf>
    <xf numFmtId="0" fontId="19" fillId="0" borderId="0" xfId="4" applyFont="1">
      <alignment vertical="center"/>
    </xf>
    <xf numFmtId="0" fontId="19" fillId="0" borderId="0" xfId="4" applyFont="1" applyAlignment="1">
      <alignment horizontal="left" vertical="top"/>
    </xf>
    <xf numFmtId="0" fontId="14" fillId="0" borderId="13" xfId="4" applyFont="1" applyBorder="1">
      <alignment vertical="center"/>
    </xf>
    <xf numFmtId="0" fontId="14" fillId="0" borderId="13" xfId="4" applyFont="1" applyBorder="1" applyAlignment="1">
      <alignment vertical="top" wrapText="1"/>
    </xf>
    <xf numFmtId="0" fontId="10" fillId="0" borderId="232" xfId="4" applyFont="1" applyBorder="1">
      <alignment vertical="center"/>
    </xf>
    <xf numFmtId="0" fontId="19" fillId="2" borderId="0" xfId="4" applyFont="1" applyFill="1" applyAlignment="1">
      <alignment horizontal="center" vertical="center"/>
    </xf>
    <xf numFmtId="0" fontId="19" fillId="0" borderId="0" xfId="0" applyFont="1" applyAlignment="1">
      <alignment horizontal="center" vertical="center"/>
    </xf>
    <xf numFmtId="0" fontId="19" fillId="0" borderId="0" xfId="0" applyFont="1">
      <alignment vertical="center"/>
    </xf>
    <xf numFmtId="0" fontId="19" fillId="0" borderId="0" xfId="4" applyFont="1" applyFill="1">
      <alignment vertical="center"/>
    </xf>
    <xf numFmtId="189" fontId="19" fillId="0" borderId="0" xfId="4" applyNumberFormat="1" applyFont="1" applyFill="1">
      <alignment vertical="center"/>
    </xf>
    <xf numFmtId="190" fontId="19" fillId="0" borderId="0" xfId="4" applyNumberFormat="1" applyFont="1" applyFill="1">
      <alignment vertical="center"/>
    </xf>
    <xf numFmtId="0" fontId="19" fillId="0" borderId="0" xfId="4" applyFont="1" applyAlignment="1">
      <alignment vertical="center" shrinkToFit="1"/>
    </xf>
    <xf numFmtId="181" fontId="19" fillId="2" borderId="0" xfId="4" applyNumberFormat="1" applyFont="1" applyFill="1">
      <alignment vertical="center"/>
    </xf>
    <xf numFmtId="0" fontId="19" fillId="2" borderId="0" xfId="4" applyFont="1" applyFill="1" applyAlignment="1">
      <alignment horizontal="right" vertical="center"/>
    </xf>
    <xf numFmtId="0" fontId="13" fillId="0" borderId="13" xfId="4" applyFont="1" applyBorder="1" applyAlignment="1">
      <alignment vertical="top" wrapText="1"/>
    </xf>
    <xf numFmtId="0" fontId="14" fillId="0" borderId="14" xfId="4" applyFont="1" applyBorder="1" applyAlignment="1">
      <alignment vertical="top" wrapText="1"/>
    </xf>
    <xf numFmtId="0" fontId="14" fillId="0" borderId="15" xfId="4" applyFont="1" applyBorder="1" applyAlignment="1">
      <alignment vertical="top" wrapText="1"/>
    </xf>
    <xf numFmtId="0" fontId="14" fillId="0" borderId="6" xfId="4" applyFont="1" applyBorder="1" applyAlignment="1">
      <alignment vertical="top" wrapText="1"/>
    </xf>
    <xf numFmtId="0" fontId="14" fillId="0" borderId="16" xfId="4" applyFont="1" applyBorder="1" applyAlignment="1">
      <alignment vertical="top" wrapText="1"/>
    </xf>
    <xf numFmtId="0" fontId="19" fillId="0" borderId="0" xfId="4" applyFont="1" applyAlignment="1">
      <alignment horizontal="right" vertical="center" shrinkToFit="1"/>
    </xf>
    <xf numFmtId="0" fontId="10" fillId="0" borderId="233" xfId="4" applyFont="1" applyBorder="1">
      <alignment vertical="center"/>
    </xf>
    <xf numFmtId="0" fontId="10" fillId="0" borderId="234" xfId="4" applyFont="1" applyBorder="1">
      <alignment vertical="center"/>
    </xf>
    <xf numFmtId="0" fontId="19" fillId="2" borderId="11" xfId="4" applyFont="1" applyFill="1" applyBorder="1">
      <alignment vertical="center"/>
    </xf>
    <xf numFmtId="0" fontId="14" fillId="2" borderId="11" xfId="4" applyFont="1" applyFill="1" applyBorder="1">
      <alignment vertical="center"/>
    </xf>
    <xf numFmtId="0" fontId="10" fillId="0" borderId="70" xfId="4" applyFont="1" applyBorder="1">
      <alignment vertical="center"/>
    </xf>
    <xf numFmtId="0" fontId="10" fillId="0" borderId="113" xfId="4" applyFont="1" applyBorder="1">
      <alignment vertical="center"/>
    </xf>
    <xf numFmtId="0" fontId="14" fillId="0" borderId="5" xfId="4" applyFont="1" applyBorder="1" applyAlignment="1">
      <alignment vertical="top" wrapText="1"/>
    </xf>
    <xf numFmtId="0" fontId="47" fillId="0" borderId="0" xfId="15" applyFont="1" applyAlignment="1">
      <alignment horizontal="center" vertical="center"/>
    </xf>
    <xf numFmtId="0" fontId="41" fillId="2" borderId="46" xfId="4" applyFont="1" applyFill="1" applyBorder="1" applyAlignment="1">
      <alignment horizontal="center" vertical="center" shrinkToFit="1"/>
    </xf>
    <xf numFmtId="0" fontId="41" fillId="2" borderId="44" xfId="4" applyFont="1" applyFill="1" applyBorder="1" applyAlignment="1">
      <alignment horizontal="center" vertical="center" shrinkToFit="1"/>
    </xf>
    <xf numFmtId="0" fontId="36" fillId="2" borderId="45" xfId="4" applyFont="1" applyFill="1" applyBorder="1" applyAlignment="1">
      <alignment horizontal="center" vertical="center" shrinkToFit="1"/>
    </xf>
    <xf numFmtId="0" fontId="10" fillId="0" borderId="0" xfId="4" applyFont="1" applyAlignment="1">
      <alignment vertical="top"/>
    </xf>
    <xf numFmtId="0" fontId="48" fillId="0" borderId="0" xfId="4" applyFont="1">
      <alignment vertical="center"/>
    </xf>
    <xf numFmtId="0" fontId="21" fillId="0" borderId="0" xfId="4" applyFont="1" applyAlignment="1">
      <alignment vertical="top" wrapText="1"/>
    </xf>
    <xf numFmtId="0" fontId="73" fillId="2" borderId="0" xfId="4" applyFont="1" applyFill="1" applyAlignment="1">
      <alignment horizontal="left" vertical="center"/>
    </xf>
    <xf numFmtId="0" fontId="13" fillId="0" borderId="0" xfId="4" applyFont="1" applyFill="1" applyAlignment="1">
      <alignment vertical="top" wrapText="1"/>
    </xf>
    <xf numFmtId="0" fontId="10" fillId="2" borderId="238" xfId="4" applyFont="1" applyFill="1" applyBorder="1">
      <alignment vertical="center"/>
    </xf>
    <xf numFmtId="0" fontId="10" fillId="0" borderId="238" xfId="4" applyFont="1" applyFill="1" applyBorder="1">
      <alignment vertical="center"/>
    </xf>
    <xf numFmtId="0" fontId="20" fillId="0" borderId="0" xfId="4" applyFont="1" applyFill="1" applyAlignment="1">
      <alignment horizontal="center" vertical="center"/>
    </xf>
    <xf numFmtId="0" fontId="10" fillId="0" borderId="238" xfId="4" applyFont="1" applyFill="1" applyBorder="1" applyAlignment="1">
      <alignment horizontal="left" vertical="center"/>
    </xf>
    <xf numFmtId="0" fontId="13" fillId="0" borderId="0" xfId="4" applyFont="1" applyFill="1" applyAlignment="1">
      <alignment horizontal="left" vertical="top" wrapText="1"/>
    </xf>
    <xf numFmtId="0" fontId="13" fillId="0" borderId="78" xfId="4" applyFont="1" applyFill="1" applyBorder="1" applyAlignment="1">
      <alignment horizontal="left" vertical="center"/>
    </xf>
    <xf numFmtId="0" fontId="13" fillId="0" borderId="0" xfId="4" applyFont="1" applyFill="1" applyAlignment="1">
      <alignment vertical="center" wrapText="1"/>
    </xf>
    <xf numFmtId="0" fontId="10" fillId="2" borderId="192" xfId="4" applyFont="1" applyFill="1" applyBorder="1" applyAlignment="1">
      <alignment horizontal="left" vertical="center"/>
    </xf>
    <xf numFmtId="0" fontId="10" fillId="0" borderId="192" xfId="4" applyFont="1" applyFill="1" applyBorder="1" applyAlignment="1">
      <alignment horizontal="left" vertical="center"/>
    </xf>
    <xf numFmtId="0" fontId="14" fillId="0" borderId="78" xfId="4" applyFont="1" applyBorder="1" applyAlignment="1">
      <alignment horizontal="center"/>
    </xf>
    <xf numFmtId="0" fontId="14" fillId="0" borderId="78" xfId="4" applyFont="1" applyFill="1" applyBorder="1" applyAlignment="1">
      <alignment horizontal="center" vertical="top"/>
    </xf>
    <xf numFmtId="0" fontId="22" fillId="0" borderId="0" xfId="6" applyFont="1">
      <alignment vertical="center"/>
    </xf>
    <xf numFmtId="0" fontId="14" fillId="2" borderId="78" xfId="4" applyFont="1" applyFill="1" applyBorder="1" applyAlignment="1">
      <alignment horizontal="center" shrinkToFit="1"/>
    </xf>
    <xf numFmtId="0" fontId="14" fillId="2" borderId="0" xfId="4" applyFont="1" applyFill="1" applyAlignment="1">
      <alignment horizontal="justify" vertical="center" wrapText="1"/>
    </xf>
    <xf numFmtId="0" fontId="13" fillId="0" borderId="0" xfId="4" applyFont="1" applyFill="1" applyAlignment="1">
      <alignment vertical="top"/>
    </xf>
    <xf numFmtId="0" fontId="10" fillId="0" borderId="7" xfId="4" applyFont="1" applyFill="1" applyBorder="1" applyAlignment="1">
      <alignment horizontal="left" vertical="top"/>
    </xf>
    <xf numFmtId="0" fontId="14" fillId="0" borderId="0" xfId="4" applyFont="1" applyFill="1" applyAlignment="1">
      <alignment horizontal="right" vertical="center"/>
    </xf>
    <xf numFmtId="0" fontId="10" fillId="2" borderId="17" xfId="4" applyFont="1" applyFill="1" applyBorder="1">
      <alignment vertical="center"/>
    </xf>
    <xf numFmtId="0" fontId="15" fillId="0" borderId="5" xfId="4" applyFont="1" applyFill="1" applyBorder="1" applyAlignment="1">
      <alignment horizontal="left" vertical="center"/>
    </xf>
    <xf numFmtId="184" fontId="10" fillId="0" borderId="0" xfId="1" applyNumberFormat="1" applyFont="1" applyFill="1" applyBorder="1" applyAlignment="1">
      <alignment vertical="center"/>
    </xf>
    <xf numFmtId="0" fontId="14" fillId="0" borderId="13" xfId="4" applyFont="1" applyFill="1" applyBorder="1" applyAlignment="1">
      <alignment horizontal="right" vertical="center"/>
    </xf>
    <xf numFmtId="0" fontId="16" fillId="0" borderId="78" xfId="4" applyFont="1" applyFill="1" applyBorder="1" applyAlignment="1">
      <alignment horizontal="right" vertical="center"/>
    </xf>
    <xf numFmtId="0" fontId="10" fillId="2" borderId="0" xfId="4" applyFont="1" applyFill="1" applyAlignment="1">
      <alignment vertical="top"/>
    </xf>
    <xf numFmtId="0" fontId="10" fillId="2" borderId="238" xfId="4" applyFont="1" applyFill="1" applyBorder="1" applyAlignment="1">
      <alignment horizontal="left" vertical="center"/>
    </xf>
    <xf numFmtId="0" fontId="14" fillId="2" borderId="238" xfId="4" applyFont="1" applyFill="1" applyBorder="1">
      <alignment vertical="center"/>
    </xf>
    <xf numFmtId="200" fontId="10" fillId="0" borderId="0" xfId="4" applyNumberFormat="1" applyFont="1">
      <alignment vertical="center"/>
    </xf>
    <xf numFmtId="0" fontId="14" fillId="0" borderId="78" xfId="4" applyFont="1" applyFill="1" applyBorder="1" applyAlignment="1">
      <alignment horizontal="right" vertical="top"/>
    </xf>
    <xf numFmtId="0" fontId="20" fillId="0" borderId="5" xfId="4" applyFont="1" applyFill="1" applyBorder="1" applyAlignment="1">
      <alignment horizontal="left" vertical="center"/>
    </xf>
    <xf numFmtId="0" fontId="21" fillId="0" borderId="0" xfId="4" applyFont="1" applyAlignment="1">
      <alignment vertical="top"/>
    </xf>
    <xf numFmtId="0" fontId="14" fillId="8" borderId="0" xfId="4" applyFont="1" applyFill="1" applyAlignment="1">
      <alignment horizontal="left" vertical="center"/>
    </xf>
    <xf numFmtId="0" fontId="10" fillId="8" borderId="0" xfId="4" applyFont="1" applyFill="1">
      <alignment vertical="center"/>
    </xf>
    <xf numFmtId="0" fontId="10" fillId="0" borderId="238" xfId="4" applyFont="1" applyBorder="1">
      <alignment vertical="center"/>
    </xf>
    <xf numFmtId="0" fontId="10" fillId="0" borderId="239" xfId="4" applyFont="1" applyBorder="1">
      <alignment vertical="center"/>
    </xf>
    <xf numFmtId="0" fontId="10" fillId="2" borderId="240" xfId="4" applyFont="1" applyFill="1" applyBorder="1" applyAlignment="1">
      <alignment horizontal="left" vertical="center"/>
    </xf>
    <xf numFmtId="0" fontId="10" fillId="0" borderId="233" xfId="4" applyFont="1" applyFill="1" applyBorder="1">
      <alignment vertical="center"/>
    </xf>
    <xf numFmtId="0" fontId="10" fillId="0" borderId="241" xfId="4" applyFont="1" applyBorder="1">
      <alignment vertical="center"/>
    </xf>
    <xf numFmtId="6" fontId="14" fillId="2" borderId="78" xfId="2" applyFont="1" applyFill="1" applyBorder="1">
      <alignment vertical="center"/>
    </xf>
    <xf numFmtId="6" fontId="14" fillId="2" borderId="0" xfId="2" applyFont="1" applyFill="1" applyBorder="1">
      <alignment vertical="center"/>
    </xf>
    <xf numFmtId="0" fontId="10" fillId="0" borderId="78" xfId="4" applyFont="1" applyBorder="1" applyAlignment="1">
      <alignment horizontal="center" vertical="center"/>
    </xf>
    <xf numFmtId="0" fontId="50" fillId="0" borderId="0" xfId="4" applyFont="1" applyFill="1" applyAlignment="1">
      <alignment horizontal="center" vertical="center"/>
    </xf>
    <xf numFmtId="0" fontId="74" fillId="0" borderId="0" xfId="4" applyFont="1" applyFill="1">
      <alignment vertical="center"/>
    </xf>
    <xf numFmtId="0" fontId="22" fillId="0" borderId="0" xfId="4" applyFont="1" applyFill="1" applyAlignment="1">
      <alignment horizontal="center" vertical="center"/>
    </xf>
    <xf numFmtId="0" fontId="50" fillId="0" borderId="0" xfId="4" applyFont="1" applyFill="1" applyAlignment="1">
      <alignment vertical="center" wrapText="1"/>
    </xf>
    <xf numFmtId="0" fontId="50" fillId="2" borderId="0" xfId="4" applyFont="1" applyFill="1" applyAlignment="1">
      <alignment horizontal="center" vertical="center"/>
    </xf>
    <xf numFmtId="0" fontId="10" fillId="0" borderId="78" xfId="4" applyFont="1" applyFill="1" applyBorder="1" applyAlignment="1">
      <alignment horizontal="left" vertical="center" shrinkToFit="1"/>
    </xf>
    <xf numFmtId="6" fontId="14" fillId="0" borderId="78" xfId="2" applyFont="1" applyFill="1" applyBorder="1" applyAlignment="1">
      <alignment vertical="center"/>
    </xf>
    <xf numFmtId="6" fontId="22" fillId="2" borderId="0" xfId="2" applyFont="1" applyFill="1" applyBorder="1" applyAlignment="1">
      <alignment vertical="center"/>
    </xf>
    <xf numFmtId="0" fontId="22" fillId="2" borderId="0" xfId="4" applyFont="1" applyFill="1" applyAlignment="1">
      <alignment horizontal="left" vertical="center"/>
    </xf>
    <xf numFmtId="0" fontId="13" fillId="0" borderId="0" xfId="16" applyFont="1" applyFill="1" applyAlignment="1">
      <alignment vertical="top" wrapText="1"/>
    </xf>
    <xf numFmtId="0" fontId="13" fillId="0" borderId="0" xfId="16" applyFont="1" applyFill="1" applyAlignment="1">
      <alignment vertical="center" wrapText="1"/>
    </xf>
    <xf numFmtId="0" fontId="14" fillId="8" borderId="0" xfId="4" applyFont="1" applyFill="1" applyAlignment="1">
      <alignment vertical="top"/>
    </xf>
    <xf numFmtId="0" fontId="14" fillId="8" borderId="0" xfId="4" applyFont="1" applyFill="1" applyAlignment="1">
      <alignment vertical="top" wrapText="1"/>
    </xf>
    <xf numFmtId="199" fontId="10" fillId="0" borderId="0" xfId="4" applyNumberFormat="1" applyFont="1" applyFill="1">
      <alignment vertical="center"/>
    </xf>
    <xf numFmtId="0" fontId="14" fillId="0" borderId="32" xfId="4" applyFont="1" applyFill="1" applyBorder="1" applyAlignment="1">
      <alignment horizontal="left" vertical="center" shrinkToFit="1"/>
    </xf>
    <xf numFmtId="0" fontId="13" fillId="0" borderId="24" xfId="4" applyFont="1" applyFill="1" applyBorder="1" applyAlignment="1">
      <alignment vertical="top"/>
    </xf>
    <xf numFmtId="0" fontId="75" fillId="0" borderId="0" xfId="4" applyFont="1" applyFill="1">
      <alignment vertical="center"/>
    </xf>
    <xf numFmtId="0" fontId="50" fillId="0" borderId="0" xfId="4" applyFont="1" applyFill="1" applyAlignment="1">
      <alignment horizontal="left" vertical="center"/>
    </xf>
    <xf numFmtId="0" fontId="17" fillId="0" borderId="11" xfId="4" applyFont="1" applyFill="1" applyBorder="1">
      <alignment vertical="center"/>
    </xf>
    <xf numFmtId="0" fontId="61" fillId="0" borderId="0" xfId="4" applyFont="1" applyFill="1">
      <alignment vertical="center"/>
    </xf>
    <xf numFmtId="0" fontId="21" fillId="8" borderId="0" xfId="4" applyFont="1" applyFill="1" applyAlignment="1">
      <alignment horizontal="left" vertical="center"/>
    </xf>
    <xf numFmtId="0" fontId="10" fillId="0" borderId="192" xfId="4" applyFont="1" applyFill="1" applyBorder="1">
      <alignment vertical="center"/>
    </xf>
    <xf numFmtId="0" fontId="10" fillId="0" borderId="192" xfId="4" applyFont="1" applyFill="1" applyBorder="1" applyAlignment="1">
      <alignment horizontal="left" vertical="center" wrapText="1"/>
    </xf>
    <xf numFmtId="0" fontId="76" fillId="0" borderId="0" xfId="15" applyFont="1" applyAlignment="1">
      <alignment horizontal="right" vertical="center"/>
    </xf>
    <xf numFmtId="0" fontId="2" fillId="0" borderId="0" xfId="15" applyFont="1" applyAlignment="1">
      <alignment vertical="center"/>
    </xf>
    <xf numFmtId="0" fontId="14" fillId="0" borderId="5" xfId="4" applyFont="1" applyFill="1" applyBorder="1" applyAlignment="1">
      <alignment vertical="top" wrapText="1"/>
    </xf>
    <xf numFmtId="0" fontId="57" fillId="9" borderId="13" xfId="16" applyFont="1" applyFill="1" applyBorder="1" applyAlignment="1">
      <alignment horizontal="center" vertical="center" shrinkToFit="1"/>
    </xf>
    <xf numFmtId="0" fontId="48" fillId="9" borderId="13" xfId="15" applyFont="1" applyFill="1" applyBorder="1" applyAlignment="1">
      <alignment horizontal="center" vertical="center" shrinkToFit="1"/>
    </xf>
    <xf numFmtId="0" fontId="48" fillId="9" borderId="15" xfId="15" applyFont="1" applyFill="1" applyBorder="1" applyAlignment="1">
      <alignment horizontal="center" vertical="center" shrinkToFit="1"/>
    </xf>
    <xf numFmtId="0" fontId="57" fillId="9" borderId="0" xfId="16" applyFont="1" applyFill="1" applyBorder="1" applyAlignment="1">
      <alignment horizontal="center" vertical="center" shrinkToFit="1"/>
    </xf>
    <xf numFmtId="0" fontId="14" fillId="0" borderId="11" xfId="4" applyFont="1" applyBorder="1" applyAlignment="1">
      <alignment horizontal="left" vertical="center" shrinkToFit="1"/>
    </xf>
    <xf numFmtId="0" fontId="14" fillId="2" borderId="10" xfId="4" applyFont="1" applyFill="1" applyBorder="1" applyAlignment="1">
      <alignment horizontal="center" vertical="center"/>
    </xf>
    <xf numFmtId="0" fontId="14" fillId="2" borderId="11" xfId="4" applyFont="1" applyFill="1" applyBorder="1" applyAlignment="1">
      <alignment horizontal="center" vertical="center"/>
    </xf>
    <xf numFmtId="0" fontId="14" fillId="2" borderId="13" xfId="4" applyFont="1" applyFill="1" applyBorder="1" applyAlignment="1">
      <alignment horizontal="center" vertical="center"/>
    </xf>
    <xf numFmtId="0" fontId="14" fillId="2" borderId="11" xfId="4" applyFont="1" applyFill="1" applyBorder="1" applyAlignment="1">
      <alignment vertical="center" wrapText="1"/>
    </xf>
    <xf numFmtId="0" fontId="14" fillId="0" borderId="0" xfId="4" applyFont="1" applyFill="1" applyAlignment="1">
      <alignment horizontal="center" vertical="center" wrapText="1"/>
    </xf>
    <xf numFmtId="177" fontId="14" fillId="2" borderId="63" xfId="4" applyNumberFormat="1" applyFont="1" applyFill="1" applyBorder="1" applyAlignment="1">
      <alignment vertical="center" shrinkToFit="1"/>
    </xf>
    <xf numFmtId="177" fontId="14" fillId="2" borderId="20" xfId="4" applyNumberFormat="1" applyFont="1" applyFill="1" applyBorder="1" applyAlignment="1">
      <alignment vertical="center" shrinkToFit="1"/>
    </xf>
    <xf numFmtId="177" fontId="14" fillId="2" borderId="53" xfId="4" applyNumberFormat="1" applyFont="1" applyFill="1" applyBorder="1" applyAlignment="1">
      <alignment vertical="center" shrinkToFit="1"/>
    </xf>
    <xf numFmtId="177" fontId="14" fillId="2" borderId="54" xfId="4" applyNumberFormat="1" applyFont="1" applyFill="1" applyBorder="1" applyAlignment="1">
      <alignment vertical="center" shrinkToFit="1"/>
    </xf>
    <xf numFmtId="0" fontId="14" fillId="7" borderId="10" xfId="4" applyFont="1" applyFill="1" applyBorder="1" applyAlignment="1">
      <alignment horizontal="center" vertical="center" wrapText="1"/>
    </xf>
    <xf numFmtId="0" fontId="14" fillId="7" borderId="11" xfId="4" applyFont="1" applyFill="1" applyBorder="1" applyAlignment="1">
      <alignment horizontal="center" vertical="center" wrapText="1"/>
    </xf>
    <xf numFmtId="0" fontId="14" fillId="7" borderId="12" xfId="4" applyFont="1" applyFill="1" applyBorder="1" applyAlignment="1">
      <alignment horizontal="center" vertical="center" wrapText="1"/>
    </xf>
    <xf numFmtId="0" fontId="14" fillId="2" borderId="10" xfId="4" applyFont="1" applyFill="1" applyBorder="1" applyAlignment="1">
      <alignment vertical="center" shrinkToFit="1"/>
    </xf>
    <xf numFmtId="0" fontId="14" fillId="2" borderId="11" xfId="4" applyFont="1" applyFill="1" applyBorder="1" applyAlignment="1">
      <alignment vertical="center" shrinkToFit="1"/>
    </xf>
    <xf numFmtId="0" fontId="14" fillId="2" borderId="12" xfId="4" applyFont="1" applyFill="1" applyBorder="1" applyAlignment="1">
      <alignment vertical="center" shrinkToFit="1"/>
    </xf>
    <xf numFmtId="0" fontId="14" fillId="7" borderId="22" xfId="4" applyFont="1" applyFill="1" applyBorder="1" applyAlignment="1">
      <alignment horizontal="center" vertical="center"/>
    </xf>
    <xf numFmtId="0" fontId="29" fillId="7" borderId="10" xfId="4" applyFont="1" applyFill="1" applyBorder="1" applyAlignment="1">
      <alignment horizontal="center" vertical="center" wrapText="1"/>
    </xf>
    <xf numFmtId="0" fontId="29" fillId="7" borderId="12" xfId="4" applyFont="1" applyFill="1" applyBorder="1" applyAlignment="1">
      <alignment horizontal="center" vertical="center" wrapText="1"/>
    </xf>
    <xf numFmtId="0" fontId="14" fillId="0" borderId="10" xfId="4" applyFont="1" applyBorder="1" applyAlignment="1">
      <alignment horizontal="left" vertical="center" shrinkToFit="1"/>
    </xf>
    <xf numFmtId="0" fontId="14" fillId="0" borderId="10" xfId="4" applyFont="1" applyBorder="1" applyAlignment="1">
      <alignment horizontal="right" vertical="center"/>
    </xf>
    <xf numFmtId="0" fontId="29" fillId="2" borderId="12" xfId="4" applyFont="1" applyFill="1" applyBorder="1" applyAlignment="1">
      <alignment horizontal="right" vertical="center"/>
    </xf>
    <xf numFmtId="0" fontId="14" fillId="2" borderId="10" xfId="4" applyFont="1" applyFill="1" applyBorder="1" applyAlignment="1">
      <alignment horizontal="right" vertical="center"/>
    </xf>
    <xf numFmtId="0" fontId="14" fillId="7" borderId="13" xfId="4" applyFont="1" applyFill="1" applyBorder="1" applyAlignment="1">
      <alignment horizontal="center" vertical="center" wrapText="1"/>
    </xf>
    <xf numFmtId="0" fontId="14" fillId="7" borderId="0" xfId="4" applyFont="1" applyFill="1" applyAlignment="1">
      <alignment horizontal="center" vertical="center" wrapText="1"/>
    </xf>
    <xf numFmtId="0" fontId="14" fillId="7" borderId="14" xfId="4" applyFont="1" applyFill="1" applyBorder="1" applyAlignment="1">
      <alignment horizontal="center" vertical="center" wrapText="1"/>
    </xf>
    <xf numFmtId="0" fontId="14" fillId="2" borderId="13" xfId="4" applyFont="1" applyFill="1" applyBorder="1" applyAlignment="1">
      <alignment vertical="center" shrinkToFit="1"/>
    </xf>
    <xf numFmtId="0" fontId="14" fillId="2" borderId="14" xfId="4" applyFont="1" applyFill="1" applyBorder="1" applyAlignment="1">
      <alignment vertical="center" shrinkToFit="1"/>
    </xf>
    <xf numFmtId="0" fontId="14" fillId="7" borderId="4" xfId="4" applyFont="1" applyFill="1" applyBorder="1" applyAlignment="1">
      <alignment horizontal="center" vertical="center"/>
    </xf>
    <xf numFmtId="0" fontId="29" fillId="7" borderId="13" xfId="4" applyFont="1" applyFill="1" applyBorder="1" applyAlignment="1">
      <alignment horizontal="center" vertical="center" wrapText="1"/>
    </xf>
    <xf numFmtId="0" fontId="29" fillId="7" borderId="14" xfId="4" applyFont="1" applyFill="1" applyBorder="1" applyAlignment="1">
      <alignment horizontal="center" vertical="center" wrapText="1"/>
    </xf>
    <xf numFmtId="0" fontId="14" fillId="0" borderId="13" xfId="4" applyFont="1" applyBorder="1" applyAlignment="1">
      <alignment horizontal="left" vertical="center" shrinkToFit="1"/>
    </xf>
    <xf numFmtId="0" fontId="14" fillId="0" borderId="13" xfId="4" applyFont="1" applyBorder="1" applyAlignment="1">
      <alignment horizontal="right" vertical="center"/>
    </xf>
    <xf numFmtId="0" fontId="29" fillId="2" borderId="14" xfId="4" applyFont="1" applyFill="1" applyBorder="1" applyAlignment="1">
      <alignment horizontal="right" vertical="center"/>
    </xf>
    <xf numFmtId="0" fontId="14" fillId="2" borderId="13" xfId="4" applyFont="1" applyFill="1" applyBorder="1" applyAlignment="1">
      <alignment horizontal="right" vertical="center"/>
    </xf>
    <xf numFmtId="0" fontId="29" fillId="2" borderId="24" xfId="4" applyFont="1" applyFill="1" applyBorder="1" applyAlignment="1">
      <alignment horizontal="right" vertical="center"/>
    </xf>
    <xf numFmtId="0" fontId="14" fillId="2" borderId="6" xfId="4" applyFont="1" applyFill="1" applyBorder="1" applyAlignment="1">
      <alignment vertical="center" shrinkToFit="1"/>
    </xf>
    <xf numFmtId="0" fontId="14" fillId="2" borderId="15" xfId="4" applyFont="1" applyFill="1" applyBorder="1">
      <alignment vertical="center"/>
    </xf>
    <xf numFmtId="0" fontId="29" fillId="2" borderId="16" xfId="4" applyFont="1" applyFill="1" applyBorder="1" applyAlignment="1">
      <alignment horizontal="right" vertical="center"/>
    </xf>
    <xf numFmtId="0" fontId="14" fillId="2" borderId="6" xfId="4" applyFont="1" applyFill="1" applyBorder="1">
      <alignment vertical="center"/>
    </xf>
    <xf numFmtId="177" fontId="14" fillId="2" borderId="37" xfId="4" applyNumberFormat="1" applyFont="1" applyFill="1" applyBorder="1" applyAlignment="1">
      <alignment vertical="center" shrinkToFit="1"/>
    </xf>
    <xf numFmtId="177" fontId="14" fillId="2" borderId="6" xfId="4" applyNumberFormat="1" applyFont="1" applyFill="1" applyBorder="1" applyAlignment="1">
      <alignment vertical="center" shrinkToFit="1"/>
    </xf>
    <xf numFmtId="177" fontId="14" fillId="2" borderId="15" xfId="4" applyNumberFormat="1" applyFont="1" applyFill="1" applyBorder="1" applyAlignment="1">
      <alignment vertical="center" shrinkToFit="1"/>
    </xf>
    <xf numFmtId="177" fontId="14" fillId="2" borderId="16" xfId="4" applyNumberFormat="1" applyFont="1" applyFill="1" applyBorder="1" applyAlignment="1">
      <alignment vertical="center" shrinkToFit="1"/>
    </xf>
    <xf numFmtId="0" fontId="14" fillId="0" borderId="0" xfId="4" applyFont="1" applyAlignment="1">
      <alignment horizontal="left" vertical="center" shrinkToFit="1"/>
    </xf>
    <xf numFmtId="212" fontId="14" fillId="0" borderId="13" xfId="4" applyNumberFormat="1" applyFont="1" applyBorder="1" applyAlignment="1">
      <alignment horizontal="center" vertical="center"/>
    </xf>
    <xf numFmtId="212" fontId="14" fillId="0" borderId="0" xfId="4" applyNumberFormat="1" applyFont="1" applyAlignment="1">
      <alignment horizontal="center" vertical="center"/>
    </xf>
    <xf numFmtId="0" fontId="14" fillId="2" borderId="13" xfId="4" applyFont="1" applyFill="1" applyBorder="1">
      <alignment vertical="center"/>
    </xf>
    <xf numFmtId="0" fontId="14" fillId="2" borderId="51" xfId="4" applyFont="1" applyFill="1" applyBorder="1" applyAlignment="1">
      <alignment vertical="center" shrinkToFit="1"/>
    </xf>
    <xf numFmtId="0" fontId="14" fillId="2" borderId="7" xfId="4" applyFont="1" applyFill="1" applyBorder="1" applyAlignment="1">
      <alignment vertical="center" shrinkToFit="1"/>
    </xf>
    <xf numFmtId="0" fontId="14" fillId="2" borderId="26" xfId="4" applyFont="1" applyFill="1" applyBorder="1" applyAlignment="1">
      <alignment vertical="center" shrinkToFit="1"/>
    </xf>
    <xf numFmtId="0" fontId="14" fillId="7" borderId="273" xfId="4" applyFont="1" applyFill="1" applyBorder="1" applyAlignment="1">
      <alignment horizontal="center" vertical="center"/>
    </xf>
    <xf numFmtId="0" fontId="29" fillId="7" borderId="51" xfId="4" applyFont="1" applyFill="1" applyBorder="1" applyAlignment="1">
      <alignment horizontal="center" vertical="center" wrapText="1"/>
    </xf>
    <xf numFmtId="0" fontId="29" fillId="7" borderId="26" xfId="4" applyFont="1" applyFill="1" applyBorder="1" applyAlignment="1">
      <alignment horizontal="center" vertical="center" wrapText="1"/>
    </xf>
    <xf numFmtId="212" fontId="14" fillId="0" borderId="51" xfId="4" applyNumberFormat="1" applyFont="1" applyBorder="1" applyAlignment="1">
      <alignment horizontal="center" vertical="center"/>
    </xf>
    <xf numFmtId="212" fontId="14" fillId="0" borderId="7" xfId="4" applyNumberFormat="1" applyFont="1" applyBorder="1" applyAlignment="1">
      <alignment horizontal="center" vertical="center"/>
    </xf>
    <xf numFmtId="0" fontId="14" fillId="2" borderId="51" xfId="4" applyFont="1" applyFill="1" applyBorder="1">
      <alignment vertical="center"/>
    </xf>
    <xf numFmtId="0" fontId="29" fillId="2" borderId="26" xfId="4" applyFont="1" applyFill="1" applyBorder="1" applyAlignment="1">
      <alignment horizontal="right" vertical="center"/>
    </xf>
    <xf numFmtId="0" fontId="29" fillId="2" borderId="83" xfId="4" applyFont="1" applyFill="1" applyBorder="1" applyAlignment="1">
      <alignment horizontal="right" vertical="center"/>
    </xf>
    <xf numFmtId="177" fontId="14" fillId="2" borderId="52" xfId="4" applyNumberFormat="1" applyFont="1" applyFill="1" applyBorder="1" applyAlignment="1">
      <alignment vertical="center" shrinkToFit="1"/>
    </xf>
    <xf numFmtId="177" fontId="14" fillId="2" borderId="7" xfId="4" applyNumberFormat="1" applyFont="1" applyFill="1" applyBorder="1" applyAlignment="1">
      <alignment vertical="center" shrinkToFit="1"/>
    </xf>
    <xf numFmtId="177" fontId="14" fillId="2" borderId="51" xfId="4" applyNumberFormat="1" applyFont="1" applyFill="1" applyBorder="1" applyAlignment="1">
      <alignment vertical="center" shrinkToFit="1"/>
    </xf>
    <xf numFmtId="177" fontId="14" fillId="2" borderId="26" xfId="4" applyNumberFormat="1" applyFont="1" applyFill="1" applyBorder="1" applyAlignment="1">
      <alignment vertical="center" shrinkToFit="1"/>
    </xf>
    <xf numFmtId="0" fontId="29" fillId="2" borderId="0" xfId="4" applyFont="1" applyFill="1" applyAlignment="1">
      <alignment horizontal="center" vertical="center"/>
    </xf>
    <xf numFmtId="38" fontId="10" fillId="2" borderId="0" xfId="1" applyFont="1" applyFill="1" applyBorder="1" applyAlignment="1">
      <alignment horizontal="center" vertical="center" wrapText="1"/>
    </xf>
    <xf numFmtId="38" fontId="10" fillId="2" borderId="0" xfId="1" applyFont="1" applyFill="1" applyBorder="1" applyAlignment="1">
      <alignment horizontal="center" vertical="center"/>
    </xf>
    <xf numFmtId="0" fontId="29" fillId="2" borderId="0" xfId="4" applyFont="1" applyFill="1" applyAlignment="1">
      <alignment horizontal="right" vertical="center"/>
    </xf>
    <xf numFmtId="38" fontId="10" fillId="0" borderId="6" xfId="1" applyFont="1" applyBorder="1" applyAlignment="1">
      <alignment horizontal="center" vertical="center"/>
    </xf>
    <xf numFmtId="38" fontId="10" fillId="2" borderId="6" xfId="1" applyFont="1" applyFill="1" applyBorder="1" applyAlignment="1">
      <alignment horizontal="center" vertical="center"/>
    </xf>
    <xf numFmtId="38" fontId="10" fillId="2" borderId="16" xfId="1" applyFont="1" applyFill="1" applyBorder="1" applyAlignment="1">
      <alignment horizontal="center" vertical="center"/>
    </xf>
    <xf numFmtId="0" fontId="16" fillId="2" borderId="0" xfId="4" applyFont="1" applyFill="1">
      <alignment vertical="center"/>
    </xf>
    <xf numFmtId="0" fontId="29" fillId="2" borderId="11" xfId="4" applyFont="1" applyFill="1" applyBorder="1">
      <alignment vertical="center"/>
    </xf>
    <xf numFmtId="0" fontId="29" fillId="2" borderId="11" xfId="4" applyFont="1" applyFill="1" applyBorder="1" applyAlignment="1">
      <alignment horizontal="right" vertical="center"/>
    </xf>
    <xf numFmtId="0" fontId="14" fillId="2" borderId="11" xfId="4" applyFont="1" applyFill="1" applyBorder="1" applyAlignment="1">
      <alignment horizontal="right" vertical="center"/>
    </xf>
    <xf numFmtId="183" fontId="14" fillId="2" borderId="11" xfId="1" applyNumberFormat="1" applyFont="1" applyFill="1" applyBorder="1" applyAlignment="1">
      <alignment vertical="center" shrinkToFit="1"/>
    </xf>
    <xf numFmtId="0" fontId="14" fillId="2" borderId="192" xfId="4" applyFont="1" applyFill="1" applyBorder="1" applyAlignment="1">
      <alignment vertical="center" shrinkToFit="1"/>
    </xf>
    <xf numFmtId="0" fontId="29" fillId="2" borderId="6" xfId="4" applyFont="1" applyFill="1" applyBorder="1">
      <alignment vertical="center"/>
    </xf>
    <xf numFmtId="0" fontId="29" fillId="2" borderId="6" xfId="4" applyFont="1" applyFill="1" applyBorder="1" applyAlignment="1">
      <alignment horizontal="right" vertical="center"/>
    </xf>
    <xf numFmtId="183" fontId="14" fillId="2" borderId="6" xfId="1" applyNumberFormat="1" applyFont="1" applyFill="1" applyBorder="1" applyAlignment="1">
      <alignment vertical="center" shrinkToFit="1"/>
    </xf>
    <xf numFmtId="0" fontId="14" fillId="0" borderId="0" xfId="0" quotePrefix="1" applyFont="1" applyAlignment="1">
      <alignment vertical="top"/>
    </xf>
    <xf numFmtId="0" fontId="14" fillId="0" borderId="197" xfId="0" applyFont="1" applyBorder="1" applyAlignment="1">
      <alignment vertical="top"/>
    </xf>
    <xf numFmtId="0" fontId="29" fillId="2" borderId="11" xfId="4" applyFont="1" applyFill="1" applyBorder="1" applyAlignment="1">
      <alignment horizontal="center" vertical="center"/>
    </xf>
    <xf numFmtId="183" fontId="14" fillId="2" borderId="0" xfId="1" applyNumberFormat="1" applyFont="1" applyFill="1" applyBorder="1" applyAlignment="1">
      <alignment vertical="center" shrinkToFit="1"/>
    </xf>
    <xf numFmtId="183" fontId="14" fillId="0" borderId="0" xfId="1" applyNumberFormat="1" applyFont="1" applyFill="1" applyBorder="1" applyAlignment="1">
      <alignment horizontal="center" vertical="center" shrinkToFit="1"/>
    </xf>
    <xf numFmtId="181" fontId="14" fillId="0" borderId="0" xfId="1" applyNumberFormat="1" applyFont="1" applyFill="1" applyBorder="1" applyAlignment="1">
      <alignment horizontal="center" vertical="center"/>
    </xf>
    <xf numFmtId="181" fontId="14" fillId="0" borderId="0" xfId="1" applyNumberFormat="1" applyFont="1" applyFill="1" applyBorder="1" applyAlignment="1">
      <alignment horizontal="right" vertical="center"/>
    </xf>
    <xf numFmtId="181" fontId="14" fillId="0" borderId="0" xfId="1" applyNumberFormat="1" applyFont="1" applyFill="1" applyBorder="1" applyAlignment="1">
      <alignment vertical="center" shrinkToFit="1"/>
    </xf>
    <xf numFmtId="177" fontId="15" fillId="0" borderId="0" xfId="0" applyNumberFormat="1" applyFont="1" applyAlignment="1">
      <alignment horizontal="center" vertical="center" shrinkToFit="1"/>
    </xf>
    <xf numFmtId="211" fontId="14" fillId="0" borderId="0" xfId="4" applyNumberFormat="1" applyFont="1" applyFill="1" applyAlignment="1">
      <alignment horizontal="center" vertical="center" shrinkToFit="1"/>
    </xf>
    <xf numFmtId="181" fontId="14" fillId="2" borderId="46" xfId="1" applyNumberFormat="1" applyFont="1" applyFill="1" applyBorder="1" applyAlignment="1">
      <alignment horizontal="right" vertical="center" shrinkToFit="1"/>
    </xf>
    <xf numFmtId="181" fontId="14" fillId="2" borderId="44" xfId="1" applyNumberFormat="1" applyFont="1" applyFill="1" applyBorder="1" applyAlignment="1">
      <alignment horizontal="right" vertical="center" shrinkToFit="1"/>
    </xf>
    <xf numFmtId="181" fontId="14" fillId="2" borderId="47" xfId="1" applyNumberFormat="1" applyFont="1" applyFill="1" applyBorder="1" applyAlignment="1">
      <alignment horizontal="right" vertical="center" shrinkToFit="1"/>
    </xf>
    <xf numFmtId="181" fontId="14" fillId="2" borderId="70" xfId="1" applyNumberFormat="1" applyFont="1" applyFill="1" applyBorder="1" applyAlignment="1">
      <alignment horizontal="right" vertical="center" shrinkToFit="1"/>
    </xf>
    <xf numFmtId="181" fontId="14" fillId="2" borderId="59" xfId="1" applyNumberFormat="1" applyFont="1" applyFill="1" applyBorder="1" applyAlignment="1">
      <alignment horizontal="right" vertical="center" shrinkToFit="1"/>
    </xf>
    <xf numFmtId="181" fontId="14" fillId="2" borderId="60" xfId="1" applyNumberFormat="1" applyFont="1" applyFill="1" applyBorder="1" applyAlignment="1">
      <alignment horizontal="right" vertical="center" shrinkToFit="1"/>
    </xf>
    <xf numFmtId="0" fontId="14" fillId="2" borderId="13" xfId="4" applyFont="1" applyFill="1" applyBorder="1" applyAlignment="1">
      <alignment horizontal="center" vertical="center" shrinkToFit="1"/>
    </xf>
    <xf numFmtId="0" fontId="14" fillId="2" borderId="14" xfId="4" applyFont="1" applyFill="1" applyBorder="1" applyAlignment="1">
      <alignment horizontal="center" vertical="center" shrinkToFit="1"/>
    </xf>
    <xf numFmtId="0" fontId="14" fillId="2" borderId="51" xfId="4" applyFont="1" applyFill="1" applyBorder="1" applyAlignment="1">
      <alignment horizontal="center" vertical="center"/>
    </xf>
    <xf numFmtId="0" fontId="14" fillId="7" borderId="51" xfId="4" applyFont="1" applyFill="1" applyBorder="1" applyAlignment="1">
      <alignment horizontal="center" vertical="center" wrapText="1"/>
    </xf>
    <xf numFmtId="0" fontId="14" fillId="7" borderId="7" xfId="4" applyFont="1" applyFill="1" applyBorder="1" applyAlignment="1">
      <alignment horizontal="center" vertical="center" wrapText="1"/>
    </xf>
    <xf numFmtId="0" fontId="14" fillId="7" borderId="26" xfId="4" applyFont="1" applyFill="1" applyBorder="1" applyAlignment="1">
      <alignment horizontal="center" vertical="center" wrapText="1"/>
    </xf>
    <xf numFmtId="181" fontId="14" fillId="2" borderId="130" xfId="1" applyNumberFormat="1" applyFont="1" applyFill="1" applyBorder="1" applyAlignment="1">
      <alignment horizontal="right" vertical="center" shrinkToFit="1"/>
    </xf>
    <xf numFmtId="181" fontId="14" fillId="2" borderId="131" xfId="1" applyNumberFormat="1" applyFont="1" applyFill="1" applyBorder="1" applyAlignment="1">
      <alignment horizontal="right" vertical="center" shrinkToFit="1"/>
    </xf>
    <xf numFmtId="181" fontId="14" fillId="2" borderId="136" xfId="1" applyNumberFormat="1" applyFont="1" applyFill="1" applyBorder="1" applyAlignment="1">
      <alignment horizontal="right" vertical="center" shrinkToFit="1"/>
    </xf>
    <xf numFmtId="0" fontId="19" fillId="2" borderId="0" xfId="4" applyFont="1" applyFill="1" applyAlignment="1">
      <alignment vertical="center" wrapText="1"/>
    </xf>
    <xf numFmtId="0" fontId="12" fillId="2" borderId="192" xfId="4" applyFont="1" applyFill="1" applyBorder="1" applyAlignment="1">
      <alignment horizontal="left" vertical="center"/>
    </xf>
    <xf numFmtId="0" fontId="14" fillId="2" borderId="293" xfId="4" applyFont="1" applyFill="1" applyBorder="1" applyAlignment="1">
      <alignment horizontal="left" vertical="center"/>
    </xf>
    <xf numFmtId="0" fontId="14" fillId="2" borderId="276" xfId="4" applyFont="1" applyFill="1" applyBorder="1" applyAlignment="1">
      <alignment horizontal="left" vertical="center"/>
    </xf>
    <xf numFmtId="0" fontId="14" fillId="2" borderId="12" xfId="4" applyFont="1" applyFill="1" applyBorder="1" applyAlignment="1">
      <alignment horizontal="left" vertical="center"/>
    </xf>
    <xf numFmtId="0" fontId="14" fillId="2" borderId="22" xfId="4" applyFont="1" applyFill="1" applyBorder="1" applyAlignment="1">
      <alignment horizontal="left" vertical="center"/>
    </xf>
    <xf numFmtId="212" fontId="14" fillId="0" borderId="11" xfId="4" applyNumberFormat="1" applyFont="1" applyBorder="1" applyAlignment="1">
      <alignment horizontal="center" vertical="center"/>
    </xf>
    <xf numFmtId="0" fontId="29" fillId="2" borderId="0" xfId="4" applyFont="1" applyFill="1" applyAlignment="1">
      <alignment horizontal="left" vertical="center"/>
    </xf>
    <xf numFmtId="0" fontId="14" fillId="2" borderId="10" xfId="4" applyFont="1" applyFill="1" applyBorder="1" applyAlignment="1">
      <alignment horizontal="left" vertical="center"/>
    </xf>
    <xf numFmtId="0" fontId="14" fillId="2" borderId="12" xfId="4" applyFont="1" applyFill="1" applyBorder="1" applyAlignment="1">
      <alignment vertical="center" wrapText="1"/>
    </xf>
    <xf numFmtId="0" fontId="14" fillId="2" borderId="269" xfId="4" applyFont="1" applyFill="1" applyBorder="1" applyAlignment="1">
      <alignment vertical="center" wrapText="1"/>
    </xf>
    <xf numFmtId="0" fontId="19" fillId="2" borderId="10" xfId="4" applyFont="1" applyFill="1" applyBorder="1">
      <alignment vertical="center"/>
    </xf>
    <xf numFmtId="0" fontId="19" fillId="2" borderId="12" xfId="4" applyFont="1" applyFill="1" applyBorder="1">
      <alignment vertical="center"/>
    </xf>
    <xf numFmtId="0" fontId="14" fillId="2" borderId="295" xfId="4" applyFont="1" applyFill="1" applyBorder="1" applyAlignment="1">
      <alignment horizontal="left" vertical="center"/>
    </xf>
    <xf numFmtId="0" fontId="14" fillId="2" borderId="6" xfId="4" applyFont="1" applyFill="1" applyBorder="1" applyAlignment="1">
      <alignment horizontal="left" vertical="center"/>
    </xf>
    <xf numFmtId="0" fontId="14" fillId="2" borderId="280" xfId="4" applyFont="1" applyFill="1" applyBorder="1" applyAlignment="1">
      <alignment horizontal="left" vertical="center"/>
    </xf>
    <xf numFmtId="0" fontId="14" fillId="2" borderId="16" xfId="4" applyFont="1" applyFill="1" applyBorder="1" applyAlignment="1">
      <alignment horizontal="left" vertical="center"/>
    </xf>
    <xf numFmtId="0" fontId="14" fillId="2" borderId="265" xfId="4" applyFont="1" applyFill="1" applyBorder="1" applyAlignment="1">
      <alignment horizontal="left" vertical="center"/>
    </xf>
    <xf numFmtId="0" fontId="14" fillId="2" borderId="192" xfId="4" applyFont="1" applyFill="1" applyBorder="1" applyAlignment="1">
      <alignment horizontal="left" vertical="center"/>
    </xf>
    <xf numFmtId="0" fontId="29" fillId="2" borderId="296" xfId="4" applyFont="1" applyFill="1" applyBorder="1" applyAlignment="1">
      <alignment horizontal="left" vertical="center"/>
    </xf>
    <xf numFmtId="0" fontId="14" fillId="2" borderId="15" xfId="4" applyFont="1" applyFill="1" applyBorder="1" applyAlignment="1">
      <alignment horizontal="left" vertical="center"/>
    </xf>
    <xf numFmtId="0" fontId="14" fillId="2" borderId="267" xfId="4" applyFont="1" applyFill="1" applyBorder="1" applyAlignment="1">
      <alignment vertical="center" wrapText="1"/>
    </xf>
    <xf numFmtId="0" fontId="19" fillId="2" borderId="15" xfId="4" applyFont="1" applyFill="1" applyBorder="1">
      <alignment vertical="center"/>
    </xf>
    <xf numFmtId="0" fontId="19" fillId="2" borderId="6" xfId="4" applyFont="1" applyFill="1" applyBorder="1">
      <alignment vertical="center"/>
    </xf>
    <xf numFmtId="0" fontId="19" fillId="2" borderId="16" xfId="4" applyFont="1" applyFill="1" applyBorder="1">
      <alignment vertical="center"/>
    </xf>
    <xf numFmtId="0" fontId="19" fillId="0" borderId="0" xfId="4" applyFont="1" applyAlignment="1">
      <alignment vertical="top"/>
    </xf>
    <xf numFmtId="213" fontId="14" fillId="2" borderId="34" xfId="4" applyNumberFormat="1" applyFont="1" applyFill="1" applyBorder="1" applyAlignment="1">
      <alignment horizontal="center" vertical="center" wrapText="1"/>
    </xf>
    <xf numFmtId="213" fontId="14" fillId="2" borderId="32" xfId="4" applyNumberFormat="1" applyFont="1" applyFill="1" applyBorder="1" applyAlignment="1">
      <alignment horizontal="center" vertical="center" wrapText="1"/>
    </xf>
    <xf numFmtId="213" fontId="14" fillId="2" borderId="109" xfId="4" applyNumberFormat="1" applyFont="1" applyFill="1" applyBorder="1" applyAlignment="1">
      <alignment horizontal="center" vertical="center" wrapText="1"/>
    </xf>
    <xf numFmtId="213" fontId="14" fillId="2" borderId="133" xfId="4" applyNumberFormat="1" applyFont="1" applyFill="1" applyBorder="1" applyAlignment="1">
      <alignment horizontal="center" vertical="center" wrapText="1"/>
    </xf>
    <xf numFmtId="0" fontId="14" fillId="0" borderId="70" xfId="4" applyFont="1" applyFill="1" applyBorder="1" applyAlignment="1">
      <alignment horizontal="left" vertical="center" shrinkToFit="1"/>
    </xf>
    <xf numFmtId="0" fontId="14" fillId="0" borderId="59" xfId="4" applyFont="1" applyFill="1" applyBorder="1" applyAlignment="1">
      <alignment horizontal="left" vertical="center" shrinkToFit="1"/>
    </xf>
    <xf numFmtId="0" fontId="14" fillId="0" borderId="261" xfId="4" applyFont="1" applyFill="1" applyBorder="1" applyAlignment="1">
      <alignment horizontal="left" vertical="center" shrinkToFit="1"/>
    </xf>
    <xf numFmtId="0" fontId="14" fillId="7" borderId="91" xfId="4" applyFont="1" applyFill="1" applyBorder="1" applyAlignment="1">
      <alignment vertical="top" shrinkToFit="1"/>
    </xf>
    <xf numFmtId="49" fontId="14" fillId="0" borderId="6" xfId="4" applyNumberFormat="1" applyFont="1" applyFill="1" applyBorder="1" applyAlignment="1">
      <alignment horizontal="center" vertical="top" shrinkToFit="1"/>
    </xf>
    <xf numFmtId="0" fontId="14" fillId="7" borderId="15" xfId="4" applyFont="1" applyFill="1" applyBorder="1" applyAlignment="1">
      <alignment vertical="top" shrinkToFit="1"/>
    </xf>
    <xf numFmtId="49" fontId="14" fillId="0" borderId="16" xfId="4" applyNumberFormat="1" applyFont="1" applyFill="1" applyBorder="1" applyAlignment="1">
      <alignment horizontal="center" vertical="top" shrinkToFit="1"/>
    </xf>
    <xf numFmtId="181" fontId="14" fillId="2" borderId="65" xfId="1" applyNumberFormat="1" applyFont="1" applyFill="1" applyBorder="1" applyAlignment="1">
      <alignment horizontal="right" vertical="center" shrinkToFit="1"/>
    </xf>
    <xf numFmtId="181" fontId="14" fillId="2" borderId="45" xfId="1" applyNumberFormat="1" applyFont="1" applyFill="1" applyBorder="1" applyAlignment="1">
      <alignment horizontal="right" vertical="center" shrinkToFit="1"/>
    </xf>
    <xf numFmtId="181" fontId="14" fillId="2" borderId="66" xfId="1" applyNumberFormat="1" applyFont="1" applyFill="1" applyBorder="1" applyAlignment="1">
      <alignment horizontal="right" vertical="center" shrinkToFit="1"/>
    </xf>
    <xf numFmtId="0" fontId="14" fillId="0" borderId="46" xfId="4" applyFont="1" applyFill="1" applyBorder="1" applyAlignment="1">
      <alignment horizontal="left" vertical="center" shrinkToFit="1"/>
    </xf>
    <xf numFmtId="0" fontId="14" fillId="0" borderId="44" xfId="4" applyFont="1" applyFill="1" applyBorder="1" applyAlignment="1">
      <alignment horizontal="left" vertical="center" shrinkToFit="1"/>
    </xf>
    <xf numFmtId="0" fontId="14" fillId="0" borderId="129" xfId="4" applyFont="1" applyFill="1" applyBorder="1" applyAlignment="1">
      <alignment horizontal="left" vertical="center" shrinkToFit="1"/>
    </xf>
    <xf numFmtId="0" fontId="14" fillId="7" borderId="291" xfId="4" applyFont="1" applyFill="1" applyBorder="1" applyAlignment="1">
      <alignment vertical="top" shrinkToFit="1"/>
    </xf>
    <xf numFmtId="49" fontId="14" fillId="0" borderId="7" xfId="4" applyNumberFormat="1" applyFont="1" applyFill="1" applyBorder="1" applyAlignment="1">
      <alignment horizontal="center" vertical="top" shrinkToFit="1"/>
    </xf>
    <xf numFmtId="0" fontId="14" fillId="7" borderId="51" xfId="4" applyFont="1" applyFill="1" applyBorder="1" applyAlignment="1">
      <alignment vertical="top" shrinkToFit="1"/>
    </xf>
    <xf numFmtId="49" fontId="14" fillId="0" borderId="26" xfId="4" applyNumberFormat="1" applyFont="1" applyFill="1" applyBorder="1" applyAlignment="1">
      <alignment horizontal="center" vertical="top" shrinkToFit="1"/>
    </xf>
    <xf numFmtId="213" fontId="14" fillId="2" borderId="52" xfId="4" applyNumberFormat="1" applyFont="1" applyFill="1" applyBorder="1" applyAlignment="1">
      <alignment horizontal="center" vertical="center" wrapText="1"/>
    </xf>
    <xf numFmtId="213" fontId="14" fillId="2" borderId="83" xfId="4" applyNumberFormat="1" applyFont="1" applyFill="1" applyBorder="1" applyAlignment="1">
      <alignment horizontal="center" vertical="center" wrapText="1"/>
    </xf>
    <xf numFmtId="0" fontId="14" fillId="0" borderId="130" xfId="0" applyFont="1" applyBorder="1" applyAlignment="1">
      <alignment horizontal="left" vertical="center" shrinkToFit="1"/>
    </xf>
    <xf numFmtId="0" fontId="14" fillId="0" borderId="131" xfId="0" applyFont="1" applyBorder="1" applyAlignment="1">
      <alignment horizontal="left" vertical="center" shrinkToFit="1"/>
    </xf>
    <xf numFmtId="0" fontId="14" fillId="0" borderId="275" xfId="0" applyFont="1" applyBorder="1" applyAlignment="1">
      <alignment horizontal="left" vertical="center" shrinkToFit="1"/>
    </xf>
    <xf numFmtId="183" fontId="14" fillId="0" borderId="0" xfId="4" applyNumberFormat="1" applyFont="1" applyFill="1" applyAlignment="1">
      <alignment horizontal="right" vertical="center"/>
    </xf>
    <xf numFmtId="181" fontId="14" fillId="0" borderId="0" xfId="1" applyNumberFormat="1" applyFont="1" applyFill="1" applyBorder="1" applyAlignment="1">
      <alignment vertical="center"/>
    </xf>
    <xf numFmtId="0" fontId="10" fillId="0" borderId="0" xfId="4" applyFont="1" applyAlignment="1">
      <alignment shrinkToFit="1"/>
    </xf>
    <xf numFmtId="181" fontId="14" fillId="2" borderId="10" xfId="1" applyNumberFormat="1" applyFont="1" applyFill="1" applyBorder="1" applyAlignment="1">
      <alignment horizontal="right" vertical="center" shrinkToFit="1"/>
    </xf>
    <xf numFmtId="181" fontId="14" fillId="2" borderId="11" xfId="1" applyNumberFormat="1" applyFont="1" applyFill="1" applyBorder="1" applyAlignment="1">
      <alignment horizontal="right" vertical="center" shrinkToFit="1"/>
    </xf>
    <xf numFmtId="181" fontId="14" fillId="2" borderId="12" xfId="1" applyNumberFormat="1" applyFont="1" applyFill="1" applyBorder="1" applyAlignment="1">
      <alignment horizontal="right" vertical="center" shrinkToFit="1"/>
    </xf>
    <xf numFmtId="181" fontId="14" fillId="2" borderId="130" xfId="1" applyNumberFormat="1" applyFont="1" applyFill="1" applyBorder="1" applyAlignment="1">
      <alignment vertical="center" shrinkToFit="1"/>
    </xf>
    <xf numFmtId="181" fontId="14" fillId="2" borderId="131" xfId="1" applyNumberFormat="1" applyFont="1" applyFill="1" applyBorder="1" applyAlignment="1">
      <alignment vertical="center" shrinkToFit="1"/>
    </xf>
    <xf numFmtId="181" fontId="14" fillId="2" borderId="136" xfId="1" applyNumberFormat="1" applyFont="1" applyFill="1" applyBorder="1" applyAlignment="1">
      <alignment vertical="center" shrinkToFit="1"/>
    </xf>
    <xf numFmtId="181" fontId="49" fillId="0" borderId="0" xfId="16" applyNumberFormat="1" applyFill="1" applyAlignment="1">
      <alignment vertical="center" wrapText="1"/>
    </xf>
    <xf numFmtId="181" fontId="70" fillId="0" borderId="0" xfId="16" applyNumberFormat="1" applyFont="1" applyFill="1" applyAlignment="1">
      <alignment vertical="center" wrapText="1"/>
    </xf>
    <xf numFmtId="0" fontId="14" fillId="3" borderId="0" xfId="4" applyFont="1" applyFill="1">
      <alignment vertical="center"/>
    </xf>
    <xf numFmtId="0" fontId="19" fillId="0" borderId="78" xfId="4" applyFont="1" applyBorder="1">
      <alignment vertical="center"/>
    </xf>
    <xf numFmtId="0" fontId="48" fillId="2" borderId="0" xfId="4" applyFont="1" applyFill="1">
      <alignment vertical="center"/>
    </xf>
    <xf numFmtId="0" fontId="69" fillId="0" borderId="0" xfId="4" applyFont="1" applyFill="1" applyAlignment="1">
      <alignment vertical="top" wrapText="1"/>
    </xf>
    <xf numFmtId="0" fontId="49" fillId="0" borderId="0" xfId="16" applyFill="1" applyAlignment="1">
      <alignment vertical="top"/>
    </xf>
    <xf numFmtId="0" fontId="24" fillId="0" borderId="0" xfId="4" applyFont="1" applyFill="1" applyAlignment="1">
      <alignment horizontal="left" vertical="center"/>
    </xf>
    <xf numFmtId="0" fontId="49" fillId="0" borderId="0" xfId="16" applyFill="1" applyAlignment="1">
      <alignment vertical="top" wrapText="1"/>
    </xf>
    <xf numFmtId="0" fontId="13" fillId="0" borderId="0" xfId="16" applyFont="1" applyFill="1" applyAlignment="1">
      <alignment vertical="top"/>
    </xf>
    <xf numFmtId="0" fontId="61" fillId="0" borderId="0" xfId="4" applyFont="1" applyFill="1" applyAlignment="1">
      <alignment vertical="top"/>
    </xf>
    <xf numFmtId="0" fontId="48" fillId="9" borderId="6" xfId="15" applyFont="1" applyFill="1" applyBorder="1" applyAlignment="1">
      <alignment vertical="center" shrinkToFit="1"/>
    </xf>
    <xf numFmtId="0" fontId="48" fillId="0" borderId="6" xfId="15" applyFont="1" applyBorder="1" applyAlignment="1">
      <alignment vertical="center" shrinkToFit="1"/>
    </xf>
    <xf numFmtId="0" fontId="10" fillId="2" borderId="78" xfId="4" applyFont="1" applyFill="1" applyBorder="1" applyAlignment="1">
      <alignment vertical="center" shrinkToFit="1"/>
    </xf>
    <xf numFmtId="0" fontId="10" fillId="2" borderId="5" xfId="4" applyFont="1" applyFill="1" applyBorder="1" applyAlignment="1">
      <alignment vertical="center" shrinkToFit="1"/>
    </xf>
    <xf numFmtId="0" fontId="14" fillId="0" borderId="0" xfId="4" applyFont="1" applyFill="1" applyAlignment="1">
      <alignment horizontal="left" vertical="top" wrapText="1"/>
    </xf>
    <xf numFmtId="0" fontId="24" fillId="0" borderId="0" xfId="4" applyFont="1" applyAlignment="1">
      <alignment horizontal="left" vertical="top" wrapText="1"/>
    </xf>
    <xf numFmtId="0" fontId="13" fillId="0" borderId="0" xfId="16" applyFont="1" applyAlignment="1">
      <alignment vertical="center" wrapText="1"/>
    </xf>
    <xf numFmtId="0" fontId="1" fillId="0" borderId="0" xfId="15" applyAlignment="1">
      <alignment vertical="center"/>
    </xf>
    <xf numFmtId="0" fontId="1" fillId="0" borderId="6" xfId="15" applyBorder="1" applyAlignment="1">
      <alignment vertical="center"/>
    </xf>
    <xf numFmtId="0" fontId="11" fillId="0" borderId="312" xfId="4" applyFont="1" applyFill="1" applyBorder="1">
      <alignment vertical="center"/>
    </xf>
    <xf numFmtId="0" fontId="10" fillId="0" borderId="20" xfId="4" applyFont="1" applyBorder="1">
      <alignment vertical="center"/>
    </xf>
    <xf numFmtId="0" fontId="23" fillId="0" borderId="20" xfId="4" applyFont="1" applyBorder="1">
      <alignment vertical="center"/>
    </xf>
    <xf numFmtId="0" fontId="10" fillId="0" borderId="20" xfId="4" applyFont="1" applyFill="1" applyBorder="1">
      <alignment vertical="center"/>
    </xf>
    <xf numFmtId="0" fontId="10" fillId="0" borderId="55" xfId="4" applyFont="1" applyFill="1" applyBorder="1" applyAlignment="1">
      <alignment horizontal="left" vertical="center"/>
    </xf>
    <xf numFmtId="0" fontId="83" fillId="2" borderId="0" xfId="4" applyFont="1" applyFill="1">
      <alignment vertical="center"/>
    </xf>
    <xf numFmtId="0" fontId="14" fillId="0" borderId="161" xfId="4" applyFont="1" applyBorder="1">
      <alignment vertical="center"/>
    </xf>
    <xf numFmtId="205" fontId="14" fillId="0" borderId="167" xfId="4" applyNumberFormat="1" applyFont="1" applyFill="1" applyBorder="1" applyAlignment="1">
      <alignment horizontal="center" vertical="center"/>
    </xf>
    <xf numFmtId="205" fontId="14" fillId="0" borderId="164" xfId="4" applyNumberFormat="1" applyFont="1" applyBorder="1" applyAlignment="1">
      <alignment horizontal="right" vertical="center"/>
    </xf>
    <xf numFmtId="0" fontId="14" fillId="0" borderId="228" xfId="4" applyFont="1" applyBorder="1">
      <alignment vertical="center"/>
    </xf>
    <xf numFmtId="205" fontId="14" fillId="0" borderId="0" xfId="4" applyNumberFormat="1" applyFont="1" applyFill="1" applyAlignment="1">
      <alignment horizontal="center" vertical="center"/>
    </xf>
    <xf numFmtId="203" fontId="14" fillId="0" borderId="0" xfId="4" applyNumberFormat="1" applyFont="1" applyAlignment="1">
      <alignment horizontal="center" vertical="center"/>
    </xf>
    <xf numFmtId="0" fontId="14" fillId="0" borderId="181" xfId="4" applyFont="1" applyBorder="1" applyAlignment="1">
      <alignment horizontal="left" vertical="center"/>
    </xf>
    <xf numFmtId="205" fontId="14" fillId="0" borderId="0" xfId="4" applyNumberFormat="1" applyFont="1" applyAlignment="1">
      <alignment horizontal="left" vertical="center"/>
    </xf>
    <xf numFmtId="0" fontId="14" fillId="0" borderId="191" xfId="4" applyFont="1" applyBorder="1" applyAlignment="1">
      <alignment horizontal="left" vertical="center"/>
    </xf>
    <xf numFmtId="0" fontId="14" fillId="0" borderId="0" xfId="16" applyFont="1" applyAlignment="1">
      <alignment vertical="center" wrapText="1"/>
    </xf>
    <xf numFmtId="0" fontId="14" fillId="0" borderId="0" xfId="4" applyFont="1" applyAlignment="1">
      <alignment horizontal="left" vertical="top" wrapText="1" shrinkToFit="1"/>
    </xf>
    <xf numFmtId="0" fontId="16" fillId="0" borderId="24" xfId="4" applyFont="1" applyBorder="1">
      <alignment vertical="center"/>
    </xf>
    <xf numFmtId="181" fontId="10" fillId="0" borderId="0" xfId="4" applyNumberFormat="1" applyFont="1" applyFill="1" applyAlignment="1"/>
    <xf numFmtId="181" fontId="10" fillId="0" borderId="0" xfId="4" applyNumberFormat="1" applyFont="1" applyFill="1">
      <alignment vertical="center"/>
    </xf>
    <xf numFmtId="181" fontId="14" fillId="2" borderId="0" xfId="4" applyNumberFormat="1" applyFont="1" applyFill="1" applyAlignment="1"/>
    <xf numFmtId="0" fontId="22" fillId="2" borderId="0" xfId="5" applyFont="1" applyFill="1" applyAlignment="1">
      <alignment horizontal="right" vertical="top"/>
    </xf>
    <xf numFmtId="0" fontId="30" fillId="10" borderId="13" xfId="4" applyFont="1" applyFill="1" applyBorder="1" applyAlignment="1">
      <alignment horizontal="left" vertical="center"/>
    </xf>
    <xf numFmtId="0" fontId="30" fillId="10" borderId="0" xfId="4" applyFont="1" applyFill="1" applyAlignment="1">
      <alignment horizontal="center" vertical="center"/>
    </xf>
    <xf numFmtId="0" fontId="10" fillId="10" borderId="0" xfId="4" applyFont="1" applyFill="1" applyAlignment="1">
      <alignment horizontal="center" vertical="center"/>
    </xf>
    <xf numFmtId="0" fontId="10" fillId="10" borderId="14" xfId="4" applyFont="1" applyFill="1" applyBorder="1" applyAlignment="1">
      <alignment horizontal="center" vertical="center"/>
    </xf>
    <xf numFmtId="0" fontId="14" fillId="10" borderId="21" xfId="4" applyFont="1" applyFill="1" applyBorder="1" applyAlignment="1">
      <alignment horizontal="center" vertical="center"/>
    </xf>
    <xf numFmtId="0" fontId="14" fillId="10" borderId="42" xfId="4" applyFont="1" applyFill="1" applyBorder="1" applyAlignment="1">
      <alignment horizontal="center" vertical="center"/>
    </xf>
    <xf numFmtId="0" fontId="86" fillId="10" borderId="78" xfId="4" applyFont="1" applyFill="1" applyBorder="1" applyAlignment="1">
      <alignment horizontal="left" vertical="center"/>
    </xf>
    <xf numFmtId="0" fontId="86" fillId="10" borderId="0" xfId="4" applyFont="1" applyFill="1" applyAlignment="1">
      <alignment horizontal="left" vertical="center"/>
    </xf>
    <xf numFmtId="0" fontId="14" fillId="10" borderId="0" xfId="4" applyFont="1" applyFill="1" applyAlignment="1">
      <alignment horizontal="left" vertical="center"/>
    </xf>
    <xf numFmtId="0" fontId="14" fillId="10" borderId="13" xfId="4" applyFont="1" applyFill="1" applyBorder="1" applyAlignment="1">
      <alignment horizontal="left" vertical="center"/>
    </xf>
    <xf numFmtId="0" fontId="14" fillId="10" borderId="14" xfId="4" applyFont="1" applyFill="1" applyBorder="1" applyAlignment="1">
      <alignment horizontal="left" vertical="center"/>
    </xf>
    <xf numFmtId="181" fontId="14" fillId="10" borderId="43" xfId="1" applyNumberFormat="1" applyFont="1" applyFill="1" applyBorder="1" applyAlignment="1">
      <alignment horizontal="right" vertical="center"/>
    </xf>
    <xf numFmtId="0" fontId="14" fillId="10" borderId="15" xfId="4" applyFont="1" applyFill="1" applyBorder="1">
      <alignment vertical="center"/>
    </xf>
    <xf numFmtId="0" fontId="29" fillId="10" borderId="16" xfId="4" applyFont="1" applyFill="1" applyBorder="1" applyAlignment="1">
      <alignment horizontal="right" vertical="center"/>
    </xf>
    <xf numFmtId="0" fontId="14" fillId="10" borderId="6" xfId="4" applyFont="1" applyFill="1" applyBorder="1">
      <alignment vertical="center"/>
    </xf>
    <xf numFmtId="177" fontId="14" fillId="10" borderId="37" xfId="4" applyNumberFormat="1" applyFont="1" applyFill="1" applyBorder="1" applyAlignment="1">
      <alignment vertical="center" shrinkToFit="1"/>
    </xf>
    <xf numFmtId="177" fontId="14" fillId="10" borderId="6" xfId="4" applyNumberFormat="1" applyFont="1" applyFill="1" applyBorder="1" applyAlignment="1">
      <alignment vertical="center" shrinkToFit="1"/>
    </xf>
    <xf numFmtId="0" fontId="14" fillId="10" borderId="16" xfId="4" applyFont="1" applyFill="1" applyBorder="1">
      <alignment vertical="center"/>
    </xf>
    <xf numFmtId="0" fontId="86" fillId="10" borderId="21" xfId="4" applyFont="1" applyFill="1" applyBorder="1" applyAlignment="1">
      <alignment horizontal="center" vertical="center"/>
    </xf>
    <xf numFmtId="183" fontId="86" fillId="10" borderId="11" xfId="1" applyNumberFormat="1" applyFont="1" applyFill="1" applyBorder="1" applyAlignment="1">
      <alignment horizontal="right" vertical="center"/>
    </xf>
    <xf numFmtId="183" fontId="14" fillId="10" borderId="11" xfId="1" applyNumberFormat="1" applyFont="1" applyFill="1" applyBorder="1" applyAlignment="1">
      <alignment horizontal="right" vertical="center"/>
    </xf>
    <xf numFmtId="183" fontId="14" fillId="10" borderId="10" xfId="1" applyNumberFormat="1" applyFont="1" applyFill="1" applyBorder="1" applyAlignment="1">
      <alignment horizontal="right" vertical="center"/>
    </xf>
    <xf numFmtId="183" fontId="14" fillId="10" borderId="12" xfId="1" applyNumberFormat="1" applyFont="1" applyFill="1" applyBorder="1" applyAlignment="1">
      <alignment horizontal="right" vertical="center"/>
    </xf>
    <xf numFmtId="177" fontId="14" fillId="10" borderId="15" xfId="4" applyNumberFormat="1" applyFont="1" applyFill="1" applyBorder="1" applyAlignment="1">
      <alignment vertical="center" shrinkToFit="1"/>
    </xf>
    <xf numFmtId="177" fontId="14" fillId="10" borderId="16" xfId="4" applyNumberFormat="1" applyFont="1" applyFill="1" applyBorder="1" applyAlignment="1">
      <alignment vertical="center" shrinkToFit="1"/>
    </xf>
    <xf numFmtId="0" fontId="85" fillId="0" borderId="0" xfId="0" quotePrefix="1" applyFont="1" applyAlignment="1">
      <alignment vertical="top"/>
    </xf>
    <xf numFmtId="0" fontId="14" fillId="10" borderId="91" xfId="4" applyFont="1" applyFill="1" applyBorder="1" applyAlignment="1">
      <alignment vertical="top" shrinkToFit="1"/>
    </xf>
    <xf numFmtId="49" fontId="14" fillId="10" borderId="6" xfId="4" applyNumberFormat="1" applyFont="1" applyFill="1" applyBorder="1" applyAlignment="1">
      <alignment horizontal="center" vertical="top" shrinkToFit="1"/>
    </xf>
    <xf numFmtId="0" fontId="14" fillId="10" borderId="15" xfId="4" applyFont="1" applyFill="1" applyBorder="1" applyAlignment="1">
      <alignment vertical="top" shrinkToFit="1"/>
    </xf>
    <xf numFmtId="49" fontId="14" fillId="10" borderId="16" xfId="4" applyNumberFormat="1" applyFont="1" applyFill="1" applyBorder="1" applyAlignment="1">
      <alignment horizontal="center" vertical="top" shrinkToFit="1"/>
    </xf>
    <xf numFmtId="181" fontId="14" fillId="10" borderId="21" xfId="1" applyNumberFormat="1" applyFont="1" applyFill="1" applyBorder="1" applyAlignment="1">
      <alignment horizontal="right" vertical="center"/>
    </xf>
    <xf numFmtId="181" fontId="14" fillId="10" borderId="42" xfId="1" applyNumberFormat="1" applyFont="1" applyFill="1" applyBorder="1" applyAlignment="1">
      <alignment horizontal="right" vertical="center"/>
    </xf>
    <xf numFmtId="0" fontId="20" fillId="2" borderId="78" xfId="4" applyFont="1" applyFill="1" applyBorder="1" applyAlignment="1">
      <alignment horizontal="center" vertical="center"/>
    </xf>
    <xf numFmtId="0" fontId="20" fillId="0" borderId="78" xfId="4" applyFont="1" applyFill="1" applyBorder="1" applyAlignment="1">
      <alignment horizontal="center" vertical="center"/>
    </xf>
    <xf numFmtId="0" fontId="28" fillId="0" borderId="0" xfId="4" applyFont="1">
      <alignment vertical="center"/>
    </xf>
    <xf numFmtId="0" fontId="16" fillId="0" borderId="0" xfId="4" applyFont="1" applyFill="1">
      <alignment vertical="center"/>
    </xf>
    <xf numFmtId="0" fontId="16" fillId="0" borderId="11" xfId="4" applyFont="1" applyFill="1" applyBorder="1">
      <alignment vertical="center"/>
    </xf>
    <xf numFmtId="0" fontId="16" fillId="0" borderId="12" xfId="4" applyFont="1" applyFill="1" applyBorder="1">
      <alignment vertical="center"/>
    </xf>
    <xf numFmtId="0" fontId="16" fillId="0" borderId="0" xfId="4" applyFont="1" applyFill="1" applyAlignment="1">
      <alignment vertical="top"/>
    </xf>
    <xf numFmtId="0" fontId="16" fillId="0" borderId="0" xfId="4" applyFont="1" applyAlignment="1">
      <alignment vertical="top"/>
    </xf>
    <xf numFmtId="0" fontId="16" fillId="0" borderId="14" xfId="4" applyFont="1" applyBorder="1" applyAlignment="1">
      <alignment vertical="top"/>
    </xf>
    <xf numFmtId="0" fontId="14" fillId="0" borderId="5" xfId="4" applyFont="1" applyFill="1" applyBorder="1" applyAlignment="1">
      <alignment vertical="center" wrapText="1"/>
    </xf>
    <xf numFmtId="0" fontId="50" fillId="0" borderId="24" xfId="4" applyFont="1" applyFill="1" applyBorder="1">
      <alignment vertical="center"/>
    </xf>
    <xf numFmtId="0" fontId="57" fillId="0" borderId="0" xfId="16" applyFont="1" applyFill="1" applyAlignment="1">
      <alignment vertical="top" wrapText="1"/>
    </xf>
    <xf numFmtId="0" fontId="16" fillId="0" borderId="0" xfId="4" applyFont="1" applyFill="1" applyAlignment="1">
      <alignment vertical="top" wrapText="1"/>
    </xf>
    <xf numFmtId="0" fontId="57" fillId="0" borderId="0" xfId="16" applyFont="1" applyFill="1" applyAlignment="1">
      <alignment vertical="center"/>
    </xf>
    <xf numFmtId="0" fontId="57" fillId="0" borderId="0" xfId="16" applyFont="1" applyFill="1" applyAlignment="1">
      <alignment vertical="top"/>
    </xf>
    <xf numFmtId="0" fontId="19" fillId="0" borderId="0" xfId="4" applyFont="1" applyFill="1" applyAlignment="1">
      <alignment vertical="center" wrapText="1"/>
    </xf>
    <xf numFmtId="0" fontId="88" fillId="0" borderId="0" xfId="16" applyFont="1" applyAlignment="1">
      <alignment vertical="center"/>
    </xf>
    <xf numFmtId="0" fontId="16" fillId="0" borderId="0" xfId="4" applyFont="1" applyAlignment="1">
      <alignment vertical="center" wrapText="1"/>
    </xf>
    <xf numFmtId="0" fontId="28" fillId="0" borderId="0" xfId="4" applyFont="1" applyAlignment="1">
      <alignment vertical="center" wrapText="1"/>
    </xf>
    <xf numFmtId="0" fontId="24" fillId="0" borderId="0" xfId="4" applyFont="1" applyAlignment="1">
      <alignment vertical="center" wrapText="1"/>
    </xf>
    <xf numFmtId="0" fontId="24" fillId="0" borderId="6" xfId="4" applyFont="1" applyFill="1" applyBorder="1" applyAlignment="1">
      <alignment vertical="center" wrapText="1"/>
    </xf>
    <xf numFmtId="0" fontId="14" fillId="0" borderId="0" xfId="4" applyFont="1" applyAlignment="1">
      <alignment horizontal="center" vertical="center" wrapText="1"/>
    </xf>
    <xf numFmtId="0" fontId="57" fillId="0" borderId="0" xfId="16" applyFont="1" applyAlignment="1">
      <alignment vertical="center"/>
    </xf>
    <xf numFmtId="0" fontId="57" fillId="0" borderId="0" xfId="16" applyFont="1" applyAlignment="1">
      <alignment vertical="top" wrapText="1"/>
    </xf>
    <xf numFmtId="0" fontId="16" fillId="0" borderId="0" xfId="16" applyFont="1" applyAlignment="1">
      <alignment horizontal="left" vertical="top"/>
    </xf>
    <xf numFmtId="0" fontId="57" fillId="0" borderId="0" xfId="16" applyFont="1" applyAlignment="1">
      <alignment horizontal="left" vertical="center"/>
    </xf>
    <xf numFmtId="0" fontId="16" fillId="0" borderId="0" xfId="4" applyFont="1" applyAlignment="1">
      <alignment horizontal="left" vertical="center"/>
    </xf>
    <xf numFmtId="0" fontId="16" fillId="0" borderId="0" xfId="4" applyFont="1" applyAlignment="1">
      <alignment horizontal="left" vertical="top"/>
    </xf>
    <xf numFmtId="0" fontId="19" fillId="0" borderId="0" xfId="4" applyFont="1" applyAlignment="1">
      <alignment vertical="center" wrapText="1"/>
    </xf>
    <xf numFmtId="0" fontId="10" fillId="0" borderId="0" xfId="4" applyFont="1" applyAlignment="1">
      <alignment horizontal="left" vertical="top" wrapText="1"/>
    </xf>
    <xf numFmtId="0" fontId="14" fillId="0" borderId="0" xfId="4" applyFont="1" applyAlignment="1"/>
    <xf numFmtId="0" fontId="25" fillId="0" borderId="0" xfId="4" applyFont="1" applyAlignment="1">
      <alignment horizontal="center" vertical="center"/>
    </xf>
    <xf numFmtId="0" fontId="57" fillId="0" borderId="0" xfId="16" applyFont="1" applyAlignment="1">
      <alignment vertical="top"/>
    </xf>
    <xf numFmtId="0" fontId="57" fillId="0" borderId="0" xfId="16" applyFont="1" applyAlignment="1">
      <alignment vertical="center" wrapText="1"/>
    </xf>
    <xf numFmtId="0" fontId="14" fillId="2" borderId="35" xfId="4" applyFont="1" applyFill="1" applyBorder="1" applyAlignment="1">
      <alignment vertical="center" wrapText="1"/>
    </xf>
    <xf numFmtId="0" fontId="10" fillId="2" borderId="24" xfId="4" applyFont="1" applyFill="1" applyBorder="1" applyAlignment="1">
      <alignment vertical="center" wrapText="1"/>
    </xf>
    <xf numFmtId="0" fontId="22" fillId="0" borderId="0" xfId="4" applyFont="1" applyFill="1" applyAlignment="1">
      <alignment horizontal="left" vertical="top"/>
    </xf>
    <xf numFmtId="0" fontId="21" fillId="0" borderId="0" xfId="4" applyFont="1" applyFill="1" applyAlignment="1">
      <alignment vertical="top"/>
    </xf>
    <xf numFmtId="0" fontId="89" fillId="0" borderId="0" xfId="16" applyFont="1" applyFill="1" applyAlignment="1">
      <alignment vertical="center"/>
    </xf>
    <xf numFmtId="0" fontId="21" fillId="0" borderId="0" xfId="4" applyFont="1" applyFill="1" applyAlignment="1">
      <alignment horizontal="left" vertical="center"/>
    </xf>
    <xf numFmtId="0" fontId="21" fillId="0" borderId="0" xfId="4" applyFont="1" applyFill="1" applyAlignment="1">
      <alignment vertical="top" wrapText="1"/>
    </xf>
    <xf numFmtId="0" fontId="81" fillId="0" borderId="0" xfId="16" applyFont="1" applyFill="1" applyAlignment="1">
      <alignment vertical="top"/>
    </xf>
    <xf numFmtId="0" fontId="19" fillId="0" borderId="0" xfId="4" applyFont="1" applyFill="1" applyAlignment="1">
      <alignment vertical="top"/>
    </xf>
    <xf numFmtId="0" fontId="57" fillId="0" borderId="0" xfId="16" applyFont="1" applyFill="1" applyAlignment="1">
      <alignment vertical="center" wrapText="1"/>
    </xf>
    <xf numFmtId="0" fontId="14" fillId="2" borderId="24" xfId="4" applyFont="1" applyFill="1" applyBorder="1" applyAlignment="1">
      <alignment vertical="top" wrapText="1"/>
    </xf>
    <xf numFmtId="0" fontId="14" fillId="0" borderId="5" xfId="4" applyFont="1" applyFill="1" applyBorder="1" applyAlignment="1">
      <alignment vertical="top"/>
    </xf>
    <xf numFmtId="0" fontId="14" fillId="0" borderId="7" xfId="4" applyFont="1" applyFill="1" applyBorder="1" applyAlignment="1">
      <alignment vertical="top" wrapText="1"/>
    </xf>
    <xf numFmtId="0" fontId="14" fillId="0" borderId="9" xfId="4" applyFont="1" applyFill="1" applyBorder="1" applyAlignment="1">
      <alignment vertical="top" wrapText="1"/>
    </xf>
    <xf numFmtId="0" fontId="60" fillId="0" borderId="0" xfId="16" applyFont="1" applyFill="1" applyAlignment="1">
      <alignment vertical="top"/>
    </xf>
    <xf numFmtId="0" fontId="60" fillId="0" borderId="0" xfId="16" applyFont="1" applyFill="1" applyAlignment="1">
      <alignment vertical="center"/>
    </xf>
    <xf numFmtId="0" fontId="14" fillId="2" borderId="78" xfId="4" applyFont="1" applyFill="1" applyBorder="1" applyAlignment="1">
      <alignment wrapText="1"/>
    </xf>
    <xf numFmtId="0" fontId="14" fillId="2" borderId="0" xfId="4" applyFont="1" applyFill="1" applyAlignment="1">
      <alignment wrapText="1"/>
    </xf>
    <xf numFmtId="0" fontId="14" fillId="2" borderId="5" xfId="4" applyFont="1" applyFill="1" applyBorder="1" applyAlignment="1">
      <alignment wrapText="1"/>
    </xf>
    <xf numFmtId="0" fontId="16" fillId="0" borderId="0" xfId="16" applyFont="1" applyFill="1" applyAlignment="1">
      <alignment vertical="center"/>
    </xf>
    <xf numFmtId="0" fontId="14" fillId="0" borderId="0" xfId="16" applyFont="1" applyFill="1" applyAlignment="1">
      <alignment vertical="center"/>
    </xf>
    <xf numFmtId="0" fontId="57" fillId="0" borderId="0" xfId="16" applyFont="1" applyBorder="1" applyAlignment="1">
      <alignment vertical="top" wrapText="1"/>
    </xf>
    <xf numFmtId="0" fontId="10" fillId="0" borderId="24" xfId="0" applyFont="1" applyBorder="1" applyAlignment="1">
      <alignment horizontal="left" vertical="center"/>
    </xf>
    <xf numFmtId="0" fontId="14" fillId="2" borderId="78" xfId="4" applyFont="1" applyFill="1" applyBorder="1" applyAlignment="1">
      <alignment horizontal="center"/>
    </xf>
    <xf numFmtId="0" fontId="14" fillId="0" borderId="0" xfId="0" applyFont="1" applyAlignment="1">
      <alignment vertical="center" wrapText="1"/>
    </xf>
    <xf numFmtId="0" fontId="14" fillId="0" borderId="5" xfId="0" applyFont="1" applyBorder="1" applyAlignment="1">
      <alignment vertical="center" wrapText="1"/>
    </xf>
    <xf numFmtId="0" fontId="14" fillId="8" borderId="0" xfId="4" applyFont="1" applyFill="1">
      <alignment vertical="center"/>
    </xf>
    <xf numFmtId="0" fontId="23" fillId="2" borderId="0" xfId="4" applyFont="1" applyFill="1">
      <alignment vertical="center"/>
    </xf>
    <xf numFmtId="180" fontId="14" fillId="2" borderId="11" xfId="4" applyNumberFormat="1" applyFont="1" applyFill="1" applyBorder="1">
      <alignment vertical="center"/>
    </xf>
    <xf numFmtId="180" fontId="14" fillId="0" borderId="11" xfId="4" applyNumberFormat="1" applyFont="1" applyFill="1" applyBorder="1">
      <alignment vertical="center"/>
    </xf>
    <xf numFmtId="0" fontId="50" fillId="0" borderId="0" xfId="4" applyFont="1" applyAlignment="1">
      <alignment horizontal="center" vertical="center"/>
    </xf>
    <xf numFmtId="0" fontId="60" fillId="0" borderId="0" xfId="16" applyFont="1" applyFill="1" applyAlignment="1">
      <alignment vertical="top" wrapText="1"/>
    </xf>
    <xf numFmtId="0" fontId="21" fillId="0" borderId="0" xfId="16" applyFont="1" applyFill="1" applyAlignment="1">
      <alignment vertical="center"/>
    </xf>
    <xf numFmtId="0" fontId="57" fillId="0" borderId="0" xfId="16" applyFont="1" applyFill="1" applyAlignment="1">
      <alignment horizontal="left" vertical="top"/>
    </xf>
    <xf numFmtId="181" fontId="10" fillId="0" borderId="0" xfId="4" applyNumberFormat="1" applyFont="1">
      <alignment vertical="center"/>
    </xf>
    <xf numFmtId="0" fontId="85" fillId="0" borderId="0" xfId="4" applyFont="1" applyAlignment="1">
      <alignment vertical="top" wrapText="1" shrinkToFit="1"/>
    </xf>
    <xf numFmtId="0" fontId="85" fillId="0" borderId="5" xfId="4" applyFont="1" applyBorder="1" applyAlignment="1">
      <alignment vertical="top" wrapText="1" shrinkToFit="1"/>
    </xf>
    <xf numFmtId="0" fontId="85" fillId="0" borderId="7" xfId="4" applyFont="1" applyBorder="1" applyAlignment="1">
      <alignment vertical="top" wrapText="1" shrinkToFit="1"/>
    </xf>
    <xf numFmtId="0" fontId="48" fillId="9" borderId="0" xfId="0" applyFont="1" applyFill="1" applyAlignment="1">
      <alignment horizontal="center" vertical="center"/>
    </xf>
    <xf numFmtId="0" fontId="48" fillId="9" borderId="0" xfId="15" applyFont="1" applyFill="1" applyAlignment="1">
      <alignment vertical="center" shrinkToFit="1"/>
    </xf>
    <xf numFmtId="0" fontId="48" fillId="9" borderId="0" xfId="15" applyFont="1" applyFill="1" applyAlignment="1">
      <alignment horizontal="center" vertical="center" shrinkToFit="1"/>
    </xf>
    <xf numFmtId="0" fontId="47" fillId="9" borderId="0" xfId="15" applyFont="1" applyFill="1" applyAlignment="1">
      <alignment horizontal="left" vertical="center"/>
    </xf>
    <xf numFmtId="0" fontId="1" fillId="9" borderId="0" xfId="15" applyFill="1" applyAlignment="1">
      <alignment vertical="center"/>
    </xf>
    <xf numFmtId="0" fontId="11" fillId="0" borderId="0" xfId="4" applyFont="1" applyFill="1">
      <alignment vertical="center"/>
    </xf>
    <xf numFmtId="0" fontId="11" fillId="0" borderId="10" xfId="4" applyFont="1" applyBorder="1">
      <alignment vertical="center"/>
    </xf>
    <xf numFmtId="0" fontId="36" fillId="0" borderId="11" xfId="4" applyFont="1" applyBorder="1">
      <alignment vertical="center"/>
    </xf>
    <xf numFmtId="0" fontId="36" fillId="0" borderId="12" xfId="4" applyFont="1" applyBorder="1">
      <alignment vertical="center"/>
    </xf>
    <xf numFmtId="0" fontId="11" fillId="0" borderId="13" xfId="4" applyFont="1" applyBorder="1">
      <alignment vertical="center"/>
    </xf>
    <xf numFmtId="0" fontId="36" fillId="0" borderId="14" xfId="4" applyFont="1" applyBorder="1">
      <alignment vertical="center"/>
    </xf>
    <xf numFmtId="0" fontId="11" fillId="0" borderId="13" xfId="4" applyFont="1" applyBorder="1" applyAlignment="1">
      <alignment horizontal="left" vertical="center"/>
    </xf>
    <xf numFmtId="0" fontId="36" fillId="0" borderId="0" xfId="4" applyFont="1" applyAlignment="1">
      <alignment horizontal="left" vertical="center"/>
    </xf>
    <xf numFmtId="0" fontId="11" fillId="0" borderId="0" xfId="4" applyFont="1" applyAlignment="1">
      <alignment horizontal="left" vertical="center"/>
    </xf>
    <xf numFmtId="0" fontId="90" fillId="2" borderId="0" xfId="4" applyFont="1" applyFill="1" applyAlignment="1">
      <alignment vertical="center" wrapText="1"/>
    </xf>
    <xf numFmtId="0" fontId="36" fillId="0" borderId="15" xfId="4" applyFont="1" applyBorder="1" applyAlignment="1">
      <alignment horizontal="left" vertical="center"/>
    </xf>
    <xf numFmtId="0" fontId="11" fillId="0" borderId="6" xfId="4" applyFont="1" applyBorder="1" applyAlignment="1">
      <alignment horizontal="left" vertical="center"/>
    </xf>
    <xf numFmtId="0" fontId="36" fillId="0" borderId="6" xfId="4" applyFont="1" applyBorder="1" applyAlignment="1">
      <alignment horizontal="left" vertical="center"/>
    </xf>
    <xf numFmtId="0" fontId="90" fillId="2" borderId="6" xfId="4" applyFont="1" applyFill="1" applyBorder="1" applyAlignment="1">
      <alignment vertical="center" wrapText="1"/>
    </xf>
    <xf numFmtId="0" fontId="36" fillId="0" borderId="6" xfId="4" applyFont="1" applyBorder="1">
      <alignment vertical="center"/>
    </xf>
    <xf numFmtId="0" fontId="36" fillId="0" borderId="16" xfId="4" applyFont="1" applyBorder="1">
      <alignment vertical="center"/>
    </xf>
    <xf numFmtId="0" fontId="48" fillId="0" borderId="15" xfId="15" applyFont="1" applyBorder="1" applyAlignment="1">
      <alignment horizontal="center" vertical="center" shrinkToFit="1"/>
    </xf>
    <xf numFmtId="0" fontId="1" fillId="9" borderId="13" xfId="15" applyFill="1" applyBorder="1" applyAlignment="1">
      <alignment vertical="center"/>
    </xf>
    <xf numFmtId="0" fontId="47" fillId="9" borderId="13" xfId="15" applyFont="1" applyFill="1" applyBorder="1" applyAlignment="1">
      <alignment horizontal="left" vertical="center"/>
    </xf>
    <xf numFmtId="0" fontId="47" fillId="9" borderId="0" xfId="15" applyFont="1" applyFill="1" applyAlignment="1">
      <alignment vertical="center" shrinkToFit="1"/>
    </xf>
    <xf numFmtId="0" fontId="0" fillId="9" borderId="0" xfId="0" applyFill="1">
      <alignment vertical="center"/>
    </xf>
    <xf numFmtId="0" fontId="35" fillId="2" borderId="0" xfId="4" applyFont="1" applyFill="1">
      <alignment vertical="center"/>
    </xf>
    <xf numFmtId="0" fontId="41" fillId="2" borderId="0" xfId="4" applyFont="1" applyFill="1">
      <alignment vertical="center"/>
    </xf>
    <xf numFmtId="0" fontId="91" fillId="0" borderId="0" xfId="4" applyFont="1" applyAlignment="1">
      <alignment vertical="top" wrapText="1"/>
    </xf>
    <xf numFmtId="0" fontId="10" fillId="11" borderId="0" xfId="4" applyFont="1" applyFill="1">
      <alignment vertical="center"/>
    </xf>
    <xf numFmtId="0" fontId="10" fillId="11" borderId="0" xfId="4" applyFont="1" applyFill="1" applyAlignment="1">
      <alignment horizontal="center" vertical="center"/>
    </xf>
    <xf numFmtId="0" fontId="11" fillId="11" borderId="0" xfId="4" applyFont="1" applyFill="1">
      <alignment vertical="center"/>
    </xf>
    <xf numFmtId="0" fontId="13" fillId="11" borderId="0" xfId="4" applyFont="1" applyFill="1">
      <alignment vertical="center"/>
    </xf>
    <xf numFmtId="0" fontId="14" fillId="11" borderId="0" xfId="4" applyFont="1" applyFill="1">
      <alignment vertical="center"/>
    </xf>
    <xf numFmtId="0" fontId="10" fillId="11" borderId="330" xfId="4" applyFont="1" applyFill="1" applyBorder="1">
      <alignment vertical="center"/>
    </xf>
    <xf numFmtId="0" fontId="10" fillId="11" borderId="331" xfId="4" applyFont="1" applyFill="1" applyBorder="1">
      <alignment vertical="center"/>
    </xf>
    <xf numFmtId="0" fontId="13" fillId="0" borderId="78" xfId="4" applyFont="1" applyBorder="1" applyAlignment="1">
      <alignment horizontal="right" vertical="top"/>
    </xf>
    <xf numFmtId="0" fontId="84" fillId="0" borderId="7" xfId="4" applyFont="1" applyBorder="1" applyAlignment="1">
      <alignment vertical="center" shrinkToFit="1"/>
    </xf>
    <xf numFmtId="0" fontId="10" fillId="2" borderId="227" xfId="4" applyFont="1" applyFill="1" applyBorder="1" applyAlignment="1">
      <alignment horizontal="right" vertical="center"/>
    </xf>
    <xf numFmtId="205" fontId="14" fillId="0" borderId="227" xfId="4" applyNumberFormat="1" applyFont="1" applyBorder="1" applyAlignment="1">
      <alignment horizontal="left" vertical="center"/>
    </xf>
    <xf numFmtId="0" fontId="13" fillId="2" borderId="5" xfId="4" applyFont="1" applyFill="1" applyBorder="1" applyAlignment="1">
      <alignment vertical="top" wrapText="1"/>
    </xf>
    <xf numFmtId="0" fontId="14" fillId="0" borderId="0" xfId="4" applyFont="1" applyFill="1" applyAlignment="1">
      <alignment vertical="top" wrapText="1"/>
    </xf>
    <xf numFmtId="0" fontId="14" fillId="0" borderId="5" xfId="4" applyFont="1" applyFill="1" applyBorder="1" applyAlignment="1">
      <alignment vertical="top" wrapText="1"/>
    </xf>
    <xf numFmtId="49" fontId="16" fillId="0" borderId="0" xfId="4" applyNumberFormat="1" applyFont="1" applyFill="1" applyAlignment="1">
      <alignment horizontal="center" vertical="center"/>
    </xf>
    <xf numFmtId="0" fontId="10" fillId="0" borderId="0" xfId="4" applyFont="1" applyFill="1" applyAlignment="1">
      <alignment horizontal="center" vertical="center"/>
    </xf>
    <xf numFmtId="181" fontId="10" fillId="0" borderId="10" xfId="4" applyNumberFormat="1" applyFont="1" applyFill="1" applyBorder="1" applyAlignment="1">
      <alignment horizontal="center" vertical="center"/>
    </xf>
    <xf numFmtId="181" fontId="10" fillId="0" borderId="11" xfId="4" applyNumberFormat="1" applyFont="1" applyFill="1" applyBorder="1" applyAlignment="1">
      <alignment horizontal="center" vertical="center"/>
    </xf>
    <xf numFmtId="0" fontId="14" fillId="0" borderId="0" xfId="4" applyFont="1" applyFill="1" applyAlignment="1">
      <alignment horizontal="left" vertical="top" wrapText="1"/>
    </xf>
    <xf numFmtId="0" fontId="14" fillId="0" borderId="0" xfId="4" applyFont="1" applyFill="1" applyAlignment="1">
      <alignment horizontal="left" vertical="center"/>
    </xf>
    <xf numFmtId="0" fontId="14" fillId="0" borderId="0" xfId="0" applyFont="1" applyAlignment="1">
      <alignment horizontal="left" vertical="top" wrapText="1"/>
    </xf>
    <xf numFmtId="0" fontId="14" fillId="0" borderId="5" xfId="0" applyFont="1" applyBorder="1" applyAlignment="1">
      <alignment horizontal="left" vertical="top" wrapText="1"/>
    </xf>
    <xf numFmtId="0" fontId="14" fillId="0" borderId="0" xfId="0" applyFont="1" applyAlignment="1">
      <alignment horizontal="center" vertical="center" shrinkToFit="1"/>
    </xf>
    <xf numFmtId="4" fontId="14" fillId="0" borderId="0" xfId="4" applyNumberFormat="1" applyFont="1" applyFill="1" applyAlignment="1">
      <alignment horizontal="right" vertical="center"/>
    </xf>
    <xf numFmtId="0" fontId="10" fillId="0" borderId="59" xfId="4" applyFont="1" applyFill="1" applyBorder="1" applyAlignment="1">
      <alignment horizontal="left" vertical="center"/>
    </xf>
    <xf numFmtId="185" fontId="10" fillId="0" borderId="11" xfId="4" applyNumberFormat="1" applyFont="1" applyFill="1" applyBorder="1" applyAlignment="1">
      <alignment horizontal="center" vertical="center" shrinkToFit="1"/>
    </xf>
    <xf numFmtId="185" fontId="10" fillId="0" borderId="12" xfId="4" applyNumberFormat="1" applyFont="1" applyFill="1" applyBorder="1" applyAlignment="1">
      <alignment horizontal="center" vertical="center" shrinkToFit="1"/>
    </xf>
    <xf numFmtId="0" fontId="10" fillId="0" borderId="0" xfId="0" applyFont="1" applyAlignment="1">
      <alignment horizontal="center" vertical="center"/>
    </xf>
    <xf numFmtId="0" fontId="10" fillId="0" borderId="13" xfId="4" applyFont="1" applyFill="1" applyBorder="1" applyAlignment="1">
      <alignment horizontal="center" vertical="center"/>
    </xf>
    <xf numFmtId="0" fontId="29" fillId="0" borderId="0" xfId="4" applyFont="1" applyFill="1" applyAlignment="1">
      <alignment horizontal="left" vertical="center" wrapText="1"/>
    </xf>
    <xf numFmtId="0" fontId="29" fillId="0" borderId="14" xfId="4" applyFont="1" applyFill="1" applyBorder="1" applyAlignment="1">
      <alignment horizontal="left" vertical="center" wrapText="1"/>
    </xf>
    <xf numFmtId="0" fontId="10" fillId="0" borderId="6" xfId="4" applyFont="1" applyFill="1" applyBorder="1" applyAlignment="1">
      <alignment horizontal="left" vertical="center"/>
    </xf>
    <xf numFmtId="49" fontId="29" fillId="0" borderId="0" xfId="4" quotePrefix="1" applyNumberFormat="1" applyFont="1" applyFill="1" applyAlignment="1">
      <alignment horizontal="left" vertical="center" wrapText="1"/>
    </xf>
    <xf numFmtId="0" fontId="10" fillId="2" borderId="18" xfId="4" applyFont="1" applyFill="1" applyBorder="1">
      <alignment vertical="center"/>
    </xf>
    <xf numFmtId="0" fontId="10" fillId="2" borderId="19" xfId="4" applyFont="1" applyFill="1" applyBorder="1">
      <alignment vertical="center"/>
    </xf>
    <xf numFmtId="0" fontId="14" fillId="0" borderId="12" xfId="0" applyFont="1" applyBorder="1">
      <alignment vertical="center"/>
    </xf>
    <xf numFmtId="0" fontId="10" fillId="0" borderId="0" xfId="4" applyFont="1" applyFill="1" applyAlignment="1">
      <alignment horizontal="distributed" vertical="center"/>
    </xf>
    <xf numFmtId="0" fontId="10" fillId="2" borderId="0" xfId="4" applyFont="1" applyFill="1" applyAlignment="1">
      <alignment horizontal="left" vertical="center"/>
    </xf>
    <xf numFmtId="0" fontId="10" fillId="2" borderId="24" xfId="4" applyFont="1" applyFill="1" applyBorder="1" applyAlignment="1">
      <alignment horizontal="left" vertical="center"/>
    </xf>
    <xf numFmtId="0" fontId="14" fillId="0" borderId="0" xfId="4" applyFont="1" applyAlignment="1">
      <alignment vertical="center" shrinkToFit="1"/>
    </xf>
    <xf numFmtId="0" fontId="14" fillId="2" borderId="78" xfId="4" applyFont="1" applyFill="1" applyBorder="1">
      <alignment vertical="center"/>
    </xf>
    <xf numFmtId="0" fontId="14" fillId="2" borderId="0" xfId="4" applyFont="1" applyFill="1">
      <alignment vertical="center"/>
    </xf>
    <xf numFmtId="0" fontId="14" fillId="2" borderId="5" xfId="4" applyFont="1" applyFill="1" applyBorder="1">
      <alignment vertical="center"/>
    </xf>
    <xf numFmtId="0" fontId="14" fillId="2" borderId="0" xfId="4" applyFont="1" applyFill="1" applyAlignment="1">
      <alignment horizontal="left" vertical="top" wrapText="1"/>
    </xf>
    <xf numFmtId="49" fontId="16" fillId="0" borderId="0" xfId="4" quotePrefix="1" applyNumberFormat="1" applyFont="1" applyAlignment="1">
      <alignment horizontal="center" vertical="center"/>
    </xf>
    <xf numFmtId="49" fontId="16" fillId="0" borderId="0" xfId="4" applyNumberFormat="1" applyFont="1" applyAlignment="1">
      <alignment horizontal="center" vertical="center"/>
    </xf>
    <xf numFmtId="0" fontId="10" fillId="2" borderId="0" xfId="4" applyFont="1" applyFill="1" applyAlignment="1">
      <alignment horizontal="center" vertical="center"/>
    </xf>
    <xf numFmtId="0" fontId="14" fillId="0" borderId="0" xfId="4" applyFont="1" applyFill="1" applyAlignment="1">
      <alignment horizontal="left" vertical="center" shrinkToFit="1"/>
    </xf>
    <xf numFmtId="0" fontId="14" fillId="2" borderId="0" xfId="4" applyFont="1" applyFill="1" applyAlignment="1">
      <alignment vertical="top" wrapText="1"/>
    </xf>
    <xf numFmtId="0" fontId="14" fillId="2" borderId="5" xfId="4" applyFont="1" applyFill="1" applyBorder="1" applyAlignment="1">
      <alignment vertical="top" wrapText="1"/>
    </xf>
    <xf numFmtId="0" fontId="14" fillId="0" borderId="0" xfId="4" applyFont="1" applyAlignment="1">
      <alignment horizontal="left" vertical="top" wrapText="1"/>
    </xf>
    <xf numFmtId="0" fontId="14" fillId="0" borderId="0" xfId="4" applyFont="1" applyAlignment="1">
      <alignment vertical="top" wrapText="1"/>
    </xf>
    <xf numFmtId="0" fontId="14" fillId="0" borderId="5" xfId="4" applyFont="1" applyBorder="1" applyAlignment="1">
      <alignment horizontal="left" vertical="top" wrapText="1"/>
    </xf>
    <xf numFmtId="0" fontId="14" fillId="0" borderId="0" xfId="0" applyFont="1" applyAlignment="1">
      <alignment horizontal="left" vertical="center"/>
    </xf>
    <xf numFmtId="183" fontId="10" fillId="0" borderId="57" xfId="4" applyNumberFormat="1" applyFont="1" applyFill="1" applyBorder="1">
      <alignment vertical="center"/>
    </xf>
    <xf numFmtId="183" fontId="10" fillId="0" borderId="44" xfId="4" applyNumberFormat="1" applyFont="1" applyFill="1" applyBorder="1">
      <alignment vertical="center"/>
    </xf>
    <xf numFmtId="0" fontId="10" fillId="0" borderId="0" xfId="4" applyFont="1" applyAlignment="1">
      <alignment horizontal="center" vertical="center"/>
    </xf>
    <xf numFmtId="0" fontId="10" fillId="2" borderId="11" xfId="4" applyFont="1" applyFill="1" applyBorder="1" applyAlignment="1">
      <alignment horizontal="center" vertical="center" shrinkToFit="1"/>
    </xf>
    <xf numFmtId="0" fontId="10" fillId="0" borderId="0" xfId="4" applyFont="1" applyAlignment="1">
      <alignment horizontal="left" vertical="center"/>
    </xf>
    <xf numFmtId="0" fontId="14" fillId="0" borderId="0" xfId="4" applyFont="1" applyAlignment="1">
      <alignment horizontal="left" vertical="center"/>
    </xf>
    <xf numFmtId="0" fontId="14" fillId="0" borderId="0" xfId="4" applyFont="1" applyAlignment="1">
      <alignment horizontal="left" vertical="top"/>
    </xf>
    <xf numFmtId="0" fontId="14" fillId="0" borderId="0" xfId="4" applyFont="1" applyAlignment="1">
      <alignment horizontal="center" vertical="center"/>
    </xf>
    <xf numFmtId="0" fontId="10" fillId="0" borderId="0" xfId="4" applyFont="1" applyAlignment="1">
      <alignment horizontal="left" vertical="center" wrapText="1"/>
    </xf>
    <xf numFmtId="0" fontId="10" fillId="2" borderId="10" xfId="4" applyFont="1" applyFill="1" applyBorder="1" applyAlignment="1">
      <alignment horizontal="center" vertical="center"/>
    </xf>
    <xf numFmtId="0" fontId="10" fillId="2" borderId="11" xfId="4" applyFont="1" applyFill="1" applyBorder="1" applyAlignment="1">
      <alignment horizontal="center" vertical="center"/>
    </xf>
    <xf numFmtId="0" fontId="10" fillId="2" borderId="12" xfId="4" applyFont="1" applyFill="1" applyBorder="1" applyAlignment="1">
      <alignment horizontal="center" vertical="center"/>
    </xf>
    <xf numFmtId="0" fontId="10" fillId="2" borderId="5" xfId="4" applyFont="1" applyFill="1" applyBorder="1" applyAlignment="1">
      <alignment horizontal="left" vertical="center"/>
    </xf>
    <xf numFmtId="0" fontId="10" fillId="2" borderId="0" xfId="4" applyFont="1" applyFill="1" applyAlignment="1">
      <alignment horizontal="left" vertical="center" shrinkToFit="1"/>
    </xf>
    <xf numFmtId="0" fontId="14" fillId="0" borderId="11" xfId="4" applyFont="1" applyBorder="1" applyAlignment="1">
      <alignment vertical="top" wrapText="1"/>
    </xf>
    <xf numFmtId="0" fontId="14" fillId="2" borderId="0" xfId="4" applyFont="1" applyFill="1" applyAlignment="1">
      <alignment horizontal="center" vertical="center"/>
    </xf>
    <xf numFmtId="0" fontId="10" fillId="0" borderId="0" xfId="4" applyFont="1" applyAlignment="1">
      <alignment horizontal="left" vertical="top"/>
    </xf>
    <xf numFmtId="0" fontId="10" fillId="0" borderId="0" xfId="4" applyFont="1" applyFill="1" applyAlignment="1">
      <alignment vertical="center" wrapText="1"/>
    </xf>
    <xf numFmtId="9" fontId="10" fillId="0" borderId="39" xfId="4" applyNumberFormat="1" applyFont="1" applyBorder="1" applyAlignment="1">
      <alignment horizontal="center" vertical="center"/>
    </xf>
    <xf numFmtId="9" fontId="10" fillId="0" borderId="11" xfId="4" applyNumberFormat="1" applyFont="1" applyBorder="1" applyAlignment="1">
      <alignment horizontal="center" vertical="center"/>
    </xf>
    <xf numFmtId="0" fontId="14" fillId="2" borderId="0" xfId="4" applyFont="1" applyFill="1" applyAlignment="1">
      <alignment horizontal="right" vertical="center"/>
    </xf>
    <xf numFmtId="0" fontId="14" fillId="2" borderId="0" xfId="4" applyFont="1" applyFill="1" applyAlignment="1">
      <alignment horizontal="left" vertical="center"/>
    </xf>
    <xf numFmtId="0" fontId="14" fillId="2" borderId="24" xfId="4" applyFont="1" applyFill="1" applyBorder="1" applyAlignment="1">
      <alignment horizontal="left" vertical="center"/>
    </xf>
    <xf numFmtId="0" fontId="16" fillId="0" borderId="0" xfId="4" applyFont="1" applyAlignment="1">
      <alignment horizontal="center" vertical="center"/>
    </xf>
    <xf numFmtId="0" fontId="16" fillId="0" borderId="24" xfId="4" applyFont="1" applyBorder="1" applyAlignment="1">
      <alignment horizontal="center" vertical="center"/>
    </xf>
    <xf numFmtId="0" fontId="10" fillId="2" borderId="48" xfId="4" applyFont="1" applyFill="1" applyBorder="1" applyAlignment="1">
      <alignment horizontal="center" vertical="center" shrinkToFit="1"/>
    </xf>
    <xf numFmtId="0" fontId="14" fillId="2" borderId="13" xfId="4" applyFont="1" applyFill="1" applyBorder="1" applyAlignment="1">
      <alignment vertical="center" wrapText="1"/>
    </xf>
    <xf numFmtId="0" fontId="14" fillId="2" borderId="0" xfId="4" applyFont="1" applyFill="1" applyAlignment="1">
      <alignment vertical="center" wrapText="1"/>
    </xf>
    <xf numFmtId="0" fontId="10" fillId="2" borderId="45" xfId="4" applyFont="1" applyFill="1" applyBorder="1" applyAlignment="1">
      <alignment horizontal="center" vertical="center" shrinkToFit="1"/>
    </xf>
    <xf numFmtId="0" fontId="10" fillId="2" borderId="59" xfId="4" applyFont="1" applyFill="1" applyBorder="1" applyAlignment="1">
      <alignment horizontal="center" vertical="center" shrinkToFit="1"/>
    </xf>
    <xf numFmtId="0" fontId="10" fillId="2" borderId="44" xfId="4" applyFont="1" applyFill="1" applyBorder="1" applyAlignment="1">
      <alignment horizontal="center" vertical="center" shrinkToFit="1"/>
    </xf>
    <xf numFmtId="0" fontId="14" fillId="2" borderId="11" xfId="4" applyFont="1" applyFill="1" applyBorder="1" applyAlignment="1">
      <alignment vertical="center" wrapText="1"/>
    </xf>
    <xf numFmtId="0" fontId="10" fillId="2" borderId="0" xfId="4" applyFont="1" applyFill="1" applyAlignment="1">
      <alignment horizontal="right" vertical="center"/>
    </xf>
    <xf numFmtId="0" fontId="14" fillId="0" borderId="0" xfId="4" applyFont="1" applyAlignment="1">
      <alignment horizontal="left" vertical="center" wrapText="1"/>
    </xf>
    <xf numFmtId="0" fontId="14" fillId="0" borderId="5" xfId="4" applyFont="1" applyBorder="1" applyAlignment="1">
      <alignment horizontal="center" vertical="center"/>
    </xf>
    <xf numFmtId="0" fontId="14" fillId="2" borderId="78" xfId="4" applyFont="1" applyFill="1" applyBorder="1" applyAlignment="1">
      <alignment horizontal="center" vertical="center"/>
    </xf>
    <xf numFmtId="0" fontId="14" fillId="2" borderId="2" xfId="4" applyFont="1" applyFill="1" applyBorder="1">
      <alignment vertical="center"/>
    </xf>
    <xf numFmtId="0" fontId="10" fillId="2" borderId="6" xfId="4" applyFont="1" applyFill="1" applyBorder="1" applyAlignment="1">
      <alignment horizontal="center" vertical="center" shrinkToFit="1"/>
    </xf>
    <xf numFmtId="0" fontId="14" fillId="0" borderId="0" xfId="4" applyFont="1" applyFill="1" applyAlignment="1">
      <alignment horizontal="left" vertical="top"/>
    </xf>
    <xf numFmtId="0" fontId="14" fillId="0" borderId="5" xfId="4" applyFont="1" applyFill="1" applyBorder="1" applyAlignment="1">
      <alignment horizontal="left" vertical="top"/>
    </xf>
    <xf numFmtId="0" fontId="14" fillId="2" borderId="0" xfId="4" applyFont="1" applyFill="1" applyAlignment="1">
      <alignment horizontal="left" vertical="center" wrapText="1"/>
    </xf>
    <xf numFmtId="0" fontId="10" fillId="0" borderId="0" xfId="4" applyFont="1" applyFill="1" applyAlignment="1">
      <alignment horizontal="left" vertical="center" wrapText="1"/>
    </xf>
    <xf numFmtId="0" fontId="14" fillId="0" borderId="0" xfId="0" applyFont="1" applyAlignment="1">
      <alignment horizontal="left" vertical="center" shrinkToFit="1"/>
    </xf>
    <xf numFmtId="0" fontId="50" fillId="2" borderId="0" xfId="4" applyFont="1" applyFill="1" applyAlignment="1">
      <alignment horizontal="left" vertical="center"/>
    </xf>
    <xf numFmtId="0" fontId="14" fillId="0" borderId="5" xfId="4" applyFont="1" applyFill="1" applyBorder="1" applyAlignment="1">
      <alignment horizontal="left" vertical="center"/>
    </xf>
    <xf numFmtId="0" fontId="10" fillId="0" borderId="0" xfId="4" applyFont="1" applyFill="1" applyAlignment="1">
      <alignment horizontal="left" vertical="center"/>
    </xf>
    <xf numFmtId="0" fontId="14" fillId="0" borderId="0" xfId="4" applyFont="1" applyFill="1" applyAlignment="1">
      <alignment horizontal="left"/>
    </xf>
    <xf numFmtId="0" fontId="10" fillId="0" borderId="0" xfId="4" applyFont="1" applyFill="1" applyAlignment="1">
      <alignment horizontal="center" shrinkToFit="1"/>
    </xf>
    <xf numFmtId="0" fontId="10" fillId="0" borderId="6" xfId="4" applyFont="1" applyFill="1" applyBorder="1">
      <alignment vertical="center"/>
    </xf>
    <xf numFmtId="0" fontId="14" fillId="0" borderId="0" xfId="4" applyFont="1" applyFill="1" applyAlignment="1">
      <alignment vertical="top" wrapText="1"/>
    </xf>
    <xf numFmtId="0" fontId="14" fillId="2" borderId="0" xfId="4" applyFont="1" applyFill="1" applyAlignment="1">
      <alignment horizontal="left" vertical="top"/>
    </xf>
    <xf numFmtId="0" fontId="14" fillId="2" borderId="5" xfId="4" applyFont="1" applyFill="1" applyBorder="1" applyAlignment="1">
      <alignment horizontal="left" vertical="top"/>
    </xf>
    <xf numFmtId="0" fontId="69" fillId="0" borderId="13" xfId="4" applyFont="1" applyBorder="1">
      <alignment vertical="center"/>
    </xf>
    <xf numFmtId="0" fontId="13" fillId="0" borderId="0" xfId="4" applyFont="1" applyBorder="1">
      <alignment vertical="center"/>
    </xf>
    <xf numFmtId="0" fontId="14" fillId="0" borderId="0" xfId="4" applyFont="1" applyBorder="1" applyAlignment="1">
      <alignment horizontal="left" vertical="center"/>
    </xf>
    <xf numFmtId="0" fontId="10" fillId="0" borderId="0" xfId="4" applyFont="1" applyBorder="1">
      <alignment vertical="center"/>
    </xf>
    <xf numFmtId="0" fontId="13" fillId="0" borderId="0" xfId="4" applyFont="1" applyBorder="1" applyAlignment="1">
      <alignment vertical="top" wrapText="1"/>
    </xf>
    <xf numFmtId="0" fontId="13" fillId="0" borderId="0" xfId="16" applyFont="1" applyBorder="1" applyAlignment="1">
      <alignment vertical="center"/>
    </xf>
    <xf numFmtId="0" fontId="13" fillId="0" borderId="6" xfId="4" applyFont="1" applyBorder="1" applyAlignment="1">
      <alignment vertical="top" wrapText="1"/>
    </xf>
    <xf numFmtId="0" fontId="13" fillId="0" borderId="16" xfId="4" applyFont="1" applyBorder="1" applyAlignment="1">
      <alignment vertical="top" wrapText="1"/>
    </xf>
    <xf numFmtId="0" fontId="19" fillId="0" borderId="0" xfId="4" applyFont="1" applyFill="1" applyAlignment="1">
      <alignment vertical="top" wrapText="1"/>
    </xf>
    <xf numFmtId="0" fontId="14" fillId="0" borderId="5" xfId="4" applyFont="1" applyFill="1" applyBorder="1" applyAlignment="1">
      <alignment horizontal="left" vertical="top" wrapText="1"/>
    </xf>
    <xf numFmtId="0" fontId="10" fillId="0" borderId="6" xfId="4" applyFont="1" applyFill="1" applyBorder="1" applyAlignment="1">
      <alignment horizontal="left" vertical="center"/>
    </xf>
    <xf numFmtId="0" fontId="10" fillId="0" borderId="0" xfId="4" applyFont="1" applyFill="1" applyBorder="1" applyAlignment="1">
      <alignment horizontal="center" vertical="center"/>
    </xf>
    <xf numFmtId="0" fontId="10" fillId="2" borderId="24" xfId="4" applyFont="1" applyFill="1" applyBorder="1" applyAlignment="1">
      <alignment horizontal="left" vertical="center"/>
    </xf>
    <xf numFmtId="0" fontId="14" fillId="2" borderId="78" xfId="4" applyFont="1" applyFill="1" applyBorder="1">
      <alignment vertical="center"/>
    </xf>
    <xf numFmtId="0" fontId="14" fillId="2" borderId="5" xfId="4" applyFont="1" applyFill="1" applyBorder="1">
      <alignment vertical="center"/>
    </xf>
    <xf numFmtId="0" fontId="14" fillId="2" borderId="5" xfId="4" applyFont="1" applyFill="1" applyBorder="1" applyAlignment="1">
      <alignment vertical="top" wrapText="1"/>
    </xf>
    <xf numFmtId="0" fontId="10" fillId="0" borderId="0" xfId="4" applyFont="1" applyAlignment="1">
      <alignment horizontal="center" vertical="center"/>
    </xf>
    <xf numFmtId="0" fontId="10" fillId="0" borderId="0" xfId="4" applyFont="1" applyAlignment="1">
      <alignment horizontal="center" vertical="center" shrinkToFit="1"/>
    </xf>
    <xf numFmtId="0" fontId="14" fillId="0" borderId="5" xfId="4" applyFont="1" applyFill="1" applyBorder="1" applyAlignment="1">
      <alignment horizontal="left" vertical="center"/>
    </xf>
    <xf numFmtId="0" fontId="14" fillId="0" borderId="0" xfId="4" applyFont="1" applyFill="1" applyAlignment="1">
      <alignment vertical="top" wrapText="1"/>
    </xf>
    <xf numFmtId="0" fontId="14" fillId="0" borderId="78" xfId="4" applyFont="1" applyFill="1" applyBorder="1" applyAlignment="1">
      <alignment horizontal="left" vertical="center"/>
    </xf>
    <xf numFmtId="0" fontId="14" fillId="0" borderId="0" xfId="4" applyFont="1" applyFill="1" applyBorder="1" applyAlignment="1">
      <alignment horizontal="left" vertical="center"/>
    </xf>
    <xf numFmtId="0" fontId="10" fillId="0" borderId="24" xfId="4" applyFont="1" applyFill="1" applyBorder="1" applyAlignment="1">
      <alignment horizontal="left" vertical="center"/>
    </xf>
    <xf numFmtId="0" fontId="10" fillId="0" borderId="0" xfId="4" applyFont="1" applyFill="1" applyBorder="1">
      <alignment vertical="center"/>
    </xf>
    <xf numFmtId="0" fontId="10" fillId="2" borderId="0" xfId="4" applyFont="1" applyFill="1" applyBorder="1" applyAlignment="1">
      <alignment horizontal="left" vertical="center"/>
    </xf>
    <xf numFmtId="0" fontId="16" fillId="0" borderId="0" xfId="4" applyFont="1" applyBorder="1" applyAlignment="1">
      <alignment horizontal="center" vertical="center"/>
    </xf>
    <xf numFmtId="0" fontId="10" fillId="2" borderId="0" xfId="4" applyFont="1" applyFill="1" applyBorder="1">
      <alignment vertical="center"/>
    </xf>
    <xf numFmtId="0" fontId="10" fillId="2" borderId="0" xfId="4" applyFont="1" applyFill="1" applyBorder="1" applyAlignment="1">
      <alignment vertical="center" wrapText="1"/>
    </xf>
    <xf numFmtId="0" fontId="10" fillId="0" borderId="0" xfId="4" applyFont="1" applyFill="1" applyBorder="1" applyAlignment="1">
      <alignment vertical="center" wrapText="1"/>
    </xf>
    <xf numFmtId="0" fontId="14" fillId="2" borderId="0" xfId="4" applyFont="1" applyFill="1" applyBorder="1" applyAlignment="1">
      <alignment horizontal="left" vertical="center"/>
    </xf>
    <xf numFmtId="0" fontId="17" fillId="2" borderId="0" xfId="4" applyFont="1" applyFill="1" applyBorder="1">
      <alignment vertical="center"/>
    </xf>
    <xf numFmtId="0" fontId="17" fillId="0" borderId="0" xfId="4" applyFont="1" applyFill="1" applyBorder="1">
      <alignment vertical="center"/>
    </xf>
    <xf numFmtId="0" fontId="10" fillId="0" borderId="0" xfId="4" applyFont="1" applyFill="1" applyBorder="1" applyAlignment="1">
      <alignment horizontal="left" vertical="center"/>
    </xf>
    <xf numFmtId="0" fontId="16" fillId="2" borderId="0" xfId="4" applyFont="1" applyFill="1" applyBorder="1" applyAlignment="1">
      <alignment horizontal="left" vertical="center"/>
    </xf>
    <xf numFmtId="0" fontId="14" fillId="0" borderId="0" xfId="4" applyFont="1" applyBorder="1">
      <alignment vertical="center"/>
    </xf>
    <xf numFmtId="0" fontId="12" fillId="0" borderId="0" xfId="4" applyFont="1" applyFill="1" applyBorder="1">
      <alignment vertical="center"/>
    </xf>
    <xf numFmtId="0" fontId="14" fillId="0" borderId="0" xfId="4" applyFont="1" applyFill="1" applyBorder="1">
      <alignment vertical="center"/>
    </xf>
    <xf numFmtId="0" fontId="14" fillId="0" borderId="0" xfId="4" applyFont="1" applyFill="1" applyBorder="1" applyAlignment="1">
      <alignment vertical="center" wrapText="1"/>
    </xf>
    <xf numFmtId="0" fontId="14" fillId="0" borderId="0" xfId="4" applyFont="1" applyBorder="1" applyAlignment="1">
      <alignment horizontal="center" vertical="center"/>
    </xf>
    <xf numFmtId="0" fontId="14" fillId="0" borderId="0" xfId="4" applyFont="1" applyFill="1" applyBorder="1" applyAlignment="1">
      <alignment horizontal="center" vertical="center"/>
    </xf>
    <xf numFmtId="0" fontId="12" fillId="2" borderId="0" xfId="4" applyFont="1" applyFill="1" applyBorder="1">
      <alignment vertical="center"/>
    </xf>
    <xf numFmtId="0" fontId="10" fillId="0" borderId="0" xfId="4" applyFont="1" applyFill="1" applyBorder="1" applyAlignment="1">
      <alignment horizontal="right" vertical="center"/>
    </xf>
    <xf numFmtId="0" fontId="10" fillId="2" borderId="0" xfId="4" applyFont="1" applyFill="1" applyBorder="1" applyAlignment="1">
      <alignment horizontal="center" vertical="center"/>
    </xf>
    <xf numFmtId="0" fontId="10" fillId="2" borderId="0" xfId="4" applyFont="1" applyFill="1" applyBorder="1" applyAlignment="1">
      <alignment horizontal="right" vertical="center"/>
    </xf>
    <xf numFmtId="0" fontId="14" fillId="2" borderId="0" xfId="4" applyFont="1" applyFill="1" applyBorder="1">
      <alignment vertical="center"/>
    </xf>
    <xf numFmtId="0" fontId="14" fillId="2" borderId="0" xfId="4" applyFont="1" applyFill="1" applyBorder="1" applyAlignment="1">
      <alignment vertical="center" wrapText="1"/>
    </xf>
    <xf numFmtId="0" fontId="10" fillId="0" borderId="0" xfId="4" applyFont="1" applyFill="1" applyBorder="1" applyAlignment="1">
      <alignment horizontal="left" vertical="center" wrapText="1"/>
    </xf>
    <xf numFmtId="0" fontId="10" fillId="0" borderId="0" xfId="0" applyFont="1" applyBorder="1" applyAlignment="1">
      <alignment horizontal="left" vertical="top"/>
    </xf>
    <xf numFmtId="0" fontId="15" fillId="0" borderId="0" xfId="0" applyFont="1" applyBorder="1" applyAlignment="1">
      <alignment horizontal="left" vertical="top" wrapText="1"/>
    </xf>
    <xf numFmtId="0" fontId="10" fillId="0" borderId="0" xfId="0" applyFont="1" applyBorder="1" applyAlignment="1">
      <alignment horizontal="left" vertical="top" wrapText="1"/>
    </xf>
    <xf numFmtId="0" fontId="10" fillId="0" borderId="0" xfId="4" applyFont="1" applyFill="1" applyBorder="1" applyAlignment="1">
      <alignment horizontal="left" vertical="top"/>
    </xf>
    <xf numFmtId="0" fontId="14" fillId="2" borderId="0" xfId="4" applyFont="1" applyFill="1" applyBorder="1" applyAlignment="1">
      <alignment vertical="top" wrapText="1"/>
    </xf>
    <xf numFmtId="0" fontId="14" fillId="0" borderId="0" xfId="0" applyFont="1" applyBorder="1" applyAlignment="1">
      <alignment horizontal="left" vertical="top"/>
    </xf>
    <xf numFmtId="0" fontId="14" fillId="0" borderId="0" xfId="4" applyFont="1" applyFill="1" applyBorder="1" applyAlignment="1">
      <alignment horizontal="left" vertical="top"/>
    </xf>
    <xf numFmtId="0" fontId="10" fillId="2" borderId="0" xfId="4" applyFont="1" applyFill="1" applyBorder="1" applyAlignment="1">
      <alignment vertical="center" shrinkToFit="1"/>
    </xf>
    <xf numFmtId="0" fontId="10" fillId="0" borderId="0" xfId="4" applyFont="1" applyFill="1" applyBorder="1" applyAlignment="1">
      <alignment vertical="center" shrinkToFit="1"/>
    </xf>
    <xf numFmtId="0" fontId="10" fillId="2" borderId="0" xfId="4" applyFont="1" applyFill="1" applyBorder="1" applyAlignment="1">
      <alignment horizontal="left" vertical="top"/>
    </xf>
    <xf numFmtId="0" fontId="14" fillId="2" borderId="0" xfId="4" applyFont="1" applyFill="1" applyBorder="1" applyAlignment="1">
      <alignment horizontal="left" vertical="center" shrinkToFit="1"/>
    </xf>
    <xf numFmtId="0" fontId="10" fillId="2" borderId="24" xfId="4" applyFont="1" applyFill="1" applyBorder="1" applyAlignment="1">
      <alignment horizontal="left" vertical="center"/>
    </xf>
    <xf numFmtId="0" fontId="14" fillId="2" borderId="0" xfId="4" applyFont="1" applyFill="1" applyAlignment="1">
      <alignment horizontal="left" vertical="top" wrapText="1"/>
    </xf>
    <xf numFmtId="0" fontId="14" fillId="0" borderId="0" xfId="4" applyFont="1" applyAlignment="1">
      <alignment horizontal="left" vertical="top" wrapText="1"/>
    </xf>
    <xf numFmtId="0" fontId="14" fillId="0" borderId="5" xfId="4" applyFont="1" applyBorder="1" applyAlignment="1">
      <alignment horizontal="left" vertical="top"/>
    </xf>
    <xf numFmtId="0" fontId="13" fillId="2" borderId="0" xfId="4" applyFont="1" applyFill="1" applyAlignment="1">
      <alignment horizontal="left" vertical="top" wrapText="1"/>
    </xf>
    <xf numFmtId="0" fontId="13" fillId="2" borderId="5" xfId="4" applyFont="1" applyFill="1" applyBorder="1" applyAlignment="1">
      <alignment horizontal="left" vertical="top" wrapText="1"/>
    </xf>
    <xf numFmtId="0" fontId="14" fillId="2" borderId="0" xfId="4" applyFont="1" applyFill="1" applyAlignment="1">
      <alignment horizontal="right" vertical="center"/>
    </xf>
    <xf numFmtId="0" fontId="14" fillId="2" borderId="0" xfId="4" applyFont="1" applyFill="1" applyAlignment="1">
      <alignment horizontal="left" vertical="top"/>
    </xf>
    <xf numFmtId="0" fontId="14" fillId="2" borderId="5" xfId="4" applyFont="1" applyFill="1" applyBorder="1" applyAlignment="1">
      <alignment horizontal="left" vertical="top"/>
    </xf>
    <xf numFmtId="0" fontId="14" fillId="0" borderId="0" xfId="4" applyFont="1" applyBorder="1" applyAlignment="1">
      <alignment horizontal="left" vertical="top"/>
    </xf>
    <xf numFmtId="0" fontId="14" fillId="0" borderId="7" xfId="4" applyFont="1" applyBorder="1" applyAlignment="1">
      <alignment horizontal="left" vertical="top"/>
    </xf>
    <xf numFmtId="0" fontId="14" fillId="0" borderId="9" xfId="4" applyFont="1" applyBorder="1" applyAlignment="1">
      <alignment horizontal="left" vertical="top"/>
    </xf>
    <xf numFmtId="0" fontId="48" fillId="9" borderId="6" xfId="15" quotePrefix="1" applyFont="1" applyFill="1" applyBorder="1" applyAlignment="1">
      <alignment horizontal="left" vertical="center" shrinkToFit="1"/>
    </xf>
    <xf numFmtId="0" fontId="48" fillId="9" borderId="16" xfId="15" quotePrefix="1" applyFont="1" applyFill="1" applyBorder="1" applyAlignment="1">
      <alignment horizontal="left" vertical="center" shrinkToFit="1"/>
    </xf>
    <xf numFmtId="0" fontId="48" fillId="0" borderId="6" xfId="15" quotePrefix="1" applyFont="1" applyBorder="1" applyAlignment="1">
      <alignment horizontal="left" vertical="center" shrinkToFit="1"/>
    </xf>
    <xf numFmtId="0" fontId="48" fillId="0" borderId="16" xfId="15" quotePrefix="1" applyFont="1" applyBorder="1" applyAlignment="1">
      <alignment horizontal="left" vertical="center" shrinkToFit="1"/>
    </xf>
    <xf numFmtId="0" fontId="1" fillId="0" borderId="6" xfId="15" applyBorder="1" applyAlignment="1">
      <alignment horizontal="center" vertical="center"/>
    </xf>
    <xf numFmtId="0" fontId="1" fillId="0" borderId="16" xfId="15" applyBorder="1" applyAlignment="1">
      <alignment horizontal="center" vertical="center"/>
    </xf>
    <xf numFmtId="0" fontId="48" fillId="0" borderId="0" xfId="15" quotePrefix="1" applyFont="1" applyAlignment="1">
      <alignment horizontal="left" vertical="center" shrinkToFit="1"/>
    </xf>
    <xf numFmtId="0" fontId="48" fillId="9" borderId="0" xfId="15" quotePrefix="1" applyFont="1" applyFill="1" applyAlignment="1">
      <alignment horizontal="left" vertical="center" shrinkToFit="1"/>
    </xf>
    <xf numFmtId="0" fontId="48" fillId="9" borderId="14" xfId="15" quotePrefix="1" applyFont="1" applyFill="1" applyBorder="1" applyAlignment="1">
      <alignment horizontal="left" vertical="center" shrinkToFit="1"/>
    </xf>
    <xf numFmtId="0" fontId="48" fillId="0" borderId="14" xfId="15" quotePrefix="1" applyFont="1" applyBorder="1" applyAlignment="1">
      <alignment horizontal="left" vertical="center" shrinkToFit="1"/>
    </xf>
    <xf numFmtId="0" fontId="1" fillId="0" borderId="0" xfId="15" applyAlignment="1">
      <alignment horizontal="center" vertical="center"/>
    </xf>
    <xf numFmtId="0" fontId="1" fillId="0" borderId="14" xfId="15" applyBorder="1" applyAlignment="1">
      <alignment horizontal="center" vertical="center"/>
    </xf>
    <xf numFmtId="0" fontId="57" fillId="0" borderId="0" xfId="16" quotePrefix="1" applyFont="1" applyBorder="1" applyAlignment="1">
      <alignment horizontal="left" vertical="center" shrinkToFit="1"/>
    </xf>
    <xf numFmtId="0" fontId="57" fillId="0" borderId="14" xfId="16" quotePrefix="1" applyFont="1" applyBorder="1" applyAlignment="1">
      <alignment horizontal="left" vertical="center" shrinkToFit="1"/>
    </xf>
    <xf numFmtId="0" fontId="0" fillId="9" borderId="0" xfId="0" applyFill="1">
      <alignment vertical="center"/>
    </xf>
    <xf numFmtId="0" fontId="0" fillId="9" borderId="14" xfId="0" applyFill="1" applyBorder="1">
      <alignment vertical="center"/>
    </xf>
    <xf numFmtId="0" fontId="58" fillId="5" borderId="0" xfId="16" applyFont="1" applyFill="1" applyBorder="1" applyAlignment="1">
      <alignment horizontal="left" vertical="center" shrinkToFit="1"/>
    </xf>
    <xf numFmtId="0" fontId="58" fillId="5" borderId="14" xfId="16" applyFont="1" applyFill="1" applyBorder="1" applyAlignment="1">
      <alignment horizontal="left" vertical="center" shrinkToFit="1"/>
    </xf>
    <xf numFmtId="0" fontId="47" fillId="9" borderId="0" xfId="15" quotePrefix="1" applyFont="1" applyFill="1" applyAlignment="1">
      <alignment horizontal="left" vertical="center" shrinkToFit="1"/>
    </xf>
    <xf numFmtId="0" fontId="47" fillId="9" borderId="14" xfId="15" quotePrefix="1" applyFont="1" applyFill="1" applyBorder="1" applyAlignment="1">
      <alignment horizontal="left" vertical="center" shrinkToFit="1"/>
    </xf>
    <xf numFmtId="0" fontId="57" fillId="5" borderId="0" xfId="16" applyFont="1" applyFill="1" applyBorder="1" applyAlignment="1">
      <alignment horizontal="left" vertical="center" shrinkToFit="1"/>
    </xf>
    <xf numFmtId="0" fontId="57" fillId="5" borderId="14" xfId="16" applyFont="1" applyFill="1" applyBorder="1" applyAlignment="1">
      <alignment horizontal="left" vertical="center" shrinkToFit="1"/>
    </xf>
    <xf numFmtId="0" fontId="55" fillId="0" borderId="0" xfId="15" applyFont="1" applyAlignment="1">
      <alignment horizontal="center" vertical="center" wrapText="1"/>
    </xf>
    <xf numFmtId="0" fontId="47" fillId="0" borderId="0" xfId="15" applyFont="1" applyAlignment="1">
      <alignment horizontal="center" vertical="center"/>
    </xf>
    <xf numFmtId="0" fontId="48" fillId="0" borderId="18" xfId="15" applyFont="1" applyBorder="1" applyAlignment="1">
      <alignment horizontal="center" vertical="center" shrinkToFit="1"/>
    </xf>
    <xf numFmtId="0" fontId="48" fillId="0" borderId="19" xfId="15" applyFont="1" applyBorder="1" applyAlignment="1">
      <alignment horizontal="center" vertical="center" shrinkToFit="1"/>
    </xf>
    <xf numFmtId="0" fontId="57" fillId="0" borderId="11" xfId="16" quotePrefix="1" applyFont="1" applyBorder="1" applyAlignment="1">
      <alignment horizontal="left" vertical="center" shrinkToFit="1"/>
    </xf>
    <xf numFmtId="0" fontId="57" fillId="0" borderId="12" xfId="16" quotePrefix="1" applyFont="1" applyBorder="1" applyAlignment="1">
      <alignment horizontal="left" vertical="center" shrinkToFit="1"/>
    </xf>
    <xf numFmtId="49" fontId="18" fillId="0" borderId="0" xfId="4" quotePrefix="1" applyNumberFormat="1" applyFont="1" applyFill="1" applyAlignment="1">
      <alignment horizontal="center" vertical="center"/>
    </xf>
    <xf numFmtId="49" fontId="18" fillId="0" borderId="0" xfId="4" applyNumberFormat="1" applyFont="1" applyFill="1" applyAlignment="1">
      <alignment horizontal="center" vertical="center"/>
    </xf>
    <xf numFmtId="0" fontId="71" fillId="0" borderId="0" xfId="16" applyFont="1" applyFill="1" applyAlignment="1">
      <alignment horizontal="center" vertical="center"/>
    </xf>
    <xf numFmtId="0" fontId="16" fillId="0" borderId="61" xfId="4" applyFont="1" applyFill="1" applyBorder="1" applyAlignment="1">
      <alignment horizontal="center" vertical="center"/>
    </xf>
    <xf numFmtId="0" fontId="16" fillId="0" borderId="31" xfId="4" applyFont="1" applyFill="1" applyBorder="1" applyAlignment="1">
      <alignment horizontal="center" vertical="center"/>
    </xf>
    <xf numFmtId="0" fontId="16" fillId="0" borderId="95" xfId="4" applyFont="1" applyFill="1" applyBorder="1" applyAlignment="1">
      <alignment horizontal="center" vertical="center"/>
    </xf>
    <xf numFmtId="0" fontId="16" fillId="0" borderId="93" xfId="4" applyFont="1" applyFill="1" applyBorder="1" applyAlignment="1">
      <alignment horizontal="center" vertical="center"/>
    </xf>
    <xf numFmtId="0" fontId="16" fillId="0" borderId="29" xfId="4" applyFont="1" applyFill="1" applyBorder="1" applyAlignment="1">
      <alignment horizontal="center" vertical="center"/>
    </xf>
    <xf numFmtId="0" fontId="16" fillId="0" borderId="187" xfId="4" applyFont="1" applyFill="1" applyBorder="1" applyAlignment="1">
      <alignment horizontal="center" vertical="center"/>
    </xf>
    <xf numFmtId="0" fontId="16" fillId="0" borderId="62" xfId="4" applyFont="1" applyFill="1" applyBorder="1" applyAlignment="1">
      <alignment horizontal="center" vertical="center"/>
    </xf>
    <xf numFmtId="0" fontId="10" fillId="0" borderId="0" xfId="4" applyFont="1" applyFill="1" applyAlignment="1">
      <alignment horizontal="left" vertical="center" wrapText="1"/>
    </xf>
    <xf numFmtId="0" fontId="10" fillId="0" borderId="6" xfId="4" applyFont="1" applyFill="1" applyBorder="1" applyAlignment="1">
      <alignment horizontal="center" vertical="center"/>
    </xf>
    <xf numFmtId="0" fontId="10" fillId="0" borderId="0" xfId="4" applyFont="1" applyFill="1" applyAlignment="1">
      <alignment horizontal="center" vertical="center"/>
    </xf>
    <xf numFmtId="0" fontId="10" fillId="0" borderId="10" xfId="4" applyFont="1" applyFill="1" applyBorder="1" applyAlignment="1">
      <alignment horizontal="center" vertical="center"/>
    </xf>
    <xf numFmtId="0" fontId="10" fillId="0" borderId="12" xfId="4" applyFont="1" applyFill="1" applyBorder="1" applyAlignment="1">
      <alignment horizontal="center" vertical="center"/>
    </xf>
    <xf numFmtId="0" fontId="10" fillId="0" borderId="15" xfId="4" applyFont="1" applyFill="1" applyBorder="1" applyAlignment="1">
      <alignment horizontal="center" vertical="center"/>
    </xf>
    <xf numFmtId="0" fontId="10" fillId="0" borderId="16" xfId="4" applyFont="1" applyFill="1" applyBorder="1" applyAlignment="1">
      <alignment horizontal="center" vertical="center"/>
    </xf>
    <xf numFmtId="0" fontId="10" fillId="0" borderId="11" xfId="4" applyFont="1" applyFill="1" applyBorder="1" applyAlignment="1">
      <alignment horizontal="center" vertical="center"/>
    </xf>
    <xf numFmtId="181" fontId="10" fillId="0" borderId="81" xfId="4" applyNumberFormat="1" applyFont="1" applyFill="1" applyBorder="1" applyAlignment="1">
      <alignment horizontal="center" vertical="center" shrinkToFit="1"/>
    </xf>
    <xf numFmtId="181" fontId="10" fillId="0" borderId="2" xfId="4" applyNumberFormat="1" applyFont="1" applyFill="1" applyBorder="1" applyAlignment="1">
      <alignment horizontal="center" vertical="center" shrinkToFit="1"/>
    </xf>
    <xf numFmtId="181" fontId="10" fillId="0" borderId="82" xfId="4" applyNumberFormat="1" applyFont="1" applyFill="1" applyBorder="1" applyAlignment="1">
      <alignment horizontal="center" vertical="center" shrinkToFit="1"/>
    </xf>
    <xf numFmtId="181" fontId="10" fillId="0" borderId="15" xfId="4" applyNumberFormat="1" applyFont="1" applyFill="1" applyBorder="1" applyAlignment="1">
      <alignment horizontal="center" vertical="center" shrinkToFit="1"/>
    </xf>
    <xf numFmtId="181" fontId="10" fillId="0" borderId="6" xfId="4" applyNumberFormat="1" applyFont="1" applyFill="1" applyBorder="1" applyAlignment="1">
      <alignment horizontal="center" vertical="center" shrinkToFit="1"/>
    </xf>
    <xf numFmtId="181" fontId="10" fillId="0" borderId="16" xfId="4" applyNumberFormat="1" applyFont="1" applyFill="1" applyBorder="1" applyAlignment="1">
      <alignment horizontal="center" vertical="center" shrinkToFit="1"/>
    </xf>
    <xf numFmtId="181" fontId="10" fillId="4" borderId="81" xfId="4" applyNumberFormat="1" applyFont="1" applyFill="1" applyBorder="1" applyAlignment="1">
      <alignment horizontal="center" vertical="center" shrinkToFit="1"/>
    </xf>
    <xf numFmtId="181" fontId="10" fillId="4" borderId="2" xfId="4" applyNumberFormat="1" applyFont="1" applyFill="1" applyBorder="1" applyAlignment="1">
      <alignment horizontal="center" vertical="center" shrinkToFit="1"/>
    </xf>
    <xf numFmtId="181" fontId="10" fillId="4" borderId="82" xfId="4" applyNumberFormat="1" applyFont="1" applyFill="1" applyBorder="1" applyAlignment="1">
      <alignment horizontal="center" vertical="center" shrinkToFit="1"/>
    </xf>
    <xf numFmtId="181" fontId="10" fillId="4" borderId="15" xfId="4" applyNumberFormat="1" applyFont="1" applyFill="1" applyBorder="1" applyAlignment="1">
      <alignment horizontal="center" vertical="center" shrinkToFit="1"/>
    </xf>
    <xf numFmtId="181" fontId="10" fillId="4" borderId="6" xfId="4" applyNumberFormat="1" applyFont="1" applyFill="1" applyBorder="1" applyAlignment="1">
      <alignment horizontal="center" vertical="center" shrinkToFit="1"/>
    </xf>
    <xf numFmtId="181" fontId="10" fillId="4" borderId="16" xfId="4" applyNumberFormat="1" applyFont="1" applyFill="1" applyBorder="1" applyAlignment="1">
      <alignment horizontal="center" vertical="center" shrinkToFit="1"/>
    </xf>
    <xf numFmtId="0" fontId="10" fillId="0" borderId="149" xfId="4" applyFont="1" applyFill="1" applyBorder="1" applyAlignment="1">
      <alignment horizontal="center" vertical="center" shrinkToFit="1"/>
    </xf>
    <xf numFmtId="0" fontId="10" fillId="0" borderId="150" xfId="4" applyFont="1" applyFill="1" applyBorder="1" applyAlignment="1">
      <alignment horizontal="center" vertical="center" shrinkToFit="1"/>
    </xf>
    <xf numFmtId="0" fontId="10" fillId="0" borderId="151" xfId="4" applyFont="1" applyFill="1" applyBorder="1" applyAlignment="1">
      <alignment horizontal="center" vertical="center" shrinkToFit="1"/>
    </xf>
    <xf numFmtId="185" fontId="10" fillId="4" borderId="152" xfId="4" applyNumberFormat="1" applyFont="1" applyFill="1" applyBorder="1" applyAlignment="1">
      <alignment horizontal="center" vertical="center" shrinkToFit="1"/>
    </xf>
    <xf numFmtId="185" fontId="10" fillId="4" borderId="150" xfId="4" applyNumberFormat="1" applyFont="1" applyFill="1" applyBorder="1" applyAlignment="1">
      <alignment horizontal="center" vertical="center" shrinkToFit="1"/>
    </xf>
    <xf numFmtId="185" fontId="10" fillId="4" borderId="153" xfId="4" applyNumberFormat="1" applyFont="1" applyFill="1" applyBorder="1" applyAlignment="1">
      <alignment horizontal="center" vertical="center" shrinkToFit="1"/>
    </xf>
    <xf numFmtId="0" fontId="10" fillId="0" borderId="72" xfId="4" applyFont="1" applyFill="1" applyBorder="1" applyAlignment="1">
      <alignment horizontal="center" vertical="center" shrinkToFit="1"/>
    </xf>
    <xf numFmtId="0" fontId="10" fillId="0" borderId="48" xfId="4" applyFont="1" applyFill="1" applyBorder="1" applyAlignment="1">
      <alignment horizontal="center" vertical="center" shrinkToFit="1"/>
    </xf>
    <xf numFmtId="0" fontId="10" fillId="0" borderId="97" xfId="4" applyFont="1" applyFill="1" applyBorder="1" applyAlignment="1">
      <alignment horizontal="center" vertical="center" shrinkToFit="1"/>
    </xf>
    <xf numFmtId="185" fontId="10" fillId="4" borderId="88" xfId="4" applyNumberFormat="1" applyFont="1" applyFill="1" applyBorder="1" applyAlignment="1">
      <alignment horizontal="center" vertical="center" shrinkToFit="1"/>
    </xf>
    <xf numFmtId="185" fontId="10" fillId="4" borderId="48" xfId="4" applyNumberFormat="1" applyFont="1" applyFill="1" applyBorder="1" applyAlignment="1">
      <alignment horizontal="center" vertical="center" shrinkToFit="1"/>
    </xf>
    <xf numFmtId="185" fontId="10" fillId="4" borderId="71" xfId="4" applyNumberFormat="1" applyFont="1" applyFill="1" applyBorder="1" applyAlignment="1">
      <alignment horizontal="center" vertical="center" shrinkToFit="1"/>
    </xf>
    <xf numFmtId="0" fontId="10" fillId="0" borderId="81" xfId="4" applyFont="1" applyFill="1" applyBorder="1" applyAlignment="1">
      <alignment horizontal="center" vertical="center" textRotation="255" shrinkToFit="1"/>
    </xf>
    <xf numFmtId="0" fontId="10" fillId="0" borderId="82" xfId="4" applyFont="1" applyFill="1" applyBorder="1" applyAlignment="1">
      <alignment horizontal="center" vertical="center" textRotation="255" shrinkToFit="1"/>
    </xf>
    <xf numFmtId="0" fontId="10" fillId="0" borderId="13" xfId="4" applyFont="1" applyFill="1" applyBorder="1" applyAlignment="1">
      <alignment horizontal="center" vertical="center" textRotation="255" shrinkToFit="1"/>
    </xf>
    <xf numFmtId="0" fontId="10" fillId="0" borderId="14" xfId="4" applyFont="1" applyFill="1" applyBorder="1" applyAlignment="1">
      <alignment horizontal="center" vertical="center" textRotation="255" shrinkToFit="1"/>
    </xf>
    <xf numFmtId="0" fontId="10" fillId="0" borderId="51" xfId="4" applyFont="1" applyFill="1" applyBorder="1" applyAlignment="1">
      <alignment horizontal="center" vertical="center" textRotation="255" shrinkToFit="1"/>
    </xf>
    <xf numFmtId="0" fontId="10" fillId="0" borderId="26" xfId="4" applyFont="1" applyFill="1" applyBorder="1" applyAlignment="1">
      <alignment horizontal="center" vertical="center" textRotation="255" shrinkToFit="1"/>
    </xf>
    <xf numFmtId="181" fontId="10" fillId="0" borderId="81" xfId="4" applyNumberFormat="1" applyFont="1" applyFill="1" applyBorder="1" applyAlignment="1">
      <alignment horizontal="center" vertical="center"/>
    </xf>
    <xf numFmtId="181" fontId="10" fillId="0" borderId="2" xfId="4" applyNumberFormat="1" applyFont="1" applyFill="1" applyBorder="1" applyAlignment="1">
      <alignment horizontal="center" vertical="center"/>
    </xf>
    <xf numFmtId="181" fontId="10" fillId="0" borderId="82" xfId="4" applyNumberFormat="1" applyFont="1" applyFill="1" applyBorder="1" applyAlignment="1">
      <alignment horizontal="center" vertical="center"/>
    </xf>
    <xf numFmtId="181" fontId="10" fillId="0" borderId="15" xfId="4" applyNumberFormat="1" applyFont="1" applyFill="1" applyBorder="1" applyAlignment="1">
      <alignment horizontal="center" vertical="center"/>
    </xf>
    <xf numFmtId="181" fontId="10" fillId="0" borderId="6" xfId="4" applyNumberFormat="1" applyFont="1" applyFill="1" applyBorder="1" applyAlignment="1">
      <alignment horizontal="center" vertical="center"/>
    </xf>
    <xf numFmtId="181" fontId="10" fillId="0" borderId="16" xfId="4" applyNumberFormat="1" applyFont="1" applyFill="1" applyBorder="1" applyAlignment="1">
      <alignment horizontal="center" vertical="center"/>
    </xf>
    <xf numFmtId="181" fontId="10" fillId="0" borderId="81" xfId="4" applyNumberFormat="1" applyFont="1" applyFill="1" applyBorder="1" applyAlignment="1">
      <alignment horizontal="right" vertical="center" shrinkToFit="1"/>
    </xf>
    <xf numFmtId="181" fontId="10" fillId="0" borderId="2" xfId="4" applyNumberFormat="1" applyFont="1" applyFill="1" applyBorder="1" applyAlignment="1">
      <alignment horizontal="right" vertical="center" shrinkToFit="1"/>
    </xf>
    <xf numFmtId="181" fontId="10" fillId="0" borderId="15" xfId="4" applyNumberFormat="1" applyFont="1" applyFill="1" applyBorder="1" applyAlignment="1">
      <alignment horizontal="right" vertical="center" shrinkToFit="1"/>
    </xf>
    <xf numFmtId="181" fontId="10" fillId="0" borderId="6" xfId="4" applyNumberFormat="1" applyFont="1" applyFill="1" applyBorder="1" applyAlignment="1">
      <alignment horizontal="right" vertical="center" shrinkToFit="1"/>
    </xf>
    <xf numFmtId="195" fontId="10" fillId="0" borderId="2" xfId="4" applyNumberFormat="1" applyFont="1" applyFill="1" applyBorder="1" applyAlignment="1">
      <alignment horizontal="center" vertical="center" shrinkToFit="1"/>
    </xf>
    <xf numFmtId="195" fontId="10" fillId="0" borderId="82" xfId="4" applyNumberFormat="1" applyFont="1" applyFill="1" applyBorder="1" applyAlignment="1">
      <alignment horizontal="center" vertical="center" shrinkToFit="1"/>
    </xf>
    <xf numFmtId="195" fontId="10" fillId="0" borderId="6" xfId="4" applyNumberFormat="1" applyFont="1" applyFill="1" applyBorder="1" applyAlignment="1">
      <alignment horizontal="center" vertical="center" shrinkToFit="1"/>
    </xf>
    <xf numFmtId="195" fontId="10" fillId="0" borderId="16" xfId="4" applyNumberFormat="1" applyFont="1" applyFill="1" applyBorder="1" applyAlignment="1">
      <alignment horizontal="center" vertical="center" shrinkToFit="1"/>
    </xf>
    <xf numFmtId="0" fontId="10" fillId="0" borderId="10" xfId="4" applyFont="1" applyFill="1" applyBorder="1" applyAlignment="1">
      <alignment horizontal="center" vertical="center" shrinkToFit="1"/>
    </xf>
    <xf numFmtId="0" fontId="10" fillId="0" borderId="11" xfId="4" applyFont="1" applyFill="1" applyBorder="1" applyAlignment="1">
      <alignment horizontal="center" vertical="center" shrinkToFit="1"/>
    </xf>
    <xf numFmtId="0" fontId="10" fillId="0" borderId="12" xfId="4" applyFont="1" applyFill="1" applyBorder="1" applyAlignment="1">
      <alignment horizontal="center" vertical="center" shrinkToFit="1"/>
    </xf>
    <xf numFmtId="0" fontId="10" fillId="0" borderId="15" xfId="4" applyFont="1" applyFill="1" applyBorder="1" applyAlignment="1">
      <alignment horizontal="center" vertical="center" shrinkToFit="1"/>
    </xf>
    <xf numFmtId="0" fontId="10" fillId="0" borderId="6" xfId="4" applyFont="1" applyFill="1" applyBorder="1" applyAlignment="1">
      <alignment horizontal="center" vertical="center" shrinkToFit="1"/>
    </xf>
    <xf numFmtId="0" fontId="10" fillId="0" borderId="16" xfId="4" applyFont="1" applyFill="1" applyBorder="1" applyAlignment="1">
      <alignment horizontal="center" vertical="center" shrinkToFit="1"/>
    </xf>
    <xf numFmtId="0" fontId="10" fillId="0" borderId="10" xfId="4" applyFont="1" applyFill="1" applyBorder="1" applyAlignment="1">
      <alignment horizontal="center" vertical="center" textRotation="255" shrinkToFit="1"/>
    </xf>
    <xf numFmtId="0" fontId="10" fillId="0" borderId="12" xfId="4" applyFont="1" applyFill="1" applyBorder="1" applyAlignment="1">
      <alignment horizontal="center" vertical="center" textRotation="255" shrinkToFit="1"/>
    </xf>
    <xf numFmtId="181" fontId="10" fillId="0" borderId="10" xfId="4" applyNumberFormat="1" applyFont="1" applyFill="1" applyBorder="1" applyAlignment="1">
      <alignment horizontal="center" vertical="center"/>
    </xf>
    <xf numFmtId="181" fontId="10" fillId="0" borderId="11" xfId="4" applyNumberFormat="1" applyFont="1" applyFill="1" applyBorder="1" applyAlignment="1">
      <alignment horizontal="center" vertical="center"/>
    </xf>
    <xf numFmtId="181" fontId="10" fillId="0" borderId="12" xfId="4" applyNumberFormat="1" applyFont="1" applyFill="1" applyBorder="1" applyAlignment="1">
      <alignment horizontal="center" vertical="center"/>
    </xf>
    <xf numFmtId="181" fontId="10" fillId="0" borderId="10" xfId="4" applyNumberFormat="1" applyFont="1" applyFill="1" applyBorder="1" applyAlignment="1">
      <alignment horizontal="center" vertical="center" shrinkToFit="1"/>
    </xf>
    <xf numFmtId="181" fontId="10" fillId="0" borderId="11" xfId="4" applyNumberFormat="1" applyFont="1" applyFill="1" applyBorder="1" applyAlignment="1">
      <alignment horizontal="center" vertical="center" shrinkToFit="1"/>
    </xf>
    <xf numFmtId="181" fontId="10" fillId="0" borderId="12" xfId="4" applyNumberFormat="1" applyFont="1" applyFill="1" applyBorder="1" applyAlignment="1">
      <alignment horizontal="center" vertical="center" shrinkToFit="1"/>
    </xf>
    <xf numFmtId="181" fontId="10" fillId="0" borderId="10" xfId="4" applyNumberFormat="1" applyFont="1" applyFill="1" applyBorder="1" applyAlignment="1">
      <alignment horizontal="right" vertical="center" shrinkToFit="1"/>
    </xf>
    <xf numFmtId="181" fontId="10" fillId="0" borderId="11" xfId="4" applyNumberFormat="1" applyFont="1" applyFill="1" applyBorder="1" applyAlignment="1">
      <alignment horizontal="right" vertical="center" shrinkToFit="1"/>
    </xf>
    <xf numFmtId="195" fontId="10" fillId="0" borderId="11" xfId="4" applyNumberFormat="1" applyFont="1" applyFill="1" applyBorder="1" applyAlignment="1">
      <alignment horizontal="center" vertical="center" shrinkToFit="1"/>
    </xf>
    <xf numFmtId="195" fontId="10" fillId="0" borderId="12" xfId="4" applyNumberFormat="1" applyFont="1" applyFill="1" applyBorder="1" applyAlignment="1">
      <alignment horizontal="center" vertical="center" shrinkToFit="1"/>
    </xf>
    <xf numFmtId="181" fontId="10" fillId="0" borderId="46" xfId="4" applyNumberFormat="1" applyFont="1" applyFill="1" applyBorder="1" applyAlignment="1">
      <alignment horizontal="center" vertical="center" shrinkToFit="1"/>
    </xf>
    <xf numFmtId="181" fontId="10" fillId="0" borderId="44" xfId="4" applyNumberFormat="1" applyFont="1" applyFill="1" applyBorder="1" applyAlignment="1">
      <alignment horizontal="center" vertical="center" shrinkToFit="1"/>
    </xf>
    <xf numFmtId="181" fontId="10" fillId="0" borderId="47" xfId="4" applyNumberFormat="1" applyFont="1" applyFill="1" applyBorder="1" applyAlignment="1">
      <alignment horizontal="center" vertical="center" shrinkToFit="1"/>
    </xf>
    <xf numFmtId="181" fontId="10" fillId="0" borderId="130" xfId="4" applyNumberFormat="1" applyFont="1" applyFill="1" applyBorder="1" applyAlignment="1">
      <alignment horizontal="center" vertical="center" shrinkToFit="1"/>
    </xf>
    <xf numFmtId="181" fontId="10" fillId="0" borderId="131" xfId="4" applyNumberFormat="1" applyFont="1" applyFill="1" applyBorder="1" applyAlignment="1">
      <alignment horizontal="center" vertical="center" shrinkToFit="1"/>
    </xf>
    <xf numFmtId="181" fontId="10" fillId="0" borderId="136" xfId="4" applyNumberFormat="1" applyFont="1" applyFill="1" applyBorder="1" applyAlignment="1">
      <alignment horizontal="center" vertical="center" shrinkToFit="1"/>
    </xf>
    <xf numFmtId="181" fontId="10" fillId="4" borderId="10" xfId="4" applyNumberFormat="1" applyFont="1" applyFill="1" applyBorder="1" applyAlignment="1">
      <alignment horizontal="center" vertical="center" shrinkToFit="1"/>
    </xf>
    <xf numFmtId="181" fontId="10" fillId="4" borderId="11" xfId="4" applyNumberFormat="1" applyFont="1" applyFill="1" applyBorder="1" applyAlignment="1">
      <alignment horizontal="center" vertical="center" shrinkToFit="1"/>
    </xf>
    <xf numFmtId="181" fontId="10" fillId="4" borderId="12" xfId="4" applyNumberFormat="1" applyFont="1" applyFill="1" applyBorder="1" applyAlignment="1">
      <alignment horizontal="center" vertical="center" shrinkToFit="1"/>
    </xf>
    <xf numFmtId="0" fontId="10" fillId="0" borderId="46" xfId="4" applyFont="1" applyFill="1" applyBorder="1" applyAlignment="1">
      <alignment horizontal="center" vertical="center" shrinkToFit="1"/>
    </xf>
    <xf numFmtId="0" fontId="10" fillId="0" borderId="44" xfId="4" applyFont="1" applyFill="1" applyBorder="1" applyAlignment="1">
      <alignment horizontal="center" vertical="center" shrinkToFit="1"/>
    </xf>
    <xf numFmtId="0" fontId="10" fillId="0" borderId="148" xfId="4" applyFont="1" applyFill="1" applyBorder="1" applyAlignment="1">
      <alignment horizontal="center" vertical="center" shrinkToFit="1"/>
    </xf>
    <xf numFmtId="185" fontId="10" fillId="4" borderId="92" xfId="4" applyNumberFormat="1" applyFont="1" applyFill="1" applyBorder="1" applyAlignment="1">
      <alignment horizontal="center" vertical="center" shrinkToFit="1"/>
    </xf>
    <xf numFmtId="185" fontId="10" fillId="4" borderId="44" xfId="4" applyNumberFormat="1" applyFont="1" applyFill="1" applyBorder="1" applyAlignment="1">
      <alignment horizontal="center" vertical="center" shrinkToFit="1"/>
    </xf>
    <xf numFmtId="185" fontId="10" fillId="4" borderId="47" xfId="4" applyNumberFormat="1" applyFont="1" applyFill="1" applyBorder="1" applyAlignment="1">
      <alignment horizontal="center" vertical="center" shrinkToFit="1"/>
    </xf>
    <xf numFmtId="181" fontId="10" fillId="4" borderId="130" xfId="4" applyNumberFormat="1" applyFont="1" applyFill="1" applyBorder="1" applyAlignment="1">
      <alignment horizontal="center" vertical="center" shrinkToFit="1"/>
    </xf>
    <xf numFmtId="181" fontId="10" fillId="4" borderId="131" xfId="4" applyNumberFormat="1" applyFont="1" applyFill="1" applyBorder="1" applyAlignment="1">
      <alignment horizontal="center" vertical="center" shrinkToFit="1"/>
    </xf>
    <xf numFmtId="181" fontId="10" fillId="4" borderId="136" xfId="4" applyNumberFormat="1" applyFont="1" applyFill="1" applyBorder="1" applyAlignment="1">
      <alignment horizontal="center" vertical="center" shrinkToFit="1"/>
    </xf>
    <xf numFmtId="185" fontId="10" fillId="0" borderId="7" xfId="4" applyNumberFormat="1" applyFont="1" applyFill="1" applyBorder="1" applyAlignment="1">
      <alignment horizontal="center" vertical="center" shrinkToFit="1"/>
    </xf>
    <xf numFmtId="185" fontId="10" fillId="0" borderId="26" xfId="4" applyNumberFormat="1" applyFont="1" applyFill="1" applyBorder="1" applyAlignment="1">
      <alignment horizontal="center" vertical="center" shrinkToFit="1"/>
    </xf>
    <xf numFmtId="181" fontId="10" fillId="0" borderId="10" xfId="4" applyNumberFormat="1" applyFont="1" applyFill="1" applyBorder="1" applyAlignment="1">
      <alignment horizontal="center" vertical="center" wrapText="1" shrinkToFit="1"/>
    </xf>
    <xf numFmtId="181" fontId="10" fillId="0" borderId="11" xfId="4" applyNumberFormat="1" applyFont="1" applyFill="1" applyBorder="1" applyAlignment="1">
      <alignment horizontal="center" vertical="center" wrapText="1" shrinkToFit="1"/>
    </xf>
    <xf numFmtId="181" fontId="10" fillId="0" borderId="51" xfId="4" applyNumberFormat="1" applyFont="1" applyFill="1" applyBorder="1" applyAlignment="1">
      <alignment horizontal="center" vertical="center" wrapText="1" shrinkToFit="1"/>
    </xf>
    <xf numFmtId="181" fontId="10" fillId="0" borderId="7" xfId="4" applyNumberFormat="1" applyFont="1" applyFill="1" applyBorder="1" applyAlignment="1">
      <alignment horizontal="center" vertical="center" wrapText="1" shrinkToFit="1"/>
    </xf>
    <xf numFmtId="185" fontId="10" fillId="0" borderId="11" xfId="4" applyNumberFormat="1" applyFont="1" applyFill="1" applyBorder="1" applyAlignment="1">
      <alignment horizontal="center" vertical="center" shrinkToFit="1"/>
    </xf>
    <xf numFmtId="185" fontId="10" fillId="0" borderId="12" xfId="4" applyNumberFormat="1" applyFont="1" applyFill="1" applyBorder="1" applyAlignment="1">
      <alignment horizontal="center" vertical="center" shrinkToFit="1"/>
    </xf>
    <xf numFmtId="181" fontId="10" fillId="4" borderId="46" xfId="4" applyNumberFormat="1" applyFont="1" applyFill="1" applyBorder="1" applyAlignment="1">
      <alignment horizontal="center" vertical="center" shrinkToFit="1"/>
    </xf>
    <xf numFmtId="181" fontId="10" fillId="4" borderId="44" xfId="4" applyNumberFormat="1" applyFont="1" applyFill="1" applyBorder="1" applyAlignment="1">
      <alignment horizontal="center" vertical="center" shrinkToFit="1"/>
    </xf>
    <xf numFmtId="181" fontId="10" fillId="4" borderId="47" xfId="4" applyNumberFormat="1" applyFont="1" applyFill="1" applyBorder="1" applyAlignment="1">
      <alignment horizontal="center" vertical="center" shrinkToFit="1"/>
    </xf>
    <xf numFmtId="0" fontId="10" fillId="0" borderId="10" xfId="4" applyFont="1" applyFill="1" applyBorder="1" applyAlignment="1">
      <alignment horizontal="center" vertical="center" wrapText="1"/>
    </xf>
    <xf numFmtId="0" fontId="10" fillId="0" borderId="11" xfId="4" applyFont="1" applyFill="1" applyBorder="1" applyAlignment="1">
      <alignment horizontal="center" vertical="center" wrapText="1"/>
    </xf>
    <xf numFmtId="0" fontId="10" fillId="0" borderId="12" xfId="4" applyFont="1" applyFill="1" applyBorder="1" applyAlignment="1">
      <alignment horizontal="center" vertical="center" wrapText="1"/>
    </xf>
    <xf numFmtId="0" fontId="10" fillId="0" borderId="15" xfId="4" applyFont="1" applyFill="1" applyBorder="1" applyAlignment="1">
      <alignment horizontal="center" vertical="center" wrapText="1"/>
    </xf>
    <xf numFmtId="0" fontId="10" fillId="0" borderId="6" xfId="4" applyFont="1" applyFill="1" applyBorder="1" applyAlignment="1">
      <alignment horizontal="center" vertical="center" wrapText="1"/>
    </xf>
    <xf numFmtId="0" fontId="10" fillId="0" borderId="16" xfId="4" applyFont="1" applyFill="1" applyBorder="1" applyAlignment="1">
      <alignment horizontal="center" vertical="center" wrapText="1"/>
    </xf>
    <xf numFmtId="0" fontId="14" fillId="0" borderId="10" xfId="4" applyFont="1" applyFill="1" applyBorder="1" applyAlignment="1">
      <alignment horizontal="center" vertical="center" wrapText="1"/>
    </xf>
    <xf numFmtId="0" fontId="14" fillId="0" borderId="11" xfId="4" applyFont="1" applyFill="1" applyBorder="1" applyAlignment="1">
      <alignment horizontal="center" vertical="center" wrapText="1"/>
    </xf>
    <xf numFmtId="0" fontId="14" fillId="0" borderId="15" xfId="4" applyFont="1" applyFill="1" applyBorder="1" applyAlignment="1">
      <alignment horizontal="center" vertical="center" wrapText="1"/>
    </xf>
    <xf numFmtId="0" fontId="14" fillId="0" borderId="6" xfId="4" applyFont="1" applyFill="1" applyBorder="1" applyAlignment="1">
      <alignment horizontal="center" vertical="center" wrapText="1"/>
    </xf>
    <xf numFmtId="181" fontId="10" fillId="0" borderId="13" xfId="4" applyNumberFormat="1" applyFont="1" applyFill="1" applyBorder="1" applyAlignment="1">
      <alignment horizontal="center" vertical="center" shrinkToFit="1"/>
    </xf>
    <xf numFmtId="181" fontId="10" fillId="0" borderId="0" xfId="4" applyNumberFormat="1" applyFont="1" applyFill="1" applyAlignment="1">
      <alignment horizontal="center" vertical="center" shrinkToFit="1"/>
    </xf>
    <xf numFmtId="181" fontId="10" fillId="0" borderId="14" xfId="4" applyNumberFormat="1" applyFont="1" applyFill="1" applyBorder="1" applyAlignment="1">
      <alignment horizontal="center" vertical="center" shrinkToFit="1"/>
    </xf>
    <xf numFmtId="181" fontId="10" fillId="4" borderId="13" xfId="4" applyNumberFormat="1" applyFont="1" applyFill="1" applyBorder="1" applyAlignment="1">
      <alignment horizontal="center" vertical="center" shrinkToFit="1"/>
    </xf>
    <xf numFmtId="181" fontId="10" fillId="4" borderId="0" xfId="4" applyNumberFormat="1" applyFont="1" applyFill="1" applyAlignment="1">
      <alignment horizontal="center" vertical="center" shrinkToFit="1"/>
    </xf>
    <xf numFmtId="0" fontId="10" fillId="0" borderId="202" xfId="4" applyFont="1" applyFill="1" applyBorder="1" applyAlignment="1">
      <alignment horizontal="center" vertical="center" shrinkToFit="1"/>
    </xf>
    <xf numFmtId="0" fontId="10" fillId="0" borderId="203" xfId="4" applyFont="1" applyFill="1" applyBorder="1" applyAlignment="1">
      <alignment horizontal="center" vertical="center" shrinkToFit="1"/>
    </xf>
    <xf numFmtId="0" fontId="10" fillId="0" borderId="204" xfId="4" applyFont="1" applyFill="1" applyBorder="1" applyAlignment="1">
      <alignment horizontal="center" vertical="center" shrinkToFit="1"/>
    </xf>
    <xf numFmtId="0" fontId="10" fillId="0" borderId="198" xfId="4" applyFont="1" applyFill="1" applyBorder="1" applyAlignment="1">
      <alignment horizontal="center" vertical="center" shrinkToFit="1"/>
    </xf>
    <xf numFmtId="0" fontId="10" fillId="0" borderId="0" xfId="4" applyFont="1" applyFill="1" applyAlignment="1">
      <alignment horizontal="center" vertical="center" shrinkToFit="1"/>
    </xf>
    <xf numFmtId="0" fontId="10" fillId="0" borderId="199" xfId="4" applyFont="1" applyFill="1" applyBorder="1" applyAlignment="1">
      <alignment horizontal="center" vertical="center" shrinkToFit="1"/>
    </xf>
    <xf numFmtId="0" fontId="10" fillId="0" borderId="200" xfId="4" applyFont="1" applyFill="1" applyBorder="1" applyAlignment="1">
      <alignment horizontal="center" vertical="center" shrinkToFit="1"/>
    </xf>
    <xf numFmtId="0" fontId="10" fillId="0" borderId="192" xfId="4" applyFont="1" applyFill="1" applyBorder="1" applyAlignment="1">
      <alignment horizontal="center" vertical="center" shrinkToFit="1"/>
    </xf>
    <xf numFmtId="0" fontId="10" fillId="0" borderId="201" xfId="4" applyFont="1" applyFill="1" applyBorder="1" applyAlignment="1">
      <alignment horizontal="center" vertical="center" shrinkToFit="1"/>
    </xf>
    <xf numFmtId="0" fontId="14" fillId="0" borderId="0" xfId="4" applyFont="1" applyFill="1" applyAlignment="1">
      <alignment horizontal="justify" vertical="top" wrapText="1"/>
    </xf>
    <xf numFmtId="0" fontId="14" fillId="0" borderId="5" xfId="4" applyFont="1" applyFill="1" applyBorder="1" applyAlignment="1">
      <alignment horizontal="justify" vertical="top" wrapText="1"/>
    </xf>
    <xf numFmtId="0" fontId="13" fillId="0" borderId="0" xfId="4" applyFont="1" applyFill="1" applyAlignment="1">
      <alignment horizontal="left" vertical="top" wrapText="1"/>
    </xf>
    <xf numFmtId="0" fontId="14" fillId="0" borderId="0" xfId="4" applyFont="1" applyFill="1" applyAlignment="1">
      <alignment horizontal="left" vertical="top" wrapText="1"/>
    </xf>
    <xf numFmtId="0" fontId="14" fillId="0" borderId="5" xfId="4" applyFont="1" applyFill="1" applyBorder="1" applyAlignment="1">
      <alignment horizontal="left" vertical="top" wrapText="1"/>
    </xf>
    <xf numFmtId="0" fontId="14" fillId="0" borderId="24" xfId="4" applyFont="1" applyFill="1" applyBorder="1" applyAlignment="1">
      <alignment horizontal="left" vertical="top" wrapText="1"/>
    </xf>
    <xf numFmtId="0" fontId="14" fillId="0" borderId="0" xfId="4" applyFont="1" applyFill="1" applyAlignment="1">
      <alignment horizontal="left" vertical="center" wrapText="1"/>
    </xf>
    <xf numFmtId="0" fontId="14" fillId="0" borderId="24" xfId="4" applyFont="1" applyFill="1" applyBorder="1" applyAlignment="1">
      <alignment horizontal="left" vertical="center" wrapText="1"/>
    </xf>
    <xf numFmtId="0" fontId="10" fillId="0" borderId="81" xfId="4" applyFont="1" applyFill="1" applyBorder="1" applyAlignment="1">
      <alignment horizontal="center" vertical="center"/>
    </xf>
    <xf numFmtId="0" fontId="10" fillId="0" borderId="2" xfId="4" applyFont="1" applyFill="1" applyBorder="1" applyAlignment="1">
      <alignment horizontal="center" vertical="center"/>
    </xf>
    <xf numFmtId="0" fontId="10" fillId="0" borderId="82" xfId="4" applyFont="1" applyFill="1" applyBorder="1" applyAlignment="1">
      <alignment horizontal="center" vertical="center"/>
    </xf>
    <xf numFmtId="0" fontId="10" fillId="0" borderId="13" xfId="4" applyFont="1" applyFill="1" applyBorder="1" applyAlignment="1">
      <alignment horizontal="center" vertical="center"/>
    </xf>
    <xf numFmtId="0" fontId="10" fillId="0" borderId="14" xfId="4" applyFont="1" applyFill="1" applyBorder="1" applyAlignment="1">
      <alignment horizontal="center" vertical="center"/>
    </xf>
    <xf numFmtId="181" fontId="10" fillId="4" borderId="11" xfId="4" applyNumberFormat="1" applyFont="1" applyFill="1" applyBorder="1" applyAlignment="1">
      <alignment horizontal="right" vertical="center"/>
    </xf>
    <xf numFmtId="181" fontId="10" fillId="4" borderId="45" xfId="4" applyNumberFormat="1" applyFont="1" applyFill="1" applyBorder="1" applyAlignment="1">
      <alignment horizontal="right" vertical="center"/>
    </xf>
    <xf numFmtId="187" fontId="10" fillId="0" borderId="11" xfId="4" applyNumberFormat="1" applyFont="1" applyFill="1" applyBorder="1" applyAlignment="1">
      <alignment horizontal="center" vertical="center" shrinkToFit="1"/>
    </xf>
    <xf numFmtId="187" fontId="10" fillId="0" borderId="45" xfId="4" applyNumberFormat="1" applyFont="1" applyFill="1" applyBorder="1" applyAlignment="1">
      <alignment horizontal="center" vertical="center" shrinkToFit="1"/>
    </xf>
    <xf numFmtId="4" fontId="10" fillId="4" borderId="11" xfId="4" applyNumberFormat="1" applyFont="1" applyFill="1" applyBorder="1" applyAlignment="1">
      <alignment horizontal="right" vertical="center"/>
    </xf>
    <xf numFmtId="4" fontId="10" fillId="4" borderId="45" xfId="4" applyNumberFormat="1" applyFont="1" applyFill="1" applyBorder="1" applyAlignment="1">
      <alignment horizontal="right" vertical="center"/>
    </xf>
    <xf numFmtId="0" fontId="10" fillId="0" borderId="11" xfId="4" applyFont="1" applyFill="1" applyBorder="1" applyAlignment="1">
      <alignment horizontal="left" vertical="center" shrinkToFit="1"/>
    </xf>
    <xf numFmtId="0" fontId="10" fillId="0" borderId="45" xfId="4" applyFont="1" applyFill="1" applyBorder="1" applyAlignment="1">
      <alignment horizontal="left" vertical="center" shrinkToFit="1"/>
    </xf>
    <xf numFmtId="0" fontId="10" fillId="4" borderId="10" xfId="4" applyFont="1" applyFill="1" applyBorder="1" applyAlignment="1">
      <alignment horizontal="center" vertical="center"/>
    </xf>
    <xf numFmtId="0" fontId="10" fillId="4" borderId="11" xfId="4" applyFont="1" applyFill="1" applyBorder="1" applyAlignment="1">
      <alignment horizontal="center" vertical="center"/>
    </xf>
    <xf numFmtId="0" fontId="10" fillId="4" borderId="12" xfId="4" applyFont="1" applyFill="1" applyBorder="1" applyAlignment="1">
      <alignment horizontal="center" vertical="center"/>
    </xf>
    <xf numFmtId="0" fontId="10" fillId="4" borderId="65" xfId="4" applyFont="1" applyFill="1" applyBorder="1" applyAlignment="1">
      <alignment horizontal="center" vertical="center"/>
    </xf>
    <xf numFmtId="0" fontId="10" fillId="4" borderId="45" xfId="4" applyFont="1" applyFill="1" applyBorder="1" applyAlignment="1">
      <alignment horizontal="center" vertical="center"/>
    </xf>
    <xf numFmtId="0" fontId="10" fillId="4" borderId="66" xfId="4" applyFont="1" applyFill="1" applyBorder="1" applyAlignment="1">
      <alignment horizontal="center" vertical="center"/>
    </xf>
    <xf numFmtId="0" fontId="29" fillId="0" borderId="0" xfId="4" applyFont="1" applyFill="1" applyAlignment="1">
      <alignment horizontal="left" vertical="center" wrapText="1"/>
    </xf>
    <xf numFmtId="0" fontId="29" fillId="0" borderId="14" xfId="4" applyFont="1" applyFill="1" applyBorder="1" applyAlignment="1">
      <alignment horizontal="left" vertical="center" wrapText="1"/>
    </xf>
    <xf numFmtId="0" fontId="10" fillId="0" borderId="10" xfId="4" applyFont="1" applyFill="1" applyBorder="1" applyAlignment="1">
      <alignment horizontal="center" vertical="center" textRotation="255"/>
    </xf>
    <xf numFmtId="0" fontId="10" fillId="0" borderId="13" xfId="4" applyFont="1" applyFill="1" applyBorder="1" applyAlignment="1">
      <alignment horizontal="center" vertical="center" textRotation="255"/>
    </xf>
    <xf numFmtId="0" fontId="10" fillId="0" borderId="15" xfId="4" applyFont="1" applyFill="1" applyBorder="1" applyAlignment="1">
      <alignment horizontal="center" vertical="center" textRotation="255"/>
    </xf>
    <xf numFmtId="0" fontId="10" fillId="0" borderId="76" xfId="4" applyFont="1" applyFill="1" applyBorder="1" applyAlignment="1">
      <alignment horizontal="center" vertical="top" textRotation="255"/>
    </xf>
    <xf numFmtId="0" fontId="10" fillId="0" borderId="155" xfId="4" applyFont="1" applyFill="1" applyBorder="1" applyAlignment="1">
      <alignment horizontal="center" vertical="top" textRotation="255"/>
    </xf>
    <xf numFmtId="0" fontId="10" fillId="0" borderId="77" xfId="4" applyFont="1" applyFill="1" applyBorder="1" applyAlignment="1">
      <alignment horizontal="center" vertical="top" textRotation="255"/>
    </xf>
    <xf numFmtId="177" fontId="10" fillId="0" borderId="10" xfId="4" applyNumberFormat="1" applyFont="1" applyFill="1" applyBorder="1" applyAlignment="1">
      <alignment horizontal="center" vertical="center" shrinkToFit="1"/>
    </xf>
    <xf numFmtId="177" fontId="10" fillId="0" borderId="11" xfId="4" applyNumberFormat="1" applyFont="1" applyFill="1" applyBorder="1" applyAlignment="1">
      <alignment horizontal="center" vertical="center" shrinkToFit="1"/>
    </xf>
    <xf numFmtId="177" fontId="10" fillId="0" borderId="12" xfId="4" applyNumberFormat="1" applyFont="1" applyFill="1" applyBorder="1" applyAlignment="1">
      <alignment horizontal="center" vertical="center" shrinkToFit="1"/>
    </xf>
    <xf numFmtId="177" fontId="10" fillId="0" borderId="13" xfId="4" applyNumberFormat="1" applyFont="1" applyFill="1" applyBorder="1" applyAlignment="1">
      <alignment horizontal="center" vertical="center" shrinkToFit="1"/>
    </xf>
    <xf numFmtId="177" fontId="10" fillId="0" borderId="0" xfId="4" applyNumberFormat="1" applyFont="1" applyFill="1" applyAlignment="1">
      <alignment horizontal="center" vertical="center" shrinkToFit="1"/>
    </xf>
    <xf numFmtId="177" fontId="10" fillId="0" borderId="14" xfId="4" applyNumberFormat="1" applyFont="1" applyFill="1" applyBorder="1" applyAlignment="1">
      <alignment horizontal="center" vertical="center" shrinkToFit="1"/>
    </xf>
    <xf numFmtId="4" fontId="10" fillId="0" borderId="10" xfId="4" applyNumberFormat="1" applyFont="1" applyFill="1" applyBorder="1" applyAlignment="1">
      <alignment horizontal="right" vertical="center" shrinkToFit="1"/>
    </xf>
    <xf numFmtId="4" fontId="10" fillId="0" borderId="11" xfId="4" applyNumberFormat="1" applyFont="1" applyFill="1" applyBorder="1" applyAlignment="1">
      <alignment horizontal="right" vertical="center" shrinkToFit="1"/>
    </xf>
    <xf numFmtId="4" fontId="10" fillId="0" borderId="12" xfId="4" applyNumberFormat="1" applyFont="1" applyFill="1" applyBorder="1" applyAlignment="1">
      <alignment horizontal="right" vertical="center" shrinkToFit="1"/>
    </xf>
    <xf numFmtId="4" fontId="10" fillId="0" borderId="13" xfId="4" applyNumberFormat="1" applyFont="1" applyFill="1" applyBorder="1" applyAlignment="1">
      <alignment horizontal="right" vertical="center" shrinkToFit="1"/>
    </xf>
    <xf numFmtId="4" fontId="10" fillId="0" borderId="0" xfId="4" applyNumberFormat="1" applyFont="1" applyFill="1" applyAlignment="1">
      <alignment horizontal="right" vertical="center" shrinkToFit="1"/>
    </xf>
    <xf numFmtId="4" fontId="10" fillId="0" borderId="14" xfId="4" applyNumberFormat="1" applyFont="1" applyFill="1" applyBorder="1" applyAlignment="1">
      <alignment horizontal="right" vertical="center" shrinkToFit="1"/>
    </xf>
    <xf numFmtId="178" fontId="10" fillId="0" borderId="10" xfId="4" applyNumberFormat="1" applyFont="1" applyFill="1" applyBorder="1" applyAlignment="1">
      <alignment horizontal="center" vertical="center"/>
    </xf>
    <xf numFmtId="178" fontId="10" fillId="0" borderId="11" xfId="4" applyNumberFormat="1" applyFont="1" applyFill="1" applyBorder="1" applyAlignment="1">
      <alignment horizontal="center" vertical="center"/>
    </xf>
    <xf numFmtId="178" fontId="10" fillId="0" borderId="65" xfId="4" applyNumberFormat="1" applyFont="1" applyFill="1" applyBorder="1" applyAlignment="1">
      <alignment horizontal="center" vertical="center"/>
    </xf>
    <xf numFmtId="178" fontId="10" fillId="0" borderId="45" xfId="4" applyNumberFormat="1" applyFont="1" applyFill="1" applyBorder="1" applyAlignment="1">
      <alignment horizontal="center" vertical="center"/>
    </xf>
    <xf numFmtId="178" fontId="10" fillId="0" borderId="59" xfId="4" applyNumberFormat="1" applyFont="1" applyFill="1" applyBorder="1" applyAlignment="1">
      <alignment vertical="center" shrinkToFit="1"/>
    </xf>
    <xf numFmtId="181" fontId="10" fillId="4" borderId="212" xfId="4" applyNumberFormat="1" applyFont="1" applyFill="1" applyBorder="1" applyAlignment="1">
      <alignment horizontal="right" vertical="center" shrinkToFit="1"/>
    </xf>
    <xf numFmtId="187" fontId="10" fillId="0" borderId="59" xfId="4" applyNumberFormat="1" applyFont="1" applyFill="1" applyBorder="1" applyAlignment="1">
      <alignment horizontal="center" vertical="center" shrinkToFit="1"/>
    </xf>
    <xf numFmtId="0" fontId="15" fillId="0" borderId="59" xfId="0" applyFont="1" applyBorder="1" applyAlignment="1">
      <alignment horizontal="center" vertical="center" shrinkToFit="1"/>
    </xf>
    <xf numFmtId="4" fontId="10" fillId="4" borderId="59" xfId="4" applyNumberFormat="1" applyFont="1" applyFill="1" applyBorder="1" applyAlignment="1">
      <alignment horizontal="right" vertical="center" shrinkToFit="1"/>
    </xf>
    <xf numFmtId="0" fontId="15" fillId="0" borderId="59" xfId="0" applyFont="1" applyBorder="1" applyAlignment="1">
      <alignment horizontal="right" vertical="center" shrinkToFit="1"/>
    </xf>
    <xf numFmtId="0" fontId="10" fillId="4" borderId="70" xfId="4" applyFont="1" applyFill="1" applyBorder="1" applyAlignment="1">
      <alignment horizontal="center" vertical="center"/>
    </xf>
    <xf numFmtId="0" fontId="10" fillId="4" borderId="59" xfId="4" applyFont="1" applyFill="1" applyBorder="1" applyAlignment="1">
      <alignment horizontal="center" vertical="center"/>
    </xf>
    <xf numFmtId="0" fontId="10" fillId="4" borderId="60" xfId="4" applyFont="1" applyFill="1" applyBorder="1" applyAlignment="1">
      <alignment horizontal="center" vertical="center"/>
    </xf>
    <xf numFmtId="177" fontId="10" fillId="0" borderId="65" xfId="4" applyNumberFormat="1" applyFont="1" applyFill="1" applyBorder="1" applyAlignment="1">
      <alignment horizontal="center" vertical="center" shrinkToFit="1"/>
    </xf>
    <xf numFmtId="177" fontId="10" fillId="0" borderId="45" xfId="4" applyNumberFormat="1" applyFont="1" applyFill="1" applyBorder="1" applyAlignment="1">
      <alignment horizontal="center" vertical="center" shrinkToFit="1"/>
    </xf>
    <xf numFmtId="177" fontId="10" fillId="0" borderId="66" xfId="4" applyNumberFormat="1" applyFont="1" applyFill="1" applyBorder="1" applyAlignment="1">
      <alignment horizontal="center" vertical="center" shrinkToFit="1"/>
    </xf>
    <xf numFmtId="4" fontId="10" fillId="0" borderId="13" xfId="4" applyNumberFormat="1" applyFont="1" applyFill="1" applyBorder="1" applyAlignment="1">
      <alignment vertical="center" shrinkToFit="1"/>
    </xf>
    <xf numFmtId="4" fontId="10" fillId="0" borderId="0" xfId="4" applyNumberFormat="1" applyFont="1" applyFill="1" applyAlignment="1">
      <alignment vertical="center" shrinkToFit="1"/>
    </xf>
    <xf numFmtId="4" fontId="10" fillId="0" borderId="14" xfId="4" applyNumberFormat="1" applyFont="1" applyFill="1" applyBorder="1" applyAlignment="1">
      <alignment vertical="center" shrinkToFit="1"/>
    </xf>
    <xf numFmtId="4" fontId="10" fillId="0" borderId="65" xfId="4" applyNumberFormat="1" applyFont="1" applyFill="1" applyBorder="1" applyAlignment="1">
      <alignment vertical="center" shrinkToFit="1"/>
    </xf>
    <xf numFmtId="4" fontId="10" fillId="0" borderId="45" xfId="4" applyNumberFormat="1" applyFont="1" applyFill="1" applyBorder="1" applyAlignment="1">
      <alignment vertical="center" shrinkToFit="1"/>
    </xf>
    <xf numFmtId="4" fontId="10" fillId="0" borderId="66" xfId="4" applyNumberFormat="1" applyFont="1" applyFill="1" applyBorder="1" applyAlignment="1">
      <alignment vertical="center" shrinkToFit="1"/>
    </xf>
    <xf numFmtId="186" fontId="10" fillId="0" borderId="67" xfId="4" applyNumberFormat="1" applyFont="1" applyFill="1" applyBorder="1" applyAlignment="1">
      <alignment horizontal="center" vertical="center"/>
    </xf>
    <xf numFmtId="186" fontId="10" fillId="0" borderId="13" xfId="4" applyNumberFormat="1" applyFont="1" applyFill="1" applyBorder="1" applyAlignment="1">
      <alignment horizontal="center" vertical="center"/>
    </xf>
    <xf numFmtId="186" fontId="10" fillId="0" borderId="65" xfId="4" applyNumberFormat="1" applyFont="1" applyFill="1" applyBorder="1" applyAlignment="1">
      <alignment horizontal="center" vertical="center"/>
    </xf>
    <xf numFmtId="0" fontId="14" fillId="0" borderId="57" xfId="4" applyFont="1" applyFill="1" applyBorder="1" applyAlignment="1">
      <alignment horizontal="left" vertical="center"/>
    </xf>
    <xf numFmtId="181" fontId="10" fillId="4" borderId="57" xfId="4" applyNumberFormat="1" applyFont="1" applyFill="1" applyBorder="1" applyAlignment="1">
      <alignment horizontal="right" vertical="center"/>
    </xf>
    <xf numFmtId="187" fontId="10" fillId="0" borderId="0" xfId="4" applyNumberFormat="1" applyFont="1" applyFill="1" applyAlignment="1">
      <alignment horizontal="left" vertical="center" shrinkToFit="1"/>
    </xf>
    <xf numFmtId="4" fontId="10" fillId="4" borderId="57" xfId="4" applyNumberFormat="1" applyFont="1" applyFill="1" applyBorder="1" applyAlignment="1">
      <alignment horizontal="right" vertical="center"/>
    </xf>
    <xf numFmtId="0" fontId="10" fillId="4" borderId="67" xfId="4" applyFont="1" applyFill="1" applyBorder="1" applyAlignment="1">
      <alignment horizontal="center" vertical="center"/>
    </xf>
    <xf numFmtId="0" fontId="10" fillId="4" borderId="57" xfId="4" applyFont="1" applyFill="1" applyBorder="1" applyAlignment="1">
      <alignment horizontal="center" vertical="center"/>
    </xf>
    <xf numFmtId="0" fontId="10" fillId="4" borderId="68" xfId="4" applyFont="1" applyFill="1" applyBorder="1" applyAlignment="1">
      <alignment horizontal="center" vertical="center"/>
    </xf>
    <xf numFmtId="0" fontId="10" fillId="4" borderId="13" xfId="4" applyFont="1" applyFill="1" applyBorder="1" applyAlignment="1">
      <alignment horizontal="center" vertical="center"/>
    </xf>
    <xf numFmtId="0" fontId="10" fillId="4" borderId="0" xfId="4" applyFont="1" applyFill="1" applyAlignment="1">
      <alignment horizontal="center" vertical="center"/>
    </xf>
    <xf numFmtId="0" fontId="10" fillId="4" borderId="14" xfId="4" applyFont="1" applyFill="1" applyBorder="1" applyAlignment="1">
      <alignment horizontal="center" vertical="center"/>
    </xf>
    <xf numFmtId="176" fontId="10" fillId="4" borderId="6" xfId="4" applyNumberFormat="1" applyFont="1" applyFill="1" applyBorder="1" applyAlignment="1">
      <alignment horizontal="right" vertical="center"/>
    </xf>
    <xf numFmtId="0" fontId="14" fillId="0" borderId="0" xfId="4" applyFont="1" applyFill="1" applyAlignment="1">
      <alignment horizontal="left" vertical="center"/>
    </xf>
    <xf numFmtId="181" fontId="10" fillId="4" borderId="0" xfId="4" applyNumberFormat="1" applyFont="1" applyFill="1" applyAlignment="1">
      <alignment horizontal="right" vertical="center" shrinkToFit="1"/>
    </xf>
    <xf numFmtId="4" fontId="10" fillId="4" borderId="0" xfId="4" applyNumberFormat="1" applyFont="1" applyFill="1" applyAlignment="1">
      <alignment horizontal="right" vertical="center"/>
    </xf>
    <xf numFmtId="49" fontId="29" fillId="0" borderId="0" xfId="4" quotePrefix="1" applyNumberFormat="1" applyFont="1" applyFill="1" applyAlignment="1">
      <alignment horizontal="left" vertical="center" wrapText="1"/>
    </xf>
    <xf numFmtId="49" fontId="29" fillId="0" borderId="14" xfId="4" quotePrefix="1" applyNumberFormat="1" applyFont="1" applyFill="1" applyBorder="1" applyAlignment="1">
      <alignment horizontal="left" vertical="center" wrapText="1"/>
    </xf>
    <xf numFmtId="0" fontId="14" fillId="0" borderId="45" xfId="4" applyFont="1" applyFill="1" applyBorder="1" applyAlignment="1">
      <alignment horizontal="center" vertical="center"/>
    </xf>
    <xf numFmtId="181" fontId="10" fillId="4" borderId="45" xfId="4" applyNumberFormat="1" applyFont="1" applyFill="1" applyBorder="1" applyAlignment="1">
      <alignment horizontal="right" vertical="center" shrinkToFit="1"/>
    </xf>
    <xf numFmtId="0" fontId="10" fillId="0" borderId="45" xfId="4" applyFont="1" applyFill="1" applyBorder="1" applyAlignment="1">
      <alignment horizontal="left" vertical="center"/>
    </xf>
    <xf numFmtId="0" fontId="10" fillId="0" borderId="57" xfId="4" applyFont="1" applyFill="1" applyBorder="1" applyAlignment="1">
      <alignment horizontal="center" vertical="center" wrapText="1"/>
    </xf>
    <xf numFmtId="0" fontId="10" fillId="0" borderId="68" xfId="4" applyFont="1" applyFill="1" applyBorder="1" applyAlignment="1">
      <alignment horizontal="center" vertical="center" wrapText="1"/>
    </xf>
    <xf numFmtId="192" fontId="10" fillId="0" borderId="67" xfId="4" applyNumberFormat="1" applyFont="1" applyFill="1" applyBorder="1" applyAlignment="1">
      <alignment horizontal="center" vertical="center"/>
    </xf>
    <xf numFmtId="192" fontId="10" fillId="0" borderId="57" xfId="4" applyNumberFormat="1" applyFont="1" applyFill="1" applyBorder="1" applyAlignment="1">
      <alignment horizontal="center" vertical="center"/>
    </xf>
    <xf numFmtId="192" fontId="10" fillId="0" borderId="68" xfId="4" applyNumberFormat="1" applyFont="1" applyFill="1" applyBorder="1" applyAlignment="1">
      <alignment horizontal="center" vertical="center"/>
    </xf>
    <xf numFmtId="192" fontId="15" fillId="0" borderId="15" xfId="0" applyNumberFormat="1" applyFont="1" applyBorder="1" applyAlignment="1">
      <alignment horizontal="center" vertical="center"/>
    </xf>
    <xf numFmtId="192" fontId="15" fillId="0" borderId="6" xfId="0" applyNumberFormat="1" applyFont="1" applyBorder="1" applyAlignment="1">
      <alignment horizontal="center" vertical="center"/>
    </xf>
    <xf numFmtId="192" fontId="15" fillId="0" borderId="16" xfId="0" applyNumberFormat="1" applyFont="1" applyBorder="1" applyAlignment="1">
      <alignment horizontal="center" vertical="center"/>
    </xf>
    <xf numFmtId="4" fontId="10" fillId="4" borderId="67" xfId="4" applyNumberFormat="1" applyFont="1" applyFill="1" applyBorder="1" applyAlignment="1">
      <alignment vertical="center" shrinkToFit="1"/>
    </xf>
    <xf numFmtId="4" fontId="10" fillId="4" borderId="57" xfId="4" applyNumberFormat="1" applyFont="1" applyFill="1" applyBorder="1" applyAlignment="1">
      <alignment vertical="center" shrinkToFit="1"/>
    </xf>
    <xf numFmtId="4" fontId="10" fillId="4" borderId="68" xfId="4" applyNumberFormat="1" applyFont="1" applyFill="1" applyBorder="1" applyAlignment="1">
      <alignment vertical="center" shrinkToFit="1"/>
    </xf>
    <xf numFmtId="4" fontId="10" fillId="4" borderId="15" xfId="4" applyNumberFormat="1" applyFont="1" applyFill="1" applyBorder="1" applyAlignment="1">
      <alignment vertical="center" shrinkToFit="1"/>
    </xf>
    <xf numFmtId="4" fontId="10" fillId="4" borderId="6" xfId="4" applyNumberFormat="1" applyFont="1" applyFill="1" applyBorder="1" applyAlignment="1">
      <alignment vertical="center" shrinkToFit="1"/>
    </xf>
    <xf numFmtId="4" fontId="10" fillId="4" borderId="16" xfId="4" applyNumberFormat="1" applyFont="1" applyFill="1" applyBorder="1" applyAlignment="1">
      <alignment vertical="center" shrinkToFit="1"/>
    </xf>
    <xf numFmtId="178" fontId="10" fillId="0" borderId="67" xfId="4" applyNumberFormat="1" applyFont="1" applyFill="1" applyBorder="1" applyAlignment="1">
      <alignment horizontal="center" vertical="center"/>
    </xf>
    <xf numFmtId="178" fontId="10" fillId="0" borderId="57" xfId="4" applyNumberFormat="1" applyFont="1" applyFill="1" applyBorder="1" applyAlignment="1">
      <alignment horizontal="center" vertical="center"/>
    </xf>
    <xf numFmtId="178" fontId="10" fillId="0" borderId="15" xfId="4" applyNumberFormat="1" applyFont="1" applyFill="1" applyBorder="1" applyAlignment="1">
      <alignment horizontal="center" vertical="center"/>
    </xf>
    <xf numFmtId="178" fontId="10" fillId="0" borderId="6" xfId="4" applyNumberFormat="1" applyFont="1" applyFill="1" applyBorder="1" applyAlignment="1">
      <alignment horizontal="center" vertical="center"/>
    </xf>
    <xf numFmtId="181" fontId="10" fillId="4" borderId="0" xfId="4" applyNumberFormat="1" applyFont="1" applyFill="1" applyAlignment="1">
      <alignment horizontal="right" vertical="center"/>
    </xf>
    <xf numFmtId="181" fontId="10" fillId="4" borderId="6" xfId="4" applyNumberFormat="1" applyFont="1" applyFill="1" applyBorder="1" applyAlignment="1">
      <alignment horizontal="right" vertical="center"/>
    </xf>
    <xf numFmtId="0" fontId="10" fillId="0" borderId="57" xfId="4" applyFont="1" applyFill="1" applyBorder="1" applyAlignment="1">
      <alignment horizontal="left" vertical="center"/>
    </xf>
    <xf numFmtId="0" fontId="10" fillId="0" borderId="6" xfId="4" applyFont="1" applyFill="1" applyBorder="1" applyAlignment="1">
      <alignment horizontal="left" vertical="center"/>
    </xf>
    <xf numFmtId="4" fontId="10" fillId="4" borderId="6" xfId="4" applyNumberFormat="1" applyFont="1" applyFill="1" applyBorder="1" applyAlignment="1">
      <alignment horizontal="right" vertical="center"/>
    </xf>
    <xf numFmtId="0" fontId="10" fillId="0" borderId="57" xfId="4" applyFont="1" applyFill="1" applyBorder="1" applyAlignment="1">
      <alignment horizontal="left" vertical="center" shrinkToFit="1"/>
    </xf>
    <xf numFmtId="0" fontId="10" fillId="0" borderId="6" xfId="4" applyFont="1" applyFill="1" applyBorder="1" applyAlignment="1">
      <alignment horizontal="left" vertical="center" shrinkToFit="1"/>
    </xf>
    <xf numFmtId="0" fontId="10" fillId="0" borderId="67" xfId="4" applyFont="1" applyFill="1" applyBorder="1" applyAlignment="1">
      <alignment horizontal="center" vertical="center"/>
    </xf>
    <xf numFmtId="0" fontId="10" fillId="0" borderId="57" xfId="4" applyFont="1" applyFill="1" applyBorder="1" applyAlignment="1">
      <alignment horizontal="center" vertical="center"/>
    </xf>
    <xf numFmtId="0" fontId="10" fillId="0" borderId="68" xfId="4" applyFont="1" applyFill="1" applyBorder="1" applyAlignment="1">
      <alignment horizontal="center" vertical="center"/>
    </xf>
    <xf numFmtId="0" fontId="10" fillId="0" borderId="65" xfId="4" applyFont="1" applyFill="1" applyBorder="1" applyAlignment="1">
      <alignment horizontal="center" vertical="center"/>
    </xf>
    <xf numFmtId="0" fontId="10" fillId="0" borderId="45" xfId="4" applyFont="1" applyFill="1" applyBorder="1" applyAlignment="1">
      <alignment horizontal="center" vertical="center"/>
    </xf>
    <xf numFmtId="0" fontId="10" fillId="0" borderId="66" xfId="4" applyFont="1" applyFill="1" applyBorder="1" applyAlignment="1">
      <alignment horizontal="center" vertical="center"/>
    </xf>
    <xf numFmtId="176" fontId="10" fillId="0" borderId="6" xfId="4" applyNumberFormat="1" applyFont="1" applyFill="1" applyBorder="1" applyAlignment="1">
      <alignment horizontal="right" vertical="center"/>
    </xf>
    <xf numFmtId="0" fontId="15" fillId="0" borderId="76" xfId="0" applyFont="1" applyBorder="1">
      <alignment vertical="center"/>
    </xf>
    <xf numFmtId="0" fontId="15" fillId="0" borderId="155" xfId="0" applyFont="1" applyBorder="1">
      <alignment vertical="center"/>
    </xf>
    <xf numFmtId="0" fontId="15" fillId="0" borderId="77" xfId="0" applyFont="1" applyBorder="1">
      <alignment vertical="center"/>
    </xf>
    <xf numFmtId="177" fontId="10" fillId="0" borderId="15" xfId="4" applyNumberFormat="1" applyFont="1" applyFill="1" applyBorder="1" applyAlignment="1">
      <alignment horizontal="center" vertical="center" shrinkToFit="1"/>
    </xf>
    <xf numFmtId="177" fontId="10" fillId="0" borderId="6" xfId="4" applyNumberFormat="1" applyFont="1" applyFill="1" applyBorder="1" applyAlignment="1">
      <alignment horizontal="center" vertical="center" shrinkToFit="1"/>
    </xf>
    <xf numFmtId="177" fontId="10" fillId="0" borderId="16" xfId="4" applyNumberFormat="1" applyFont="1" applyFill="1" applyBorder="1" applyAlignment="1">
      <alignment horizontal="center" vertical="center" shrinkToFit="1"/>
    </xf>
    <xf numFmtId="4" fontId="10" fillId="0" borderId="10" xfId="4" applyNumberFormat="1" applyFont="1" applyFill="1" applyBorder="1" applyAlignment="1">
      <alignment vertical="center" shrinkToFit="1"/>
    </xf>
    <xf numFmtId="4" fontId="10" fillId="0" borderId="11" xfId="4" applyNumberFormat="1" applyFont="1" applyFill="1" applyBorder="1" applyAlignment="1">
      <alignment vertical="center" shrinkToFit="1"/>
    </xf>
    <xf numFmtId="4" fontId="10" fillId="0" borderId="12" xfId="4" applyNumberFormat="1" applyFont="1" applyFill="1" applyBorder="1" applyAlignment="1">
      <alignment vertical="center" shrinkToFit="1"/>
    </xf>
    <xf numFmtId="4" fontId="10" fillId="0" borderId="15" xfId="4" applyNumberFormat="1" applyFont="1" applyFill="1" applyBorder="1" applyAlignment="1">
      <alignment vertical="center" shrinkToFit="1"/>
    </xf>
    <xf numFmtId="4" fontId="10" fillId="0" borderId="6" xfId="4" applyNumberFormat="1" applyFont="1" applyFill="1" applyBorder="1" applyAlignment="1">
      <alignment vertical="center" shrinkToFit="1"/>
    </xf>
    <xf numFmtId="4" fontId="10" fillId="0" borderId="16" xfId="4" applyNumberFormat="1" applyFont="1" applyFill="1" applyBorder="1" applyAlignment="1">
      <alignment vertical="center" shrinkToFit="1"/>
    </xf>
    <xf numFmtId="0" fontId="14" fillId="0" borderId="10" xfId="4" applyFont="1" applyFill="1" applyBorder="1" applyAlignment="1">
      <alignment vertical="center" wrapText="1"/>
    </xf>
    <xf numFmtId="0" fontId="14" fillId="0" borderId="11" xfId="4" applyFont="1" applyFill="1" applyBorder="1" applyAlignment="1">
      <alignment vertical="center" wrapText="1"/>
    </xf>
    <xf numFmtId="0" fontId="14" fillId="0" borderId="15" xfId="4" applyFont="1" applyFill="1" applyBorder="1" applyAlignment="1">
      <alignment vertical="center" wrapText="1"/>
    </xf>
    <xf numFmtId="0" fontId="14" fillId="0" borderId="6" xfId="4" applyFont="1" applyFill="1" applyBorder="1" applyAlignment="1">
      <alignment vertical="center" wrapText="1"/>
    </xf>
    <xf numFmtId="181" fontId="10" fillId="4" borderId="11" xfId="4" applyNumberFormat="1" applyFont="1" applyFill="1" applyBorder="1" applyAlignment="1">
      <alignment horizontal="right" vertical="center" shrinkToFit="1"/>
    </xf>
    <xf numFmtId="181" fontId="10" fillId="4" borderId="6" xfId="4" applyNumberFormat="1" applyFont="1" applyFill="1" applyBorder="1" applyAlignment="1">
      <alignment horizontal="right" vertical="center" shrinkToFit="1"/>
    </xf>
    <xf numFmtId="187" fontId="10" fillId="0" borderId="6" xfId="4" applyNumberFormat="1" applyFont="1" applyFill="1" applyBorder="1" applyAlignment="1">
      <alignment horizontal="center" vertical="center" shrinkToFit="1"/>
    </xf>
    <xf numFmtId="4" fontId="10" fillId="4" borderId="11" xfId="4" applyNumberFormat="1" applyFont="1" applyFill="1" applyBorder="1" applyAlignment="1">
      <alignment horizontal="center" vertical="center"/>
    </xf>
    <xf numFmtId="4" fontId="10" fillId="4" borderId="6" xfId="4" applyNumberFormat="1" applyFont="1" applyFill="1" applyBorder="1" applyAlignment="1">
      <alignment horizontal="center" vertical="center"/>
    </xf>
    <xf numFmtId="0" fontId="10" fillId="4" borderId="15" xfId="4" applyFont="1" applyFill="1" applyBorder="1" applyAlignment="1">
      <alignment horizontal="center" vertical="center"/>
    </xf>
    <xf numFmtId="0" fontId="10" fillId="4" borderId="6" xfId="4" applyFont="1" applyFill="1" applyBorder="1" applyAlignment="1">
      <alignment horizontal="center" vertical="center"/>
    </xf>
    <xf numFmtId="0" fontId="10" fillId="4" borderId="16" xfId="4" applyFont="1" applyFill="1" applyBorder="1" applyAlignment="1">
      <alignment horizontal="center" vertical="center"/>
    </xf>
    <xf numFmtId="0" fontId="10" fillId="0" borderId="0" xfId="4" applyFont="1" applyFill="1" applyAlignment="1">
      <alignment horizontal="center" vertical="center" textRotation="255" wrapText="1"/>
    </xf>
    <xf numFmtId="0" fontId="15" fillId="0" borderId="107" xfId="0" applyFont="1" applyBorder="1" applyAlignment="1">
      <alignment horizontal="center" vertical="center" textRotation="255"/>
    </xf>
    <xf numFmtId="0" fontId="15" fillId="0" borderId="0" xfId="0" applyFont="1" applyAlignment="1">
      <alignment horizontal="center" vertical="center" textRotation="255"/>
    </xf>
    <xf numFmtId="0" fontId="15" fillId="0" borderId="6" xfId="0" applyFont="1" applyBorder="1" applyAlignment="1">
      <alignment horizontal="center" vertical="center" textRotation="255"/>
    </xf>
    <xf numFmtId="0" fontId="15" fillId="0" borderId="104" xfId="0" applyFont="1" applyBorder="1" applyAlignment="1">
      <alignment horizontal="center" vertical="center" textRotation="255"/>
    </xf>
    <xf numFmtId="0" fontId="14" fillId="0" borderId="44" xfId="4" applyFont="1" applyFill="1" applyBorder="1" applyAlignment="1">
      <alignment horizontal="left" vertical="center"/>
    </xf>
    <xf numFmtId="181" fontId="10" fillId="0" borderId="45" xfId="4" applyNumberFormat="1" applyFont="1" applyFill="1" applyBorder="1" applyAlignment="1">
      <alignment horizontal="right" vertical="center" shrinkToFit="1"/>
    </xf>
    <xf numFmtId="187" fontId="10" fillId="0" borderId="45" xfId="4" applyNumberFormat="1" applyFont="1" applyFill="1" applyBorder="1" applyAlignment="1">
      <alignment horizontal="left" vertical="center" shrinkToFit="1"/>
    </xf>
    <xf numFmtId="4" fontId="10" fillId="4" borderId="45" xfId="4" applyNumberFormat="1" applyFont="1" applyFill="1" applyBorder="1">
      <alignment vertical="center"/>
    </xf>
    <xf numFmtId="0" fontId="14" fillId="0" borderId="172" xfId="4" applyFont="1" applyFill="1" applyBorder="1" applyAlignment="1">
      <alignment horizontal="center" vertical="center" wrapText="1"/>
    </xf>
    <xf numFmtId="0" fontId="14" fillId="0" borderId="21" xfId="4" applyFont="1" applyFill="1" applyBorder="1" applyAlignment="1">
      <alignment horizontal="center" vertical="center"/>
    </xf>
    <xf numFmtId="0" fontId="14" fillId="0" borderId="42" xfId="4" applyFont="1" applyFill="1" applyBorder="1" applyAlignment="1">
      <alignment horizontal="center" vertical="center"/>
    </xf>
    <xf numFmtId="0" fontId="14" fillId="0" borderId="37" xfId="4" applyFont="1" applyFill="1" applyBorder="1" applyAlignment="1">
      <alignment horizontal="center" vertical="center"/>
    </xf>
    <xf numFmtId="0" fontId="14" fillId="0" borderId="6" xfId="4" applyFont="1" applyFill="1" applyBorder="1" applyAlignment="1">
      <alignment horizontal="center" vertical="center"/>
    </xf>
    <xf numFmtId="0" fontId="14" fillId="0" borderId="16" xfId="4" applyFont="1" applyFill="1" applyBorder="1" applyAlignment="1">
      <alignment horizontal="center" vertical="center"/>
    </xf>
    <xf numFmtId="0" fontId="10" fillId="0" borderId="59" xfId="4" applyFont="1" applyFill="1" applyBorder="1" applyAlignment="1">
      <alignment horizontal="center" vertical="center"/>
    </xf>
    <xf numFmtId="0" fontId="10" fillId="0" borderId="60" xfId="4" applyFont="1" applyFill="1" applyBorder="1" applyAlignment="1">
      <alignment horizontal="center" vertical="center"/>
    </xf>
    <xf numFmtId="177" fontId="10" fillId="0" borderId="70" xfId="4" applyNumberFormat="1" applyFont="1" applyFill="1" applyBorder="1" applyAlignment="1">
      <alignment horizontal="center" vertical="center" shrinkToFit="1"/>
    </xf>
    <xf numFmtId="177" fontId="10" fillId="0" borderId="59" xfId="4" applyNumberFormat="1" applyFont="1" applyFill="1" applyBorder="1" applyAlignment="1">
      <alignment horizontal="center" vertical="center" shrinkToFit="1"/>
    </xf>
    <xf numFmtId="4" fontId="10" fillId="0" borderId="70" xfId="4" applyNumberFormat="1" applyFont="1" applyFill="1" applyBorder="1" applyAlignment="1">
      <alignment vertical="center" shrinkToFit="1"/>
    </xf>
    <xf numFmtId="4" fontId="10" fillId="0" borderId="59" xfId="4" applyNumberFormat="1" applyFont="1" applyFill="1" applyBorder="1" applyAlignment="1">
      <alignment vertical="center" shrinkToFit="1"/>
    </xf>
    <xf numFmtId="4" fontId="10" fillId="0" borderId="60" xfId="4" applyNumberFormat="1" applyFont="1" applyFill="1" applyBorder="1" applyAlignment="1">
      <alignment vertical="center" shrinkToFit="1"/>
    </xf>
    <xf numFmtId="178" fontId="10" fillId="0" borderId="59" xfId="4" applyNumberFormat="1" applyFont="1" applyFill="1" applyBorder="1" applyAlignment="1">
      <alignment horizontal="left" vertical="center"/>
    </xf>
    <xf numFmtId="181" fontId="10" fillId="0" borderId="59" xfId="4" applyNumberFormat="1" applyFont="1" applyFill="1" applyBorder="1" applyAlignment="1">
      <alignment horizontal="right" vertical="center" shrinkToFit="1"/>
    </xf>
    <xf numFmtId="187" fontId="10" fillId="0" borderId="59" xfId="4" applyNumberFormat="1" applyFont="1" applyFill="1" applyBorder="1" applyAlignment="1">
      <alignment horizontal="left" vertical="center" shrinkToFit="1"/>
    </xf>
    <xf numFmtId="4" fontId="10" fillId="4" borderId="59" xfId="4" applyNumberFormat="1" applyFont="1" applyFill="1" applyBorder="1">
      <alignment vertical="center"/>
    </xf>
    <xf numFmtId="0" fontId="14" fillId="0" borderId="59" xfId="4" applyFont="1" applyFill="1" applyBorder="1" applyAlignment="1">
      <alignment horizontal="left" vertical="center"/>
    </xf>
    <xf numFmtId="0" fontId="14" fillId="0" borderId="34" xfId="0" applyFont="1" applyBorder="1" applyAlignment="1">
      <alignment horizontal="left" vertical="center"/>
    </xf>
    <xf numFmtId="0" fontId="14" fillId="0" borderId="11" xfId="0" applyFont="1" applyBorder="1" applyAlignment="1">
      <alignment horizontal="left" vertical="center"/>
    </xf>
    <xf numFmtId="0" fontId="14" fillId="0" borderId="12" xfId="0" applyFont="1" applyBorder="1" applyAlignment="1">
      <alignment horizontal="left" vertical="center"/>
    </xf>
    <xf numFmtId="0" fontId="14" fillId="0" borderId="78" xfId="0" applyFont="1" applyBorder="1" applyAlignment="1">
      <alignment horizontal="center" vertical="center" shrinkToFit="1"/>
    </xf>
    <xf numFmtId="0" fontId="14" fillId="0" borderId="0" xfId="0" applyFont="1" applyAlignment="1">
      <alignment horizontal="center" vertical="center" shrinkToFit="1"/>
    </xf>
    <xf numFmtId="4" fontId="14" fillId="0" borderId="0" xfId="4" applyNumberFormat="1" applyFont="1" applyFill="1" applyAlignment="1">
      <alignment horizontal="right" vertical="center"/>
    </xf>
    <xf numFmtId="0" fontId="10" fillId="0" borderId="59" xfId="4" applyFont="1" applyFill="1" applyBorder="1" applyAlignment="1">
      <alignment horizontal="left" vertical="center"/>
    </xf>
    <xf numFmtId="0" fontId="14" fillId="0" borderId="34" xfId="0" applyFont="1" applyBorder="1" applyAlignment="1">
      <alignment horizontal="center" vertical="center" shrinkToFit="1"/>
    </xf>
    <xf numFmtId="0" fontId="14" fillId="0" borderId="11" xfId="0" applyFont="1" applyBorder="1" applyAlignment="1">
      <alignment horizontal="center" vertical="center" shrinkToFit="1"/>
    </xf>
    <xf numFmtId="0" fontId="14" fillId="0" borderId="12" xfId="0" applyFont="1" applyBorder="1" applyAlignment="1">
      <alignment horizontal="center" vertical="center" shrinkToFit="1"/>
    </xf>
    <xf numFmtId="0" fontId="14" fillId="0" borderId="37" xfId="0" applyFont="1" applyBorder="1" applyAlignment="1">
      <alignment horizontal="center" vertical="center" shrinkToFit="1"/>
    </xf>
    <xf numFmtId="0" fontId="14" fillId="0" borderId="6" xfId="0" applyFont="1" applyBorder="1" applyAlignment="1">
      <alignment horizontal="center" vertical="center" shrinkToFit="1"/>
    </xf>
    <xf numFmtId="4" fontId="14" fillId="0" borderId="6" xfId="4" applyNumberFormat="1" applyFont="1" applyFill="1" applyBorder="1" applyAlignment="1">
      <alignment horizontal="right" vertical="center"/>
    </xf>
    <xf numFmtId="195" fontId="10" fillId="0" borderId="0" xfId="0" applyNumberFormat="1" applyFont="1" applyAlignment="1">
      <alignment horizontal="center" vertical="center"/>
    </xf>
    <xf numFmtId="0" fontId="10" fillId="0" borderId="0" xfId="0" applyFont="1" applyAlignment="1">
      <alignment horizontal="center" vertical="center"/>
    </xf>
    <xf numFmtId="0" fontId="14" fillId="0" borderId="14" xfId="0" applyFont="1" applyBorder="1" applyAlignment="1">
      <alignment horizontal="center" vertical="center" shrinkToFit="1"/>
    </xf>
    <xf numFmtId="188" fontId="10" fillId="0" borderId="10" xfId="4" applyNumberFormat="1" applyFont="1" applyFill="1" applyBorder="1" applyAlignment="1">
      <alignment horizontal="center" vertical="center"/>
    </xf>
    <xf numFmtId="188" fontId="10" fillId="0" borderId="11" xfId="4" applyNumberFormat="1" applyFont="1" applyFill="1" applyBorder="1" applyAlignment="1">
      <alignment horizontal="center" vertical="center"/>
    </xf>
    <xf numFmtId="188" fontId="10" fillId="0" borderId="12" xfId="4" applyNumberFormat="1" applyFont="1" applyFill="1" applyBorder="1" applyAlignment="1">
      <alignment horizontal="center" vertical="center"/>
    </xf>
    <xf numFmtId="188" fontId="10" fillId="0" borderId="15" xfId="4" applyNumberFormat="1" applyFont="1" applyFill="1" applyBorder="1" applyAlignment="1">
      <alignment horizontal="center" vertical="center"/>
    </xf>
    <xf numFmtId="188" fontId="10" fillId="0" borderId="6" xfId="4" applyNumberFormat="1" applyFont="1" applyFill="1" applyBorder="1" applyAlignment="1">
      <alignment horizontal="center" vertical="center"/>
    </xf>
    <xf numFmtId="188" fontId="10" fillId="0" borderId="16" xfId="4" applyNumberFormat="1" applyFont="1" applyFill="1" applyBorder="1" applyAlignment="1">
      <alignment horizontal="center" vertical="center"/>
    </xf>
    <xf numFmtId="188" fontId="10" fillId="0" borderId="10" xfId="4" applyNumberFormat="1" applyFont="1" applyFill="1" applyBorder="1" applyAlignment="1">
      <alignment horizontal="center" vertical="center" shrinkToFit="1"/>
    </xf>
    <xf numFmtId="188" fontId="10" fillId="0" borderId="11" xfId="4" applyNumberFormat="1" applyFont="1" applyFill="1" applyBorder="1" applyAlignment="1">
      <alignment horizontal="center" vertical="center" shrinkToFit="1"/>
    </xf>
    <xf numFmtId="188" fontId="10" fillId="0" borderId="12" xfId="4" applyNumberFormat="1" applyFont="1" applyFill="1" applyBorder="1" applyAlignment="1">
      <alignment horizontal="center" vertical="center" shrinkToFit="1"/>
    </xf>
    <xf numFmtId="188" fontId="10" fillId="0" borderId="15" xfId="4" applyNumberFormat="1" applyFont="1" applyFill="1" applyBorder="1" applyAlignment="1">
      <alignment horizontal="center" vertical="center" shrinkToFit="1"/>
    </xf>
    <xf numFmtId="188" fontId="10" fillId="0" borderId="6" xfId="4" applyNumberFormat="1" applyFont="1" applyFill="1" applyBorder="1" applyAlignment="1">
      <alignment horizontal="center" vertical="center" shrinkToFit="1"/>
    </xf>
    <xf numFmtId="188" fontId="10" fillId="0" borderId="16" xfId="4" applyNumberFormat="1" applyFont="1" applyFill="1" applyBorder="1" applyAlignment="1">
      <alignment horizontal="center" vertical="center" shrinkToFit="1"/>
    </xf>
    <xf numFmtId="0" fontId="19" fillId="0" borderId="10" xfId="4" applyFont="1" applyFill="1" applyBorder="1" applyAlignment="1">
      <alignment horizontal="left" vertical="center" wrapText="1"/>
    </xf>
    <xf numFmtId="0" fontId="19" fillId="0" borderId="11" xfId="4" applyFont="1" applyFill="1" applyBorder="1" applyAlignment="1">
      <alignment horizontal="left" vertical="center" wrapText="1"/>
    </xf>
    <xf numFmtId="0" fontId="19" fillId="0" borderId="15" xfId="4" applyFont="1" applyFill="1" applyBorder="1" applyAlignment="1">
      <alignment horizontal="left" vertical="center" wrapText="1"/>
    </xf>
    <xf numFmtId="0" fontId="19" fillId="0" borderId="6" xfId="4" applyFont="1" applyFill="1" applyBorder="1" applyAlignment="1">
      <alignment horizontal="left" vertical="center" wrapText="1"/>
    </xf>
    <xf numFmtId="187" fontId="10" fillId="0" borderId="11" xfId="4" applyNumberFormat="1" applyFont="1" applyFill="1" applyBorder="1" applyAlignment="1">
      <alignment horizontal="left" vertical="center" shrinkToFit="1"/>
    </xf>
    <xf numFmtId="187" fontId="10" fillId="0" borderId="6" xfId="4" applyNumberFormat="1" applyFont="1" applyFill="1" applyBorder="1" applyAlignment="1">
      <alignment horizontal="left" vertical="center" shrinkToFit="1"/>
    </xf>
    <xf numFmtId="4" fontId="10" fillId="0" borderId="11" xfId="4" applyNumberFormat="1" applyFont="1" applyFill="1" applyBorder="1" applyAlignment="1">
      <alignment horizontal="center" vertical="center" shrinkToFit="1"/>
    </xf>
    <xf numFmtId="4" fontId="10" fillId="0" borderId="6" xfId="4" applyNumberFormat="1" applyFont="1" applyFill="1" applyBorder="1" applyAlignment="1">
      <alignment horizontal="center" vertical="center" shrinkToFit="1"/>
    </xf>
    <xf numFmtId="0" fontId="10" fillId="0" borderId="71" xfId="4" applyFont="1" applyFill="1" applyBorder="1" applyAlignment="1">
      <alignment horizontal="center" vertical="center" shrinkToFit="1"/>
    </xf>
    <xf numFmtId="192" fontId="10" fillId="0" borderId="72" xfId="4" applyNumberFormat="1" applyFont="1" applyFill="1" applyBorder="1" applyAlignment="1">
      <alignment horizontal="center" vertical="center"/>
    </xf>
    <xf numFmtId="192" fontId="10" fillId="0" borderId="48" xfId="4" applyNumberFormat="1" applyFont="1" applyFill="1" applyBorder="1" applyAlignment="1">
      <alignment horizontal="center" vertical="center"/>
    </xf>
    <xf numFmtId="4" fontId="10" fillId="4" borderId="72" xfId="4" applyNumberFormat="1" applyFont="1" applyFill="1" applyBorder="1" applyAlignment="1">
      <alignment vertical="center" shrinkToFit="1"/>
    </xf>
    <xf numFmtId="4" fontId="10" fillId="4" borderId="48" xfId="4" applyNumberFormat="1" applyFont="1" applyFill="1" applyBorder="1" applyAlignment="1">
      <alignment vertical="center" shrinkToFit="1"/>
    </xf>
    <xf numFmtId="4" fontId="10" fillId="4" borderId="71" xfId="4" applyNumberFormat="1" applyFont="1" applyFill="1" applyBorder="1" applyAlignment="1">
      <alignment vertical="center" shrinkToFit="1"/>
    </xf>
    <xf numFmtId="0" fontId="10" fillId="0" borderId="48" xfId="4" applyFont="1" applyFill="1" applyBorder="1" applyAlignment="1">
      <alignment horizontal="left" vertical="center"/>
    </xf>
    <xf numFmtId="181" fontId="10" fillId="4" borderId="48" xfId="4" applyNumberFormat="1" applyFont="1" applyFill="1" applyBorder="1" applyAlignment="1">
      <alignment horizontal="right" vertical="center"/>
    </xf>
    <xf numFmtId="181" fontId="10" fillId="0" borderId="48" xfId="4" applyNumberFormat="1" applyFont="1" applyFill="1" applyBorder="1" applyAlignment="1">
      <alignment horizontal="left" vertical="center"/>
    </xf>
    <xf numFmtId="4" fontId="10" fillId="4" borderId="48" xfId="4" applyNumberFormat="1" applyFont="1" applyFill="1" applyBorder="1" applyAlignment="1">
      <alignment horizontal="right" vertical="center"/>
    </xf>
    <xf numFmtId="0" fontId="10" fillId="0" borderId="72" xfId="4" applyFont="1" applyFill="1" applyBorder="1" applyAlignment="1">
      <alignment horizontal="center" vertical="center"/>
    </xf>
    <xf numFmtId="0" fontId="10" fillId="0" borderId="48" xfId="4" applyFont="1" applyFill="1" applyBorder="1" applyAlignment="1">
      <alignment horizontal="center" vertical="center"/>
    </xf>
    <xf numFmtId="188" fontId="10" fillId="0" borderId="13" xfId="4" applyNumberFormat="1" applyFont="1" applyFill="1" applyBorder="1" applyAlignment="1">
      <alignment horizontal="center" vertical="center"/>
    </xf>
    <xf numFmtId="188" fontId="10" fillId="0" borderId="0" xfId="4" applyNumberFormat="1" applyFont="1" applyFill="1" applyAlignment="1">
      <alignment horizontal="center" vertical="center"/>
    </xf>
    <xf numFmtId="188" fontId="10" fillId="0" borderId="14" xfId="4" applyNumberFormat="1" applyFont="1" applyFill="1" applyBorder="1" applyAlignment="1">
      <alignment horizontal="center" vertical="center"/>
    </xf>
    <xf numFmtId="192" fontId="10" fillId="4" borderId="10" xfId="4" applyNumberFormat="1" applyFont="1" applyFill="1" applyBorder="1" applyAlignment="1">
      <alignment horizontal="center" vertical="center"/>
    </xf>
    <xf numFmtId="192" fontId="10" fillId="4" borderId="11" xfId="4" applyNumberFormat="1" applyFont="1" applyFill="1" applyBorder="1" applyAlignment="1">
      <alignment horizontal="center" vertical="center"/>
    </xf>
    <xf numFmtId="192" fontId="10" fillId="4" borderId="12" xfId="4" applyNumberFormat="1" applyFont="1" applyFill="1" applyBorder="1" applyAlignment="1">
      <alignment horizontal="center" vertical="center"/>
    </xf>
    <xf numFmtId="192" fontId="10" fillId="4" borderId="13" xfId="4" applyNumberFormat="1" applyFont="1" applyFill="1" applyBorder="1" applyAlignment="1">
      <alignment horizontal="center" vertical="center"/>
    </xf>
    <xf numFmtId="192" fontId="10" fillId="4" borderId="0" xfId="4" applyNumberFormat="1" applyFont="1" applyFill="1" applyAlignment="1">
      <alignment horizontal="center" vertical="center"/>
    </xf>
    <xf numFmtId="192" fontId="10" fillId="4" borderId="14" xfId="4" applyNumberFormat="1" applyFont="1" applyFill="1" applyBorder="1" applyAlignment="1">
      <alignment horizontal="center" vertical="center"/>
    </xf>
    <xf numFmtId="4" fontId="10" fillId="4" borderId="10" xfId="4" applyNumberFormat="1" applyFont="1" applyFill="1" applyBorder="1" applyAlignment="1">
      <alignment horizontal="center" vertical="center" shrinkToFit="1"/>
    </xf>
    <xf numFmtId="4" fontId="10" fillId="4" borderId="11" xfId="4" applyNumberFormat="1" applyFont="1" applyFill="1" applyBorder="1" applyAlignment="1">
      <alignment horizontal="center" vertical="center" shrinkToFit="1"/>
    </xf>
    <xf numFmtId="4" fontId="10" fillId="4" borderId="12" xfId="4" applyNumberFormat="1" applyFont="1" applyFill="1" applyBorder="1" applyAlignment="1">
      <alignment horizontal="center" vertical="center" shrinkToFit="1"/>
    </xf>
    <xf numFmtId="4" fontId="10" fillId="4" borderId="13" xfId="4" applyNumberFormat="1" applyFont="1" applyFill="1" applyBorder="1" applyAlignment="1">
      <alignment horizontal="center" vertical="center" shrinkToFit="1"/>
    </xf>
    <xf numFmtId="4" fontId="10" fillId="4" borderId="0" xfId="4" applyNumberFormat="1" applyFont="1" applyFill="1" applyAlignment="1">
      <alignment horizontal="center" vertical="center" shrinkToFit="1"/>
    </xf>
    <xf numFmtId="4" fontId="10" fillId="4" borderId="14" xfId="4" applyNumberFormat="1" applyFont="1" applyFill="1" applyBorder="1" applyAlignment="1">
      <alignment horizontal="center" vertical="center" shrinkToFit="1"/>
    </xf>
    <xf numFmtId="178" fontId="10" fillId="0" borderId="12" xfId="4" applyNumberFormat="1" applyFont="1" applyFill="1" applyBorder="1" applyAlignment="1">
      <alignment horizontal="center" vertical="center"/>
    </xf>
    <xf numFmtId="0" fontId="10" fillId="0" borderId="22" xfId="4" applyFont="1" applyFill="1" applyBorder="1" applyAlignment="1">
      <alignment horizontal="center" vertical="center"/>
    </xf>
    <xf numFmtId="0" fontId="18" fillId="0" borderId="17" xfId="4" applyFont="1" applyBorder="1" applyAlignment="1">
      <alignment horizontal="left" vertical="center" shrinkToFit="1"/>
    </xf>
    <xf numFmtId="0" fontId="15" fillId="0" borderId="18" xfId="0" applyFont="1" applyBorder="1" applyAlignment="1">
      <alignment vertical="center" shrinkToFit="1"/>
    </xf>
    <xf numFmtId="0" fontId="15" fillId="0" borderId="18" xfId="0" applyFont="1" applyBorder="1">
      <alignment vertical="center"/>
    </xf>
    <xf numFmtId="0" fontId="15" fillId="0" borderId="19" xfId="0" applyFont="1" applyBorder="1">
      <alignment vertical="center"/>
    </xf>
    <xf numFmtId="178" fontId="10" fillId="6" borderId="17" xfId="4" applyNumberFormat="1" applyFont="1" applyFill="1" applyBorder="1" applyAlignment="1">
      <alignment vertical="center" shrinkToFit="1"/>
    </xf>
    <xf numFmtId="0" fontId="15" fillId="6" borderId="18" xfId="0" applyFont="1" applyFill="1" applyBorder="1" applyAlignment="1">
      <alignment vertical="center" shrinkToFit="1"/>
    </xf>
    <xf numFmtId="0" fontId="15" fillId="6" borderId="19" xfId="0" applyFont="1" applyFill="1" applyBorder="1" applyAlignment="1">
      <alignment vertical="center" shrinkToFit="1"/>
    </xf>
    <xf numFmtId="0" fontId="34" fillId="0" borderId="17" xfId="4" applyFont="1" applyFill="1" applyBorder="1" applyAlignment="1" applyProtection="1">
      <alignment horizontal="left" vertical="center" wrapText="1"/>
      <protection locked="0"/>
    </xf>
    <xf numFmtId="0" fontId="34" fillId="0" borderId="18" xfId="0" applyFont="1" applyBorder="1" applyAlignment="1">
      <alignment horizontal="left" vertical="center" wrapText="1"/>
    </xf>
    <xf numFmtId="181" fontId="10" fillId="4" borderId="18" xfId="4" applyNumberFormat="1" applyFont="1" applyFill="1" applyBorder="1" applyAlignment="1">
      <alignment horizontal="right" vertical="center"/>
    </xf>
    <xf numFmtId="0" fontId="15" fillId="0" borderId="18" xfId="0" applyFont="1" applyBorder="1" applyAlignment="1">
      <alignment horizontal="right" vertical="center"/>
    </xf>
    <xf numFmtId="187" fontId="10" fillId="0" borderId="18" xfId="4" applyNumberFormat="1" applyFont="1" applyFill="1" applyBorder="1" applyAlignment="1">
      <alignment horizontal="left" vertical="center" shrinkToFit="1"/>
    </xf>
    <xf numFmtId="0" fontId="15" fillId="0" borderId="18" xfId="0" applyFont="1" applyBorder="1" applyAlignment="1">
      <alignment horizontal="left" vertical="center" shrinkToFit="1"/>
    </xf>
    <xf numFmtId="209" fontId="10" fillId="4" borderId="18" xfId="4" applyNumberFormat="1" applyFont="1" applyFill="1" applyBorder="1" applyAlignment="1">
      <alignment horizontal="right" vertical="center"/>
    </xf>
    <xf numFmtId="209" fontId="15" fillId="0" borderId="18" xfId="0" applyNumberFormat="1" applyFont="1" applyBorder="1" applyAlignment="1">
      <alignment horizontal="right" vertical="center"/>
    </xf>
    <xf numFmtId="0" fontId="10" fillId="4" borderId="17" xfId="4" applyFont="1" applyFill="1" applyBorder="1" applyAlignment="1">
      <alignment horizontal="center" vertical="center"/>
    </xf>
    <xf numFmtId="0" fontId="15" fillId="0" borderId="18" xfId="0" applyFont="1" applyBorder="1" applyAlignment="1">
      <alignment horizontal="center" vertical="center"/>
    </xf>
    <xf numFmtId="0" fontId="15" fillId="0" borderId="40" xfId="0" applyFont="1" applyBorder="1" applyAlignment="1">
      <alignment horizontal="center" vertical="center"/>
    </xf>
    <xf numFmtId="199" fontId="10" fillId="0" borderId="17" xfId="4" applyNumberFormat="1" applyFont="1" applyFill="1" applyBorder="1" applyAlignment="1">
      <alignment horizontal="right" vertical="center"/>
    </xf>
    <xf numFmtId="199" fontId="10" fillId="0" borderId="18" xfId="4" applyNumberFormat="1" applyFont="1" applyFill="1" applyBorder="1" applyAlignment="1">
      <alignment horizontal="right" vertical="center"/>
    </xf>
    <xf numFmtId="199" fontId="10" fillId="0" borderId="19" xfId="4" applyNumberFormat="1" applyFont="1" applyFill="1" applyBorder="1" applyAlignment="1">
      <alignment horizontal="right" vertical="center"/>
    </xf>
    <xf numFmtId="0" fontId="10" fillId="0" borderId="17" xfId="4" applyFont="1" applyFill="1" applyBorder="1" applyAlignment="1">
      <alignment horizontal="center" vertical="center" shrinkToFit="1"/>
    </xf>
    <xf numFmtId="0" fontId="10" fillId="0" borderId="19" xfId="4" applyFont="1" applyFill="1" applyBorder="1" applyAlignment="1">
      <alignment horizontal="center" vertical="center" shrinkToFit="1"/>
    </xf>
    <xf numFmtId="0" fontId="10" fillId="0" borderId="0" xfId="4" applyFont="1" applyFill="1" applyBorder="1" applyAlignment="1">
      <alignment horizontal="center" vertical="center" shrinkToFit="1"/>
    </xf>
    <xf numFmtId="199" fontId="10" fillId="0" borderId="0" xfId="4" applyNumberFormat="1" applyFont="1" applyFill="1" applyBorder="1" applyAlignment="1">
      <alignment horizontal="right" vertical="center"/>
    </xf>
    <xf numFmtId="0" fontId="14" fillId="0" borderId="0" xfId="0" applyFont="1" applyAlignment="1">
      <alignment horizontal="center" vertical="top"/>
    </xf>
    <xf numFmtId="0" fontId="29" fillId="0" borderId="0" xfId="4" applyFont="1" applyFill="1" applyAlignment="1">
      <alignment horizontal="left" vertical="top" wrapText="1"/>
    </xf>
    <xf numFmtId="0" fontId="29" fillId="0" borderId="0" xfId="4" applyFont="1" applyFill="1" applyBorder="1" applyAlignment="1">
      <alignment horizontal="left" vertical="top" wrapText="1"/>
    </xf>
    <xf numFmtId="0" fontId="60" fillId="0" borderId="0" xfId="16" applyFont="1" applyFill="1" applyAlignment="1">
      <alignment horizontal="center" vertical="center"/>
    </xf>
    <xf numFmtId="190" fontId="10" fillId="0" borderId="10" xfId="4" applyNumberFormat="1" applyFont="1" applyFill="1" applyBorder="1" applyAlignment="1">
      <alignment horizontal="right" vertical="center" shrinkToFit="1"/>
    </xf>
    <xf numFmtId="190" fontId="10" fillId="0" borderId="11" xfId="4" applyNumberFormat="1" applyFont="1" applyFill="1" applyBorder="1" applyAlignment="1">
      <alignment horizontal="right" vertical="center" shrinkToFit="1"/>
    </xf>
    <xf numFmtId="190" fontId="10" fillId="0" borderId="12" xfId="4" applyNumberFormat="1" applyFont="1" applyFill="1" applyBorder="1" applyAlignment="1">
      <alignment horizontal="right" vertical="center" shrinkToFit="1"/>
    </xf>
    <xf numFmtId="190" fontId="10" fillId="0" borderId="13" xfId="4" applyNumberFormat="1" applyFont="1" applyFill="1" applyBorder="1" applyAlignment="1">
      <alignment horizontal="right" vertical="center" shrinkToFit="1"/>
    </xf>
    <xf numFmtId="190" fontId="10" fillId="0" borderId="0" xfId="4" applyNumberFormat="1" applyFont="1" applyFill="1" applyAlignment="1">
      <alignment horizontal="right" vertical="center" shrinkToFit="1"/>
    </xf>
    <xf numFmtId="190" fontId="10" fillId="0" borderId="14" xfId="4" applyNumberFormat="1" applyFont="1" applyFill="1" applyBorder="1" applyAlignment="1">
      <alignment horizontal="right" vertical="center" shrinkToFit="1"/>
    </xf>
    <xf numFmtId="190" fontId="10" fillId="0" borderId="15" xfId="4" applyNumberFormat="1" applyFont="1" applyFill="1" applyBorder="1" applyAlignment="1">
      <alignment horizontal="right" vertical="center" shrinkToFit="1"/>
    </xf>
    <xf numFmtId="190" fontId="10" fillId="0" borderId="6" xfId="4" applyNumberFormat="1" applyFont="1" applyFill="1" applyBorder="1" applyAlignment="1">
      <alignment horizontal="right" vertical="center" shrinkToFit="1"/>
    </xf>
    <xf numFmtId="190" fontId="10" fillId="0" borderId="16" xfId="4" applyNumberFormat="1" applyFont="1" applyFill="1" applyBorder="1" applyAlignment="1">
      <alignment horizontal="right" vertical="center" shrinkToFit="1"/>
    </xf>
    <xf numFmtId="4" fontId="10" fillId="4" borderId="119" xfId="4" applyNumberFormat="1" applyFont="1" applyFill="1" applyBorder="1" applyAlignment="1">
      <alignment horizontal="right" vertical="center"/>
    </xf>
    <xf numFmtId="0" fontId="10" fillId="4" borderId="118" xfId="4" applyFont="1" applyFill="1" applyBorder="1" applyAlignment="1">
      <alignment horizontal="center" vertical="center"/>
    </xf>
    <xf numFmtId="0" fontId="10" fillId="4" borderId="119" xfId="4" applyFont="1" applyFill="1" applyBorder="1" applyAlignment="1">
      <alignment horizontal="center" vertical="center"/>
    </xf>
    <xf numFmtId="0" fontId="10" fillId="4" borderId="120" xfId="4" applyFont="1" applyFill="1" applyBorder="1" applyAlignment="1">
      <alignment horizontal="center" vertical="center"/>
    </xf>
    <xf numFmtId="0" fontId="14" fillId="0" borderId="13" xfId="0" applyFont="1" applyBorder="1" applyAlignment="1">
      <alignment horizontal="center" vertical="center" wrapText="1"/>
    </xf>
    <xf numFmtId="0" fontId="14" fillId="0" borderId="0" xfId="0" applyFont="1" applyAlignment="1">
      <alignment horizontal="center" vertical="center" wrapText="1"/>
    </xf>
    <xf numFmtId="0" fontId="14" fillId="0" borderId="42" xfId="0" applyFont="1" applyBorder="1" applyAlignment="1">
      <alignment horizontal="center" vertical="center"/>
    </xf>
    <xf numFmtId="0" fontId="14" fillId="0" borderId="15" xfId="0" applyFont="1" applyBorder="1" applyAlignment="1">
      <alignment horizontal="center" vertical="center"/>
    </xf>
    <xf numFmtId="0" fontId="14" fillId="0" borderId="6" xfId="0" applyFont="1" applyBorder="1" applyAlignment="1">
      <alignment horizontal="center" vertical="center"/>
    </xf>
    <xf numFmtId="0" fontId="14" fillId="0" borderId="16" xfId="0" applyFont="1" applyBorder="1" applyAlignment="1">
      <alignment horizontal="center" vertical="center"/>
    </xf>
    <xf numFmtId="0" fontId="14" fillId="0" borderId="48" xfId="4" quotePrefix="1" applyFont="1" applyFill="1" applyBorder="1" applyAlignment="1">
      <alignment horizontal="center" vertical="center"/>
    </xf>
    <xf numFmtId="0" fontId="10" fillId="4" borderId="72" xfId="4" applyFont="1" applyFill="1" applyBorder="1" applyAlignment="1">
      <alignment horizontal="center" vertical="center"/>
    </xf>
    <xf numFmtId="0" fontId="10" fillId="4" borderId="48" xfId="4" applyFont="1" applyFill="1" applyBorder="1" applyAlignment="1">
      <alignment horizontal="center" vertical="center"/>
    </xf>
    <xf numFmtId="0" fontId="10" fillId="4" borderId="71" xfId="4" applyFont="1" applyFill="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16" xfId="0" applyFont="1" applyBorder="1" applyAlignment="1">
      <alignment horizontal="center" vertical="center" wrapText="1"/>
    </xf>
    <xf numFmtId="181" fontId="14" fillId="4" borderId="48" xfId="4" applyNumberFormat="1" applyFont="1" applyFill="1" applyBorder="1" applyAlignment="1">
      <alignment horizontal="right" vertical="center" wrapText="1"/>
    </xf>
    <xf numFmtId="0" fontId="10" fillId="0" borderId="48" xfId="0" applyFont="1" applyBorder="1" applyAlignment="1">
      <alignment horizontal="center" vertical="center"/>
    </xf>
    <xf numFmtId="181" fontId="10" fillId="4" borderId="48" xfId="4" applyNumberFormat="1" applyFont="1" applyFill="1" applyBorder="1" applyAlignment="1">
      <alignment horizontal="right" vertical="center" shrinkToFit="1"/>
    </xf>
    <xf numFmtId="187" fontId="10" fillId="0" borderId="48" xfId="4" applyNumberFormat="1" applyFont="1" applyFill="1" applyBorder="1" applyAlignment="1">
      <alignment horizontal="center" vertical="center" shrinkToFit="1"/>
    </xf>
    <xf numFmtId="49" fontId="18" fillId="0" borderId="0" xfId="4" quotePrefix="1" applyNumberFormat="1" applyFont="1" applyAlignment="1">
      <alignment horizontal="center" vertical="center"/>
    </xf>
    <xf numFmtId="0" fontId="16" fillId="0" borderId="61" xfId="4" applyFont="1" applyBorder="1" applyAlignment="1">
      <alignment horizontal="center" vertical="center"/>
    </xf>
    <xf numFmtId="0" fontId="16" fillId="0" borderId="31" xfId="4" applyFont="1" applyBorder="1" applyAlignment="1">
      <alignment horizontal="center" vertical="center"/>
    </xf>
    <xf numFmtId="0" fontId="10" fillId="0" borderId="17" xfId="4" applyFont="1" applyFill="1" applyBorder="1" applyAlignment="1">
      <alignment horizontal="center" vertical="center"/>
    </xf>
    <xf numFmtId="0" fontId="10" fillId="0" borderId="18" xfId="4" applyFont="1" applyFill="1" applyBorder="1" applyAlignment="1">
      <alignment horizontal="center" vertical="center"/>
    </xf>
    <xf numFmtId="0" fontId="10" fillId="0" borderId="19" xfId="4" applyFont="1" applyFill="1" applyBorder="1" applyAlignment="1">
      <alignment horizontal="center" vertical="center"/>
    </xf>
    <xf numFmtId="0" fontId="10" fillId="2" borderId="17" xfId="4" applyFont="1" applyFill="1" applyBorder="1" applyAlignment="1">
      <alignment horizontal="center" vertical="center"/>
    </xf>
    <xf numFmtId="0" fontId="10" fillId="2" borderId="18" xfId="4" applyFont="1" applyFill="1" applyBorder="1" applyAlignment="1">
      <alignment horizontal="center" vertical="center"/>
    </xf>
    <xf numFmtId="0" fontId="10" fillId="2" borderId="19" xfId="4" applyFont="1" applyFill="1" applyBorder="1" applyAlignment="1">
      <alignment horizontal="center" vertical="center"/>
    </xf>
    <xf numFmtId="0" fontId="10" fillId="2" borderId="17" xfId="4" applyFont="1" applyFill="1" applyBorder="1" applyAlignment="1">
      <alignment horizontal="center" vertical="center" shrinkToFit="1"/>
    </xf>
    <xf numFmtId="0" fontId="10" fillId="2" borderId="18" xfId="4" applyFont="1" applyFill="1" applyBorder="1" applyAlignment="1">
      <alignment horizontal="center" vertical="center" shrinkToFit="1"/>
    </xf>
    <xf numFmtId="0" fontId="10" fillId="2" borderId="19" xfId="4" applyFont="1" applyFill="1" applyBorder="1" applyAlignment="1">
      <alignment horizontal="center" vertical="center" shrinkToFit="1"/>
    </xf>
    <xf numFmtId="0" fontId="16" fillId="0" borderId="94" xfId="4" applyFont="1" applyFill="1" applyBorder="1" applyAlignment="1">
      <alignment horizontal="center" vertical="center"/>
    </xf>
    <xf numFmtId="0" fontId="16" fillId="0" borderId="27" xfId="4" applyFont="1" applyFill="1" applyBorder="1" applyAlignment="1">
      <alignment horizontal="center" vertical="center"/>
    </xf>
    <xf numFmtId="0" fontId="14" fillId="0" borderId="12" xfId="4" applyFont="1" applyFill="1" applyBorder="1" applyAlignment="1">
      <alignment horizontal="center" vertical="center" wrapText="1"/>
    </xf>
    <xf numFmtId="0" fontId="14" fillId="0" borderId="16" xfId="4" applyFont="1" applyFill="1" applyBorder="1" applyAlignment="1">
      <alignment horizontal="center" vertical="center" wrapText="1"/>
    </xf>
    <xf numFmtId="0" fontId="10" fillId="2" borderId="78" xfId="4" applyFont="1" applyFill="1" applyBorder="1" applyAlignment="1">
      <alignment horizontal="left" vertical="center" wrapText="1"/>
    </xf>
    <xf numFmtId="0" fontId="15" fillId="0" borderId="0" xfId="0" applyFont="1" applyAlignment="1">
      <alignment horizontal="left" vertical="center" wrapText="1"/>
    </xf>
    <xf numFmtId="0" fontId="15" fillId="0" borderId="5" xfId="0" applyFont="1" applyBorder="1" applyAlignment="1">
      <alignment horizontal="left" vertical="center" wrapText="1"/>
    </xf>
    <xf numFmtId="0" fontId="15" fillId="0" borderId="78" xfId="0" applyFont="1" applyBorder="1" applyAlignment="1">
      <alignment horizontal="left" vertical="center" wrapText="1"/>
    </xf>
    <xf numFmtId="0" fontId="14" fillId="2" borderId="0" xfId="4" applyFont="1" applyFill="1" applyAlignment="1">
      <alignment horizontal="justify" vertical="top"/>
    </xf>
    <xf numFmtId="0" fontId="15" fillId="0" borderId="0" xfId="0" applyFont="1" applyAlignment="1">
      <alignment horizontal="justify" vertical="top"/>
    </xf>
    <xf numFmtId="0" fontId="15" fillId="0" borderId="5" xfId="0" applyFont="1" applyBorder="1" applyAlignment="1">
      <alignment horizontal="justify" vertical="top"/>
    </xf>
    <xf numFmtId="0" fontId="14" fillId="0" borderId="0" xfId="4" applyFont="1" applyAlignment="1">
      <alignment horizontal="center" vertical="center" shrinkToFit="1"/>
    </xf>
    <xf numFmtId="0" fontId="10" fillId="0" borderId="0" xfId="4" applyFont="1" applyFill="1" applyBorder="1" applyAlignment="1">
      <alignment horizontal="center" vertical="center"/>
    </xf>
    <xf numFmtId="0" fontId="10" fillId="0" borderId="176" xfId="4" applyFont="1" applyFill="1" applyBorder="1" applyAlignment="1">
      <alignment horizontal="center" vertical="center"/>
    </xf>
    <xf numFmtId="0" fontId="10" fillId="0" borderId="128" xfId="4" applyFont="1" applyFill="1" applyBorder="1" applyAlignment="1">
      <alignment horizontal="center" vertical="center"/>
    </xf>
    <xf numFmtId="0" fontId="10" fillId="0" borderId="71" xfId="4" applyFont="1" applyFill="1" applyBorder="1" applyAlignment="1">
      <alignment horizontal="center" vertical="center"/>
    </xf>
    <xf numFmtId="0" fontId="10" fillId="0" borderId="72" xfId="4" applyFont="1" applyFill="1" applyBorder="1" applyAlignment="1">
      <alignment horizontal="center" vertical="center" wrapText="1"/>
    </xf>
    <xf numFmtId="0" fontId="10" fillId="0" borderId="48" xfId="4" applyFont="1" applyFill="1" applyBorder="1" applyAlignment="1">
      <alignment horizontal="center" vertical="center" wrapText="1"/>
    </xf>
    <xf numFmtId="0" fontId="10" fillId="0" borderId="71" xfId="4" applyFont="1" applyFill="1" applyBorder="1" applyAlignment="1">
      <alignment horizontal="center" vertical="center" wrapText="1"/>
    </xf>
    <xf numFmtId="181" fontId="10" fillId="4" borderId="65" xfId="4" applyNumberFormat="1" applyFont="1" applyFill="1" applyBorder="1" applyAlignment="1">
      <alignment horizontal="center" vertical="center"/>
    </xf>
    <xf numFmtId="181" fontId="10" fillId="4" borderId="45" xfId="4" applyNumberFormat="1" applyFont="1" applyFill="1" applyBorder="1" applyAlignment="1">
      <alignment horizontal="center" vertical="center"/>
    </xf>
    <xf numFmtId="181" fontId="10" fillId="4" borderId="66" xfId="4" applyNumberFormat="1" applyFont="1" applyFill="1" applyBorder="1" applyAlignment="1">
      <alignment horizontal="center" vertical="center"/>
    </xf>
    <xf numFmtId="181" fontId="10" fillId="0" borderId="48" xfId="4" applyNumberFormat="1" applyFont="1" applyFill="1" applyBorder="1" applyAlignment="1">
      <alignment horizontal="center" vertical="center"/>
    </xf>
    <xf numFmtId="0" fontId="10" fillId="0" borderId="88" xfId="4" applyFont="1" applyFill="1" applyBorder="1" applyAlignment="1">
      <alignment horizontal="center" vertical="center"/>
    </xf>
    <xf numFmtId="181" fontId="10" fillId="0" borderId="44" xfId="4" applyNumberFormat="1" applyFont="1" applyFill="1" applyBorder="1" applyAlignment="1">
      <alignment horizontal="center" vertical="center"/>
    </xf>
    <xf numFmtId="0" fontId="10" fillId="2" borderId="0" xfId="4" applyFont="1" applyFill="1" applyAlignment="1">
      <alignment horizontal="left" vertical="center"/>
    </xf>
    <xf numFmtId="0" fontId="10" fillId="2" borderId="24" xfId="4" applyFont="1" applyFill="1" applyBorder="1" applyAlignment="1">
      <alignment horizontal="left" vertical="center"/>
    </xf>
    <xf numFmtId="0" fontId="14" fillId="2" borderId="0" xfId="4" applyFont="1" applyFill="1" applyAlignment="1">
      <alignment horizontal="justify" vertical="top" wrapText="1"/>
    </xf>
    <xf numFmtId="0" fontId="14" fillId="2" borderId="5" xfId="4" applyFont="1" applyFill="1" applyBorder="1" applyAlignment="1">
      <alignment horizontal="justify" vertical="top" wrapText="1"/>
    </xf>
    <xf numFmtId="0" fontId="32" fillId="2" borderId="0" xfId="4" applyFont="1" applyFill="1" applyAlignment="1">
      <alignment horizontal="justify" vertical="top"/>
    </xf>
    <xf numFmtId="0" fontId="32" fillId="0" borderId="0" xfId="0" applyFont="1" applyAlignment="1">
      <alignment horizontal="justify" vertical="top"/>
    </xf>
    <xf numFmtId="0" fontId="32" fillId="0" borderId="5" xfId="0" applyFont="1" applyBorder="1" applyAlignment="1">
      <alignment horizontal="justify" vertical="top"/>
    </xf>
    <xf numFmtId="0" fontId="14" fillId="0" borderId="0" xfId="4" applyFont="1" applyAlignment="1">
      <alignment vertical="center" shrinkToFit="1"/>
    </xf>
    <xf numFmtId="0" fontId="14" fillId="0" borderId="0" xfId="0" applyFont="1" applyAlignment="1">
      <alignment vertical="center" shrinkToFit="1"/>
    </xf>
    <xf numFmtId="0" fontId="14" fillId="0" borderId="5" xfId="0" applyFont="1" applyBorder="1" applyAlignment="1">
      <alignment vertical="center" shrinkToFit="1"/>
    </xf>
    <xf numFmtId="0" fontId="13" fillId="0" borderId="0" xfId="4" applyFont="1" applyFill="1" applyAlignment="1">
      <alignment horizontal="justify" vertical="top" wrapText="1"/>
    </xf>
    <xf numFmtId="0" fontId="13" fillId="0" borderId="5" xfId="4" applyFont="1" applyFill="1" applyBorder="1" applyAlignment="1">
      <alignment horizontal="justify" vertical="top" wrapText="1"/>
    </xf>
    <xf numFmtId="0" fontId="93" fillId="0" borderId="0" xfId="4" applyFont="1" applyFill="1" applyAlignment="1">
      <alignment horizontal="justify" vertical="top" wrapText="1"/>
    </xf>
    <xf numFmtId="0" fontId="14" fillId="2" borderId="78" xfId="4" applyFont="1" applyFill="1" applyBorder="1">
      <alignment vertical="center"/>
    </xf>
    <xf numFmtId="0" fontId="14" fillId="2" borderId="0" xfId="4" applyFont="1" applyFill="1">
      <alignment vertical="center"/>
    </xf>
    <xf numFmtId="0" fontId="14" fillId="2" borderId="5" xfId="4" applyFont="1" applyFill="1" applyBorder="1">
      <alignment vertical="center"/>
    </xf>
    <xf numFmtId="0" fontId="14" fillId="2" borderId="0" xfId="4" applyFont="1" applyFill="1" applyAlignment="1">
      <alignment horizontal="left" vertical="top" wrapText="1"/>
    </xf>
    <xf numFmtId="0" fontId="29" fillId="0" borderId="6" xfId="4" applyFont="1" applyFill="1" applyBorder="1" applyAlignment="1">
      <alignment horizontal="left" vertical="top" wrapText="1"/>
    </xf>
    <xf numFmtId="0" fontId="10" fillId="2" borderId="18" xfId="4" applyFont="1" applyFill="1" applyBorder="1">
      <alignment vertical="center"/>
    </xf>
    <xf numFmtId="0" fontId="10" fillId="2" borderId="19" xfId="4" applyFont="1" applyFill="1" applyBorder="1">
      <alignment vertical="center"/>
    </xf>
    <xf numFmtId="0" fontId="14" fillId="0" borderId="12" xfId="0" applyFont="1" applyBorder="1">
      <alignment vertical="center"/>
    </xf>
    <xf numFmtId="0" fontId="14" fillId="0" borderId="20" xfId="0" applyFont="1" applyBorder="1" applyAlignment="1">
      <alignment horizontal="center" vertical="center" wrapText="1"/>
    </xf>
    <xf numFmtId="0" fontId="14" fillId="0" borderId="54" xfId="0" applyFont="1" applyBorder="1">
      <alignment vertical="center"/>
    </xf>
    <xf numFmtId="0" fontId="10" fillId="0" borderId="18" xfId="4" applyFont="1" applyFill="1" applyBorder="1" applyAlignment="1">
      <alignment horizontal="center" vertical="center" shrinkToFit="1"/>
    </xf>
    <xf numFmtId="0" fontId="10" fillId="4" borderId="10" xfId="0" applyFont="1" applyFill="1" applyBorder="1" applyAlignment="1">
      <alignment horizontal="center" vertical="center" shrinkToFit="1"/>
    </xf>
    <xf numFmtId="0" fontId="10" fillId="4" borderId="11" xfId="0" applyFont="1" applyFill="1" applyBorder="1" applyAlignment="1">
      <alignment horizontal="center" vertical="center" shrinkToFit="1"/>
    </xf>
    <xf numFmtId="0" fontId="10" fillId="4" borderId="12" xfId="0" applyFont="1" applyFill="1" applyBorder="1" applyAlignment="1">
      <alignment horizontal="center" vertical="center" shrinkToFit="1"/>
    </xf>
    <xf numFmtId="0" fontId="10" fillId="4" borderId="13" xfId="0" applyFont="1" applyFill="1" applyBorder="1" applyAlignment="1">
      <alignment horizontal="center" vertical="center" shrinkToFit="1"/>
    </xf>
    <xf numFmtId="0" fontId="10" fillId="4" borderId="0" xfId="0" applyFont="1" applyFill="1" applyAlignment="1">
      <alignment horizontal="center" vertical="center" shrinkToFit="1"/>
    </xf>
    <xf numFmtId="0" fontId="10" fillId="4" borderId="14" xfId="0" applyFont="1" applyFill="1" applyBorder="1" applyAlignment="1">
      <alignment horizontal="center" vertical="center" shrinkToFit="1"/>
    </xf>
    <xf numFmtId="0" fontId="15" fillId="4" borderId="14" xfId="0" applyFont="1" applyFill="1" applyBorder="1" applyAlignment="1">
      <alignment horizontal="center" vertical="center" shrinkToFit="1"/>
    </xf>
    <xf numFmtId="0" fontId="10" fillId="4" borderId="15" xfId="0" applyFont="1" applyFill="1" applyBorder="1" applyAlignment="1">
      <alignment horizontal="center" vertical="center" shrinkToFit="1"/>
    </xf>
    <xf numFmtId="0" fontId="10" fillId="4" borderId="6" xfId="0" applyFont="1" applyFill="1" applyBorder="1" applyAlignment="1">
      <alignment horizontal="center" vertical="center" shrinkToFit="1"/>
    </xf>
    <xf numFmtId="0" fontId="10" fillId="4" borderId="16" xfId="0" applyFont="1" applyFill="1" applyBorder="1" applyAlignment="1">
      <alignment horizontal="center" vertical="center" shrinkToFit="1"/>
    </xf>
    <xf numFmtId="0" fontId="10" fillId="4" borderId="43" xfId="0" applyFont="1" applyFill="1" applyBorder="1" applyAlignment="1">
      <alignment horizontal="center" vertical="center"/>
    </xf>
    <xf numFmtId="0" fontId="10" fillId="4" borderId="21" xfId="0" applyFont="1" applyFill="1" applyBorder="1" applyAlignment="1">
      <alignment horizontal="center" vertical="center"/>
    </xf>
    <xf numFmtId="0" fontId="10" fillId="4" borderId="42" xfId="0" applyFont="1" applyFill="1" applyBorder="1" applyAlignment="1">
      <alignment horizontal="center" vertical="center"/>
    </xf>
    <xf numFmtId="0" fontId="10" fillId="4" borderId="15"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16" xfId="0" applyFont="1" applyFill="1" applyBorder="1" applyAlignment="1">
      <alignment horizontal="center" vertical="center"/>
    </xf>
    <xf numFmtId="0" fontId="10" fillId="4" borderId="10" xfId="0" applyFont="1" applyFill="1" applyBorder="1" applyAlignment="1">
      <alignment horizontal="center" vertical="center"/>
    </xf>
    <xf numFmtId="0" fontId="10" fillId="4" borderId="11" xfId="0" applyFont="1" applyFill="1" applyBorder="1" applyAlignment="1">
      <alignment horizontal="center" vertical="center"/>
    </xf>
    <xf numFmtId="0" fontId="10" fillId="4" borderId="12" xfId="0" applyFont="1" applyFill="1" applyBorder="1" applyAlignment="1">
      <alignment horizontal="center" vertical="center"/>
    </xf>
    <xf numFmtId="0" fontId="10" fillId="4" borderId="53" xfId="0" applyFont="1" applyFill="1" applyBorder="1" applyAlignment="1">
      <alignment horizontal="center" vertical="center"/>
    </xf>
    <xf numFmtId="0" fontId="10" fillId="4" borderId="20" xfId="0" applyFont="1" applyFill="1" applyBorder="1" applyAlignment="1">
      <alignment horizontal="center" vertical="center"/>
    </xf>
    <xf numFmtId="0" fontId="10" fillId="4" borderId="54" xfId="0" applyFont="1" applyFill="1" applyBorder="1" applyAlignment="1">
      <alignment horizontal="center" vertical="center"/>
    </xf>
    <xf numFmtId="181" fontId="10" fillId="0" borderId="59" xfId="4" applyNumberFormat="1" applyFont="1" applyFill="1" applyBorder="1" applyAlignment="1">
      <alignment horizontal="center" vertical="center"/>
    </xf>
    <xf numFmtId="0" fontId="10" fillId="0" borderId="0" xfId="4" applyFont="1" applyFill="1" applyAlignment="1">
      <alignment horizontal="distributed" vertical="center"/>
    </xf>
    <xf numFmtId="4" fontId="10" fillId="0" borderId="20" xfId="4" applyNumberFormat="1" applyFont="1" applyFill="1" applyBorder="1" applyAlignment="1">
      <alignment horizontal="center" vertical="center" shrinkToFit="1"/>
    </xf>
    <xf numFmtId="4" fontId="10" fillId="0" borderId="54" xfId="4" applyNumberFormat="1" applyFont="1" applyFill="1" applyBorder="1" applyAlignment="1">
      <alignment horizontal="center" vertical="center" shrinkToFit="1"/>
    </xf>
    <xf numFmtId="4" fontId="10" fillId="4" borderId="53" xfId="4" applyNumberFormat="1" applyFont="1" applyFill="1" applyBorder="1" applyAlignment="1">
      <alignment horizontal="right" vertical="center"/>
    </xf>
    <xf numFmtId="4" fontId="10" fillId="4" borderId="20" xfId="4" applyNumberFormat="1" applyFont="1" applyFill="1" applyBorder="1" applyAlignment="1">
      <alignment horizontal="right" vertical="center"/>
    </xf>
    <xf numFmtId="4" fontId="10" fillId="4" borderId="54" xfId="4" applyNumberFormat="1" applyFont="1" applyFill="1" applyBorder="1" applyAlignment="1">
      <alignment horizontal="right" vertical="center"/>
    </xf>
    <xf numFmtId="187" fontId="10" fillId="0" borderId="119" xfId="4" applyNumberFormat="1" applyFont="1" applyFill="1" applyBorder="1" applyAlignment="1">
      <alignment horizontal="center" vertical="center" shrinkToFit="1"/>
    </xf>
    <xf numFmtId="178" fontId="10" fillId="0" borderId="43" xfId="4" applyNumberFormat="1" applyFont="1" applyFill="1" applyBorder="1" applyAlignment="1">
      <alignment horizontal="right" vertical="center" shrinkToFit="1"/>
    </xf>
    <xf numFmtId="178" fontId="10" fillId="0" borderId="21" xfId="4" applyNumberFormat="1" applyFont="1" applyFill="1" applyBorder="1" applyAlignment="1">
      <alignment horizontal="right" vertical="center" shrinkToFit="1"/>
    </xf>
    <xf numFmtId="178" fontId="10" fillId="0" borderId="42" xfId="4" applyNumberFormat="1" applyFont="1" applyFill="1" applyBorder="1" applyAlignment="1">
      <alignment horizontal="right" vertical="center" shrinkToFit="1"/>
    </xf>
    <xf numFmtId="178" fontId="10" fillId="0" borderId="15" xfId="4" applyNumberFormat="1" applyFont="1" applyFill="1" applyBorder="1" applyAlignment="1">
      <alignment horizontal="right" vertical="center" shrinkToFit="1"/>
    </xf>
    <xf numFmtId="178" fontId="10" fillId="0" borderId="6" xfId="4" applyNumberFormat="1" applyFont="1" applyFill="1" applyBorder="1" applyAlignment="1">
      <alignment horizontal="right" vertical="center" shrinkToFit="1"/>
    </xf>
    <xf numFmtId="178" fontId="10" fillId="0" borderId="16" xfId="4" applyNumberFormat="1" applyFont="1" applyFill="1" applyBorder="1" applyAlignment="1">
      <alignment horizontal="right" vertical="center" shrinkToFit="1"/>
    </xf>
    <xf numFmtId="187" fontId="10" fillId="0" borderId="11" xfId="4" applyNumberFormat="1" applyFont="1" applyFill="1" applyBorder="1" applyAlignment="1">
      <alignment horizontal="left" vertical="center"/>
    </xf>
    <xf numFmtId="187" fontId="10" fillId="0" borderId="20" xfId="4" applyNumberFormat="1" applyFont="1" applyFill="1" applyBorder="1" applyAlignment="1">
      <alignment horizontal="left" vertical="center"/>
    </xf>
    <xf numFmtId="178" fontId="10" fillId="0" borderId="10" xfId="4" applyNumberFormat="1" applyFont="1" applyFill="1" applyBorder="1" applyAlignment="1">
      <alignment horizontal="center" vertical="center" wrapText="1"/>
    </xf>
    <xf numFmtId="178" fontId="10" fillId="0" borderId="11" xfId="4" applyNumberFormat="1" applyFont="1" applyFill="1" applyBorder="1" applyAlignment="1">
      <alignment horizontal="center" vertical="center" wrapText="1"/>
    </xf>
    <xf numFmtId="178" fontId="10" fillId="0" borderId="53" xfId="4" applyNumberFormat="1" applyFont="1" applyFill="1" applyBorder="1" applyAlignment="1">
      <alignment horizontal="center" vertical="center" wrapText="1"/>
    </xf>
    <xf numFmtId="178" fontId="10" fillId="0" borderId="20" xfId="4" applyNumberFormat="1" applyFont="1" applyFill="1" applyBorder="1" applyAlignment="1">
      <alignment horizontal="center" vertical="center" wrapText="1"/>
    </xf>
    <xf numFmtId="188" fontId="14" fillId="0" borderId="11" xfId="4" applyNumberFormat="1" applyFont="1" applyFill="1" applyBorder="1" applyAlignment="1">
      <alignment horizontal="center" vertical="center" shrinkToFit="1"/>
    </xf>
    <xf numFmtId="188" fontId="14" fillId="0" borderId="12" xfId="4" applyNumberFormat="1" applyFont="1" applyFill="1" applyBorder="1" applyAlignment="1">
      <alignment horizontal="center" vertical="center" shrinkToFit="1"/>
    </xf>
    <xf numFmtId="0" fontId="10" fillId="0" borderId="119" xfId="0" applyFont="1" applyBorder="1" applyAlignment="1">
      <alignment horizontal="center" vertical="center" shrinkToFit="1"/>
    </xf>
    <xf numFmtId="176" fontId="10" fillId="0" borderId="11" xfId="4" applyNumberFormat="1" applyFont="1" applyFill="1" applyBorder="1" applyAlignment="1">
      <alignment horizontal="right" vertical="center"/>
    </xf>
    <xf numFmtId="176" fontId="10" fillId="0" borderId="20" xfId="4" applyNumberFormat="1" applyFont="1" applyFill="1" applyBorder="1" applyAlignment="1">
      <alignment horizontal="right" vertical="center"/>
    </xf>
    <xf numFmtId="181" fontId="10" fillId="4" borderId="20" xfId="4" applyNumberFormat="1" applyFont="1" applyFill="1" applyBorder="1" applyAlignment="1">
      <alignment horizontal="right" vertical="center"/>
    </xf>
    <xf numFmtId="0" fontId="14" fillId="0" borderId="119" xfId="4" quotePrefix="1" applyFont="1" applyFill="1" applyBorder="1" applyAlignment="1">
      <alignment horizontal="center" vertical="center"/>
    </xf>
    <xf numFmtId="181" fontId="10" fillId="4" borderId="119" xfId="4" applyNumberFormat="1" applyFont="1" applyFill="1" applyBorder="1" applyAlignment="1">
      <alignment horizontal="right" vertical="center"/>
    </xf>
    <xf numFmtId="188" fontId="10" fillId="0" borderId="11" xfId="4" applyNumberFormat="1" applyFont="1" applyFill="1" applyBorder="1" applyAlignment="1">
      <alignment horizontal="distributed" vertical="center"/>
    </xf>
    <xf numFmtId="188" fontId="10" fillId="0" borderId="20" xfId="4" applyNumberFormat="1" applyFont="1" applyFill="1" applyBorder="1" applyAlignment="1">
      <alignment horizontal="distributed" vertical="center"/>
    </xf>
    <xf numFmtId="4" fontId="14" fillId="0" borderId="10" xfId="4" applyNumberFormat="1" applyFont="1" applyFill="1" applyBorder="1" applyAlignment="1">
      <alignment horizontal="center" vertical="center"/>
    </xf>
    <xf numFmtId="4" fontId="14" fillId="0" borderId="11" xfId="4" applyNumberFormat="1" applyFont="1" applyFill="1" applyBorder="1" applyAlignment="1">
      <alignment horizontal="center" vertical="center"/>
    </xf>
    <xf numFmtId="4" fontId="14" fillId="0" borderId="12" xfId="4" applyNumberFormat="1" applyFont="1" applyFill="1" applyBorder="1" applyAlignment="1">
      <alignment horizontal="center" vertical="center"/>
    </xf>
    <xf numFmtId="181" fontId="10" fillId="4" borderId="17" xfId="4" applyNumberFormat="1" applyFont="1" applyFill="1" applyBorder="1" applyAlignment="1">
      <alignment horizontal="center" vertical="center" wrapText="1"/>
    </xf>
    <xf numFmtId="181" fontId="10" fillId="4" borderId="18" xfId="4" applyNumberFormat="1" applyFont="1" applyFill="1" applyBorder="1" applyAlignment="1">
      <alignment horizontal="center" vertical="center" wrapText="1"/>
    </xf>
    <xf numFmtId="181" fontId="10" fillId="4" borderId="19" xfId="4" applyNumberFormat="1" applyFont="1" applyFill="1" applyBorder="1" applyAlignment="1">
      <alignment horizontal="center" vertical="center" wrapText="1"/>
    </xf>
    <xf numFmtId="181" fontId="10" fillId="4" borderId="17" xfId="4" applyNumberFormat="1" applyFont="1" applyFill="1" applyBorder="1" applyAlignment="1">
      <alignment horizontal="center" vertical="center"/>
    </xf>
    <xf numFmtId="181" fontId="10" fillId="4" borderId="18" xfId="4" applyNumberFormat="1" applyFont="1" applyFill="1" applyBorder="1" applyAlignment="1">
      <alignment horizontal="center" vertical="center"/>
    </xf>
    <xf numFmtId="181" fontId="10" fillId="4" borderId="19" xfId="4" applyNumberFormat="1" applyFont="1" applyFill="1" applyBorder="1" applyAlignment="1">
      <alignment horizontal="center" vertical="center"/>
    </xf>
    <xf numFmtId="4" fontId="10" fillId="4" borderId="20" xfId="4" applyNumberFormat="1" applyFont="1" applyFill="1" applyBorder="1" applyAlignment="1">
      <alignment horizontal="center" vertical="center"/>
    </xf>
    <xf numFmtId="0" fontId="10" fillId="0" borderId="46" xfId="4" applyFont="1" applyFill="1" applyBorder="1" applyAlignment="1">
      <alignment horizontal="center" vertical="center"/>
    </xf>
    <xf numFmtId="0" fontId="10" fillId="0" borderId="44" xfId="4" applyFont="1" applyFill="1" applyBorder="1" applyAlignment="1">
      <alignment horizontal="center" vertical="center"/>
    </xf>
    <xf numFmtId="0" fontId="10" fillId="0" borderId="47" xfId="4" applyFont="1" applyFill="1" applyBorder="1" applyAlignment="1">
      <alignment horizontal="center" vertical="center"/>
    </xf>
    <xf numFmtId="0" fontId="10" fillId="0" borderId="46" xfId="4" applyFont="1" applyFill="1" applyBorder="1" applyAlignment="1">
      <alignment horizontal="center" vertical="center" wrapText="1"/>
    </xf>
    <xf numFmtId="0" fontId="10" fillId="0" borderId="44" xfId="4" applyFont="1" applyFill="1" applyBorder="1" applyAlignment="1">
      <alignment horizontal="center" vertical="center" wrapText="1"/>
    </xf>
    <xf numFmtId="0" fontId="10" fillId="0" borderId="47" xfId="4" applyFont="1" applyFill="1" applyBorder="1" applyAlignment="1">
      <alignment horizontal="center" vertical="center" wrapText="1"/>
    </xf>
    <xf numFmtId="181" fontId="10" fillId="4" borderId="10" xfId="4" applyNumberFormat="1" applyFont="1" applyFill="1" applyBorder="1" applyAlignment="1">
      <alignment horizontal="center" vertical="center"/>
    </xf>
    <xf numFmtId="181" fontId="10" fillId="4" borderId="11" xfId="4" applyNumberFormat="1" applyFont="1" applyFill="1" applyBorder="1" applyAlignment="1">
      <alignment horizontal="center" vertical="center"/>
    </xf>
    <xf numFmtId="181" fontId="10" fillId="4" borderId="12" xfId="4" applyNumberFormat="1" applyFont="1" applyFill="1" applyBorder="1" applyAlignment="1">
      <alignment horizontal="center" vertical="center"/>
    </xf>
    <xf numFmtId="0" fontId="10" fillId="0" borderId="92" xfId="4" applyFont="1" applyFill="1" applyBorder="1" applyAlignment="1">
      <alignment horizontal="center" vertical="center"/>
    </xf>
    <xf numFmtId="0" fontId="10" fillId="4" borderId="53" xfId="4" applyFont="1" applyFill="1" applyBorder="1" applyAlignment="1">
      <alignment horizontal="center" vertical="center"/>
    </xf>
    <xf numFmtId="0" fontId="10" fillId="4" borderId="20" xfId="4" applyFont="1" applyFill="1" applyBorder="1" applyAlignment="1">
      <alignment horizontal="center" vertical="center"/>
    </xf>
    <xf numFmtId="0" fontId="10" fillId="4" borderId="54" xfId="4" applyFont="1" applyFill="1" applyBorder="1" applyAlignment="1">
      <alignment horizontal="center" vertical="center"/>
    </xf>
    <xf numFmtId="0" fontId="10" fillId="0" borderId="70" xfId="4" applyFont="1" applyFill="1" applyBorder="1" applyAlignment="1">
      <alignment horizontal="center" vertical="center"/>
    </xf>
    <xf numFmtId="0" fontId="10" fillId="0" borderId="70" xfId="4" applyFont="1" applyFill="1" applyBorder="1" applyAlignment="1">
      <alignment horizontal="center" vertical="center" wrapText="1"/>
    </xf>
    <xf numFmtId="0" fontId="10" fillId="0" borderId="59" xfId="4" applyFont="1" applyFill="1" applyBorder="1" applyAlignment="1">
      <alignment horizontal="center" vertical="center" wrapText="1"/>
    </xf>
    <xf numFmtId="0" fontId="10" fillId="0" borderId="60" xfId="4" applyFont="1" applyFill="1" applyBorder="1" applyAlignment="1">
      <alignment horizontal="center" vertical="center" wrapText="1"/>
    </xf>
    <xf numFmtId="181" fontId="10" fillId="4" borderId="70" xfId="4" applyNumberFormat="1" applyFont="1" applyFill="1" applyBorder="1" applyAlignment="1">
      <alignment horizontal="center" vertical="center"/>
    </xf>
    <xf numFmtId="181" fontId="10" fillId="4" borderId="59" xfId="4" applyNumberFormat="1" applyFont="1" applyFill="1" applyBorder="1" applyAlignment="1">
      <alignment horizontal="center" vertical="center"/>
    </xf>
    <xf numFmtId="181" fontId="10" fillId="4" borderId="60" xfId="4" applyNumberFormat="1" applyFont="1" applyFill="1" applyBorder="1" applyAlignment="1">
      <alignment horizontal="center" vertical="center"/>
    </xf>
    <xf numFmtId="0" fontId="10" fillId="0" borderId="89" xfId="4" applyFont="1" applyFill="1" applyBorder="1" applyAlignment="1">
      <alignment horizontal="center" vertical="center"/>
    </xf>
    <xf numFmtId="0" fontId="14" fillId="0" borderId="0" xfId="4" applyFont="1" applyAlignment="1">
      <alignment horizontal="left" vertical="top" wrapText="1"/>
    </xf>
    <xf numFmtId="0" fontId="14" fillId="0" borderId="0" xfId="4" applyFont="1" applyAlignment="1">
      <alignment vertical="top" wrapText="1"/>
    </xf>
    <xf numFmtId="0" fontId="14" fillId="0" borderId="0" xfId="0" applyFont="1" applyAlignment="1">
      <alignment vertical="top" wrapText="1"/>
    </xf>
    <xf numFmtId="0" fontId="10" fillId="2" borderId="0" xfId="4" applyFont="1" applyFill="1" applyAlignment="1">
      <alignment horizontal="center" vertical="center"/>
    </xf>
    <xf numFmtId="0" fontId="14" fillId="0" borderId="0" xfId="4" applyFont="1" applyFill="1" applyAlignment="1">
      <alignment horizontal="left" vertical="center" shrinkToFit="1"/>
    </xf>
    <xf numFmtId="0" fontId="14" fillId="2" borderId="0" xfId="4" applyFont="1" applyFill="1" applyAlignment="1">
      <alignment vertical="top" wrapText="1"/>
    </xf>
    <xf numFmtId="0" fontId="14" fillId="2" borderId="5" xfId="4" applyFont="1" applyFill="1" applyBorder="1" applyAlignment="1">
      <alignment vertical="top" wrapText="1"/>
    </xf>
    <xf numFmtId="0" fontId="10" fillId="0" borderId="6" xfId="4" applyFont="1" applyBorder="1" applyAlignment="1">
      <alignment horizontal="center" vertical="center"/>
    </xf>
    <xf numFmtId="0" fontId="10" fillId="2" borderId="6" xfId="4" applyFont="1" applyFill="1" applyBorder="1" applyAlignment="1">
      <alignment horizontal="center" vertical="center"/>
    </xf>
    <xf numFmtId="49" fontId="18" fillId="0" borderId="0" xfId="4" applyNumberFormat="1" applyFont="1" applyAlignment="1">
      <alignment horizontal="center" vertical="center"/>
    </xf>
    <xf numFmtId="0" fontId="16" fillId="0" borderId="124" xfId="4" applyFont="1" applyBorder="1" applyAlignment="1">
      <alignment horizontal="center" vertical="center"/>
    </xf>
    <xf numFmtId="0" fontId="16" fillId="0" borderId="125" xfId="4" applyFont="1" applyBorder="1" applyAlignment="1">
      <alignment horizontal="center" vertical="center"/>
    </xf>
    <xf numFmtId="0" fontId="16" fillId="0" borderId="123" xfId="4" applyFont="1" applyBorder="1" applyAlignment="1">
      <alignment horizontal="center" vertical="center"/>
    </xf>
    <xf numFmtId="0" fontId="14" fillId="2" borderId="5" xfId="4" applyFont="1" applyFill="1" applyBorder="1" applyAlignment="1">
      <alignment horizontal="left" vertical="top" wrapText="1"/>
    </xf>
    <xf numFmtId="49" fontId="16" fillId="0" borderId="0" xfId="4" quotePrefix="1" applyNumberFormat="1" applyFont="1" applyAlignment="1">
      <alignment horizontal="center" vertical="center"/>
    </xf>
    <xf numFmtId="0" fontId="49" fillId="0" borderId="0" xfId="16" applyFill="1" applyAlignment="1">
      <alignment horizontal="center" vertical="center"/>
    </xf>
    <xf numFmtId="0" fontId="16" fillId="0" borderId="95" xfId="4" applyFont="1" applyBorder="1" applyAlignment="1">
      <alignment horizontal="center" vertical="center"/>
    </xf>
    <xf numFmtId="0" fontId="16" fillId="0" borderId="94" xfId="4" applyFont="1" applyBorder="1" applyAlignment="1">
      <alignment horizontal="center" vertical="center"/>
    </xf>
    <xf numFmtId="0" fontId="16" fillId="0" borderId="27" xfId="4" applyFont="1" applyBorder="1" applyAlignment="1">
      <alignment horizontal="center" vertical="center"/>
    </xf>
    <xf numFmtId="0" fontId="10" fillId="2" borderId="5" xfId="4" applyFont="1" applyFill="1" applyBorder="1" applyAlignment="1">
      <alignment horizontal="left" vertical="center"/>
    </xf>
    <xf numFmtId="0" fontId="10" fillId="2" borderId="0" xfId="4" applyFont="1" applyFill="1" applyAlignment="1">
      <alignment horizontal="left" vertical="center" shrinkToFit="1"/>
    </xf>
    <xf numFmtId="0" fontId="10" fillId="0" borderId="64" xfId="4" applyFont="1" applyBorder="1" applyAlignment="1">
      <alignment horizontal="center" vertical="center"/>
    </xf>
    <xf numFmtId="0" fontId="10" fillId="0" borderId="11" xfId="4" applyFont="1" applyBorder="1" applyAlignment="1">
      <alignment horizontal="center" vertical="center"/>
    </xf>
    <xf numFmtId="0" fontId="10" fillId="0" borderId="12" xfId="4" applyFont="1" applyBorder="1" applyAlignment="1">
      <alignment horizontal="center" vertical="center"/>
    </xf>
    <xf numFmtId="0" fontId="15" fillId="0" borderId="100" xfId="0" applyFont="1" applyBorder="1" applyAlignment="1">
      <alignment horizontal="center" vertical="center"/>
    </xf>
    <xf numFmtId="0" fontId="15" fillId="0" borderId="6" xfId="0" applyFont="1" applyBorder="1" applyAlignment="1">
      <alignment horizontal="center" vertical="center"/>
    </xf>
    <xf numFmtId="0" fontId="15" fillId="0" borderId="16" xfId="0" applyFont="1" applyBorder="1" applyAlignment="1">
      <alignment horizontal="center" vertical="center"/>
    </xf>
    <xf numFmtId="0" fontId="10" fillId="2" borderId="176" xfId="4" applyFont="1" applyFill="1" applyBorder="1" applyAlignment="1">
      <alignment horizontal="center" vertical="center" shrinkToFit="1"/>
    </xf>
    <xf numFmtId="0" fontId="10" fillId="2" borderId="10" xfId="4" applyFont="1" applyFill="1" applyBorder="1" applyAlignment="1">
      <alignment horizontal="center" vertical="center"/>
    </xf>
    <xf numFmtId="0" fontId="10" fillId="2" borderId="11" xfId="4" applyFont="1" applyFill="1" applyBorder="1" applyAlignment="1">
      <alignment horizontal="center" vertical="center"/>
    </xf>
    <xf numFmtId="0" fontId="10" fillId="2" borderId="12" xfId="4" applyFont="1" applyFill="1" applyBorder="1" applyAlignment="1">
      <alignment horizontal="center" vertical="center"/>
    </xf>
    <xf numFmtId="0" fontId="10" fillId="2" borderId="13" xfId="4" applyFont="1" applyFill="1" applyBorder="1" applyAlignment="1">
      <alignment horizontal="center" vertical="center"/>
    </xf>
    <xf numFmtId="0" fontId="10" fillId="2" borderId="14" xfId="4" applyFont="1" applyFill="1" applyBorder="1" applyAlignment="1">
      <alignment horizontal="center" vertical="center"/>
    </xf>
    <xf numFmtId="0" fontId="10" fillId="2" borderId="15" xfId="4" applyFont="1" applyFill="1" applyBorder="1" applyAlignment="1">
      <alignment horizontal="center" vertical="center"/>
    </xf>
    <xf numFmtId="0" fontId="10" fillId="2" borderId="16" xfId="4" applyFont="1" applyFill="1" applyBorder="1" applyAlignment="1">
      <alignment horizontal="center" vertical="center"/>
    </xf>
    <xf numFmtId="0" fontId="10" fillId="0" borderId="17" xfId="4" applyFont="1" applyBorder="1" applyAlignment="1">
      <alignment horizontal="center" vertical="center"/>
    </xf>
    <xf numFmtId="0" fontId="10" fillId="0" borderId="18" xfId="4" applyFont="1" applyBorder="1" applyAlignment="1">
      <alignment horizontal="center" vertical="center"/>
    </xf>
    <xf numFmtId="0" fontId="10" fillId="0" borderId="19" xfId="4" applyFont="1" applyBorder="1" applyAlignment="1">
      <alignment horizontal="center" vertical="center"/>
    </xf>
    <xf numFmtId="0" fontId="10" fillId="0" borderId="17" xfId="4" applyFont="1" applyBorder="1" applyAlignment="1">
      <alignment horizontal="center" vertical="center" shrinkToFit="1"/>
    </xf>
    <xf numFmtId="0" fontId="10" fillId="0" borderId="18" xfId="4" applyFont="1" applyBorder="1" applyAlignment="1">
      <alignment horizontal="center" vertical="center" shrinkToFit="1"/>
    </xf>
    <xf numFmtId="0" fontId="10" fillId="0" borderId="19" xfId="4" applyFont="1" applyBorder="1" applyAlignment="1">
      <alignment horizontal="center" vertical="center" shrinkToFit="1"/>
    </xf>
    <xf numFmtId="0" fontId="10" fillId="2" borderId="103" xfId="4" applyFont="1" applyFill="1" applyBorder="1" applyAlignment="1">
      <alignment horizontal="center" vertical="center"/>
    </xf>
    <xf numFmtId="0" fontId="10" fillId="0" borderId="11" xfId="4" applyFont="1" applyBorder="1" applyAlignment="1">
      <alignment horizontal="center" vertical="center" shrinkToFit="1"/>
    </xf>
    <xf numFmtId="0" fontId="10" fillId="0" borderId="12" xfId="4" applyFont="1" applyBorder="1" applyAlignment="1">
      <alignment horizontal="center" vertical="center" shrinkToFit="1"/>
    </xf>
    <xf numFmtId="0" fontId="15" fillId="0" borderId="6" xfId="0" applyFont="1" applyBorder="1" applyAlignment="1">
      <alignment horizontal="center" vertical="center" shrinkToFit="1"/>
    </xf>
    <xf numFmtId="0" fontId="15" fillId="0" borderId="16" xfId="0" applyFont="1" applyBorder="1" applyAlignment="1">
      <alignment horizontal="center" vertical="center" shrinkToFit="1"/>
    </xf>
    <xf numFmtId="0" fontId="10" fillId="0" borderId="64" xfId="4" applyFont="1" applyBorder="1" applyAlignment="1">
      <alignment horizontal="center" vertical="center" shrinkToFit="1"/>
    </xf>
    <xf numFmtId="0" fontId="15" fillId="0" borderId="100" xfId="0" applyFont="1" applyBorder="1" applyAlignment="1">
      <alignment horizontal="center" vertical="center" shrinkToFit="1"/>
    </xf>
    <xf numFmtId="181" fontId="10" fillId="2" borderId="64" xfId="4" applyNumberFormat="1" applyFont="1" applyFill="1" applyBorder="1" applyAlignment="1">
      <alignment horizontal="center" vertical="center"/>
    </xf>
    <xf numFmtId="181" fontId="10" fillId="2" borderId="11" xfId="4" applyNumberFormat="1" applyFont="1" applyFill="1" applyBorder="1" applyAlignment="1">
      <alignment horizontal="center"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181" fontId="10" fillId="2" borderId="100" xfId="4" applyNumberFormat="1" applyFont="1" applyFill="1" applyBorder="1" applyAlignment="1">
      <alignment horizontal="center" vertical="center"/>
    </xf>
    <xf numFmtId="181" fontId="10" fillId="2" borderId="6" xfId="4" applyNumberFormat="1" applyFont="1" applyFill="1" applyBorder="1" applyAlignment="1">
      <alignment horizontal="center" vertical="center"/>
    </xf>
    <xf numFmtId="0" fontId="14" fillId="0" borderId="39" xfId="4" applyFont="1" applyFill="1" applyBorder="1" applyAlignment="1">
      <alignment horizontal="center" vertical="center"/>
    </xf>
    <xf numFmtId="0" fontId="14" fillId="0" borderId="22" xfId="4" applyFont="1" applyFill="1" applyBorder="1" applyAlignment="1">
      <alignment horizontal="center" vertical="center"/>
    </xf>
    <xf numFmtId="0" fontId="34" fillId="0" borderId="39" xfId="4" applyFont="1" applyFill="1" applyBorder="1" applyAlignment="1">
      <alignment horizontal="center" vertical="center" wrapText="1"/>
    </xf>
    <xf numFmtId="0" fontId="32" fillId="0" borderId="39" xfId="4" applyFont="1" applyFill="1" applyBorder="1" applyAlignment="1">
      <alignment horizontal="center" vertical="center" shrinkToFit="1"/>
    </xf>
    <xf numFmtId="0" fontId="32" fillId="0" borderId="39" xfId="4" applyFont="1" applyFill="1" applyBorder="1" applyAlignment="1">
      <alignment horizontal="center" vertical="center" wrapText="1"/>
    </xf>
    <xf numFmtId="0" fontId="19" fillId="0" borderId="11" xfId="4" applyFont="1" applyFill="1" applyBorder="1" applyAlignment="1">
      <alignment horizontal="center" vertical="center" shrinkToFit="1"/>
    </xf>
    <xf numFmtId="0" fontId="19" fillId="0" borderId="12" xfId="4" applyFont="1" applyFill="1" applyBorder="1" applyAlignment="1">
      <alignment horizontal="center" vertical="center" shrinkToFit="1"/>
    </xf>
    <xf numFmtId="0" fontId="28" fillId="0" borderId="64" xfId="4" applyFont="1" applyFill="1" applyBorder="1" applyAlignment="1">
      <alignment horizontal="left" vertical="center" wrapText="1" shrinkToFit="1"/>
    </xf>
    <xf numFmtId="0" fontId="28" fillId="0" borderId="12" xfId="4" applyFont="1" applyFill="1" applyBorder="1" applyAlignment="1">
      <alignment horizontal="left" vertical="center" wrapText="1" shrinkToFit="1"/>
    </xf>
    <xf numFmtId="0" fontId="28" fillId="0" borderId="112" xfId="4" applyFont="1" applyFill="1" applyBorder="1" applyAlignment="1">
      <alignment horizontal="left" vertical="center" wrapText="1" shrinkToFit="1"/>
    </xf>
    <xf numFmtId="0" fontId="28" fillId="0" borderId="54" xfId="4" applyFont="1" applyFill="1" applyBorder="1" applyAlignment="1">
      <alignment horizontal="left" vertical="center" wrapText="1" shrinkToFit="1"/>
    </xf>
    <xf numFmtId="181" fontId="10" fillId="2" borderId="10" xfId="4" applyNumberFormat="1" applyFont="1" applyFill="1" applyBorder="1" applyAlignment="1">
      <alignment horizontal="center" vertical="center"/>
    </xf>
    <xf numFmtId="181" fontId="10" fillId="2" borderId="12" xfId="4" applyNumberFormat="1" applyFont="1" applyFill="1" applyBorder="1" applyAlignment="1">
      <alignment horizontal="center" vertical="center"/>
    </xf>
    <xf numFmtId="181" fontId="10" fillId="2" borderId="15" xfId="4" applyNumberFormat="1" applyFont="1" applyFill="1" applyBorder="1" applyAlignment="1">
      <alignment horizontal="center" vertical="center"/>
    </xf>
    <xf numFmtId="181" fontId="10" fillId="2" borderId="16" xfId="4" applyNumberFormat="1" applyFont="1" applyFill="1" applyBorder="1" applyAlignment="1">
      <alignment horizontal="center" vertical="center"/>
    </xf>
    <xf numFmtId="194" fontId="10" fillId="2" borderId="10" xfId="4" applyNumberFormat="1" applyFont="1" applyFill="1" applyBorder="1" applyAlignment="1">
      <alignment horizontal="center" vertical="center"/>
    </xf>
    <xf numFmtId="194" fontId="10" fillId="2" borderId="11" xfId="4" applyNumberFormat="1" applyFont="1" applyFill="1" applyBorder="1" applyAlignment="1">
      <alignment horizontal="center" vertical="center"/>
    </xf>
    <xf numFmtId="194" fontId="10" fillId="2" borderId="15" xfId="4" applyNumberFormat="1" applyFont="1" applyFill="1" applyBorder="1" applyAlignment="1">
      <alignment horizontal="center" vertical="center"/>
    </xf>
    <xf numFmtId="194" fontId="10" fillId="2" borderId="6" xfId="4" applyNumberFormat="1" applyFont="1" applyFill="1" applyBorder="1" applyAlignment="1">
      <alignment horizontal="center" vertical="center"/>
    </xf>
    <xf numFmtId="0" fontId="14" fillId="0" borderId="10" xfId="4" applyFont="1" applyFill="1" applyBorder="1" applyAlignment="1">
      <alignment horizontal="center" vertical="center" shrinkToFit="1"/>
    </xf>
    <xf numFmtId="0" fontId="14" fillId="0" borderId="11" xfId="4" applyFont="1" applyFill="1" applyBorder="1" applyAlignment="1">
      <alignment horizontal="center" vertical="center" shrinkToFit="1"/>
    </xf>
    <xf numFmtId="0" fontId="14" fillId="0" borderId="12" xfId="4" applyFont="1" applyFill="1" applyBorder="1" applyAlignment="1">
      <alignment horizontal="center" vertical="center" shrinkToFit="1"/>
    </xf>
    <xf numFmtId="0" fontId="32" fillId="0" borderId="10" xfId="4" applyFont="1" applyFill="1" applyBorder="1" applyAlignment="1">
      <alignment horizontal="center" vertical="center" wrapText="1"/>
    </xf>
    <xf numFmtId="0" fontId="32" fillId="0" borderId="11" xfId="4" applyFont="1" applyFill="1" applyBorder="1" applyAlignment="1">
      <alignment horizontal="center" vertical="center" wrapText="1"/>
    </xf>
    <xf numFmtId="0" fontId="32" fillId="0" borderId="12" xfId="4" applyFont="1" applyFill="1" applyBorder="1" applyAlignment="1">
      <alignment horizontal="center" vertical="center" wrapText="1"/>
    </xf>
    <xf numFmtId="0" fontId="32" fillId="0" borderId="15" xfId="4" applyFont="1" applyFill="1" applyBorder="1" applyAlignment="1">
      <alignment horizontal="center" vertical="center" wrapText="1"/>
    </xf>
    <xf numFmtId="0" fontId="32" fillId="0" borderId="6" xfId="4" applyFont="1" applyFill="1" applyBorder="1" applyAlignment="1">
      <alignment horizontal="center" vertical="center" wrapText="1"/>
    </xf>
    <xf numFmtId="0" fontId="32" fillId="0" borderId="16" xfId="4"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183" fontId="10" fillId="4" borderId="213" xfId="4" applyNumberFormat="1" applyFont="1" applyFill="1" applyBorder="1" applyAlignment="1">
      <alignment horizontal="center" vertical="center" shrinkToFit="1"/>
    </xf>
    <xf numFmtId="183" fontId="10" fillId="4" borderId="39" xfId="4" applyNumberFormat="1" applyFont="1" applyFill="1" applyBorder="1" applyAlignment="1">
      <alignment horizontal="center" vertical="center" shrinkToFit="1"/>
    </xf>
    <xf numFmtId="0" fontId="10" fillId="0" borderId="0" xfId="4" applyFont="1" applyAlignment="1">
      <alignment horizontal="left" vertical="center" wrapText="1"/>
    </xf>
    <xf numFmtId="0" fontId="0" fillId="0" borderId="0" xfId="0">
      <alignment vertical="center"/>
    </xf>
    <xf numFmtId="0" fontId="14" fillId="0" borderId="11" xfId="4" applyFont="1" applyBorder="1" applyAlignment="1">
      <alignment horizontal="center" vertical="center"/>
    </xf>
    <xf numFmtId="0" fontId="14" fillId="0" borderId="5" xfId="4" applyFont="1" applyBorder="1" applyAlignment="1">
      <alignment horizontal="left" vertical="top" wrapText="1"/>
    </xf>
    <xf numFmtId="0" fontId="14" fillId="0" borderId="0" xfId="4" applyFont="1" applyFill="1" applyAlignment="1">
      <alignment horizontal="center" vertical="center" shrinkToFit="1"/>
    </xf>
    <xf numFmtId="0" fontId="14" fillId="0" borderId="14" xfId="4" applyFont="1" applyFill="1" applyBorder="1" applyAlignment="1">
      <alignment horizontal="center" vertical="center" shrinkToFit="1"/>
    </xf>
    <xf numFmtId="0" fontId="15" fillId="0" borderId="11" xfId="0" applyFont="1" applyBorder="1" applyAlignment="1">
      <alignment horizontal="center" vertical="center" wrapText="1"/>
    </xf>
    <xf numFmtId="0" fontId="15" fillId="0" borderId="103" xfId="0" applyFont="1" applyBorder="1" applyAlignment="1">
      <alignment horizontal="center" vertical="center" wrapText="1"/>
    </xf>
    <xf numFmtId="0" fontId="15" fillId="0" borderId="53" xfId="0" applyFont="1" applyBorder="1" applyAlignment="1">
      <alignment horizontal="center" vertical="center" wrapText="1"/>
    </xf>
    <xf numFmtId="0" fontId="15" fillId="0" borderId="20" xfId="0" applyFont="1" applyBorder="1" applyAlignment="1">
      <alignment horizontal="center" vertical="center" wrapText="1"/>
    </xf>
    <xf numFmtId="0" fontId="15" fillId="0" borderId="177" xfId="0" applyFont="1" applyBorder="1" applyAlignment="1">
      <alignment horizontal="center" vertical="center" wrapText="1"/>
    </xf>
    <xf numFmtId="0" fontId="14" fillId="0" borderId="64" xfId="4" applyFont="1" applyFill="1" applyBorder="1" applyAlignment="1">
      <alignment horizontal="center" vertical="center"/>
    </xf>
    <xf numFmtId="0" fontId="15" fillId="0" borderId="103" xfId="0" applyFont="1" applyBorder="1" applyAlignment="1">
      <alignment horizontal="center" vertical="center"/>
    </xf>
    <xf numFmtId="0" fontId="15" fillId="0" borderId="112" xfId="0" applyFont="1" applyBorder="1" applyAlignment="1">
      <alignment horizontal="center" vertical="center"/>
    </xf>
    <xf numFmtId="0" fontId="15" fillId="0" borderId="20" xfId="0" applyFont="1" applyBorder="1" applyAlignment="1">
      <alignment horizontal="center" vertical="center"/>
    </xf>
    <xf numFmtId="0" fontId="15" fillId="0" borderId="177" xfId="0" applyFont="1" applyBorder="1" applyAlignment="1">
      <alignment horizontal="center" vertical="center"/>
    </xf>
    <xf numFmtId="0" fontId="14" fillId="0" borderId="13" xfId="4" applyFont="1" applyFill="1" applyBorder="1" applyAlignment="1">
      <alignment horizontal="center" vertical="center" shrinkToFit="1"/>
    </xf>
    <xf numFmtId="0" fontId="14" fillId="0" borderId="15" xfId="4" applyFont="1" applyFill="1" applyBorder="1" applyAlignment="1">
      <alignment horizontal="center" vertical="center" shrinkToFit="1"/>
    </xf>
    <xf numFmtId="0" fontId="14" fillId="0" borderId="6" xfId="4" applyFont="1" applyFill="1" applyBorder="1" applyAlignment="1">
      <alignment horizontal="center" vertical="center" shrinkToFit="1"/>
    </xf>
    <xf numFmtId="0" fontId="14" fillId="0" borderId="16" xfId="4" applyFont="1" applyFill="1" applyBorder="1" applyAlignment="1">
      <alignment horizontal="center" vertical="center" shrinkToFit="1"/>
    </xf>
    <xf numFmtId="0" fontId="19" fillId="0" borderId="64" xfId="4" applyFont="1" applyFill="1" applyBorder="1" applyAlignment="1">
      <alignment horizontal="center" vertical="center" wrapText="1"/>
    </xf>
    <xf numFmtId="0" fontId="19" fillId="0" borderId="11" xfId="4" applyFont="1" applyFill="1" applyBorder="1" applyAlignment="1">
      <alignment horizontal="center" vertical="center" wrapText="1"/>
    </xf>
    <xf numFmtId="0" fontId="19" fillId="0" borderId="58" xfId="4" applyFont="1" applyFill="1" applyBorder="1" applyAlignment="1">
      <alignment horizontal="center" vertical="center" wrapText="1"/>
    </xf>
    <xf numFmtId="0" fontId="19" fillId="0" borderId="0" xfId="4" applyFont="1" applyFill="1" applyAlignment="1">
      <alignment horizontal="center" vertical="center" wrapText="1"/>
    </xf>
    <xf numFmtId="0" fontId="14" fillId="0" borderId="10" xfId="4" applyFont="1" applyFill="1" applyBorder="1" applyAlignment="1">
      <alignment horizontal="center" vertical="center"/>
    </xf>
    <xf numFmtId="0" fontId="15" fillId="0" borderId="53" xfId="0" applyFont="1" applyBorder="1" applyAlignment="1">
      <alignment horizontal="center" vertical="center"/>
    </xf>
    <xf numFmtId="0" fontId="15" fillId="0" borderId="54" xfId="0" applyFont="1" applyBorder="1" applyAlignment="1">
      <alignment horizontal="center" vertical="center"/>
    </xf>
    <xf numFmtId="0" fontId="14" fillId="0" borderId="0" xfId="4" applyFont="1" applyAlignment="1">
      <alignment horizontal="center" vertical="center"/>
    </xf>
    <xf numFmtId="181" fontId="10" fillId="2" borderId="43" xfId="4" applyNumberFormat="1" applyFont="1" applyFill="1" applyBorder="1" applyAlignment="1">
      <alignment horizontal="center" vertical="center"/>
    </xf>
    <xf numFmtId="181" fontId="10" fillId="2" borderId="21" xfId="4" applyNumberFormat="1" applyFont="1" applyFill="1" applyBorder="1" applyAlignment="1">
      <alignment horizontal="center" vertical="center"/>
    </xf>
    <xf numFmtId="181" fontId="10" fillId="2" borderId="42" xfId="4" applyNumberFormat="1" applyFont="1" applyFill="1" applyBorder="1" applyAlignment="1">
      <alignment horizontal="center" vertical="center"/>
    </xf>
    <xf numFmtId="0" fontId="15" fillId="0" borderId="21" xfId="0" applyFont="1" applyBorder="1" applyAlignment="1">
      <alignment horizontal="center" vertical="center"/>
    </xf>
    <xf numFmtId="0" fontId="15" fillId="0" borderId="115" xfId="0" applyFont="1" applyBorder="1" applyAlignment="1">
      <alignment horizontal="center" vertical="center"/>
    </xf>
    <xf numFmtId="0" fontId="15" fillId="0" borderId="15" xfId="0" applyFont="1" applyBorder="1" applyAlignment="1">
      <alignment horizontal="center" vertical="center"/>
    </xf>
    <xf numFmtId="0" fontId="15" fillId="0" borderId="104" xfId="0" applyFont="1" applyBorder="1" applyAlignment="1">
      <alignment horizontal="center" vertical="center"/>
    </xf>
    <xf numFmtId="181" fontId="10" fillId="2" borderId="116" xfId="4" applyNumberFormat="1" applyFont="1" applyFill="1" applyBorder="1" applyAlignment="1">
      <alignment horizontal="center" vertical="center"/>
    </xf>
    <xf numFmtId="194" fontId="10" fillId="2" borderId="116" xfId="4" applyNumberFormat="1" applyFont="1" applyFill="1" applyBorder="1" applyAlignment="1">
      <alignment horizontal="center" vertical="center"/>
    </xf>
    <xf numFmtId="194" fontId="10" fillId="2" borderId="21" xfId="4" applyNumberFormat="1" applyFont="1" applyFill="1" applyBorder="1" applyAlignment="1">
      <alignment horizontal="center" vertical="center"/>
    </xf>
    <xf numFmtId="194" fontId="10" fillId="2" borderId="100" xfId="4" applyNumberFormat="1" applyFont="1" applyFill="1" applyBorder="1" applyAlignment="1">
      <alignment horizontal="center" vertical="center"/>
    </xf>
    <xf numFmtId="0" fontId="15" fillId="0" borderId="42" xfId="0" applyFont="1" applyBorder="1" applyAlignment="1">
      <alignment horizontal="center" vertical="center"/>
    </xf>
    <xf numFmtId="0" fontId="10" fillId="0" borderId="43" xfId="4" applyFont="1" applyBorder="1" applyAlignment="1">
      <alignment horizontal="center" vertical="center"/>
    </xf>
    <xf numFmtId="0" fontId="10" fillId="0" borderId="21" xfId="4" applyFont="1" applyBorder="1" applyAlignment="1">
      <alignment horizontal="center" vertical="center"/>
    </xf>
    <xf numFmtId="0" fontId="10" fillId="0" borderId="42" xfId="4" applyFont="1" applyBorder="1" applyAlignment="1">
      <alignment horizontal="center" vertical="center"/>
    </xf>
    <xf numFmtId="0" fontId="10" fillId="0" borderId="15" xfId="4" applyFont="1" applyBorder="1" applyAlignment="1">
      <alignment horizontal="center" vertical="center"/>
    </xf>
    <xf numFmtId="0" fontId="10" fillId="0" borderId="16" xfId="4" applyFont="1" applyBorder="1" applyAlignment="1">
      <alignment horizontal="center" vertical="center"/>
    </xf>
    <xf numFmtId="0" fontId="10" fillId="0" borderId="116" xfId="4" applyFont="1" applyBorder="1" applyAlignment="1">
      <alignment horizontal="center" vertical="center"/>
    </xf>
    <xf numFmtId="0" fontId="10" fillId="0" borderId="100" xfId="4" applyFont="1" applyBorder="1" applyAlignment="1">
      <alignment horizontal="center" vertical="center"/>
    </xf>
    <xf numFmtId="0" fontId="14" fillId="0" borderId="78" xfId="4" applyFont="1" applyBorder="1" applyAlignment="1">
      <alignment horizontal="left" vertical="top"/>
    </xf>
    <xf numFmtId="0" fontId="14" fillId="0" borderId="0" xfId="4" applyFont="1" applyAlignment="1">
      <alignment horizontal="left" vertical="top"/>
    </xf>
    <xf numFmtId="0" fontId="14" fillId="0" borderId="5" xfId="4" applyFont="1" applyBorder="1" applyAlignment="1">
      <alignment horizontal="left" vertical="top"/>
    </xf>
    <xf numFmtId="0" fontId="10" fillId="2" borderId="0" xfId="4" applyFont="1" applyFill="1" applyAlignment="1">
      <alignment horizontal="distributed" vertical="center"/>
    </xf>
    <xf numFmtId="181" fontId="10" fillId="4" borderId="6" xfId="4" applyNumberFormat="1" applyFont="1" applyFill="1" applyBorder="1" applyAlignment="1">
      <alignment horizontal="center" vertical="center"/>
    </xf>
    <xf numFmtId="0" fontId="10" fillId="0" borderId="0" xfId="4" applyFont="1" applyAlignment="1">
      <alignment horizontal="center" vertical="center"/>
    </xf>
    <xf numFmtId="0" fontId="40" fillId="2" borderId="0" xfId="4" applyFont="1" applyFill="1" applyAlignment="1">
      <alignment horizontal="center" vertical="center" wrapText="1" shrinkToFit="1"/>
    </xf>
    <xf numFmtId="0" fontId="36" fillId="0" borderId="0" xfId="4" applyFont="1" applyAlignment="1">
      <alignment horizontal="left" vertical="top" wrapText="1"/>
    </xf>
    <xf numFmtId="0" fontId="36" fillId="0" borderId="24" xfId="4" applyFont="1" applyBorder="1" applyAlignment="1">
      <alignment horizontal="left" vertical="top" wrapText="1"/>
    </xf>
    <xf numFmtId="0" fontId="36" fillId="2" borderId="0" xfId="4" applyFont="1" applyFill="1" applyAlignment="1">
      <alignment horizontal="center" vertical="center" wrapText="1"/>
    </xf>
    <xf numFmtId="0" fontId="36" fillId="2" borderId="6" xfId="4" applyFont="1" applyFill="1" applyBorder="1" applyAlignment="1">
      <alignment horizontal="center" vertical="center" wrapText="1"/>
    </xf>
    <xf numFmtId="0" fontId="40" fillId="0" borderId="78" xfId="4" applyFont="1" applyBorder="1" applyAlignment="1">
      <alignment horizontal="center" vertical="center" shrinkToFit="1"/>
    </xf>
    <xf numFmtId="0" fontId="40" fillId="0" borderId="0" xfId="4" applyFont="1" applyAlignment="1">
      <alignment horizontal="center" vertical="center" shrinkToFit="1"/>
    </xf>
    <xf numFmtId="0" fontId="10" fillId="0" borderId="0" xfId="4" applyFont="1" applyAlignment="1">
      <alignment horizontal="left" vertical="center"/>
    </xf>
    <xf numFmtId="0" fontId="10" fillId="0" borderId="6" xfId="4" applyFont="1" applyBorder="1" applyAlignment="1">
      <alignment horizontal="left" vertical="center"/>
    </xf>
    <xf numFmtId="0" fontId="14" fillId="2" borderId="197" xfId="4" applyFont="1" applyFill="1" applyBorder="1" applyAlignment="1">
      <alignment horizontal="center" vertical="top"/>
    </xf>
    <xf numFmtId="210" fontId="10" fillId="4" borderId="6" xfId="4" applyNumberFormat="1" applyFont="1" applyFill="1" applyBorder="1" applyAlignment="1">
      <alignment horizontal="center" vertical="center"/>
    </xf>
    <xf numFmtId="0" fontId="19" fillId="0" borderId="0" xfId="4" applyFont="1" applyAlignment="1">
      <alignment horizontal="center" vertical="center" shrinkToFit="1"/>
    </xf>
    <xf numFmtId="0" fontId="19" fillId="0" borderId="14" xfId="4" applyFont="1" applyBorder="1" applyAlignment="1">
      <alignment horizontal="center" vertical="center" shrinkToFit="1"/>
    </xf>
    <xf numFmtId="0" fontId="10" fillId="2" borderId="102" xfId="4" applyFont="1" applyFill="1" applyBorder="1" applyAlignment="1">
      <alignment horizontal="center" vertical="center" shrinkToFit="1"/>
    </xf>
    <xf numFmtId="0" fontId="10" fillId="2" borderId="108" xfId="4" applyFont="1" applyFill="1" applyBorder="1" applyAlignment="1">
      <alignment horizontal="center" vertical="center" shrinkToFit="1"/>
    </xf>
    <xf numFmtId="0" fontId="10" fillId="0" borderId="14" xfId="4" applyFont="1" applyBorder="1" applyAlignment="1">
      <alignment horizontal="left" vertical="center"/>
    </xf>
    <xf numFmtId="0" fontId="19" fillId="0" borderId="0" xfId="4" applyFont="1" applyAlignment="1">
      <alignment horizontal="left" vertical="center" shrinkToFit="1"/>
    </xf>
    <xf numFmtId="0" fontId="14" fillId="0" borderId="11" xfId="4" applyFont="1" applyBorder="1" applyAlignment="1">
      <alignment horizontal="left" vertical="center"/>
    </xf>
    <xf numFmtId="0" fontId="14" fillId="0" borderId="12" xfId="4" applyFont="1" applyBorder="1" applyAlignment="1">
      <alignment horizontal="left" vertical="center"/>
    </xf>
    <xf numFmtId="0" fontId="14" fillId="0" borderId="6" xfId="4" applyFont="1" applyBorder="1" applyAlignment="1">
      <alignment horizontal="left" vertical="center"/>
    </xf>
    <xf numFmtId="0" fontId="14" fillId="0" borderId="16" xfId="4" applyFont="1" applyBorder="1" applyAlignment="1">
      <alignment horizontal="left" vertical="center"/>
    </xf>
    <xf numFmtId="0" fontId="19" fillId="0" borderId="10" xfId="4" applyFont="1" applyBorder="1" applyAlignment="1">
      <alignment horizontal="center" vertical="center" wrapText="1"/>
    </xf>
    <xf numFmtId="0" fontId="19" fillId="0" borderId="11" xfId="4" applyFont="1" applyBorder="1" applyAlignment="1">
      <alignment horizontal="center" vertical="center" wrapText="1"/>
    </xf>
    <xf numFmtId="0" fontId="19" fillId="0" borderId="12" xfId="4" applyFont="1" applyBorder="1" applyAlignment="1">
      <alignment horizontal="center" vertical="center" wrapText="1"/>
    </xf>
    <xf numFmtId="0" fontId="19" fillId="0" borderId="13" xfId="4" applyFont="1" applyBorder="1" applyAlignment="1">
      <alignment horizontal="center" vertical="center" wrapText="1"/>
    </xf>
    <xf numFmtId="0" fontId="19" fillId="0" borderId="0" xfId="4" applyFont="1" applyAlignment="1">
      <alignment horizontal="center" vertical="center" wrapText="1"/>
    </xf>
    <xf numFmtId="0" fontId="19" fillId="0" borderId="14" xfId="4" applyFont="1" applyBorder="1" applyAlignment="1">
      <alignment horizontal="center" vertical="center" wrapText="1"/>
    </xf>
    <xf numFmtId="181" fontId="10" fillId="4" borderId="10" xfId="4" applyNumberFormat="1" applyFont="1" applyFill="1" applyBorder="1" applyAlignment="1">
      <alignment horizontal="right" vertical="center"/>
    </xf>
    <xf numFmtId="181" fontId="10" fillId="4" borderId="13" xfId="4" applyNumberFormat="1" applyFont="1" applyFill="1" applyBorder="1" applyAlignment="1">
      <alignment horizontal="right" vertical="center"/>
    </xf>
    <xf numFmtId="0" fontId="14" fillId="0" borderId="0" xfId="4" applyFont="1" applyAlignment="1">
      <alignment horizontal="left" vertical="center"/>
    </xf>
    <xf numFmtId="0" fontId="14" fillId="0" borderId="14" xfId="4" applyFont="1" applyBorder="1" applyAlignment="1">
      <alignment horizontal="left" vertical="center"/>
    </xf>
    <xf numFmtId="0" fontId="10" fillId="4" borderId="11" xfId="4" applyFont="1" applyFill="1" applyBorder="1" applyAlignment="1">
      <alignment horizontal="right" vertical="center"/>
    </xf>
    <xf numFmtId="0" fontId="10" fillId="4" borderId="13" xfId="4" applyFont="1" applyFill="1" applyBorder="1" applyAlignment="1">
      <alignment horizontal="right" vertical="center"/>
    </xf>
    <xf numFmtId="0" fontId="10" fillId="4" borderId="0" xfId="4" applyFont="1" applyFill="1" applyAlignment="1">
      <alignment horizontal="right" vertical="center"/>
    </xf>
    <xf numFmtId="0" fontId="10" fillId="0" borderId="0" xfId="4" applyFont="1" applyAlignment="1">
      <alignment horizontal="center" vertical="center" shrinkToFit="1"/>
    </xf>
    <xf numFmtId="0" fontId="10" fillId="0" borderId="14" xfId="4" applyFont="1" applyBorder="1" applyAlignment="1">
      <alignment horizontal="center" vertical="center" shrinkToFit="1"/>
    </xf>
    <xf numFmtId="0" fontId="14" fillId="0" borderId="10" xfId="4" applyFont="1" applyBorder="1" applyAlignment="1">
      <alignment horizontal="left" vertical="center" wrapText="1"/>
    </xf>
    <xf numFmtId="0" fontId="14" fillId="0" borderId="11" xfId="4" applyFont="1" applyBorder="1" applyAlignment="1">
      <alignment horizontal="left" vertical="center" wrapText="1"/>
    </xf>
    <xf numFmtId="0" fontId="14" fillId="0" borderId="12" xfId="4" applyFont="1" applyBorder="1" applyAlignment="1">
      <alignment horizontal="left" vertical="center" wrapText="1"/>
    </xf>
    <xf numFmtId="0" fontId="14" fillId="0" borderId="15" xfId="4" applyFont="1" applyBorder="1" applyAlignment="1">
      <alignment horizontal="left" vertical="center" wrapText="1"/>
    </xf>
    <xf numFmtId="0" fontId="14" fillId="0" borderId="6" xfId="4" applyFont="1" applyBorder="1" applyAlignment="1">
      <alignment horizontal="left" vertical="center" wrapText="1"/>
    </xf>
    <xf numFmtId="0" fontId="14" fillId="0" borderId="16" xfId="4" applyFont="1" applyBorder="1" applyAlignment="1">
      <alignment horizontal="left" vertical="center" wrapText="1"/>
    </xf>
    <xf numFmtId="0" fontId="10" fillId="0" borderId="10" xfId="4" applyFont="1" applyFill="1" applyBorder="1" applyAlignment="1">
      <alignment horizontal="right" vertical="center"/>
    </xf>
    <xf numFmtId="0" fontId="10" fillId="0" borderId="11" xfId="4" applyFont="1" applyFill="1" applyBorder="1" applyAlignment="1">
      <alignment horizontal="right" vertical="center"/>
    </xf>
    <xf numFmtId="0" fontId="10" fillId="0" borderId="15" xfId="4" applyFont="1" applyFill="1" applyBorder="1" applyAlignment="1">
      <alignment horizontal="right" vertical="center"/>
    </xf>
    <xf numFmtId="0" fontId="10" fillId="0" borderId="6" xfId="4" applyFont="1" applyFill="1" applyBorder="1" applyAlignment="1">
      <alignment horizontal="right" vertical="center"/>
    </xf>
    <xf numFmtId="0" fontId="19" fillId="0" borderId="2" xfId="4" applyFont="1" applyBorder="1" applyAlignment="1">
      <alignment horizontal="center" vertical="center" wrapText="1"/>
    </xf>
    <xf numFmtId="0" fontId="19" fillId="0" borderId="6" xfId="4" applyFont="1" applyBorder="1" applyAlignment="1">
      <alignment horizontal="center" vertical="center" wrapText="1"/>
    </xf>
    <xf numFmtId="183" fontId="10" fillId="0" borderId="183" xfId="4" applyNumberFormat="1" applyFont="1" applyFill="1" applyBorder="1" applyAlignment="1">
      <alignment horizontal="right" vertical="center" shrinkToFit="1"/>
    </xf>
    <xf numFmtId="183" fontId="10" fillId="0" borderId="184" xfId="4" applyNumberFormat="1" applyFont="1" applyFill="1" applyBorder="1" applyAlignment="1">
      <alignment horizontal="right" vertical="center" shrinkToFit="1"/>
    </xf>
    <xf numFmtId="183" fontId="10" fillId="0" borderId="17" xfId="4" applyNumberFormat="1" applyFont="1" applyFill="1" applyBorder="1" applyAlignment="1">
      <alignment horizontal="right" vertical="center" shrinkToFit="1"/>
    </xf>
    <xf numFmtId="183" fontId="10" fillId="0" borderId="19" xfId="4" applyNumberFormat="1" applyFont="1" applyFill="1" applyBorder="1" applyAlignment="1">
      <alignment horizontal="right" vertical="center" shrinkToFit="1"/>
    </xf>
    <xf numFmtId="183" fontId="10" fillId="4" borderId="17" xfId="4" applyNumberFormat="1" applyFont="1" applyFill="1" applyBorder="1" applyAlignment="1">
      <alignment horizontal="right" vertical="center" shrinkToFit="1"/>
    </xf>
    <xf numFmtId="183" fontId="10" fillId="4" borderId="19" xfId="4" applyNumberFormat="1" applyFont="1" applyFill="1" applyBorder="1" applyAlignment="1">
      <alignment horizontal="right" vertical="center" shrinkToFit="1"/>
    </xf>
    <xf numFmtId="0" fontId="10" fillId="2" borderId="43" xfId="4" applyFont="1" applyFill="1" applyBorder="1" applyAlignment="1">
      <alignment horizontal="center" vertical="center"/>
    </xf>
    <xf numFmtId="0" fontId="10" fillId="2" borderId="21" xfId="4" applyFont="1" applyFill="1" applyBorder="1" applyAlignment="1">
      <alignment horizontal="center" vertical="center"/>
    </xf>
    <xf numFmtId="183" fontId="10" fillId="0" borderId="185" xfId="4" applyNumberFormat="1" applyFont="1" applyFill="1" applyBorder="1" applyAlignment="1">
      <alignment horizontal="right" vertical="center" shrinkToFit="1"/>
    </xf>
    <xf numFmtId="183" fontId="10" fillId="0" borderId="186" xfId="4" applyNumberFormat="1" applyFont="1" applyFill="1" applyBorder="1" applyAlignment="1">
      <alignment horizontal="right" vertical="center" shrinkToFit="1"/>
    </xf>
    <xf numFmtId="183" fontId="10" fillId="0" borderId="121" xfId="4" applyNumberFormat="1" applyFont="1" applyFill="1" applyBorder="1" applyAlignment="1">
      <alignment horizontal="right" vertical="center" shrinkToFit="1"/>
    </xf>
    <xf numFmtId="183" fontId="10" fillId="0" borderId="122" xfId="4" applyNumberFormat="1" applyFont="1" applyFill="1" applyBorder="1" applyAlignment="1">
      <alignment horizontal="right" vertical="center" shrinkToFit="1"/>
    </xf>
    <xf numFmtId="183" fontId="10" fillId="4" borderId="121" xfId="4" applyNumberFormat="1" applyFont="1" applyFill="1" applyBorder="1" applyAlignment="1">
      <alignment horizontal="right" vertical="center" shrinkToFit="1"/>
    </xf>
    <xf numFmtId="183" fontId="10" fillId="4" borderId="122" xfId="4" applyNumberFormat="1" applyFont="1" applyFill="1" applyBorder="1" applyAlignment="1">
      <alignment horizontal="right" vertical="center" shrinkToFit="1"/>
    </xf>
    <xf numFmtId="0" fontId="14" fillId="0" borderId="38" xfId="4" applyFont="1" applyBorder="1" applyAlignment="1">
      <alignment horizontal="center" vertical="center"/>
    </xf>
    <xf numFmtId="0" fontId="14" fillId="0" borderId="2" xfId="4" applyFont="1" applyBorder="1" applyAlignment="1">
      <alignment horizontal="center" vertical="center"/>
    </xf>
    <xf numFmtId="0" fontId="14" fillId="0" borderId="82" xfId="4" applyFont="1" applyBorder="1" applyAlignment="1">
      <alignment horizontal="center" vertical="center"/>
    </xf>
    <xf numFmtId="0" fontId="14" fillId="0" borderId="8" xfId="4" applyFont="1" applyBorder="1" applyAlignment="1">
      <alignment horizontal="center" vertical="center"/>
    </xf>
    <xf numFmtId="0" fontId="14" fillId="0" borderId="7" xfId="4" applyFont="1" applyBorder="1" applyAlignment="1">
      <alignment horizontal="center" vertical="center"/>
    </xf>
    <xf numFmtId="0" fontId="14" fillId="0" borderId="26" xfId="4" applyFont="1" applyBorder="1" applyAlignment="1">
      <alignment horizontal="center" vertical="center"/>
    </xf>
    <xf numFmtId="4" fontId="10" fillId="4" borderId="81" xfId="4" applyNumberFormat="1" applyFont="1" applyFill="1" applyBorder="1" applyAlignment="1">
      <alignment horizontal="right" vertical="center"/>
    </xf>
    <xf numFmtId="4" fontId="10" fillId="4" borderId="2" xfId="4" applyNumberFormat="1" applyFont="1" applyFill="1" applyBorder="1" applyAlignment="1">
      <alignment horizontal="right" vertical="center"/>
    </xf>
    <xf numFmtId="4" fontId="10" fillId="4" borderId="51" xfId="4" applyNumberFormat="1" applyFont="1" applyFill="1" applyBorder="1" applyAlignment="1">
      <alignment horizontal="right" vertical="center"/>
    </xf>
    <xf numFmtId="4" fontId="10" fillId="4" borderId="7" xfId="4" applyNumberFormat="1" applyFont="1" applyFill="1" applyBorder="1" applyAlignment="1">
      <alignment horizontal="right" vertical="center"/>
    </xf>
    <xf numFmtId="0" fontId="14" fillId="0" borderId="2" xfId="4" applyFont="1" applyBorder="1" applyAlignment="1">
      <alignment horizontal="left" vertical="center"/>
    </xf>
    <xf numFmtId="0" fontId="14" fillId="0" borderId="79" xfId="4" applyFont="1" applyBorder="1" applyAlignment="1">
      <alignment horizontal="left" vertical="center"/>
    </xf>
    <xf numFmtId="0" fontId="14" fillId="0" borderId="7" xfId="4" applyFont="1" applyBorder="1" applyAlignment="1">
      <alignment horizontal="left" vertical="center"/>
    </xf>
    <xf numFmtId="0" fontId="14" fillId="0" borderId="9" xfId="4" applyFont="1" applyBorder="1" applyAlignment="1">
      <alignment horizontal="left" vertical="center"/>
    </xf>
    <xf numFmtId="0" fontId="13" fillId="2" borderId="0" xfId="4" applyFont="1" applyFill="1" applyAlignment="1">
      <alignment horizontal="left" vertical="top" wrapText="1"/>
    </xf>
    <xf numFmtId="0" fontId="13" fillId="2" borderId="5" xfId="4" applyFont="1" applyFill="1" applyBorder="1" applyAlignment="1">
      <alignment horizontal="left" vertical="top" wrapText="1"/>
    </xf>
    <xf numFmtId="0" fontId="10" fillId="2" borderId="39" xfId="4" applyFont="1" applyFill="1" applyBorder="1" applyAlignment="1">
      <alignment horizontal="center" vertical="center"/>
    </xf>
    <xf numFmtId="183" fontId="10" fillId="0" borderId="39" xfId="4" applyNumberFormat="1" applyFont="1" applyFill="1" applyBorder="1" applyAlignment="1">
      <alignment horizontal="right" vertical="center" shrinkToFit="1"/>
    </xf>
    <xf numFmtId="183" fontId="10" fillId="4" borderId="39" xfId="4" applyNumberFormat="1" applyFont="1" applyFill="1" applyBorder="1" applyAlignment="1">
      <alignment horizontal="right" vertical="center" shrinkToFit="1"/>
    </xf>
    <xf numFmtId="206" fontId="21" fillId="0" borderId="0" xfId="4" applyNumberFormat="1" applyFont="1" applyAlignment="1">
      <alignment horizontal="right" vertical="center"/>
    </xf>
    <xf numFmtId="206" fontId="21" fillId="0" borderId="5" xfId="4" applyNumberFormat="1" applyFont="1" applyBorder="1" applyAlignment="1">
      <alignment horizontal="right" vertical="center"/>
    </xf>
    <xf numFmtId="201" fontId="10" fillId="4" borderId="143" xfId="4" applyNumberFormat="1" applyFont="1" applyFill="1" applyBorder="1" applyAlignment="1">
      <alignment horizontal="center" vertical="center"/>
    </xf>
    <xf numFmtId="201" fontId="10" fillId="4" borderId="144" xfId="4" applyNumberFormat="1" applyFont="1" applyFill="1" applyBorder="1" applyAlignment="1">
      <alignment horizontal="center" vertical="center"/>
    </xf>
    <xf numFmtId="0" fontId="10" fillId="2" borderId="10" xfId="4" applyFont="1" applyFill="1" applyBorder="1" applyAlignment="1">
      <alignment horizontal="center" vertical="center" shrinkToFit="1"/>
    </xf>
    <xf numFmtId="0" fontId="10" fillId="2" borderId="11" xfId="4" applyFont="1" applyFill="1" applyBorder="1" applyAlignment="1">
      <alignment horizontal="center" vertical="center" shrinkToFit="1"/>
    </xf>
    <xf numFmtId="0" fontId="10" fillId="2" borderId="12" xfId="4" applyFont="1" applyFill="1" applyBorder="1" applyAlignment="1">
      <alignment horizontal="center" vertical="center" shrinkToFit="1"/>
    </xf>
    <xf numFmtId="183" fontId="10" fillId="0" borderId="10" xfId="4" applyNumberFormat="1" applyFont="1" applyFill="1" applyBorder="1" applyAlignment="1">
      <alignment horizontal="right" vertical="center" shrinkToFit="1"/>
    </xf>
    <xf numFmtId="183" fontId="10" fillId="0" borderId="12" xfId="4" applyNumberFormat="1" applyFont="1" applyFill="1" applyBorder="1" applyAlignment="1">
      <alignment horizontal="right" vertical="center" shrinkToFit="1"/>
    </xf>
    <xf numFmtId="183" fontId="10" fillId="4" borderId="10" xfId="4" applyNumberFormat="1" applyFont="1" applyFill="1" applyBorder="1" applyAlignment="1">
      <alignment horizontal="right" vertical="center" shrinkToFit="1"/>
    </xf>
    <xf numFmtId="183" fontId="10" fillId="4" borderId="12" xfId="4" applyNumberFormat="1" applyFont="1" applyFill="1" applyBorder="1" applyAlignment="1">
      <alignment horizontal="right" vertical="center" shrinkToFit="1"/>
    </xf>
    <xf numFmtId="0" fontId="10" fillId="0" borderId="85" xfId="4" applyFont="1" applyBorder="1" applyAlignment="1">
      <alignment horizontal="center" vertical="center"/>
    </xf>
    <xf numFmtId="0" fontId="10" fillId="0" borderId="28" xfId="4" applyFont="1" applyBorder="1" applyAlignment="1">
      <alignment horizontal="center" vertical="center"/>
    </xf>
    <xf numFmtId="0" fontId="10" fillId="0" borderId="86" xfId="4" applyFont="1" applyBorder="1" applyAlignment="1">
      <alignment horizontal="center" vertical="center"/>
    </xf>
    <xf numFmtId="183" fontId="10" fillId="4" borderId="145" xfId="4" applyNumberFormat="1" applyFont="1" applyFill="1" applyBorder="1" applyAlignment="1">
      <alignment horizontal="right" vertical="center"/>
    </xf>
    <xf numFmtId="183" fontId="10" fillId="4" borderId="1" xfId="4" applyNumberFormat="1" applyFont="1" applyFill="1" applyBorder="1" applyAlignment="1">
      <alignment horizontal="right" vertical="center"/>
    </xf>
    <xf numFmtId="199" fontId="10" fillId="4" borderId="144" xfId="4" applyNumberFormat="1" applyFont="1" applyFill="1" applyBorder="1">
      <alignment vertical="center"/>
    </xf>
    <xf numFmtId="199" fontId="10" fillId="4" borderId="145" xfId="4" applyNumberFormat="1" applyFont="1" applyFill="1" applyBorder="1">
      <alignment vertical="center"/>
    </xf>
    <xf numFmtId="207" fontId="21" fillId="2" borderId="0" xfId="4" applyNumberFormat="1" applyFont="1" applyFill="1" applyAlignment="1">
      <alignment horizontal="right" vertical="top" shrinkToFit="1"/>
    </xf>
    <xf numFmtId="207" fontId="21" fillId="2" borderId="14" xfId="4" applyNumberFormat="1" applyFont="1" applyFill="1" applyBorder="1" applyAlignment="1">
      <alignment horizontal="right" vertical="top" shrinkToFit="1"/>
    </xf>
    <xf numFmtId="199" fontId="10" fillId="0" borderId="17" xfId="4" applyNumberFormat="1" applyFont="1" applyFill="1" applyBorder="1">
      <alignment vertical="center"/>
    </xf>
    <xf numFmtId="199" fontId="10" fillId="0" borderId="18" xfId="4" applyNumberFormat="1" applyFont="1" applyFill="1" applyBorder="1">
      <alignment vertical="center"/>
    </xf>
    <xf numFmtId="199" fontId="10" fillId="0" borderId="17" xfId="4" applyNumberFormat="1" applyFont="1" applyBorder="1">
      <alignment vertical="center"/>
    </xf>
    <xf numFmtId="199" fontId="10" fillId="0" borderId="18" xfId="4" applyNumberFormat="1" applyFont="1" applyBorder="1">
      <alignment vertical="center"/>
    </xf>
    <xf numFmtId="0" fontId="10" fillId="2" borderId="121" xfId="4" applyFont="1" applyFill="1" applyBorder="1" applyAlignment="1">
      <alignment horizontal="center" vertical="center"/>
    </xf>
    <xf numFmtId="0" fontId="10" fillId="2" borderId="110" xfId="4" applyFont="1" applyFill="1" applyBorder="1" applyAlignment="1">
      <alignment horizontal="center" vertical="center"/>
    </xf>
    <xf numFmtId="0" fontId="10" fillId="2" borderId="122" xfId="4" applyFont="1" applyFill="1" applyBorder="1" applyAlignment="1">
      <alignment horizontal="center" vertical="center"/>
    </xf>
    <xf numFmtId="207" fontId="14" fillId="2" borderId="0" xfId="4" applyNumberFormat="1" applyFont="1" applyFill="1" applyAlignment="1">
      <alignment horizontal="center" vertical="center" textRotation="255" shrinkToFit="1"/>
    </xf>
    <xf numFmtId="0" fontId="10" fillId="0" borderId="61" xfId="4" applyFont="1" applyBorder="1" applyAlignment="1">
      <alignment horizontal="center" vertical="center"/>
    </xf>
    <xf numFmtId="0" fontId="15" fillId="0" borderId="188" xfId="0" applyFont="1" applyBorder="1">
      <alignment vertical="center"/>
    </xf>
    <xf numFmtId="0" fontId="10" fillId="0" borderId="187" xfId="4" applyFont="1" applyBorder="1" applyAlignment="1">
      <alignment horizontal="center" vertical="center"/>
    </xf>
    <xf numFmtId="0" fontId="10" fillId="0" borderId="31" xfId="4" applyFont="1" applyBorder="1" applyAlignment="1">
      <alignment horizontal="center" vertical="center"/>
    </xf>
    <xf numFmtId="0" fontId="10" fillId="0" borderId="95" xfId="4" applyFont="1" applyBorder="1" applyAlignment="1">
      <alignment horizontal="center" vertical="center"/>
    </xf>
    <xf numFmtId="0" fontId="10" fillId="0" borderId="94" xfId="4" applyFont="1" applyBorder="1" applyAlignment="1">
      <alignment horizontal="center" vertical="center" shrinkToFit="1"/>
    </xf>
    <xf numFmtId="0" fontId="10" fillId="0" borderId="31" xfId="4" applyFont="1" applyBorder="1" applyAlignment="1">
      <alignment horizontal="center" vertical="center" shrinkToFit="1"/>
    </xf>
    <xf numFmtId="0" fontId="10" fillId="0" borderId="188" xfId="4" applyFont="1" applyBorder="1" applyAlignment="1">
      <alignment horizontal="center" vertical="center" shrinkToFit="1"/>
    </xf>
    <xf numFmtId="0" fontId="10" fillId="0" borderId="81" xfId="4" applyFont="1" applyBorder="1" applyAlignment="1">
      <alignment horizontal="center" vertical="center" shrinkToFit="1"/>
    </xf>
    <xf numFmtId="0" fontId="10" fillId="0" borderId="2" xfId="4" applyFont="1" applyBorder="1" applyAlignment="1">
      <alignment horizontal="center" vertical="center" shrinkToFit="1"/>
    </xf>
    <xf numFmtId="0" fontId="10" fillId="0" borderId="23" xfId="4" applyFont="1" applyBorder="1" applyAlignment="1">
      <alignment horizontal="center" vertical="center" textRotation="255"/>
    </xf>
    <xf numFmtId="0" fontId="10" fillId="0" borderId="33" xfId="4" applyFont="1" applyBorder="1" applyAlignment="1">
      <alignment horizontal="center" vertical="center" textRotation="255"/>
    </xf>
    <xf numFmtId="0" fontId="10" fillId="0" borderId="36" xfId="4" applyFont="1" applyBorder="1" applyAlignment="1">
      <alignment horizontal="center" vertical="center" textRotation="255"/>
    </xf>
    <xf numFmtId="0" fontId="10" fillId="0" borderId="22" xfId="4" applyFont="1" applyBorder="1" applyAlignment="1">
      <alignment horizontal="center" vertical="center" textRotation="255"/>
    </xf>
    <xf numFmtId="0" fontId="10" fillId="0" borderId="4" xfId="4" applyFont="1" applyBorder="1" applyAlignment="1">
      <alignment horizontal="center" vertical="center" textRotation="255"/>
    </xf>
    <xf numFmtId="0" fontId="10" fillId="0" borderId="13" xfId="4" applyFont="1" applyBorder="1" applyAlignment="1">
      <alignment horizontal="center" vertical="center" textRotation="255"/>
    </xf>
    <xf numFmtId="0" fontId="10" fillId="2" borderId="156" xfId="4" applyFont="1" applyFill="1" applyBorder="1" applyAlignment="1">
      <alignment vertical="center" shrinkToFit="1"/>
    </xf>
    <xf numFmtId="0" fontId="10" fillId="2" borderId="157" xfId="4" applyFont="1" applyFill="1" applyBorder="1" applyAlignment="1">
      <alignment vertical="center" shrinkToFit="1"/>
    </xf>
    <xf numFmtId="0" fontId="10" fillId="2" borderId="158" xfId="4" applyFont="1" applyFill="1" applyBorder="1" applyAlignment="1">
      <alignment vertical="center" shrinkToFit="1"/>
    </xf>
    <xf numFmtId="0" fontId="10" fillId="4" borderId="157" xfId="4" applyFont="1" applyFill="1" applyBorder="1" applyAlignment="1">
      <alignment horizontal="right" vertical="center"/>
    </xf>
    <xf numFmtId="0" fontId="10" fillId="2" borderId="163" xfId="4" applyFont="1" applyFill="1" applyBorder="1">
      <alignment vertical="center"/>
    </xf>
    <xf numFmtId="0" fontId="15" fillId="0" borderId="164" xfId="0" applyFont="1" applyBorder="1">
      <alignment vertical="center"/>
    </xf>
    <xf numFmtId="0" fontId="15" fillId="0" borderId="166" xfId="0" applyFont="1" applyBorder="1">
      <alignment vertical="center"/>
    </xf>
    <xf numFmtId="0" fontId="15" fillId="0" borderId="167" xfId="0" applyFont="1" applyBorder="1">
      <alignment vertical="center"/>
    </xf>
    <xf numFmtId="0" fontId="10" fillId="4" borderId="160" xfId="4" applyFont="1" applyFill="1" applyBorder="1" applyAlignment="1">
      <alignment horizontal="right" vertical="center"/>
    </xf>
    <xf numFmtId="0" fontId="10" fillId="2" borderId="159" xfId="4" applyFont="1" applyFill="1" applyBorder="1" applyAlignment="1">
      <alignment horizontal="left" vertical="center" wrapText="1" shrinkToFit="1"/>
    </xf>
    <xf numFmtId="0" fontId="10" fillId="2" borderId="160" xfId="4" applyFont="1" applyFill="1" applyBorder="1" applyAlignment="1">
      <alignment horizontal="left" vertical="center" wrapText="1" shrinkToFit="1"/>
    </xf>
    <xf numFmtId="0" fontId="10" fillId="2" borderId="161" xfId="4" applyFont="1" applyFill="1" applyBorder="1" applyAlignment="1">
      <alignment horizontal="left" vertical="center" wrapText="1" shrinkToFit="1"/>
    </xf>
    <xf numFmtId="190" fontId="10" fillId="4" borderId="160" xfId="4" applyNumberFormat="1" applyFont="1" applyFill="1" applyBorder="1" applyAlignment="1">
      <alignment horizontal="right" vertical="center"/>
    </xf>
    <xf numFmtId="0" fontId="10" fillId="2" borderId="159" xfId="4" applyFont="1" applyFill="1" applyBorder="1">
      <alignment vertical="center"/>
    </xf>
    <xf numFmtId="0" fontId="10" fillId="2" borderId="160" xfId="4" applyFont="1" applyFill="1" applyBorder="1">
      <alignment vertical="center"/>
    </xf>
    <xf numFmtId="0" fontId="10" fillId="2" borderId="161" xfId="4" applyFont="1" applyFill="1" applyBorder="1">
      <alignment vertical="center"/>
    </xf>
    <xf numFmtId="0" fontId="10" fillId="0" borderId="160" xfId="4" applyFont="1" applyFill="1" applyBorder="1" applyAlignment="1">
      <alignment horizontal="right" vertical="center"/>
    </xf>
    <xf numFmtId="190" fontId="10" fillId="0" borderId="160" xfId="4" applyNumberFormat="1" applyFont="1" applyFill="1" applyBorder="1" applyAlignment="1">
      <alignment horizontal="right" vertical="center"/>
    </xf>
    <xf numFmtId="190" fontId="10" fillId="0" borderId="164" xfId="4" applyNumberFormat="1" applyFont="1" applyFill="1" applyBorder="1" applyAlignment="1">
      <alignment horizontal="right" vertical="center"/>
    </xf>
    <xf numFmtId="0" fontId="10" fillId="4" borderId="227" xfId="4" applyFont="1" applyFill="1" applyBorder="1" applyAlignment="1">
      <alignment horizontal="right" vertical="center"/>
    </xf>
    <xf numFmtId="190" fontId="10" fillId="4" borderId="45" xfId="4" applyNumberFormat="1" applyFont="1" applyFill="1" applyBorder="1" applyAlignment="1">
      <alignment horizontal="right" vertical="center"/>
    </xf>
    <xf numFmtId="0" fontId="14" fillId="0" borderId="0" xfId="4" applyFont="1" applyAlignment="1">
      <alignment horizontal="center" vertical="center" textRotation="255"/>
    </xf>
    <xf numFmtId="0" fontId="10" fillId="2" borderId="207" xfId="4" applyFont="1" applyFill="1" applyBorder="1" applyAlignment="1">
      <alignment horizontal="center" vertical="center" wrapText="1" shrinkToFit="1"/>
    </xf>
    <xf numFmtId="0" fontId="15" fillId="0" borderId="206" xfId="0" applyFont="1" applyBorder="1" applyAlignment="1">
      <alignment horizontal="center" vertical="center" wrapText="1" shrinkToFit="1"/>
    </xf>
    <xf numFmtId="0" fontId="15" fillId="0" borderId="226" xfId="0" applyFont="1" applyBorder="1" applyAlignment="1">
      <alignment horizontal="center" vertical="center" wrapText="1" shrinkToFit="1"/>
    </xf>
    <xf numFmtId="0" fontId="15" fillId="0" borderId="227" xfId="0" applyFont="1" applyBorder="1" applyAlignment="1">
      <alignment horizontal="center" vertical="center" wrapText="1" shrinkToFit="1"/>
    </xf>
    <xf numFmtId="190" fontId="10" fillId="4" borderId="164" xfId="4" applyNumberFormat="1" applyFont="1" applyFill="1" applyBorder="1" applyAlignment="1">
      <alignment horizontal="right" vertical="center"/>
    </xf>
    <xf numFmtId="190" fontId="10" fillId="4" borderId="179" xfId="4" applyNumberFormat="1" applyFont="1" applyFill="1" applyBorder="1" applyAlignment="1">
      <alignment horizontal="right" vertical="center"/>
    </xf>
    <xf numFmtId="0" fontId="10" fillId="4" borderId="164" xfId="4" applyFont="1" applyFill="1" applyBorder="1" applyAlignment="1">
      <alignment horizontal="right" vertical="center"/>
    </xf>
    <xf numFmtId="0" fontId="14" fillId="0" borderId="0" xfId="16" applyFont="1" applyAlignment="1">
      <alignment horizontal="left" vertical="center" wrapText="1"/>
    </xf>
    <xf numFmtId="0" fontId="10" fillId="0" borderId="10" xfId="4" applyFont="1" applyBorder="1" applyAlignment="1">
      <alignment horizontal="center" vertical="center"/>
    </xf>
    <xf numFmtId="0" fontId="10" fillId="0" borderId="32" xfId="4" applyFont="1" applyBorder="1" applyAlignment="1">
      <alignment horizontal="center" vertical="center"/>
    </xf>
    <xf numFmtId="0" fontId="10" fillId="0" borderId="13" xfId="4" applyFont="1" applyBorder="1" applyAlignment="1">
      <alignment horizontal="center" vertical="center"/>
    </xf>
    <xf numFmtId="0" fontId="10" fillId="0" borderId="24" xfId="4" applyFont="1" applyBorder="1" applyAlignment="1">
      <alignment horizontal="center" vertical="center"/>
    </xf>
    <xf numFmtId="0" fontId="10" fillId="0" borderId="25" xfId="4" applyFont="1" applyBorder="1" applyAlignment="1">
      <alignment horizontal="center" vertical="center"/>
    </xf>
    <xf numFmtId="0" fontId="14" fillId="0" borderId="90" xfId="4" applyFont="1" applyBorder="1" applyAlignment="1">
      <alignment horizontal="left" vertical="center" shrinkToFit="1"/>
    </xf>
    <xf numFmtId="0" fontId="14" fillId="0" borderId="44" xfId="4" applyFont="1" applyBorder="1" applyAlignment="1">
      <alignment horizontal="left" vertical="center" shrinkToFit="1"/>
    </xf>
    <xf numFmtId="183" fontId="10" fillId="0" borderId="44" xfId="4" applyNumberFormat="1" applyFont="1" applyBorder="1">
      <alignment vertical="center"/>
    </xf>
    <xf numFmtId="183" fontId="10" fillId="4" borderId="44" xfId="4" applyNumberFormat="1" applyFont="1" applyFill="1" applyBorder="1">
      <alignment vertical="center"/>
    </xf>
    <xf numFmtId="0" fontId="10" fillId="2" borderId="40" xfId="4" applyFont="1" applyFill="1" applyBorder="1" applyAlignment="1">
      <alignment horizontal="center" vertical="center"/>
    </xf>
    <xf numFmtId="183" fontId="10" fillId="4" borderId="11" xfId="4" applyNumberFormat="1" applyFont="1" applyFill="1" applyBorder="1" applyAlignment="1">
      <alignment horizontal="right" vertical="center"/>
    </xf>
    <xf numFmtId="183" fontId="10" fillId="4" borderId="18" xfId="4" applyNumberFormat="1" applyFont="1" applyFill="1" applyBorder="1" applyAlignment="1">
      <alignment horizontal="right" vertical="center"/>
    </xf>
    <xf numFmtId="0" fontId="14" fillId="0" borderId="180" xfId="4" applyFont="1" applyBorder="1" applyAlignment="1">
      <alignment horizontal="left" vertical="top" wrapText="1"/>
    </xf>
    <xf numFmtId="0" fontId="14" fillId="0" borderId="57" xfId="4" applyFont="1" applyBorder="1" applyAlignment="1">
      <alignment horizontal="left" vertical="top" wrapText="1"/>
    </xf>
    <xf numFmtId="0" fontId="14" fillId="0" borderId="37" xfId="4" applyFont="1" applyBorder="1" applyAlignment="1">
      <alignment horizontal="left" vertical="top" wrapText="1"/>
    </xf>
    <xf numFmtId="0" fontId="14" fillId="0" borderId="6" xfId="4" applyFont="1" applyBorder="1" applyAlignment="1">
      <alignment horizontal="left" vertical="top" wrapText="1"/>
    </xf>
    <xf numFmtId="183" fontId="10" fillId="0" borderId="57" xfId="0" applyNumberFormat="1" applyFont="1" applyBorder="1">
      <alignment vertical="center"/>
    </xf>
    <xf numFmtId="183" fontId="10" fillId="0" borderId="45" xfId="0" applyNumberFormat="1" applyFont="1" applyBorder="1">
      <alignment vertical="center"/>
    </xf>
    <xf numFmtId="0" fontId="14" fillId="0" borderId="57" xfId="0" applyFont="1" applyBorder="1" applyAlignment="1">
      <alignment horizontal="left" vertical="center"/>
    </xf>
    <xf numFmtId="0" fontId="14" fillId="0" borderId="45" xfId="0" applyFont="1" applyBorder="1" applyAlignment="1">
      <alignment horizontal="left" vertical="center"/>
    </xf>
    <xf numFmtId="0" fontId="14" fillId="0" borderId="57" xfId="0" applyFont="1" applyBorder="1" applyAlignment="1">
      <alignment horizontal="right" vertical="center"/>
    </xf>
    <xf numFmtId="0" fontId="14" fillId="0" borderId="45" xfId="0" applyFont="1" applyBorder="1" applyAlignment="1">
      <alignment horizontal="right" vertical="center"/>
    </xf>
    <xf numFmtId="183" fontId="10" fillId="4" borderId="57" xfId="4" applyNumberFormat="1" applyFont="1" applyFill="1" applyBorder="1" applyAlignment="1">
      <alignment horizontal="right" vertical="center"/>
    </xf>
    <xf numFmtId="183" fontId="10" fillId="4" borderId="45" xfId="4" applyNumberFormat="1" applyFont="1" applyFill="1" applyBorder="1" applyAlignment="1">
      <alignment horizontal="right" vertical="center"/>
    </xf>
    <xf numFmtId="0" fontId="14" fillId="2" borderId="57" xfId="4" applyFont="1" applyFill="1" applyBorder="1" applyAlignment="1">
      <alignment horizontal="center" vertical="center" shrinkToFit="1"/>
    </xf>
    <xf numFmtId="0" fontId="14" fillId="2" borderId="45" xfId="4" applyFont="1" applyFill="1" applyBorder="1" applyAlignment="1">
      <alignment horizontal="center" vertical="center" shrinkToFit="1"/>
    </xf>
    <xf numFmtId="0" fontId="14" fillId="0" borderId="109" xfId="4" applyFont="1" applyBorder="1" applyAlignment="1">
      <alignment horizontal="left" vertical="top" wrapText="1"/>
    </xf>
    <xf numFmtId="0" fontId="14" fillId="0" borderId="45" xfId="4" applyFont="1" applyBorder="1" applyAlignment="1">
      <alignment horizontal="left" vertical="top" wrapText="1"/>
    </xf>
    <xf numFmtId="183" fontId="10" fillId="0" borderId="57" xfId="4" applyNumberFormat="1" applyFont="1" applyBorder="1">
      <alignment vertical="center"/>
    </xf>
    <xf numFmtId="183" fontId="10" fillId="0" borderId="45" xfId="4" applyNumberFormat="1" applyFont="1" applyBorder="1">
      <alignment vertical="center"/>
    </xf>
    <xf numFmtId="0" fontId="14" fillId="0" borderId="169" xfId="4" applyFont="1" applyBorder="1">
      <alignment vertical="center"/>
    </xf>
    <xf numFmtId="0" fontId="14" fillId="0" borderId="137" xfId="4" applyFont="1" applyBorder="1">
      <alignment vertical="center"/>
    </xf>
    <xf numFmtId="183" fontId="10" fillId="4" borderId="21" xfId="4" applyNumberFormat="1" applyFont="1" applyFill="1" applyBorder="1" applyAlignment="1">
      <alignment horizontal="center" vertical="center"/>
    </xf>
    <xf numFmtId="183" fontId="10" fillId="4" borderId="7" xfId="4" applyNumberFormat="1" applyFont="1" applyFill="1" applyBorder="1" applyAlignment="1">
      <alignment horizontal="center" vertical="center"/>
    </xf>
    <xf numFmtId="0" fontId="14" fillId="2" borderId="21" xfId="4" applyFont="1" applyFill="1" applyBorder="1" applyAlignment="1">
      <alignment horizontal="center" vertical="center" shrinkToFit="1"/>
    </xf>
    <xf numFmtId="0" fontId="14" fillId="2" borderId="7" xfId="4" applyFont="1" applyFill="1" applyBorder="1" applyAlignment="1">
      <alignment horizontal="center" vertical="center" shrinkToFit="1"/>
    </xf>
    <xf numFmtId="0" fontId="10" fillId="0" borderId="170" xfId="4" applyFont="1" applyBorder="1" applyAlignment="1">
      <alignment horizontal="center" vertical="center" wrapText="1"/>
    </xf>
    <xf numFmtId="0" fontId="10" fillId="0" borderId="21" xfId="4" applyFont="1" applyBorder="1" applyAlignment="1">
      <alignment horizontal="center" vertical="center" wrapText="1"/>
    </xf>
    <xf numFmtId="0" fontId="10" fillId="0" borderId="178" xfId="4" applyFont="1" applyBorder="1" applyAlignment="1">
      <alignment horizontal="center" vertical="center" wrapText="1"/>
    </xf>
    <xf numFmtId="0" fontId="10" fillId="0" borderId="8" xfId="4" applyFont="1" applyBorder="1" applyAlignment="1">
      <alignment horizontal="center" vertical="center" wrapText="1"/>
    </xf>
    <xf numFmtId="0" fontId="10" fillId="0" borderId="7" xfId="4" applyFont="1" applyBorder="1" applyAlignment="1">
      <alignment horizontal="center" vertical="center" wrapText="1"/>
    </xf>
    <xf numFmtId="0" fontId="10" fillId="0" borderId="83" xfId="4" applyFont="1" applyBorder="1" applyAlignment="1">
      <alignment horizontal="center" vertical="center" wrapText="1"/>
    </xf>
    <xf numFmtId="205" fontId="14" fillId="0" borderId="21" xfId="4" applyNumberFormat="1" applyFont="1" applyBorder="1" applyAlignment="1">
      <alignment horizontal="center" vertical="center"/>
    </xf>
    <xf numFmtId="205" fontId="14" fillId="0" borderId="7" xfId="4" applyNumberFormat="1" applyFont="1" applyBorder="1" applyAlignment="1">
      <alignment horizontal="center" vertical="center"/>
    </xf>
    <xf numFmtId="0" fontId="14" fillId="0" borderId="252" xfId="4" applyFont="1" applyBorder="1" applyAlignment="1">
      <alignment vertical="center" shrinkToFit="1"/>
    </xf>
    <xf numFmtId="0" fontId="14" fillId="0" borderId="235" xfId="4" applyFont="1" applyBorder="1" applyAlignment="1">
      <alignment vertical="center" shrinkToFit="1"/>
    </xf>
    <xf numFmtId="183" fontId="10" fillId="0" borderId="57" xfId="4" applyNumberFormat="1" applyFont="1" applyFill="1" applyBorder="1">
      <alignment vertical="center"/>
    </xf>
    <xf numFmtId="183" fontId="10" fillId="0" borderId="57" xfId="4" applyNumberFormat="1" applyFont="1" applyBorder="1" applyAlignment="1">
      <alignment horizontal="right" vertical="center"/>
    </xf>
    <xf numFmtId="0" fontId="10" fillId="0" borderId="30" xfId="4" applyFont="1" applyBorder="1" applyAlignment="1">
      <alignment horizontal="center" vertical="center" wrapText="1"/>
    </xf>
    <xf numFmtId="0" fontId="10" fillId="0" borderId="11" xfId="4" applyFont="1" applyBorder="1" applyAlignment="1">
      <alignment horizontal="center" vertical="center" wrapText="1"/>
    </xf>
    <xf numFmtId="0" fontId="10" fillId="0" borderId="32" xfId="4" applyFont="1" applyBorder="1" applyAlignment="1">
      <alignment horizontal="center" vertical="center" wrapText="1"/>
    </xf>
    <xf numFmtId="0" fontId="10" fillId="0" borderId="335" xfId="4" applyFont="1" applyBorder="1" applyAlignment="1">
      <alignment horizontal="center" vertical="center" wrapText="1"/>
    </xf>
    <xf numFmtId="0" fontId="10" fillId="0" borderId="20" xfId="4" applyFont="1" applyBorder="1" applyAlignment="1">
      <alignment horizontal="center" vertical="center" wrapText="1"/>
    </xf>
    <xf numFmtId="0" fontId="10" fillId="0" borderId="55" xfId="4" applyFont="1" applyBorder="1" applyAlignment="1">
      <alignment horizontal="center" vertical="center" wrapText="1"/>
    </xf>
    <xf numFmtId="183" fontId="10" fillId="0" borderId="44" xfId="4" applyNumberFormat="1" applyFont="1" applyFill="1" applyBorder="1">
      <alignment vertical="center"/>
    </xf>
    <xf numFmtId="183" fontId="10" fillId="0" borderId="44" xfId="4" applyNumberFormat="1" applyFont="1" applyBorder="1" applyAlignment="1">
      <alignment horizontal="right" vertical="center"/>
    </xf>
    <xf numFmtId="0" fontId="10" fillId="0" borderId="81" xfId="4" applyFont="1" applyBorder="1" applyAlignment="1">
      <alignment horizontal="center" vertical="center" readingOrder="1"/>
    </xf>
    <xf numFmtId="0" fontId="10" fillId="0" borderId="2" xfId="4" applyFont="1" applyBorder="1" applyAlignment="1">
      <alignment horizontal="center" vertical="center" readingOrder="1"/>
    </xf>
    <xf numFmtId="0" fontId="10" fillId="0" borderId="244" xfId="4" applyFont="1" applyBorder="1" applyAlignment="1">
      <alignment horizontal="center" vertical="center" readingOrder="1"/>
    </xf>
    <xf numFmtId="0" fontId="10" fillId="0" borderId="336" xfId="4" applyFont="1" applyBorder="1" applyAlignment="1">
      <alignment horizontal="center" vertical="center" readingOrder="1"/>
    </xf>
    <xf numFmtId="0" fontId="10" fillId="0" borderId="311" xfId="4" applyFont="1" applyBorder="1" applyAlignment="1">
      <alignment horizontal="center" vertical="center" readingOrder="1"/>
    </xf>
    <xf numFmtId="0" fontId="10" fillId="0" borderId="337" xfId="4" applyFont="1" applyBorder="1" applyAlignment="1">
      <alignment horizontal="center" vertical="center" readingOrder="1"/>
    </xf>
    <xf numFmtId="0" fontId="14" fillId="0" borderId="245" xfId="4" applyFont="1" applyBorder="1" applyAlignment="1">
      <alignment horizontal="left" vertical="top" wrapText="1"/>
    </xf>
    <xf numFmtId="0" fontId="14" fillId="0" borderId="2" xfId="4" applyFont="1" applyBorder="1" applyAlignment="1">
      <alignment horizontal="left" vertical="top" wrapText="1"/>
    </xf>
    <xf numFmtId="0" fontId="14" fillId="0" borderId="310" xfId="4" applyFont="1" applyBorder="1" applyAlignment="1">
      <alignment horizontal="left" vertical="top" wrapText="1"/>
    </xf>
    <xf numFmtId="0" fontId="14" fillId="0" borderId="311" xfId="4" applyFont="1" applyBorder="1" applyAlignment="1">
      <alignment horizontal="left" vertical="top" wrapText="1"/>
    </xf>
    <xf numFmtId="183" fontId="10" fillId="0" borderId="0" xfId="0" applyNumberFormat="1" applyFont="1">
      <alignment vertical="center"/>
    </xf>
    <xf numFmtId="0" fontId="14" fillId="0" borderId="0" xfId="0" applyFont="1" applyAlignment="1">
      <alignment horizontal="left" vertical="center"/>
    </xf>
    <xf numFmtId="0" fontId="14" fillId="0" borderId="0" xfId="0" applyFont="1" applyAlignment="1">
      <alignment horizontal="right" vertical="center"/>
    </xf>
    <xf numFmtId="183" fontId="10" fillId="0" borderId="0" xfId="4" applyNumberFormat="1" applyFont="1">
      <alignment vertical="center"/>
    </xf>
    <xf numFmtId="0" fontId="14" fillId="2" borderId="0" xfId="4" applyFont="1" applyFill="1" applyAlignment="1">
      <alignment horizontal="center" vertical="center" shrinkToFit="1"/>
    </xf>
    <xf numFmtId="0" fontId="14" fillId="0" borderId="68" xfId="4" applyFont="1" applyBorder="1">
      <alignment vertical="center"/>
    </xf>
    <xf numFmtId="0" fontId="14" fillId="0" borderId="14" xfId="4" applyFont="1" applyBorder="1">
      <alignment vertical="center"/>
    </xf>
    <xf numFmtId="0" fontId="14" fillId="2" borderId="0" xfId="4" applyFont="1" applyFill="1" applyAlignment="1">
      <alignment horizontal="left" vertical="center" shrinkToFit="1"/>
    </xf>
    <xf numFmtId="0" fontId="14" fillId="2" borderId="5" xfId="4" applyFont="1" applyFill="1" applyBorder="1" applyAlignment="1">
      <alignment horizontal="left" vertical="center" shrinkToFit="1"/>
    </xf>
    <xf numFmtId="0" fontId="14" fillId="0" borderId="171" xfId="4" applyFont="1" applyBorder="1" applyAlignment="1">
      <alignment horizontal="center" vertical="center"/>
    </xf>
    <xf numFmtId="0" fontId="14" fillId="0" borderId="9" xfId="4" applyFont="1" applyBorder="1" applyAlignment="1">
      <alignment horizontal="center" vertical="center"/>
    </xf>
    <xf numFmtId="0" fontId="14" fillId="0" borderId="42" xfId="4" applyFont="1" applyBorder="1" applyAlignment="1">
      <alignment horizontal="center" vertical="center"/>
    </xf>
    <xf numFmtId="0" fontId="10" fillId="0" borderId="0" xfId="4" applyFont="1" applyAlignment="1">
      <alignment horizontal="center" vertical="top" textRotation="255"/>
    </xf>
    <xf numFmtId="183" fontId="10" fillId="0" borderId="194" xfId="4" applyNumberFormat="1" applyFont="1" applyBorder="1" applyAlignment="1">
      <alignment horizontal="right" vertical="center"/>
    </xf>
    <xf numFmtId="0" fontId="10" fillId="0" borderId="43" xfId="4" applyFont="1" applyBorder="1" applyAlignment="1">
      <alignment horizontal="center" vertical="center" shrinkToFit="1"/>
    </xf>
    <xf numFmtId="0" fontId="10" fillId="0" borderId="21" xfId="4" applyFont="1" applyBorder="1" applyAlignment="1">
      <alignment horizontal="center" vertical="center" shrinkToFit="1"/>
    </xf>
    <xf numFmtId="0" fontId="10" fillId="0" borderId="178" xfId="4" applyFont="1" applyBorder="1" applyAlignment="1">
      <alignment horizontal="center" vertical="center" shrinkToFit="1"/>
    </xf>
    <xf numFmtId="0" fontId="10" fillId="0" borderId="15" xfId="4" applyFont="1" applyBorder="1" applyAlignment="1">
      <alignment horizontal="center" vertical="center" shrinkToFit="1"/>
    </xf>
    <xf numFmtId="0" fontId="10" fillId="0" borderId="6" xfId="4" applyFont="1" applyBorder="1" applyAlignment="1">
      <alignment horizontal="center" vertical="center" shrinkToFit="1"/>
    </xf>
    <xf numFmtId="0" fontId="10" fillId="0" borderId="25" xfId="4" applyFont="1" applyBorder="1" applyAlignment="1">
      <alignment horizontal="center" vertical="center" shrinkToFit="1"/>
    </xf>
    <xf numFmtId="183" fontId="10" fillId="4" borderId="6" xfId="4" applyNumberFormat="1" applyFont="1" applyFill="1" applyBorder="1" applyAlignment="1">
      <alignment horizontal="center" vertical="center"/>
    </xf>
    <xf numFmtId="205" fontId="14" fillId="0" borderId="6" xfId="4" applyNumberFormat="1" applyFont="1" applyBorder="1" applyAlignment="1">
      <alignment horizontal="center" vertical="center"/>
    </xf>
    <xf numFmtId="0" fontId="14" fillId="2" borderId="6" xfId="4" applyFont="1" applyFill="1" applyBorder="1" applyAlignment="1">
      <alignment horizontal="center" vertical="center" shrinkToFit="1"/>
    </xf>
    <xf numFmtId="0" fontId="14" fillId="0" borderId="16" xfId="4" applyFont="1" applyBorder="1" applyAlignment="1">
      <alignment horizontal="center" vertical="center"/>
    </xf>
    <xf numFmtId="0" fontId="10" fillId="0" borderId="338" xfId="4" applyFont="1" applyBorder="1" applyAlignment="1">
      <alignment horizontal="center" vertical="center" shrinkToFit="1" readingOrder="1"/>
    </xf>
    <xf numFmtId="0" fontId="10" fillId="0" borderId="231" xfId="4" applyFont="1" applyBorder="1" applyAlignment="1">
      <alignment horizontal="center" vertical="center" shrinkToFit="1" readingOrder="1"/>
    </xf>
    <xf numFmtId="0" fontId="10" fillId="0" borderId="339" xfId="4" applyFont="1" applyBorder="1" applyAlignment="1">
      <alignment horizontal="center" vertical="center" shrinkToFit="1" readingOrder="1"/>
    </xf>
    <xf numFmtId="0" fontId="14" fillId="0" borderId="230" xfId="4" applyFont="1" applyBorder="1" applyAlignment="1">
      <alignment horizontal="left" vertical="center" shrinkToFit="1"/>
    </xf>
    <xf numFmtId="0" fontId="14" fillId="0" borderId="231" xfId="4" applyFont="1" applyBorder="1" applyAlignment="1">
      <alignment horizontal="left" vertical="center" shrinkToFit="1"/>
    </xf>
    <xf numFmtId="183" fontId="10" fillId="0" borderId="194" xfId="4" applyNumberFormat="1" applyFont="1" applyBorder="1">
      <alignment vertical="center"/>
    </xf>
    <xf numFmtId="0" fontId="14" fillId="0" borderId="0" xfId="4" applyFont="1" applyBorder="1" applyAlignment="1">
      <alignment horizontal="left" vertical="top" wrapText="1"/>
    </xf>
    <xf numFmtId="0" fontId="10" fillId="2" borderId="38" xfId="4" applyFont="1" applyFill="1" applyBorder="1" applyAlignment="1">
      <alignment horizontal="center" vertical="center" shrinkToFit="1"/>
    </xf>
    <xf numFmtId="0" fontId="10" fillId="2" borderId="2" xfId="4" applyFont="1" applyFill="1" applyBorder="1" applyAlignment="1">
      <alignment horizontal="center" vertical="center" shrinkToFit="1"/>
    </xf>
    <xf numFmtId="0" fontId="15" fillId="0" borderId="8" xfId="0" applyFont="1" applyBorder="1" applyAlignment="1">
      <alignment vertical="center" shrinkToFit="1"/>
    </xf>
    <xf numFmtId="0" fontId="15" fillId="0" borderId="7" xfId="0" applyFont="1" applyBorder="1" applyAlignment="1">
      <alignment vertical="center" shrinkToFit="1"/>
    </xf>
    <xf numFmtId="0" fontId="40" fillId="2" borderId="5" xfId="4" applyFont="1" applyFill="1" applyBorder="1" applyAlignment="1">
      <alignment horizontal="center" vertical="center" wrapText="1" shrinkToFit="1"/>
    </xf>
    <xf numFmtId="0" fontId="40" fillId="2" borderId="6" xfId="4" applyFont="1" applyFill="1" applyBorder="1" applyAlignment="1">
      <alignment horizontal="center" vertical="center" wrapText="1" shrinkToFit="1"/>
    </xf>
    <xf numFmtId="0" fontId="40" fillId="2" borderId="80" xfId="4" applyFont="1" applyFill="1" applyBorder="1" applyAlignment="1">
      <alignment horizontal="center" vertical="center" wrapText="1" shrinkToFit="1"/>
    </xf>
    <xf numFmtId="0" fontId="13" fillId="2" borderId="0" xfId="4" applyFont="1" applyFill="1" applyAlignment="1">
      <alignment horizontal="center" vertical="top"/>
    </xf>
    <xf numFmtId="0" fontId="13" fillId="2" borderId="5" xfId="4" applyFont="1" applyFill="1" applyBorder="1" applyAlignment="1">
      <alignment horizontal="center" vertical="top"/>
    </xf>
    <xf numFmtId="0" fontId="10" fillId="2" borderId="159" xfId="4" applyFont="1" applyFill="1" applyBorder="1" applyAlignment="1">
      <alignment vertical="center" wrapText="1" shrinkToFit="1"/>
    </xf>
    <xf numFmtId="0" fontId="10" fillId="2" borderId="160" xfId="4" applyFont="1" applyFill="1" applyBorder="1" applyAlignment="1">
      <alignment vertical="center" wrapText="1" shrinkToFit="1"/>
    </xf>
    <xf numFmtId="0" fontId="10" fillId="2" borderId="161" xfId="4" applyFont="1" applyFill="1" applyBorder="1" applyAlignment="1">
      <alignment vertical="center" wrapText="1" shrinkToFit="1"/>
    </xf>
    <xf numFmtId="190" fontId="10" fillId="4" borderId="167" xfId="4" applyNumberFormat="1" applyFont="1" applyFill="1" applyBorder="1" applyAlignment="1">
      <alignment horizontal="right" vertical="center"/>
    </xf>
    <xf numFmtId="190" fontId="10" fillId="4" borderId="227" xfId="4" applyNumberFormat="1" applyFont="1" applyFill="1" applyBorder="1" applyAlignment="1">
      <alignment horizontal="right" vertical="center"/>
    </xf>
    <xf numFmtId="0" fontId="10" fillId="4" borderId="45" xfId="4" applyFont="1" applyFill="1" applyBorder="1" applyAlignment="1">
      <alignment horizontal="right" vertical="center"/>
    </xf>
    <xf numFmtId="0" fontId="14" fillId="0" borderId="78" xfId="4" applyFont="1" applyBorder="1" applyAlignment="1">
      <alignment horizontal="left" vertical="top" wrapText="1"/>
    </xf>
    <xf numFmtId="0" fontId="10" fillId="0" borderId="3" xfId="4" applyFont="1" applyBorder="1" applyAlignment="1">
      <alignment horizontal="center" vertical="center"/>
    </xf>
    <xf numFmtId="0" fontId="14" fillId="0" borderId="90" xfId="4" applyFont="1" applyBorder="1" applyAlignment="1">
      <alignment horizontal="left" vertical="center"/>
    </xf>
    <xf numFmtId="0" fontId="14" fillId="0" borderId="44" xfId="4" applyFont="1" applyBorder="1" applyAlignment="1">
      <alignment horizontal="left" vertical="center"/>
    </xf>
    <xf numFmtId="0" fontId="14" fillId="0" borderId="180" xfId="4" applyFont="1" applyBorder="1" applyAlignment="1">
      <alignment vertical="center" shrinkToFit="1"/>
    </xf>
    <xf numFmtId="0" fontId="14" fillId="0" borderId="57" xfId="4" applyFont="1" applyBorder="1" applyAlignment="1">
      <alignment vertical="center" shrinkToFit="1"/>
    </xf>
    <xf numFmtId="0" fontId="10" fillId="0" borderId="193" xfId="4" applyFont="1" applyBorder="1" applyAlignment="1">
      <alignment horizontal="center" vertical="center" shrinkToFit="1" readingOrder="1"/>
    </xf>
    <xf numFmtId="0" fontId="10" fillId="0" borderId="194" xfId="4" applyFont="1" applyBorder="1" applyAlignment="1">
      <alignment horizontal="center" vertical="center" shrinkToFit="1" readingOrder="1"/>
    </xf>
    <xf numFmtId="0" fontId="10" fillId="0" borderId="195" xfId="4" applyFont="1" applyBorder="1" applyAlignment="1">
      <alignment horizontal="center" vertical="center" shrinkToFit="1" readingOrder="1"/>
    </xf>
    <xf numFmtId="0" fontId="40" fillId="2" borderId="0" xfId="4" applyFont="1" applyFill="1" applyAlignment="1">
      <alignment horizontal="left" vertical="center" shrinkToFit="1"/>
    </xf>
    <xf numFmtId="0" fontId="40" fillId="2" borderId="5" xfId="4" applyFont="1" applyFill="1" applyBorder="1" applyAlignment="1">
      <alignment horizontal="left" vertical="center" shrinkToFit="1"/>
    </xf>
    <xf numFmtId="0" fontId="40" fillId="0" borderId="0" xfId="4" applyFont="1" applyAlignment="1">
      <alignment horizontal="left" vertical="top" wrapText="1"/>
    </xf>
    <xf numFmtId="0" fontId="40" fillId="0" borderId="5" xfId="4" applyFont="1" applyBorder="1" applyAlignment="1">
      <alignment horizontal="left" vertical="top" wrapText="1"/>
    </xf>
    <xf numFmtId="0" fontId="10" fillId="0" borderId="13" xfId="4" applyFont="1" applyBorder="1" applyAlignment="1">
      <alignment horizontal="center" vertical="center" readingOrder="1"/>
    </xf>
    <xf numFmtId="0" fontId="10" fillId="0" borderId="0" xfId="4" applyFont="1" applyAlignment="1">
      <alignment horizontal="center" vertical="center" readingOrder="1"/>
    </xf>
    <xf numFmtId="0" fontId="10" fillId="0" borderId="24" xfId="4" applyFont="1" applyBorder="1" applyAlignment="1">
      <alignment horizontal="center" vertical="center" readingOrder="1"/>
    </xf>
    <xf numFmtId="0" fontId="10" fillId="0" borderId="172" xfId="4" applyFont="1" applyBorder="1" applyAlignment="1">
      <alignment horizontal="center" vertical="center" shrinkToFit="1"/>
    </xf>
    <xf numFmtId="0" fontId="10" fillId="0" borderId="37" xfId="4" applyFont="1" applyBorder="1" applyAlignment="1">
      <alignment horizontal="center" vertical="center" shrinkToFit="1"/>
    </xf>
    <xf numFmtId="0" fontId="14" fillId="0" borderId="7" xfId="4" applyFont="1" applyBorder="1" applyAlignment="1">
      <alignment horizontal="left" vertical="top" wrapText="1"/>
    </xf>
    <xf numFmtId="0" fontId="14" fillId="0" borderId="9" xfId="4" applyFont="1" applyBorder="1" applyAlignment="1">
      <alignment horizontal="left" vertical="top" wrapText="1"/>
    </xf>
    <xf numFmtId="0" fontId="10" fillId="2" borderId="11" xfId="4" applyFont="1" applyFill="1" applyBorder="1" applyAlignment="1">
      <alignment vertical="center" wrapText="1" shrinkToFit="1"/>
    </xf>
    <xf numFmtId="0" fontId="10" fillId="2" borderId="32" xfId="4" applyFont="1" applyFill="1" applyBorder="1" applyAlignment="1">
      <alignment vertical="center" wrapText="1" shrinkToFit="1"/>
    </xf>
    <xf numFmtId="0" fontId="10" fillId="2" borderId="0" xfId="4" applyFont="1" applyFill="1" applyAlignment="1">
      <alignment vertical="center" wrapText="1" shrinkToFit="1"/>
    </xf>
    <xf numFmtId="0" fontId="10" fillId="2" borderId="24" xfId="4" applyFont="1" applyFill="1" applyBorder="1" applyAlignment="1">
      <alignment vertical="center" wrapText="1" shrinkToFit="1"/>
    </xf>
    <xf numFmtId="0" fontId="72" fillId="0" borderId="78" xfId="4" applyFont="1" applyBorder="1" applyAlignment="1">
      <alignment horizontal="left" vertical="center" wrapText="1"/>
    </xf>
    <xf numFmtId="0" fontId="72" fillId="0" borderId="0" xfId="4" applyFont="1" applyAlignment="1">
      <alignment horizontal="left" vertical="center" wrapText="1"/>
    </xf>
    <xf numFmtId="0" fontId="72" fillId="0" borderId="5" xfId="4" applyFont="1" applyBorder="1" applyAlignment="1">
      <alignment horizontal="left" vertical="center" wrapText="1"/>
    </xf>
    <xf numFmtId="0" fontId="10" fillId="0" borderId="40" xfId="4" applyFont="1" applyFill="1" applyBorder="1" applyAlignment="1">
      <alignment horizontal="center" vertical="center"/>
    </xf>
    <xf numFmtId="0" fontId="10" fillId="2" borderId="49" xfId="4" applyFont="1" applyFill="1" applyBorder="1" applyAlignment="1">
      <alignment horizontal="center" vertical="center"/>
    </xf>
    <xf numFmtId="0" fontId="10" fillId="2" borderId="18" xfId="4" applyFont="1" applyFill="1" applyBorder="1" applyAlignment="1">
      <alignment horizontal="left" vertical="center"/>
    </xf>
    <xf numFmtId="0" fontId="10" fillId="2" borderId="19" xfId="4" applyFont="1" applyFill="1" applyBorder="1" applyAlignment="1">
      <alignment horizontal="left" vertical="center"/>
    </xf>
    <xf numFmtId="0" fontId="10" fillId="0" borderId="17" xfId="4" applyFont="1" applyFill="1" applyBorder="1" applyAlignment="1">
      <alignment horizontal="left" vertical="center" shrinkToFit="1"/>
    </xf>
    <xf numFmtId="0" fontId="10" fillId="0" borderId="18" xfId="4" applyFont="1" applyFill="1" applyBorder="1" applyAlignment="1">
      <alignment horizontal="left" vertical="center" shrinkToFit="1"/>
    </xf>
    <xf numFmtId="0" fontId="10" fillId="0" borderId="40" xfId="4" applyFont="1" applyFill="1" applyBorder="1" applyAlignment="1">
      <alignment horizontal="left" vertical="center" shrinkToFit="1"/>
    </xf>
    <xf numFmtId="0" fontId="10" fillId="2" borderId="17" xfId="4" applyFont="1" applyFill="1" applyBorder="1" applyAlignment="1">
      <alignment horizontal="left" vertical="center" shrinkToFit="1"/>
    </xf>
    <xf numFmtId="0" fontId="10" fillId="2" borderId="18" xfId="4" applyFont="1" applyFill="1" applyBorder="1" applyAlignment="1">
      <alignment horizontal="left" vertical="center" shrinkToFit="1"/>
    </xf>
    <xf numFmtId="0" fontId="10" fillId="2" borderId="19" xfId="4" applyFont="1" applyFill="1" applyBorder="1" applyAlignment="1">
      <alignment horizontal="left" vertical="center" shrinkToFit="1"/>
    </xf>
    <xf numFmtId="0" fontId="10" fillId="0" borderId="0" xfId="4" applyFont="1" applyAlignment="1">
      <alignment horizontal="left" vertical="top"/>
    </xf>
    <xf numFmtId="0" fontId="92" fillId="0" borderId="327" xfId="4" applyFont="1" applyBorder="1" applyAlignment="1">
      <alignment horizontal="center" vertical="center"/>
    </xf>
    <xf numFmtId="0" fontId="11" fillId="0" borderId="328" xfId="4" applyFont="1" applyBorder="1" applyAlignment="1">
      <alignment horizontal="center" vertical="center"/>
    </xf>
    <xf numFmtId="0" fontId="11" fillId="0" borderId="329" xfId="4" applyFont="1" applyBorder="1" applyAlignment="1">
      <alignment horizontal="center" vertical="center"/>
    </xf>
    <xf numFmtId="0" fontId="11" fillId="0" borderId="332" xfId="4" applyFont="1" applyBorder="1" applyAlignment="1">
      <alignment horizontal="center" vertical="center"/>
    </xf>
    <xf numFmtId="0" fontId="11" fillId="0" borderId="333" xfId="4" applyFont="1" applyBorder="1" applyAlignment="1">
      <alignment horizontal="center" vertical="center"/>
    </xf>
    <xf numFmtId="0" fontId="11" fillId="0" borderId="334" xfId="4" applyFont="1" applyBorder="1" applyAlignment="1">
      <alignment horizontal="center" vertical="center"/>
    </xf>
    <xf numFmtId="0" fontId="15" fillId="0" borderId="17" xfId="0" applyFont="1" applyBorder="1" applyAlignment="1">
      <alignment horizontal="left" vertical="center" shrinkToFit="1"/>
    </xf>
    <xf numFmtId="0" fontId="15" fillId="0" borderId="40" xfId="0" applyFont="1" applyBorder="1" applyAlignment="1">
      <alignment horizontal="left" vertical="center" shrinkToFit="1"/>
    </xf>
    <xf numFmtId="0" fontId="10" fillId="0" borderId="100" xfId="4" applyFont="1" applyBorder="1" applyAlignment="1">
      <alignment horizontal="center" vertical="center" shrinkToFit="1"/>
    </xf>
    <xf numFmtId="0" fontId="10" fillId="0" borderId="16" xfId="4" applyFont="1" applyBorder="1" applyAlignment="1">
      <alignment horizontal="center" vertical="center" shrinkToFit="1"/>
    </xf>
    <xf numFmtId="0" fontId="19" fillId="11" borderId="330" xfId="4" applyFont="1" applyFill="1" applyBorder="1" applyAlignment="1">
      <alignment horizontal="left" vertical="center" shrinkToFit="1"/>
    </xf>
    <xf numFmtId="0" fontId="19" fillId="11" borderId="0" xfId="4" applyFont="1" applyFill="1" applyAlignment="1">
      <alignment horizontal="left" vertical="center" shrinkToFit="1"/>
    </xf>
    <xf numFmtId="0" fontId="32" fillId="0" borderId="10" xfId="4" applyFont="1" applyBorder="1" applyAlignment="1">
      <alignment horizontal="left" vertical="center" wrapText="1"/>
    </xf>
    <xf numFmtId="0" fontId="32" fillId="0" borderId="11" xfId="4" applyFont="1" applyBorder="1" applyAlignment="1">
      <alignment horizontal="left" vertical="center" wrapText="1"/>
    </xf>
    <xf numFmtId="0" fontId="32" fillId="0" borderId="12" xfId="4" applyFont="1" applyBorder="1" applyAlignment="1">
      <alignment horizontal="left" vertical="center" wrapText="1"/>
    </xf>
    <xf numFmtId="0" fontId="32" fillId="0" borderId="13" xfId="4" applyFont="1" applyBorder="1" applyAlignment="1">
      <alignment horizontal="left" vertical="center" wrapText="1"/>
    </xf>
    <xf numFmtId="0" fontId="32" fillId="0" borderId="0" xfId="4" applyFont="1" applyAlignment="1">
      <alignment horizontal="left" vertical="center" wrapText="1"/>
    </xf>
    <xf numFmtId="0" fontId="32" fillId="0" borderId="14" xfId="4" applyFont="1" applyBorder="1" applyAlignment="1">
      <alignment horizontal="left" vertical="center" wrapText="1"/>
    </xf>
    <xf numFmtId="181" fontId="10" fillId="4" borderId="51" xfId="4" applyNumberFormat="1" applyFont="1" applyFill="1" applyBorder="1" applyAlignment="1">
      <alignment horizontal="right" vertical="center"/>
    </xf>
    <xf numFmtId="181" fontId="10" fillId="4" borderId="7" xfId="4" applyNumberFormat="1" applyFont="1" applyFill="1" applyBorder="1" applyAlignment="1">
      <alignment horizontal="right" vertical="center"/>
    </xf>
    <xf numFmtId="0" fontId="19" fillId="11" borderId="330" xfId="4" applyFont="1" applyFill="1" applyBorder="1" applyAlignment="1">
      <alignment horizontal="center" vertical="center" shrinkToFit="1"/>
    </xf>
    <xf numFmtId="0" fontId="19" fillId="11" borderId="0" xfId="4" applyFont="1" applyFill="1" applyAlignment="1">
      <alignment horizontal="center" vertical="center" shrinkToFit="1"/>
    </xf>
    <xf numFmtId="0" fontId="72" fillId="2" borderId="0" xfId="4" applyFont="1" applyFill="1" applyAlignment="1">
      <alignment horizontal="left" vertical="center"/>
    </xf>
    <xf numFmtId="0" fontId="72" fillId="2" borderId="24" xfId="4" applyFont="1" applyFill="1" applyBorder="1" applyAlignment="1">
      <alignment horizontal="left" vertical="center"/>
    </xf>
    <xf numFmtId="0" fontId="19" fillId="2" borderId="10" xfId="4" applyFont="1" applyFill="1" applyBorder="1" applyAlignment="1">
      <alignment horizontal="center" vertical="center"/>
    </xf>
    <xf numFmtId="0" fontId="19" fillId="2" borderId="11" xfId="4" applyFont="1" applyFill="1" applyBorder="1" applyAlignment="1">
      <alignment horizontal="center" vertical="center"/>
    </xf>
    <xf numFmtId="0" fontId="19" fillId="2" borderId="12" xfId="4" applyFont="1" applyFill="1" applyBorder="1" applyAlignment="1">
      <alignment horizontal="center" vertical="center"/>
    </xf>
    <xf numFmtId="0" fontId="19" fillId="2" borderId="13" xfId="4" applyFont="1" applyFill="1" applyBorder="1" applyAlignment="1">
      <alignment horizontal="center" vertical="center"/>
    </xf>
    <xf numFmtId="0" fontId="19" fillId="2" borderId="0" xfId="4" applyFont="1" applyFill="1" applyAlignment="1">
      <alignment horizontal="center" vertical="center"/>
    </xf>
    <xf numFmtId="0" fontId="19" fillId="2" borderId="14" xfId="4" applyFont="1" applyFill="1" applyBorder="1" applyAlignment="1">
      <alignment horizontal="center" vertical="center"/>
    </xf>
    <xf numFmtId="0" fontId="19" fillId="2" borderId="15" xfId="4" applyFont="1" applyFill="1" applyBorder="1" applyAlignment="1">
      <alignment horizontal="center" vertical="center"/>
    </xf>
    <xf numFmtId="0" fontId="19" fillId="2" borderId="6" xfId="4" applyFont="1" applyFill="1" applyBorder="1" applyAlignment="1">
      <alignment horizontal="center" vertical="center"/>
    </xf>
    <xf numFmtId="0" fontId="19" fillId="2" borderId="16" xfId="4" applyFont="1" applyFill="1" applyBorder="1" applyAlignment="1">
      <alignment horizontal="center" vertical="center"/>
    </xf>
    <xf numFmtId="0" fontId="14" fillId="2" borderId="10" xfId="4" applyFont="1" applyFill="1" applyBorder="1" applyAlignment="1">
      <alignment horizontal="center" vertical="center"/>
    </xf>
    <xf numFmtId="0" fontId="14" fillId="2" borderId="11" xfId="4" applyFont="1" applyFill="1" applyBorder="1" applyAlignment="1">
      <alignment horizontal="center" vertical="center"/>
    </xf>
    <xf numFmtId="0" fontId="14" fillId="2" borderId="12" xfId="4" applyFont="1" applyFill="1" applyBorder="1" applyAlignment="1">
      <alignment horizontal="center" vertical="center"/>
    </xf>
    <xf numFmtId="0" fontId="14" fillId="2" borderId="13" xfId="4" applyFont="1" applyFill="1" applyBorder="1" applyAlignment="1">
      <alignment horizontal="center" vertical="center"/>
    </xf>
    <xf numFmtId="0" fontId="14" fillId="2" borderId="0" xfId="4" applyFont="1" applyFill="1" applyAlignment="1">
      <alignment horizontal="center" vertical="center"/>
    </xf>
    <xf numFmtId="0" fontId="14" fillId="2" borderId="14" xfId="4" applyFont="1" applyFill="1" applyBorder="1" applyAlignment="1">
      <alignment horizontal="center" vertical="center"/>
    </xf>
    <xf numFmtId="0" fontId="14" fillId="2" borderId="15" xfId="4" applyFont="1" applyFill="1" applyBorder="1" applyAlignment="1">
      <alignment horizontal="center" vertical="center"/>
    </xf>
    <xf numFmtId="0" fontId="14" fillId="2" borderId="6" xfId="4" applyFont="1" applyFill="1" applyBorder="1" applyAlignment="1">
      <alignment horizontal="center" vertical="center"/>
    </xf>
    <xf numFmtId="0" fontId="14" fillId="2" borderId="16" xfId="4" applyFont="1" applyFill="1" applyBorder="1" applyAlignment="1">
      <alignment horizontal="center" vertical="center"/>
    </xf>
    <xf numFmtId="0" fontId="28" fillId="4" borderId="10" xfId="4" applyFont="1" applyFill="1" applyBorder="1" applyAlignment="1">
      <alignment horizontal="center" vertical="center" wrapText="1"/>
    </xf>
    <xf numFmtId="0" fontId="28" fillId="4" borderId="11" xfId="4" applyFont="1" applyFill="1" applyBorder="1" applyAlignment="1">
      <alignment horizontal="center" vertical="center" wrapText="1"/>
    </xf>
    <xf numFmtId="0" fontId="28" fillId="4" borderId="12" xfId="4" applyFont="1" applyFill="1" applyBorder="1" applyAlignment="1">
      <alignment horizontal="center" vertical="center" wrapText="1"/>
    </xf>
    <xf numFmtId="0" fontId="28" fillId="4" borderId="13" xfId="4" applyFont="1" applyFill="1" applyBorder="1" applyAlignment="1">
      <alignment horizontal="center" vertical="center" wrapText="1"/>
    </xf>
    <xf numFmtId="0" fontId="28" fillId="4" borderId="0" xfId="4" applyFont="1" applyFill="1" applyAlignment="1">
      <alignment horizontal="center" vertical="center" wrapText="1"/>
    </xf>
    <xf numFmtId="0" fontId="28" fillId="4" borderId="14" xfId="4" applyFont="1" applyFill="1" applyBorder="1" applyAlignment="1">
      <alignment horizontal="center" vertical="center" wrapText="1"/>
    </xf>
    <xf numFmtId="0" fontId="28" fillId="4" borderId="15" xfId="4" applyFont="1" applyFill="1" applyBorder="1" applyAlignment="1">
      <alignment horizontal="center" vertical="center" wrapText="1"/>
    </xf>
    <xf numFmtId="0" fontId="28" fillId="4" borderId="6" xfId="4" applyFont="1" applyFill="1" applyBorder="1" applyAlignment="1">
      <alignment horizontal="center" vertical="center" wrapText="1"/>
    </xf>
    <xf numFmtId="0" fontId="28" fillId="4" borderId="16" xfId="4" applyFont="1" applyFill="1" applyBorder="1" applyAlignment="1">
      <alignment horizontal="center" vertical="center" wrapText="1"/>
    </xf>
    <xf numFmtId="0" fontId="10" fillId="0" borderId="10" xfId="4" applyFont="1" applyBorder="1" applyAlignment="1">
      <alignment horizontal="center" vertical="center" wrapText="1"/>
    </xf>
    <xf numFmtId="0" fontId="10" fillId="0" borderId="12" xfId="4" applyFont="1" applyBorder="1" applyAlignment="1">
      <alignment horizontal="center" vertical="center" wrapText="1"/>
    </xf>
    <xf numFmtId="0" fontId="10" fillId="0" borderId="13" xfId="4" applyFont="1" applyBorder="1" applyAlignment="1">
      <alignment horizontal="center" vertical="center" wrapText="1"/>
    </xf>
    <xf numFmtId="0" fontId="10" fillId="0" borderId="0" xfId="4" applyFont="1" applyAlignment="1">
      <alignment horizontal="center" vertical="center" wrapText="1"/>
    </xf>
    <xf numFmtId="0" fontId="10" fillId="0" borderId="14" xfId="4" applyFont="1" applyBorder="1" applyAlignment="1">
      <alignment horizontal="center" vertical="center" wrapText="1"/>
    </xf>
    <xf numFmtId="0" fontId="10" fillId="0" borderId="15" xfId="4" applyFont="1" applyBorder="1" applyAlignment="1">
      <alignment horizontal="center" vertical="center" wrapText="1"/>
    </xf>
    <xf numFmtId="0" fontId="10" fillId="0" borderId="6" xfId="4" applyFont="1" applyBorder="1" applyAlignment="1">
      <alignment horizontal="center" vertical="center" wrapText="1"/>
    </xf>
    <xf numFmtId="0" fontId="10" fillId="0" borderId="16" xfId="4" applyFont="1" applyBorder="1" applyAlignment="1">
      <alignment horizontal="center" vertical="center" wrapText="1"/>
    </xf>
    <xf numFmtId="0" fontId="14" fillId="0" borderId="26" xfId="4" applyFont="1" applyBorder="1" applyAlignment="1">
      <alignment horizontal="left" vertical="center"/>
    </xf>
    <xf numFmtId="195" fontId="14" fillId="0" borderId="10" xfId="5" applyNumberFormat="1" applyFont="1" applyBorder="1" applyAlignment="1">
      <alignment horizontal="center" vertical="top" shrinkToFit="1"/>
    </xf>
    <xf numFmtId="195" fontId="14" fillId="0" borderId="103" xfId="5" applyNumberFormat="1" applyFont="1" applyBorder="1" applyAlignment="1">
      <alignment horizontal="center" vertical="top" shrinkToFit="1"/>
    </xf>
    <xf numFmtId="195" fontId="14" fillId="0" borderId="64" xfId="5" applyNumberFormat="1" applyFont="1" applyBorder="1" applyAlignment="1">
      <alignment horizontal="center" vertical="top" shrinkToFit="1"/>
    </xf>
    <xf numFmtId="0" fontId="10" fillId="4" borderId="103" xfId="4" applyFont="1" applyFill="1" applyBorder="1" applyAlignment="1">
      <alignment horizontal="center" vertical="center"/>
    </xf>
    <xf numFmtId="0" fontId="10" fillId="4" borderId="107" xfId="4" applyFont="1" applyFill="1" applyBorder="1" applyAlignment="1">
      <alignment horizontal="center" vertical="center"/>
    </xf>
    <xf numFmtId="0" fontId="10" fillId="4" borderId="104" xfId="4" applyFont="1" applyFill="1" applyBorder="1" applyAlignment="1">
      <alignment horizontal="center" vertical="center"/>
    </xf>
    <xf numFmtId="0" fontId="11" fillId="2" borderId="64" xfId="4" applyFont="1" applyFill="1" applyBorder="1" applyAlignment="1">
      <alignment horizontal="center" vertical="center" shrinkToFit="1"/>
    </xf>
    <xf numFmtId="0" fontId="11" fillId="2" borderId="12" xfId="4" applyFont="1" applyFill="1" applyBorder="1" applyAlignment="1">
      <alignment horizontal="center" vertical="center" shrinkToFit="1"/>
    </xf>
    <xf numFmtId="0" fontId="10" fillId="2" borderId="58" xfId="4" applyFont="1" applyFill="1" applyBorder="1" applyAlignment="1">
      <alignment horizontal="center" vertical="center"/>
    </xf>
    <xf numFmtId="0" fontId="10" fillId="11" borderId="0" xfId="4" applyFont="1" applyFill="1" applyAlignment="1">
      <alignment horizontal="left" vertical="center"/>
    </xf>
    <xf numFmtId="0" fontId="10" fillId="2" borderId="107" xfId="4" applyFont="1" applyFill="1" applyBorder="1" applyAlignment="1">
      <alignment horizontal="center" vertical="center"/>
    </xf>
    <xf numFmtId="0" fontId="10" fillId="2" borderId="104" xfId="4" applyFont="1" applyFill="1" applyBorder="1" applyAlignment="1">
      <alignment horizontal="center" vertical="center"/>
    </xf>
    <xf numFmtId="0" fontId="10" fillId="2" borderId="64" xfId="4" applyFont="1" applyFill="1" applyBorder="1" applyAlignment="1">
      <alignment horizontal="center" vertical="center"/>
    </xf>
    <xf numFmtId="0" fontId="10" fillId="2" borderId="100" xfId="4" applyFont="1" applyFill="1" applyBorder="1" applyAlignment="1">
      <alignment horizontal="center" vertical="center"/>
    </xf>
    <xf numFmtId="0" fontId="10" fillId="2" borderId="64" xfId="4" applyFont="1" applyFill="1" applyBorder="1" applyAlignment="1">
      <alignment horizontal="center" vertical="top" wrapText="1"/>
    </xf>
    <xf numFmtId="0" fontId="10" fillId="2" borderId="103" xfId="4" applyFont="1" applyFill="1" applyBorder="1" applyAlignment="1">
      <alignment horizontal="center" vertical="top"/>
    </xf>
    <xf numFmtId="0" fontId="10" fillId="2" borderId="58" xfId="4" applyFont="1" applyFill="1" applyBorder="1" applyAlignment="1">
      <alignment horizontal="center" vertical="top"/>
    </xf>
    <xf numFmtId="0" fontId="10" fillId="2" borderId="107" xfId="4" applyFont="1" applyFill="1" applyBorder="1" applyAlignment="1">
      <alignment horizontal="center" vertical="top"/>
    </xf>
    <xf numFmtId="0" fontId="10" fillId="2" borderId="100" xfId="4" applyFont="1" applyFill="1" applyBorder="1" applyAlignment="1">
      <alignment horizontal="center" vertical="top"/>
    </xf>
    <xf numFmtId="0" fontId="10" fillId="2" borderId="104" xfId="4" applyFont="1" applyFill="1" applyBorder="1" applyAlignment="1">
      <alignment horizontal="center" vertical="top"/>
    </xf>
    <xf numFmtId="0" fontId="10" fillId="4" borderId="64" xfId="4" applyFont="1" applyFill="1" applyBorder="1" applyAlignment="1">
      <alignment horizontal="center" vertical="center"/>
    </xf>
    <xf numFmtId="0" fontId="10" fillId="4" borderId="58" xfId="4" applyFont="1" applyFill="1" applyBorder="1" applyAlignment="1">
      <alignment horizontal="center" vertical="center"/>
    </xf>
    <xf numFmtId="0" fontId="10" fillId="4" borderId="100" xfId="4" applyFont="1" applyFill="1" applyBorder="1" applyAlignment="1">
      <alignment horizontal="center" vertical="center"/>
    </xf>
    <xf numFmtId="0" fontId="10" fillId="0" borderId="13" xfId="4" applyFont="1" applyFill="1" applyBorder="1" applyAlignment="1">
      <alignment horizontal="center" vertical="top"/>
    </xf>
    <xf numFmtId="0" fontId="10" fillId="0" borderId="0" xfId="4" applyFont="1" applyFill="1" applyAlignment="1">
      <alignment horizontal="center" vertical="top"/>
    </xf>
    <xf numFmtId="0" fontId="10" fillId="0" borderId="14" xfId="4" applyFont="1" applyFill="1" applyBorder="1" applyAlignment="1">
      <alignment horizontal="center" vertical="top"/>
    </xf>
    <xf numFmtId="0" fontId="10" fillId="0" borderId="53" xfId="4" applyFont="1" applyFill="1" applyBorder="1" applyAlignment="1">
      <alignment horizontal="center" vertical="top"/>
    </xf>
    <xf numFmtId="0" fontId="10" fillId="0" borderId="20" xfId="4" applyFont="1" applyFill="1" applyBorder="1" applyAlignment="1">
      <alignment horizontal="center" vertical="top"/>
    </xf>
    <xf numFmtId="0" fontId="10" fillId="0" borderId="54" xfId="4" applyFont="1" applyFill="1" applyBorder="1" applyAlignment="1">
      <alignment horizontal="center" vertical="top"/>
    </xf>
    <xf numFmtId="4" fontId="10" fillId="0" borderId="13" xfId="4" applyNumberFormat="1" applyFont="1" applyFill="1" applyBorder="1" applyAlignment="1">
      <alignment horizontal="right" vertical="top" shrinkToFit="1"/>
    </xf>
    <xf numFmtId="4" fontId="10" fillId="0" borderId="0" xfId="4" applyNumberFormat="1" applyFont="1" applyFill="1" applyAlignment="1">
      <alignment horizontal="right" vertical="top" shrinkToFit="1"/>
    </xf>
    <xf numFmtId="4" fontId="10" fillId="0" borderId="14" xfId="4" applyNumberFormat="1" applyFont="1" applyFill="1" applyBorder="1" applyAlignment="1">
      <alignment horizontal="right" vertical="top" shrinkToFit="1"/>
    </xf>
    <xf numFmtId="4" fontId="10" fillId="0" borderId="53" xfId="4" applyNumberFormat="1" applyFont="1" applyFill="1" applyBorder="1" applyAlignment="1">
      <alignment horizontal="right" vertical="top" shrinkToFit="1"/>
    </xf>
    <xf numFmtId="4" fontId="10" fillId="0" borderId="20" xfId="4" applyNumberFormat="1" applyFont="1" applyFill="1" applyBorder="1" applyAlignment="1">
      <alignment horizontal="right" vertical="top" shrinkToFit="1"/>
    </xf>
    <xf numFmtId="4" fontId="10" fillId="0" borderId="54" xfId="4" applyNumberFormat="1" applyFont="1" applyFill="1" applyBorder="1" applyAlignment="1">
      <alignment horizontal="right" vertical="top" shrinkToFit="1"/>
    </xf>
    <xf numFmtId="0" fontId="10" fillId="0" borderId="13" xfId="5" applyFont="1" applyBorder="1" applyAlignment="1">
      <alignment horizontal="center" vertical="top" shrinkToFit="1"/>
    </xf>
    <xf numFmtId="0" fontId="10" fillId="0" borderId="107" xfId="5" applyFont="1" applyBorder="1" applyAlignment="1">
      <alignment horizontal="center" vertical="top" shrinkToFit="1"/>
    </xf>
    <xf numFmtId="0" fontId="10" fillId="0" borderId="53" xfId="5" applyFont="1" applyBorder="1" applyAlignment="1">
      <alignment horizontal="center" vertical="top" shrinkToFit="1"/>
    </xf>
    <xf numFmtId="0" fontId="10" fillId="0" borderId="177" xfId="5" applyFont="1" applyBorder="1" applyAlignment="1">
      <alignment horizontal="center" vertical="top" shrinkToFit="1"/>
    </xf>
    <xf numFmtId="0" fontId="10" fillId="0" borderId="58" xfId="5" applyFont="1" applyBorder="1" applyAlignment="1">
      <alignment horizontal="center" vertical="top" shrinkToFit="1"/>
    </xf>
    <xf numFmtId="0" fontId="10" fillId="0" borderId="112" xfId="5" applyFont="1" applyBorder="1" applyAlignment="1">
      <alignment horizontal="center" vertical="top" shrinkToFit="1"/>
    </xf>
    <xf numFmtId="0" fontId="10" fillId="0" borderId="44" xfId="4" applyFont="1" applyBorder="1" applyAlignment="1">
      <alignment vertical="center" shrinkToFit="1"/>
    </xf>
    <xf numFmtId="0" fontId="10" fillId="0" borderId="47" xfId="4" applyFont="1" applyBorder="1" applyAlignment="1">
      <alignment vertical="center" shrinkToFit="1"/>
    </xf>
    <xf numFmtId="0" fontId="10" fillId="4" borderId="81" xfId="4" applyFont="1" applyFill="1" applyBorder="1" applyAlignment="1">
      <alignment horizontal="right" vertical="center"/>
    </xf>
    <xf numFmtId="0" fontId="10" fillId="4" borderId="2" xfId="4" applyFont="1" applyFill="1" applyBorder="1" applyAlignment="1">
      <alignment horizontal="right" vertical="center"/>
    </xf>
    <xf numFmtId="0" fontId="10" fillId="4" borderId="51" xfId="4" applyFont="1" applyFill="1" applyBorder="1" applyAlignment="1">
      <alignment horizontal="right" vertical="center"/>
    </xf>
    <xf numFmtId="0" fontId="10" fillId="4" borderId="7" xfId="4" applyFont="1" applyFill="1" applyBorder="1" applyAlignment="1">
      <alignment horizontal="right" vertical="center"/>
    </xf>
    <xf numFmtId="0" fontId="10" fillId="0" borderId="59" xfId="4" applyFont="1" applyBorder="1" applyAlignment="1">
      <alignment vertical="center" shrinkToFit="1"/>
    </xf>
    <xf numFmtId="0" fontId="10" fillId="0" borderId="60" xfId="4" applyFont="1" applyBorder="1" applyAlignment="1">
      <alignment vertical="center" shrinkToFit="1"/>
    </xf>
    <xf numFmtId="195" fontId="14" fillId="4" borderId="64" xfId="5" applyNumberFormat="1" applyFont="1" applyFill="1" applyBorder="1" applyAlignment="1">
      <alignment horizontal="center" vertical="top" shrinkToFit="1"/>
    </xf>
    <xf numFmtId="195" fontId="14" fillId="4" borderId="12" xfId="5" applyNumberFormat="1" applyFont="1" applyFill="1" applyBorder="1" applyAlignment="1">
      <alignment horizontal="center" vertical="top" shrinkToFit="1"/>
    </xf>
    <xf numFmtId="0" fontId="34" fillId="4" borderId="10" xfId="4" applyFont="1" applyFill="1" applyBorder="1" applyAlignment="1">
      <alignment horizontal="right" vertical="top"/>
    </xf>
    <xf numFmtId="0" fontId="34" fillId="4" borderId="11" xfId="4" applyFont="1" applyFill="1" applyBorder="1" applyAlignment="1">
      <alignment horizontal="right" vertical="top"/>
    </xf>
    <xf numFmtId="0" fontId="34" fillId="4" borderId="12" xfId="4" applyFont="1" applyFill="1" applyBorder="1" applyAlignment="1">
      <alignment horizontal="right" vertical="top"/>
    </xf>
    <xf numFmtId="0" fontId="34" fillId="4" borderId="103" xfId="4" applyFont="1" applyFill="1" applyBorder="1" applyAlignment="1">
      <alignment horizontal="right" vertical="top"/>
    </xf>
    <xf numFmtId="181" fontId="34" fillId="0" borderId="64" xfId="4" applyNumberFormat="1" applyFont="1" applyFill="1" applyBorder="1" applyAlignment="1">
      <alignment horizontal="right" vertical="top"/>
    </xf>
    <xf numFmtId="181" fontId="34" fillId="0" borderId="12" xfId="4" applyNumberFormat="1" applyFont="1" applyFill="1" applyBorder="1" applyAlignment="1">
      <alignment horizontal="right" vertical="top"/>
    </xf>
    <xf numFmtId="193" fontId="19" fillId="0" borderId="10" xfId="4" applyNumberFormat="1" applyFont="1" applyFill="1" applyBorder="1" applyAlignment="1">
      <alignment horizontal="right" vertical="center"/>
    </xf>
    <xf numFmtId="193" fontId="19" fillId="0" borderId="11" xfId="4" applyNumberFormat="1" applyFont="1" applyFill="1" applyBorder="1" applyAlignment="1">
      <alignment horizontal="right" vertical="center"/>
    </xf>
    <xf numFmtId="193" fontId="19" fillId="0" borderId="12" xfId="4" applyNumberFormat="1" applyFont="1" applyFill="1" applyBorder="1" applyAlignment="1">
      <alignment horizontal="right" vertical="center"/>
    </xf>
    <xf numFmtId="181" fontId="10" fillId="4" borderId="58" xfId="5" applyNumberFormat="1" applyFont="1" applyFill="1" applyBorder="1" applyAlignment="1">
      <alignment horizontal="center" vertical="top"/>
    </xf>
    <xf numFmtId="181" fontId="10" fillId="4" borderId="14" xfId="5" applyNumberFormat="1" applyFont="1" applyFill="1" applyBorder="1" applyAlignment="1">
      <alignment horizontal="center" vertical="top"/>
    </xf>
    <xf numFmtId="181" fontId="10" fillId="4" borderId="112" xfId="5" applyNumberFormat="1" applyFont="1" applyFill="1" applyBorder="1" applyAlignment="1">
      <alignment horizontal="center" vertical="top"/>
    </xf>
    <xf numFmtId="181" fontId="10" fillId="4" borderId="54" xfId="5" applyNumberFormat="1" applyFont="1" applyFill="1" applyBorder="1" applyAlignment="1">
      <alignment horizontal="center" vertical="top"/>
    </xf>
    <xf numFmtId="0" fontId="10" fillId="4" borderId="13" xfId="4" applyFont="1" applyFill="1" applyBorder="1" applyAlignment="1">
      <alignment horizontal="center" vertical="top" shrinkToFit="1"/>
    </xf>
    <xf numFmtId="0" fontId="10" fillId="4" borderId="0" xfId="4" applyFont="1" applyFill="1" applyAlignment="1">
      <alignment horizontal="center" vertical="top" shrinkToFit="1"/>
    </xf>
    <xf numFmtId="0" fontId="10" fillId="4" borderId="14" xfId="4" applyFont="1" applyFill="1" applyBorder="1" applyAlignment="1">
      <alignment horizontal="center" vertical="top" shrinkToFit="1"/>
    </xf>
    <xf numFmtId="0" fontId="10" fillId="4" borderId="53" xfId="4" applyFont="1" applyFill="1" applyBorder="1" applyAlignment="1">
      <alignment horizontal="center" vertical="top" shrinkToFit="1"/>
    </xf>
    <xf numFmtId="0" fontId="10" fillId="4" borderId="20" xfId="4" applyFont="1" applyFill="1" applyBorder="1" applyAlignment="1">
      <alignment horizontal="center" vertical="top" shrinkToFit="1"/>
    </xf>
    <xf numFmtId="0" fontId="10" fillId="4" borderId="54" xfId="4" applyFont="1" applyFill="1" applyBorder="1" applyAlignment="1">
      <alignment horizontal="center" vertical="top" shrinkToFit="1"/>
    </xf>
    <xf numFmtId="196" fontId="10" fillId="4" borderId="13" xfId="5" applyNumberFormat="1" applyFont="1" applyFill="1" applyBorder="1" applyAlignment="1">
      <alignment horizontal="center" vertical="top" shrinkToFit="1"/>
    </xf>
    <xf numFmtId="196" fontId="10" fillId="4" borderId="0" xfId="5" applyNumberFormat="1" applyFont="1" applyFill="1" applyAlignment="1">
      <alignment horizontal="center" vertical="top" shrinkToFit="1"/>
    </xf>
    <xf numFmtId="196" fontId="10" fillId="4" borderId="107" xfId="5" applyNumberFormat="1" applyFont="1" applyFill="1" applyBorder="1" applyAlignment="1">
      <alignment horizontal="center" vertical="top" shrinkToFit="1"/>
    </xf>
    <xf numFmtId="196" fontId="10" fillId="4" borderId="53" xfId="5" applyNumberFormat="1" applyFont="1" applyFill="1" applyBorder="1" applyAlignment="1">
      <alignment horizontal="center" vertical="top" shrinkToFit="1"/>
    </xf>
    <xf numFmtId="196" fontId="10" fillId="4" borderId="20" xfId="5" applyNumberFormat="1" applyFont="1" applyFill="1" applyBorder="1" applyAlignment="1">
      <alignment horizontal="center" vertical="top" shrinkToFit="1"/>
    </xf>
    <xf numFmtId="196" fontId="10" fillId="4" borderId="177" xfId="5" applyNumberFormat="1" applyFont="1" applyFill="1" applyBorder="1" applyAlignment="1">
      <alignment horizontal="center" vertical="top" shrinkToFit="1"/>
    </xf>
    <xf numFmtId="0" fontId="10" fillId="0" borderId="98" xfId="4" applyFont="1" applyFill="1" applyBorder="1" applyAlignment="1">
      <alignment horizontal="center" vertical="top" shrinkToFit="1"/>
    </xf>
    <xf numFmtId="0" fontId="10" fillId="0" borderId="111" xfId="4" applyFont="1" applyFill="1" applyBorder="1" applyAlignment="1">
      <alignment horizontal="center" vertical="top" shrinkToFit="1"/>
    </xf>
    <xf numFmtId="181" fontId="10" fillId="0" borderId="58" xfId="4" applyNumberFormat="1" applyFont="1" applyFill="1" applyBorder="1" applyAlignment="1">
      <alignment horizontal="center" vertical="center" shrinkToFit="1"/>
    </xf>
    <xf numFmtId="191" fontId="10" fillId="0" borderId="112" xfId="4" applyNumberFormat="1" applyFont="1" applyFill="1" applyBorder="1" applyAlignment="1">
      <alignment horizontal="center" vertical="center" shrinkToFit="1"/>
    </xf>
    <xf numFmtId="191" fontId="10" fillId="0" borderId="54" xfId="4" applyNumberFormat="1" applyFont="1" applyFill="1" applyBorder="1" applyAlignment="1">
      <alignment horizontal="center" vertical="center" shrinkToFit="1"/>
    </xf>
    <xf numFmtId="195" fontId="14" fillId="0" borderId="116" xfId="5" applyNumberFormat="1" applyFont="1" applyBorder="1" applyAlignment="1">
      <alignment horizontal="center" vertical="top" shrinkToFit="1"/>
    </xf>
    <xf numFmtId="195" fontId="14" fillId="0" borderId="115" xfId="5" applyNumberFormat="1" applyFont="1" applyBorder="1" applyAlignment="1">
      <alignment horizontal="center" vertical="top" shrinkToFit="1"/>
    </xf>
    <xf numFmtId="195" fontId="14" fillId="4" borderId="116" xfId="5" applyNumberFormat="1" applyFont="1" applyFill="1" applyBorder="1" applyAlignment="1">
      <alignment horizontal="center" vertical="top" shrinkToFit="1"/>
    </xf>
    <xf numFmtId="195" fontId="14" fillId="4" borderId="42" xfId="5" applyNumberFormat="1" applyFont="1" applyFill="1" applyBorder="1" applyAlignment="1">
      <alignment horizontal="center" vertical="top" shrinkToFit="1"/>
    </xf>
    <xf numFmtId="190" fontId="10" fillId="4" borderId="13" xfId="4" applyNumberFormat="1" applyFont="1" applyFill="1" applyBorder="1" applyAlignment="1">
      <alignment horizontal="center" vertical="center" shrinkToFit="1"/>
    </xf>
    <xf numFmtId="190" fontId="10" fillId="4" borderId="0" xfId="4" applyNumberFormat="1" applyFont="1" applyFill="1" applyAlignment="1">
      <alignment horizontal="center" vertical="center" shrinkToFit="1"/>
    </xf>
    <xf numFmtId="190" fontId="10" fillId="4" borderId="14" xfId="4" applyNumberFormat="1" applyFont="1" applyFill="1" applyBorder="1" applyAlignment="1">
      <alignment horizontal="center" vertical="center" shrinkToFit="1"/>
    </xf>
    <xf numFmtId="190" fontId="10" fillId="4" borderId="15" xfId="4" applyNumberFormat="1" applyFont="1" applyFill="1" applyBorder="1" applyAlignment="1">
      <alignment horizontal="center" vertical="center" shrinkToFit="1"/>
    </xf>
    <xf numFmtId="190" fontId="10" fillId="4" borderId="6" xfId="4" applyNumberFormat="1" applyFont="1" applyFill="1" applyBorder="1" applyAlignment="1">
      <alignment horizontal="center" vertical="center" shrinkToFit="1"/>
    </xf>
    <xf numFmtId="190" fontId="10" fillId="4" borderId="16" xfId="4" applyNumberFormat="1" applyFont="1" applyFill="1" applyBorder="1" applyAlignment="1">
      <alignment horizontal="center" vertical="center" shrinkToFit="1"/>
    </xf>
    <xf numFmtId="196" fontId="10" fillId="4" borderId="43" xfId="5" applyNumberFormat="1" applyFont="1" applyFill="1" applyBorder="1" applyAlignment="1">
      <alignment horizontal="center" vertical="center" shrinkToFit="1"/>
    </xf>
    <xf numFmtId="196" fontId="10" fillId="4" borderId="21" xfId="5" applyNumberFormat="1" applyFont="1" applyFill="1" applyBorder="1" applyAlignment="1">
      <alignment horizontal="center" vertical="center" shrinkToFit="1"/>
    </xf>
    <xf numFmtId="196" fontId="10" fillId="4" borderId="115" xfId="5" applyNumberFormat="1" applyFont="1" applyFill="1" applyBorder="1" applyAlignment="1">
      <alignment horizontal="center" vertical="center" shrinkToFit="1"/>
    </xf>
    <xf numFmtId="196" fontId="10" fillId="4" borderId="13" xfId="5" applyNumberFormat="1" applyFont="1" applyFill="1" applyBorder="1" applyAlignment="1">
      <alignment horizontal="center" vertical="center" shrinkToFit="1"/>
    </xf>
    <xf numFmtId="196" fontId="10" fillId="4" borderId="0" xfId="5" applyNumberFormat="1" applyFont="1" applyFill="1" applyAlignment="1">
      <alignment horizontal="center" vertical="center" shrinkToFit="1"/>
    </xf>
    <xf numFmtId="196" fontId="10" fillId="4" borderId="107" xfId="5" applyNumberFormat="1" applyFont="1" applyFill="1" applyBorder="1" applyAlignment="1">
      <alignment horizontal="center" vertical="center" shrinkToFit="1"/>
    </xf>
    <xf numFmtId="196" fontId="10" fillId="4" borderId="15" xfId="5" applyNumberFormat="1" applyFont="1" applyFill="1" applyBorder="1" applyAlignment="1">
      <alignment horizontal="center" vertical="center" shrinkToFit="1"/>
    </xf>
    <xf numFmtId="196" fontId="10" fillId="4" borderId="6" xfId="5" applyNumberFormat="1" applyFont="1" applyFill="1" applyBorder="1" applyAlignment="1">
      <alignment horizontal="center" vertical="center" shrinkToFit="1"/>
    </xf>
    <xf numFmtId="196" fontId="10" fillId="4" borderId="104" xfId="5" applyNumberFormat="1" applyFont="1" applyFill="1" applyBorder="1" applyAlignment="1">
      <alignment horizontal="center" vertical="center" shrinkToFit="1"/>
    </xf>
    <xf numFmtId="0" fontId="10" fillId="0" borderId="117" xfId="4" applyFont="1" applyFill="1" applyBorder="1" applyAlignment="1">
      <alignment horizontal="center" vertical="center" shrinkToFit="1"/>
    </xf>
    <xf numFmtId="0" fontId="10" fillId="0" borderId="98" xfId="4" applyFont="1" applyFill="1" applyBorder="1" applyAlignment="1">
      <alignment horizontal="center" vertical="center" shrinkToFit="1"/>
    </xf>
    <xf numFmtId="0" fontId="10" fillId="0" borderId="105" xfId="4" applyFont="1" applyFill="1" applyBorder="1" applyAlignment="1">
      <alignment horizontal="center" vertical="center" shrinkToFit="1"/>
    </xf>
    <xf numFmtId="0" fontId="10" fillId="0" borderId="235" xfId="4" applyFont="1" applyBorder="1" applyAlignment="1">
      <alignment vertical="center" shrinkToFit="1"/>
    </xf>
    <xf numFmtId="0" fontId="10" fillId="0" borderId="114" xfId="4" applyFont="1" applyBorder="1" applyAlignment="1">
      <alignment vertical="center" shrinkToFit="1"/>
    </xf>
    <xf numFmtId="0" fontId="10" fillId="0" borderId="57" xfId="4" applyFont="1" applyBorder="1" applyAlignment="1">
      <alignment horizontal="left" vertical="center" shrinkToFit="1"/>
    </xf>
    <xf numFmtId="0" fontId="10" fillId="0" borderId="68" xfId="4" applyFont="1" applyBorder="1" applyAlignment="1">
      <alignment horizontal="left" vertical="center" shrinkToFit="1"/>
    </xf>
    <xf numFmtId="0" fontId="10" fillId="0" borderId="85" xfId="4" applyFont="1" applyBorder="1" applyAlignment="1">
      <alignment horizontal="center" vertical="center" shrinkToFit="1"/>
    </xf>
    <xf numFmtId="0" fontId="10" fillId="0" borderId="28" xfId="4" applyFont="1" applyBorder="1" applyAlignment="1">
      <alignment horizontal="center" vertical="center" shrinkToFit="1"/>
    </xf>
    <xf numFmtId="0" fontId="10" fillId="0" borderId="86" xfId="4" applyFont="1" applyBorder="1" applyAlignment="1">
      <alignment horizontal="center" vertical="center" shrinkToFit="1"/>
    </xf>
    <xf numFmtId="191" fontId="10" fillId="0" borderId="100" xfId="4" applyNumberFormat="1" applyFont="1" applyFill="1" applyBorder="1" applyAlignment="1">
      <alignment horizontal="center" vertical="center" shrinkToFit="1"/>
    </xf>
    <xf numFmtId="191" fontId="10" fillId="0" borderId="16" xfId="4" applyNumberFormat="1" applyFont="1" applyFill="1" applyBorder="1" applyAlignment="1">
      <alignment horizontal="center" vertical="center" shrinkToFit="1"/>
    </xf>
    <xf numFmtId="181" fontId="10" fillId="4" borderId="144" xfId="4" applyNumberFormat="1" applyFont="1" applyFill="1" applyBorder="1" applyAlignment="1">
      <alignment horizontal="right" vertical="center"/>
    </xf>
    <xf numFmtId="181" fontId="10" fillId="4" borderId="145" xfId="4" applyNumberFormat="1" applyFont="1" applyFill="1" applyBorder="1" applyAlignment="1">
      <alignment horizontal="right" vertical="center"/>
    </xf>
    <xf numFmtId="0" fontId="10" fillId="0" borderId="43" xfId="4" applyFont="1" applyFill="1" applyBorder="1" applyAlignment="1">
      <alignment horizontal="center" vertical="center" shrinkToFit="1"/>
    </xf>
    <xf numFmtId="0" fontId="10" fillId="0" borderId="21" xfId="4" applyFont="1" applyFill="1" applyBorder="1" applyAlignment="1">
      <alignment horizontal="center" vertical="center" shrinkToFit="1"/>
    </xf>
    <xf numFmtId="0" fontId="10" fillId="0" borderId="42" xfId="4" applyFont="1" applyFill="1" applyBorder="1" applyAlignment="1">
      <alignment horizontal="center" vertical="center" shrinkToFit="1"/>
    </xf>
    <xf numFmtId="0" fontId="10" fillId="0" borderId="13" xfId="4" applyFont="1" applyFill="1" applyBorder="1" applyAlignment="1">
      <alignment horizontal="center" vertical="center" shrinkToFit="1"/>
    </xf>
    <xf numFmtId="0" fontId="10" fillId="0" borderId="14" xfId="4" applyFont="1" applyFill="1" applyBorder="1" applyAlignment="1">
      <alignment horizontal="center" vertical="center" shrinkToFit="1"/>
    </xf>
    <xf numFmtId="4" fontId="10" fillId="0" borderId="43" xfId="4" applyNumberFormat="1" applyFont="1" applyFill="1" applyBorder="1" applyAlignment="1">
      <alignment horizontal="right" vertical="center" shrinkToFit="1"/>
    </xf>
    <xf numFmtId="4" fontId="10" fillId="0" borderId="21" xfId="4" applyNumberFormat="1" applyFont="1" applyFill="1" applyBorder="1" applyAlignment="1">
      <alignment horizontal="right" vertical="center" shrinkToFit="1"/>
    </xf>
    <xf numFmtId="4" fontId="10" fillId="0" borderId="42" xfId="4" applyNumberFormat="1" applyFont="1" applyFill="1" applyBorder="1" applyAlignment="1">
      <alignment horizontal="right" vertical="center" shrinkToFit="1"/>
    </xf>
    <xf numFmtId="4" fontId="10" fillId="0" borderId="15" xfId="4" applyNumberFormat="1" applyFont="1" applyFill="1" applyBorder="1" applyAlignment="1">
      <alignment horizontal="right" vertical="center" shrinkToFit="1"/>
    </xf>
    <xf numFmtId="4" fontId="10" fillId="0" borderId="6" xfId="4" applyNumberFormat="1" applyFont="1" applyFill="1" applyBorder="1" applyAlignment="1">
      <alignment horizontal="right" vertical="center" shrinkToFit="1"/>
    </xf>
    <xf numFmtId="4" fontId="10" fillId="0" borderId="16" xfId="4" applyNumberFormat="1" applyFont="1" applyFill="1" applyBorder="1" applyAlignment="1">
      <alignment horizontal="right" vertical="center" shrinkToFit="1"/>
    </xf>
    <xf numFmtId="195" fontId="14" fillId="0" borderId="43" xfId="5" applyNumberFormat="1" applyFont="1" applyBorder="1" applyAlignment="1">
      <alignment horizontal="center" vertical="top" shrinkToFit="1"/>
    </xf>
    <xf numFmtId="0" fontId="10" fillId="0" borderId="6" xfId="4" applyFont="1" applyBorder="1" applyAlignment="1">
      <alignment horizontal="left" vertical="center" shrinkToFit="1"/>
    </xf>
    <xf numFmtId="0" fontId="10" fillId="0" borderId="16" xfId="4" applyFont="1" applyBorder="1" applyAlignment="1">
      <alignment horizontal="left" vertical="center" shrinkToFit="1"/>
    </xf>
    <xf numFmtId="181" fontId="10" fillId="0" borderId="116" xfId="4" applyNumberFormat="1" applyFont="1" applyFill="1" applyBorder="1" applyAlignment="1">
      <alignment horizontal="center" shrinkToFit="1"/>
    </xf>
    <xf numFmtId="181" fontId="10" fillId="0" borderId="42" xfId="4" applyNumberFormat="1" applyFont="1" applyFill="1" applyBorder="1" applyAlignment="1">
      <alignment horizontal="center" shrinkToFit="1"/>
    </xf>
    <xf numFmtId="181" fontId="10" fillId="0" borderId="58" xfId="4" applyNumberFormat="1" applyFont="1" applyFill="1" applyBorder="1" applyAlignment="1">
      <alignment horizontal="center" shrinkToFit="1"/>
    </xf>
    <xf numFmtId="181" fontId="10" fillId="0" borderId="14" xfId="4" applyNumberFormat="1" applyFont="1" applyFill="1" applyBorder="1" applyAlignment="1">
      <alignment horizontal="center" shrinkToFit="1"/>
    </xf>
    <xf numFmtId="0" fontId="10" fillId="0" borderId="119" xfId="4" applyFont="1" applyBorder="1" applyAlignment="1">
      <alignment horizontal="left" vertical="center" shrinkToFit="1"/>
    </xf>
    <xf numFmtId="0" fontId="15" fillId="0" borderId="119" xfId="4" applyFont="1" applyBorder="1" applyAlignment="1">
      <alignment horizontal="left" vertical="center" shrinkToFit="1"/>
    </xf>
    <xf numFmtId="0" fontId="10" fillId="0" borderId="120" xfId="4" applyFont="1" applyBorder="1" applyAlignment="1">
      <alignment horizontal="left" vertical="center" shrinkToFit="1"/>
    </xf>
    <xf numFmtId="0" fontId="10" fillId="0" borderId="15" xfId="5" applyFont="1" applyBorder="1" applyAlignment="1">
      <alignment horizontal="center" vertical="top" shrinkToFit="1"/>
    </xf>
    <xf numFmtId="0" fontId="10" fillId="0" borderId="104" xfId="5" applyFont="1" applyBorder="1" applyAlignment="1">
      <alignment horizontal="center" vertical="top" shrinkToFit="1"/>
    </xf>
    <xf numFmtId="0" fontId="10" fillId="0" borderId="100" xfId="5" applyFont="1" applyBorder="1" applyAlignment="1">
      <alignment horizontal="center" vertical="top" shrinkToFit="1"/>
    </xf>
    <xf numFmtId="181" fontId="10" fillId="4" borderId="58" xfId="5" applyNumberFormat="1" applyFont="1" applyFill="1" applyBorder="1" applyAlignment="1">
      <alignment horizontal="center" vertical="top" shrinkToFit="1"/>
    </xf>
    <xf numFmtId="181" fontId="10" fillId="4" borderId="14" xfId="5" applyNumberFormat="1" applyFont="1" applyFill="1" applyBorder="1" applyAlignment="1">
      <alignment horizontal="center" vertical="top" shrinkToFit="1"/>
    </xf>
    <xf numFmtId="181" fontId="10" fillId="4" borderId="100" xfId="5" applyNumberFormat="1" applyFont="1" applyFill="1" applyBorder="1" applyAlignment="1">
      <alignment horizontal="center" vertical="top" shrinkToFit="1"/>
    </xf>
    <xf numFmtId="181" fontId="10" fillId="4" borderId="16" xfId="5" applyNumberFormat="1" applyFont="1" applyFill="1" applyBorder="1" applyAlignment="1">
      <alignment horizontal="center" vertical="top" shrinkToFit="1"/>
    </xf>
    <xf numFmtId="3" fontId="10" fillId="0" borderId="17" xfId="4" applyNumberFormat="1" applyFont="1" applyBorder="1" applyAlignment="1">
      <alignment horizontal="right" vertical="center"/>
    </xf>
    <xf numFmtId="3" fontId="10" fillId="0" borderId="18" xfId="4" applyNumberFormat="1" applyFont="1" applyBorder="1" applyAlignment="1">
      <alignment horizontal="right" vertical="center"/>
    </xf>
    <xf numFmtId="0" fontId="10" fillId="0" borderId="56" xfId="5" applyFont="1" applyBorder="1" applyAlignment="1">
      <alignment horizontal="center" vertical="top" shrinkToFit="1"/>
    </xf>
    <xf numFmtId="0" fontId="10" fillId="0" borderId="98" xfId="5" applyFont="1" applyBorder="1" applyAlignment="1">
      <alignment horizontal="center" vertical="top" shrinkToFit="1"/>
    </xf>
    <xf numFmtId="0" fontId="10" fillId="0" borderId="69" xfId="5" applyFont="1" applyBorder="1" applyAlignment="1">
      <alignment horizontal="center" vertical="top" shrinkToFit="1"/>
    </xf>
    <xf numFmtId="0" fontId="10" fillId="0" borderId="105" xfId="5" applyFont="1" applyBorder="1" applyAlignment="1">
      <alignment horizontal="center" vertical="top" shrinkToFit="1"/>
    </xf>
    <xf numFmtId="196" fontId="10" fillId="4" borderId="10" xfId="5" applyNumberFormat="1" applyFont="1" applyFill="1" applyBorder="1" applyAlignment="1">
      <alignment horizontal="center" vertical="center" shrinkToFit="1"/>
    </xf>
    <xf numFmtId="196" fontId="10" fillId="4" borderId="11" xfId="5" applyNumberFormat="1" applyFont="1" applyFill="1" applyBorder="1" applyAlignment="1">
      <alignment horizontal="center" vertical="center" shrinkToFit="1"/>
    </xf>
    <xf numFmtId="196" fontId="10" fillId="4" borderId="103" xfId="5" applyNumberFormat="1" applyFont="1" applyFill="1" applyBorder="1" applyAlignment="1">
      <alignment horizontal="center" vertical="center" shrinkToFit="1"/>
    </xf>
    <xf numFmtId="0" fontId="10" fillId="0" borderId="96" xfId="4" applyFont="1" applyFill="1" applyBorder="1" applyAlignment="1">
      <alignment horizontal="center" vertical="center" shrinkToFit="1"/>
    </xf>
    <xf numFmtId="181" fontId="10" fillId="0" borderId="64" xfId="4" applyNumberFormat="1" applyFont="1" applyFill="1" applyBorder="1" applyAlignment="1">
      <alignment horizontal="center" shrinkToFit="1"/>
    </xf>
    <xf numFmtId="181" fontId="10" fillId="0" borderId="12" xfId="4" applyNumberFormat="1" applyFont="1" applyFill="1" applyBorder="1" applyAlignment="1">
      <alignment horizontal="center" shrinkToFit="1"/>
    </xf>
    <xf numFmtId="0" fontId="10" fillId="0" borderId="44" xfId="4" applyFont="1" applyBorder="1" applyAlignment="1">
      <alignment horizontal="left" vertical="center" shrinkToFit="1"/>
    </xf>
    <xf numFmtId="0" fontId="10" fillId="0" borderId="47" xfId="4" applyFont="1" applyBorder="1" applyAlignment="1">
      <alignment horizontal="left" vertical="center" shrinkToFit="1"/>
    </xf>
    <xf numFmtId="195" fontId="14" fillId="0" borderId="11" xfId="5" applyNumberFormat="1" applyFont="1" applyBorder="1" applyAlignment="1">
      <alignment horizontal="center" vertical="top" shrinkToFit="1"/>
    </xf>
    <xf numFmtId="0" fontId="10" fillId="0" borderId="333" xfId="4" applyFont="1" applyBorder="1" applyAlignment="1">
      <alignment horizontal="center" vertical="center"/>
    </xf>
    <xf numFmtId="0" fontId="10" fillId="0" borderId="334" xfId="4" applyFont="1" applyBorder="1" applyAlignment="1">
      <alignment horizontal="center" vertical="center"/>
    </xf>
    <xf numFmtId="0" fontId="21" fillId="0" borderId="10" xfId="4" applyFont="1" applyBorder="1" applyAlignment="1">
      <alignment horizontal="left" vertical="top"/>
    </xf>
    <xf numFmtId="0" fontId="21" fillId="0" borderId="11" xfId="4" applyFont="1" applyBorder="1" applyAlignment="1">
      <alignment horizontal="left" vertical="top"/>
    </xf>
    <xf numFmtId="0" fontId="14" fillId="2" borderId="0" xfId="4" applyFont="1" applyFill="1" applyAlignment="1">
      <alignment horizontal="center" vertical="top" textRotation="255" shrinkToFit="1"/>
    </xf>
    <xf numFmtId="0" fontId="14" fillId="2" borderId="14" xfId="4" applyFont="1" applyFill="1" applyBorder="1" applyAlignment="1">
      <alignment horizontal="left" vertical="top" wrapText="1"/>
    </xf>
    <xf numFmtId="0" fontId="10" fillId="0" borderId="53" xfId="4" applyFont="1" applyFill="1" applyBorder="1" applyAlignment="1">
      <alignment horizontal="center" vertical="center" shrinkToFit="1"/>
    </xf>
    <xf numFmtId="0" fontId="10" fillId="0" borderId="20" xfId="4" applyFont="1" applyFill="1" applyBorder="1" applyAlignment="1">
      <alignment horizontal="center" vertical="center" shrinkToFit="1"/>
    </xf>
    <xf numFmtId="0" fontId="10" fillId="0" borderId="54" xfId="4" applyFont="1" applyFill="1" applyBorder="1" applyAlignment="1">
      <alignment horizontal="center" vertical="center" shrinkToFit="1"/>
    </xf>
    <xf numFmtId="181" fontId="10" fillId="4" borderId="43" xfId="5" applyNumberFormat="1" applyFont="1" applyFill="1" applyBorder="1" applyAlignment="1">
      <alignment horizontal="center" vertical="center" shrinkToFit="1"/>
    </xf>
    <xf numFmtId="181" fontId="10" fillId="4" borderId="21" xfId="5" applyNumberFormat="1" applyFont="1" applyFill="1" applyBorder="1" applyAlignment="1">
      <alignment horizontal="center" vertical="center" shrinkToFit="1"/>
    </xf>
    <xf numFmtId="181" fontId="10" fillId="4" borderId="115" xfId="5" applyNumberFormat="1" applyFont="1" applyFill="1" applyBorder="1" applyAlignment="1">
      <alignment horizontal="center" vertical="center" shrinkToFit="1"/>
    </xf>
    <xf numFmtId="181" fontId="10" fillId="4" borderId="13" xfId="5" applyNumberFormat="1" applyFont="1" applyFill="1" applyBorder="1" applyAlignment="1">
      <alignment horizontal="center" vertical="center" shrinkToFit="1"/>
    </xf>
    <xf numFmtId="181" fontId="10" fillId="4" borderId="0" xfId="5" applyNumberFormat="1" applyFont="1" applyFill="1" applyAlignment="1">
      <alignment horizontal="center" vertical="center" shrinkToFit="1"/>
    </xf>
    <xf numFmtId="181" fontId="10" fillId="4" borderId="107" xfId="5" applyNumberFormat="1" applyFont="1" applyFill="1" applyBorder="1" applyAlignment="1">
      <alignment horizontal="center" vertical="center" shrinkToFit="1"/>
    </xf>
    <xf numFmtId="181" fontId="10" fillId="4" borderId="15" xfId="5" applyNumberFormat="1" applyFont="1" applyFill="1" applyBorder="1" applyAlignment="1">
      <alignment horizontal="center" vertical="center" shrinkToFit="1"/>
    </xf>
    <xf numFmtId="181" fontId="10" fillId="4" borderId="6" xfId="5" applyNumberFormat="1" applyFont="1" applyFill="1" applyBorder="1" applyAlignment="1">
      <alignment horizontal="center" vertical="center" shrinkToFit="1"/>
    </xf>
    <xf numFmtId="181" fontId="10" fillId="4" borderId="104" xfId="5" applyNumberFormat="1" applyFont="1" applyFill="1" applyBorder="1" applyAlignment="1">
      <alignment horizontal="center" vertical="center" shrinkToFit="1"/>
    </xf>
    <xf numFmtId="181" fontId="10" fillId="4" borderId="117" xfId="4" applyNumberFormat="1" applyFont="1" applyFill="1" applyBorder="1" applyAlignment="1">
      <alignment horizontal="center" vertical="center" shrinkToFit="1"/>
    </xf>
    <xf numFmtId="181" fontId="10" fillId="4" borderId="98" xfId="4" applyNumberFormat="1" applyFont="1" applyFill="1" applyBorder="1" applyAlignment="1">
      <alignment horizontal="center" vertical="center" shrinkToFit="1"/>
    </xf>
    <xf numFmtId="181" fontId="10" fillId="4" borderId="105" xfId="4" applyNumberFormat="1" applyFont="1" applyFill="1" applyBorder="1" applyAlignment="1">
      <alignment horizontal="center" vertical="center" shrinkToFit="1"/>
    </xf>
    <xf numFmtId="0" fontId="10" fillId="0" borderId="43" xfId="4" applyFont="1" applyFill="1" applyBorder="1" applyAlignment="1">
      <alignment horizontal="center" vertical="center"/>
    </xf>
    <xf numFmtId="0" fontId="10" fillId="0" borderId="21" xfId="4" applyFont="1" applyFill="1" applyBorder="1" applyAlignment="1">
      <alignment horizontal="center" vertical="center"/>
    </xf>
    <xf numFmtId="0" fontId="10" fillId="0" borderId="42" xfId="4" applyFont="1" applyFill="1" applyBorder="1" applyAlignment="1">
      <alignment horizontal="center" vertical="center"/>
    </xf>
    <xf numFmtId="4" fontId="10" fillId="4" borderId="43" xfId="4" applyNumberFormat="1" applyFont="1" applyFill="1" applyBorder="1" applyAlignment="1">
      <alignment horizontal="center" vertical="center" shrinkToFit="1"/>
    </xf>
    <xf numFmtId="4" fontId="10" fillId="4" borderId="21" xfId="4" applyNumberFormat="1" applyFont="1" applyFill="1" applyBorder="1" applyAlignment="1">
      <alignment horizontal="center" vertical="center" shrinkToFit="1"/>
    </xf>
    <xf numFmtId="4" fontId="10" fillId="4" borderId="42" xfId="4" applyNumberFormat="1" applyFont="1" applyFill="1" applyBorder="1" applyAlignment="1">
      <alignment horizontal="center" vertical="center" shrinkToFit="1"/>
    </xf>
    <xf numFmtId="4" fontId="10" fillId="4" borderId="15" xfId="4" applyNumberFormat="1" applyFont="1" applyFill="1" applyBorder="1" applyAlignment="1">
      <alignment horizontal="center" vertical="center" shrinkToFit="1"/>
    </xf>
    <xf numFmtId="4" fontId="10" fillId="4" borderId="6" xfId="4" applyNumberFormat="1" applyFont="1" applyFill="1" applyBorder="1" applyAlignment="1">
      <alignment horizontal="center" vertical="center" shrinkToFit="1"/>
    </xf>
    <xf numFmtId="4" fontId="10" fillId="4" borderId="16" xfId="4" applyNumberFormat="1" applyFont="1" applyFill="1" applyBorder="1" applyAlignment="1">
      <alignment horizontal="center" vertical="center" shrinkToFit="1"/>
    </xf>
    <xf numFmtId="195" fontId="14" fillId="4" borderId="43" xfId="5" applyNumberFormat="1" applyFont="1" applyFill="1" applyBorder="1" applyAlignment="1">
      <alignment horizontal="center" vertical="top" shrinkToFit="1"/>
    </xf>
    <xf numFmtId="195" fontId="14" fillId="4" borderId="21" xfId="5" applyNumberFormat="1" applyFont="1" applyFill="1" applyBorder="1" applyAlignment="1">
      <alignment horizontal="center" vertical="top" shrinkToFit="1"/>
    </xf>
    <xf numFmtId="195" fontId="14" fillId="4" borderId="115" xfId="5" applyNumberFormat="1" applyFont="1" applyFill="1" applyBorder="1" applyAlignment="1">
      <alignment horizontal="center" vertical="top" shrinkToFit="1"/>
    </xf>
    <xf numFmtId="0" fontId="10" fillId="0" borderId="59" xfId="4" applyFont="1" applyBorder="1" applyAlignment="1">
      <alignment horizontal="left" vertical="center" shrinkToFit="1"/>
    </xf>
    <xf numFmtId="0" fontId="10" fillId="0" borderId="60" xfId="4" applyFont="1" applyBorder="1" applyAlignment="1">
      <alignment horizontal="left" vertical="center" shrinkToFit="1"/>
    </xf>
    <xf numFmtId="191" fontId="10" fillId="4" borderId="100" xfId="4" applyNumberFormat="1" applyFont="1" applyFill="1" applyBorder="1" applyAlignment="1">
      <alignment horizontal="center" vertical="center" shrinkToFit="1"/>
    </xf>
    <xf numFmtId="191" fontId="10" fillId="4" borderId="16" xfId="4" applyNumberFormat="1" applyFont="1" applyFill="1" applyBorder="1" applyAlignment="1">
      <alignment horizontal="center" vertical="center" shrinkToFit="1"/>
    </xf>
    <xf numFmtId="0" fontId="10" fillId="0" borderId="48" xfId="4" applyFont="1" applyBorder="1" applyAlignment="1">
      <alignment horizontal="left" vertical="center" shrinkToFit="1"/>
    </xf>
    <xf numFmtId="0" fontId="10" fillId="0" borderId="71" xfId="4" applyFont="1" applyBorder="1" applyAlignment="1">
      <alignment horizontal="left" vertical="center" shrinkToFit="1"/>
    </xf>
    <xf numFmtId="0" fontId="41" fillId="0" borderId="43" xfId="4" applyFont="1" applyFill="1" applyBorder="1" applyAlignment="1">
      <alignment horizontal="center" vertical="center" wrapText="1"/>
    </xf>
    <xf numFmtId="0" fontId="41" fillId="0" borderId="21" xfId="4" applyFont="1" applyFill="1" applyBorder="1" applyAlignment="1">
      <alignment horizontal="center" vertical="center" wrapText="1"/>
    </xf>
    <xf numFmtId="0" fontId="41" fillId="0" borderId="42" xfId="4" applyFont="1" applyFill="1" applyBorder="1" applyAlignment="1">
      <alignment horizontal="center" vertical="center" wrapText="1"/>
    </xf>
    <xf numFmtId="0" fontId="41" fillId="0" borderId="13" xfId="4" applyFont="1" applyFill="1" applyBorder="1" applyAlignment="1">
      <alignment horizontal="center" vertical="center" wrapText="1"/>
    </xf>
    <xf numFmtId="0" fontId="41" fillId="0" borderId="0" xfId="4" applyFont="1" applyFill="1" applyAlignment="1">
      <alignment horizontal="center" vertical="center" wrapText="1"/>
    </xf>
    <xf numFmtId="0" fontId="41" fillId="0" borderId="14" xfId="4" applyFont="1" applyFill="1" applyBorder="1" applyAlignment="1">
      <alignment horizontal="center" vertical="center" wrapText="1"/>
    </xf>
    <xf numFmtId="0" fontId="41" fillId="0" borderId="53" xfId="4" applyFont="1" applyFill="1" applyBorder="1" applyAlignment="1">
      <alignment horizontal="center" vertical="center" wrapText="1"/>
    </xf>
    <xf numFmtId="0" fontId="41" fillId="0" borderId="20" xfId="4" applyFont="1" applyFill="1" applyBorder="1" applyAlignment="1">
      <alignment horizontal="center" vertical="center" wrapText="1"/>
    </xf>
    <xf numFmtId="0" fontId="41" fillId="0" borderId="54" xfId="4" applyFont="1" applyFill="1" applyBorder="1" applyAlignment="1">
      <alignment horizontal="center" vertical="center" wrapText="1"/>
    </xf>
    <xf numFmtId="181" fontId="10" fillId="4" borderId="116" xfId="4" applyNumberFormat="1" applyFont="1" applyFill="1" applyBorder="1" applyAlignment="1">
      <alignment horizontal="center" shrinkToFit="1"/>
    </xf>
    <xf numFmtId="181" fontId="10" fillId="4" borderId="42" xfId="4" applyNumberFormat="1" applyFont="1" applyFill="1" applyBorder="1" applyAlignment="1">
      <alignment horizontal="center" shrinkToFit="1"/>
    </xf>
    <xf numFmtId="181" fontId="10" fillId="4" borderId="58" xfId="4" applyNumberFormat="1" applyFont="1" applyFill="1" applyBorder="1" applyAlignment="1">
      <alignment horizontal="center" shrinkToFit="1"/>
    </xf>
    <xf numFmtId="181" fontId="10" fillId="4" borderId="14" xfId="4" applyNumberFormat="1" applyFont="1" applyFill="1" applyBorder="1" applyAlignment="1">
      <alignment horizontal="center" shrinkToFit="1"/>
    </xf>
    <xf numFmtId="181" fontId="10" fillId="4" borderId="56" xfId="5" applyNumberFormat="1" applyFont="1" applyFill="1" applyBorder="1" applyAlignment="1">
      <alignment horizontal="center" vertical="top" shrinkToFit="1"/>
    </xf>
    <xf numFmtId="181" fontId="10" fillId="4" borderId="69" xfId="5" applyNumberFormat="1" applyFont="1" applyFill="1" applyBorder="1" applyAlignment="1">
      <alignment horizontal="center" vertical="top" shrinkToFit="1"/>
    </xf>
    <xf numFmtId="181" fontId="10" fillId="4" borderId="98" xfId="5" applyNumberFormat="1" applyFont="1" applyFill="1" applyBorder="1" applyAlignment="1">
      <alignment horizontal="center" vertical="top" shrinkToFit="1"/>
    </xf>
    <xf numFmtId="181" fontId="10" fillId="4" borderId="105" xfId="5" applyNumberFormat="1" applyFont="1" applyFill="1" applyBorder="1" applyAlignment="1">
      <alignment horizontal="center" vertical="top" shrinkToFit="1"/>
    </xf>
    <xf numFmtId="181" fontId="10" fillId="4" borderId="99" xfId="5" applyNumberFormat="1" applyFont="1" applyFill="1" applyBorder="1" applyAlignment="1">
      <alignment horizontal="center" vertical="top" shrinkToFit="1"/>
    </xf>
    <xf numFmtId="181" fontId="10" fillId="4" borderId="106" xfId="5" applyNumberFormat="1" applyFont="1" applyFill="1" applyBorder="1" applyAlignment="1">
      <alignment horizontal="center" vertical="top" shrinkToFit="1"/>
    </xf>
    <xf numFmtId="181" fontId="10" fillId="4" borderId="43" xfId="4" applyNumberFormat="1" applyFont="1" applyFill="1" applyBorder="1" applyAlignment="1">
      <alignment horizontal="center" vertical="center" shrinkToFit="1"/>
    </xf>
    <xf numFmtId="181" fontId="10" fillId="4" borderId="21" xfId="4" applyNumberFormat="1" applyFont="1" applyFill="1" applyBorder="1" applyAlignment="1">
      <alignment horizontal="center" vertical="center" shrinkToFit="1"/>
    </xf>
    <xf numFmtId="181" fontId="10" fillId="4" borderId="42" xfId="4" applyNumberFormat="1" applyFont="1" applyFill="1" applyBorder="1" applyAlignment="1">
      <alignment horizontal="center" vertical="center" shrinkToFit="1"/>
    </xf>
    <xf numFmtId="181" fontId="10" fillId="4" borderId="14" xfId="4" applyNumberFormat="1" applyFont="1" applyFill="1" applyBorder="1" applyAlignment="1">
      <alignment horizontal="center" vertical="center" shrinkToFit="1"/>
    </xf>
    <xf numFmtId="0" fontId="41" fillId="0" borderId="43" xfId="4" applyFont="1" applyFill="1" applyBorder="1" applyAlignment="1">
      <alignment horizontal="center" vertical="center"/>
    </xf>
    <xf numFmtId="0" fontId="41" fillId="0" borderId="21" xfId="4" applyFont="1" applyFill="1" applyBorder="1" applyAlignment="1">
      <alignment horizontal="center" vertical="center"/>
    </xf>
    <xf numFmtId="0" fontId="41" fillId="0" borderId="42" xfId="4" applyFont="1" applyFill="1" applyBorder="1" applyAlignment="1">
      <alignment horizontal="center" vertical="center"/>
    </xf>
    <xf numFmtId="0" fontId="41" fillId="0" borderId="13" xfId="4" applyFont="1" applyFill="1" applyBorder="1" applyAlignment="1">
      <alignment horizontal="center" vertical="center"/>
    </xf>
    <xf numFmtId="0" fontId="41" fillId="0" borderId="0" xfId="4" applyFont="1" applyFill="1" applyAlignment="1">
      <alignment horizontal="center" vertical="center"/>
    </xf>
    <xf numFmtId="0" fontId="41" fillId="0" borderId="14" xfId="4" applyFont="1" applyFill="1" applyBorder="1" applyAlignment="1">
      <alignment horizontal="center" vertical="center"/>
    </xf>
    <xf numFmtId="0" fontId="41" fillId="0" borderId="15" xfId="4" applyFont="1" applyFill="1" applyBorder="1" applyAlignment="1">
      <alignment horizontal="center" vertical="center"/>
    </xf>
    <xf numFmtId="0" fontId="41" fillId="0" borderId="6" xfId="4" applyFont="1" applyFill="1" applyBorder="1" applyAlignment="1">
      <alignment horizontal="center" vertical="center"/>
    </xf>
    <xf numFmtId="0" fontId="41" fillId="0" borderId="16" xfId="4" applyFont="1" applyFill="1" applyBorder="1" applyAlignment="1">
      <alignment horizontal="center" vertical="center"/>
    </xf>
    <xf numFmtId="0" fontId="14" fillId="0" borderId="14" xfId="4" applyFont="1" applyBorder="1" applyAlignment="1">
      <alignment vertical="top" wrapText="1"/>
    </xf>
    <xf numFmtId="0" fontId="19" fillId="2" borderId="0" xfId="4" applyFont="1" applyFill="1" applyAlignment="1">
      <alignment horizontal="right" vertical="center"/>
    </xf>
    <xf numFmtId="0" fontId="14" fillId="0" borderId="10" xfId="4" applyFont="1" applyBorder="1" applyAlignment="1">
      <alignment vertical="top" wrapText="1"/>
    </xf>
    <xf numFmtId="0" fontId="14" fillId="0" borderId="11" xfId="4" applyFont="1" applyBorder="1" applyAlignment="1">
      <alignment vertical="top" wrapText="1"/>
    </xf>
    <xf numFmtId="0" fontId="14" fillId="0" borderId="12" xfId="4" applyFont="1" applyBorder="1" applyAlignment="1">
      <alignment vertical="top" wrapText="1"/>
    </xf>
    <xf numFmtId="0" fontId="14" fillId="0" borderId="13" xfId="4" applyFont="1" applyBorder="1" applyAlignment="1">
      <alignment vertical="top" wrapText="1"/>
    </xf>
    <xf numFmtId="0" fontId="14" fillId="0" borderId="15" xfId="4" applyFont="1" applyBorder="1" applyAlignment="1">
      <alignment vertical="top" wrapText="1"/>
    </xf>
    <xf numFmtId="0" fontId="14" fillId="0" borderId="6" xfId="4" applyFont="1" applyBorder="1" applyAlignment="1">
      <alignment vertical="top" wrapText="1"/>
    </xf>
    <xf numFmtId="0" fontId="14" fillId="0" borderId="16" xfId="4" applyFont="1" applyBorder="1" applyAlignment="1">
      <alignment vertical="top" wrapText="1"/>
    </xf>
    <xf numFmtId="0" fontId="19" fillId="0" borderId="0" xfId="4" applyFont="1" applyAlignment="1">
      <alignment vertical="center" shrinkToFit="1"/>
    </xf>
    <xf numFmtId="0" fontId="19" fillId="0" borderId="5" xfId="4" applyFont="1" applyBorder="1" applyAlignment="1">
      <alignment vertical="center" shrinkToFit="1"/>
    </xf>
    <xf numFmtId="0" fontId="35" fillId="2" borderId="0" xfId="4" applyFont="1" applyFill="1" applyAlignment="1">
      <alignment horizontal="right" vertical="center"/>
    </xf>
    <xf numFmtId="0" fontId="13" fillId="0" borderId="0" xfId="4" applyFont="1" applyAlignment="1">
      <alignment horizontal="left" vertical="top" wrapText="1" shrinkToFit="1"/>
    </xf>
    <xf numFmtId="0" fontId="85" fillId="0" borderId="0" xfId="4" applyFont="1" applyAlignment="1">
      <alignment horizontal="left" vertical="top" wrapText="1" shrinkToFit="1"/>
    </xf>
    <xf numFmtId="0" fontId="85" fillId="0" borderId="5" xfId="4" applyFont="1" applyBorder="1" applyAlignment="1">
      <alignment horizontal="left" vertical="top" wrapText="1" shrinkToFit="1"/>
    </xf>
    <xf numFmtId="0" fontId="85" fillId="0" borderId="7" xfId="4" applyFont="1" applyBorder="1" applyAlignment="1">
      <alignment horizontal="left" vertical="top" wrapText="1" shrinkToFit="1"/>
    </xf>
    <xf numFmtId="0" fontId="85" fillId="0" borderId="9" xfId="4" applyFont="1" applyBorder="1" applyAlignment="1">
      <alignment horizontal="left" vertical="top" wrapText="1" shrinkToFit="1"/>
    </xf>
    <xf numFmtId="0" fontId="10" fillId="0" borderId="10" xfId="4" applyFont="1" applyFill="1" applyBorder="1" applyAlignment="1">
      <alignment vertical="center" wrapText="1"/>
    </xf>
    <xf numFmtId="0" fontId="10" fillId="0" borderId="11" xfId="4" applyFont="1" applyFill="1" applyBorder="1" applyAlignment="1">
      <alignment vertical="center" wrapText="1"/>
    </xf>
    <xf numFmtId="0" fontId="10" fillId="0" borderId="12" xfId="4" applyFont="1" applyFill="1" applyBorder="1" applyAlignment="1">
      <alignment vertical="center" wrapText="1"/>
    </xf>
    <xf numFmtId="0" fontId="10" fillId="0" borderId="13" xfId="4" applyFont="1" applyFill="1" applyBorder="1" applyAlignment="1">
      <alignment vertical="center" wrapText="1"/>
    </xf>
    <xf numFmtId="0" fontId="10" fillId="0" borderId="0" xfId="4" applyFont="1" applyFill="1" applyAlignment="1">
      <alignment vertical="center" wrapText="1"/>
    </xf>
    <xf numFmtId="0" fontId="10" fillId="0" borderId="14" xfId="4" applyFont="1" applyFill="1" applyBorder="1" applyAlignment="1">
      <alignment vertical="center" wrapText="1"/>
    </xf>
    <xf numFmtId="0" fontId="10" fillId="0" borderId="15" xfId="4" applyFont="1" applyFill="1" applyBorder="1" applyAlignment="1">
      <alignment vertical="center" wrapText="1"/>
    </xf>
    <xf numFmtId="0" fontId="10" fillId="0" borderId="6" xfId="4" applyFont="1" applyFill="1" applyBorder="1" applyAlignment="1">
      <alignment vertical="center" wrapText="1"/>
    </xf>
    <xf numFmtId="0" fontId="10" fillId="0" borderId="16" xfId="4" applyFont="1" applyFill="1" applyBorder="1" applyAlignment="1">
      <alignment vertical="center" wrapText="1"/>
    </xf>
    <xf numFmtId="0" fontId="10" fillId="0" borderId="43" xfId="4" applyFont="1" applyFill="1" applyBorder="1" applyAlignment="1">
      <alignment vertical="center" wrapText="1"/>
    </xf>
    <xf numFmtId="0" fontId="10" fillId="0" borderId="21" xfId="4" applyFont="1" applyFill="1" applyBorder="1" applyAlignment="1">
      <alignment vertical="center" wrapText="1"/>
    </xf>
    <xf numFmtId="0" fontId="10" fillId="0" borderId="42" xfId="4" applyFont="1" applyFill="1" applyBorder="1" applyAlignment="1">
      <alignment vertical="center" wrapText="1"/>
    </xf>
    <xf numFmtId="0" fontId="10" fillId="0" borderId="53" xfId="4" applyFont="1" applyFill="1" applyBorder="1" applyAlignment="1">
      <alignment vertical="center" wrapText="1"/>
    </xf>
    <xf numFmtId="0" fontId="10" fillId="0" borderId="20" xfId="4" applyFont="1" applyFill="1" applyBorder="1" applyAlignment="1">
      <alignment vertical="center" wrapText="1"/>
    </xf>
    <xf numFmtId="0" fontId="10" fillId="0" borderId="54" xfId="4" applyFont="1" applyFill="1" applyBorder="1" applyAlignment="1">
      <alignment vertical="center" wrapText="1"/>
    </xf>
    <xf numFmtId="0" fontId="11" fillId="0" borderId="11" xfId="4" applyFont="1" applyBorder="1" applyAlignment="1">
      <alignment horizontal="left" vertical="top" wrapText="1"/>
    </xf>
    <xf numFmtId="0" fontId="11" fillId="0" borderId="12" xfId="4" applyFont="1" applyBorder="1" applyAlignment="1">
      <alignment horizontal="left" vertical="top" wrapText="1"/>
    </xf>
    <xf numFmtId="0" fontId="11" fillId="0" borderId="0" xfId="4" applyFont="1" applyBorder="1" applyAlignment="1">
      <alignment horizontal="left" vertical="top" wrapText="1"/>
    </xf>
    <xf numFmtId="0" fontId="11" fillId="0" borderId="14" xfId="4" applyFont="1" applyBorder="1" applyAlignment="1">
      <alignment horizontal="left" vertical="top" wrapText="1"/>
    </xf>
    <xf numFmtId="0" fontId="14" fillId="0" borderId="11" xfId="4" applyFont="1" applyBorder="1" applyAlignment="1">
      <alignment horizontal="left" vertical="top" wrapText="1"/>
    </xf>
    <xf numFmtId="0" fontId="14" fillId="0" borderId="35" xfId="4" applyFont="1" applyBorder="1" applyAlignment="1">
      <alignment horizontal="left" vertical="top" wrapText="1"/>
    </xf>
    <xf numFmtId="0" fontId="13" fillId="0" borderId="0" xfId="4" applyFont="1" applyBorder="1" applyAlignment="1">
      <alignment horizontal="left" vertical="top" wrapText="1"/>
    </xf>
    <xf numFmtId="0" fontId="13" fillId="0" borderId="14" xfId="4" applyFont="1" applyBorder="1" applyAlignment="1">
      <alignment horizontal="left" vertical="top" wrapText="1"/>
    </xf>
    <xf numFmtId="0" fontId="40" fillId="0" borderId="0" xfId="4" applyFont="1" applyAlignment="1">
      <alignment horizontal="left" vertical="center" wrapText="1"/>
    </xf>
    <xf numFmtId="0" fontId="40" fillId="0" borderId="5" xfId="4" applyFont="1" applyBorder="1" applyAlignment="1">
      <alignment horizontal="left" vertical="center" wrapText="1"/>
    </xf>
    <xf numFmtId="0" fontId="16" fillId="0" borderId="0" xfId="4" applyFont="1" applyAlignment="1">
      <alignment horizontal="center" vertical="center"/>
    </xf>
    <xf numFmtId="0" fontId="16" fillId="0" borderId="24" xfId="4" applyFont="1" applyBorder="1" applyAlignment="1">
      <alignment horizontal="center" vertical="center"/>
    </xf>
    <xf numFmtId="0" fontId="1" fillId="0" borderId="0" xfId="0" applyFont="1" applyAlignment="1">
      <alignment horizontal="left" vertical="center" shrinkToFit="1"/>
    </xf>
    <xf numFmtId="0" fontId="10" fillId="0" borderId="40" xfId="4" applyFont="1" applyBorder="1" applyAlignment="1">
      <alignment horizontal="center" vertical="center"/>
    </xf>
    <xf numFmtId="0" fontId="10" fillId="0" borderId="49" xfId="4" applyFont="1" applyBorder="1" applyAlignment="1">
      <alignment horizontal="center" vertical="center"/>
    </xf>
    <xf numFmtId="0" fontId="10" fillId="2" borderId="17" xfId="4" applyFont="1" applyFill="1" applyBorder="1" applyAlignment="1">
      <alignment horizontal="left" vertical="center"/>
    </xf>
    <xf numFmtId="0" fontId="10" fillId="4" borderId="19" xfId="4" applyFont="1" applyFill="1" applyBorder="1" applyAlignment="1">
      <alignment horizontal="center" vertical="center"/>
    </xf>
    <xf numFmtId="182" fontId="10" fillId="2" borderId="10" xfId="4" applyNumberFormat="1" applyFont="1" applyFill="1" applyBorder="1" applyAlignment="1">
      <alignment horizontal="right" vertical="center"/>
    </xf>
    <xf numFmtId="182" fontId="10" fillId="2" borderId="12" xfId="4" applyNumberFormat="1" applyFont="1" applyFill="1" applyBorder="1" applyAlignment="1">
      <alignment horizontal="right" vertical="center"/>
    </xf>
    <xf numFmtId="182" fontId="10" fillId="2" borderId="15" xfId="4" applyNumberFormat="1" applyFont="1" applyFill="1" applyBorder="1" applyAlignment="1">
      <alignment horizontal="right" vertical="center"/>
    </xf>
    <xf numFmtId="182" fontId="10" fillId="2" borderId="16" xfId="4" applyNumberFormat="1" applyFont="1" applyFill="1" applyBorder="1" applyAlignment="1">
      <alignment horizontal="right" vertical="center"/>
    </xf>
    <xf numFmtId="182" fontId="10" fillId="2" borderId="46" xfId="4" applyNumberFormat="1" applyFont="1" applyFill="1" applyBorder="1" applyAlignment="1">
      <alignment horizontal="right" vertical="center"/>
    </xf>
    <xf numFmtId="182" fontId="10" fillId="2" borderId="47" xfId="4" applyNumberFormat="1" applyFont="1" applyFill="1" applyBorder="1" applyAlignment="1">
      <alignment horizontal="right" vertical="center"/>
    </xf>
    <xf numFmtId="0" fontId="10" fillId="2" borderId="46" xfId="4" applyFont="1" applyFill="1" applyBorder="1" applyAlignment="1">
      <alignment horizontal="right" vertical="center"/>
    </xf>
    <xf numFmtId="0" fontId="10" fillId="2" borderId="47" xfId="4" applyFont="1" applyFill="1" applyBorder="1" applyAlignment="1">
      <alignment horizontal="right" vertical="center"/>
    </xf>
    <xf numFmtId="183" fontId="10" fillId="2" borderId="46" xfId="4" applyNumberFormat="1" applyFont="1" applyFill="1" applyBorder="1">
      <alignment vertical="center"/>
    </xf>
    <xf numFmtId="183" fontId="10" fillId="2" borderId="47" xfId="4" applyNumberFormat="1" applyFont="1" applyFill="1" applyBorder="1">
      <alignment vertical="center"/>
    </xf>
    <xf numFmtId="181" fontId="10" fillId="2" borderId="46" xfId="4" applyNumberFormat="1" applyFont="1" applyFill="1" applyBorder="1">
      <alignment vertical="center"/>
    </xf>
    <xf numFmtId="181" fontId="10" fillId="2" borderId="47" xfId="4" applyNumberFormat="1" applyFont="1" applyFill="1" applyBorder="1">
      <alignment vertical="center"/>
    </xf>
    <xf numFmtId="181" fontId="10" fillId="4" borderId="46" xfId="4" applyNumberFormat="1" applyFont="1" applyFill="1" applyBorder="1" applyAlignment="1">
      <alignment horizontal="right" vertical="center"/>
    </xf>
    <xf numFmtId="181" fontId="10" fillId="4" borderId="47" xfId="4" applyNumberFormat="1" applyFont="1" applyFill="1" applyBorder="1" applyAlignment="1">
      <alignment horizontal="right" vertical="center"/>
    </xf>
    <xf numFmtId="182" fontId="10" fillId="2" borderId="72" xfId="4" applyNumberFormat="1" applyFont="1" applyFill="1" applyBorder="1" applyAlignment="1">
      <alignment horizontal="right" vertical="center" shrinkToFit="1"/>
    </xf>
    <xf numFmtId="182" fontId="10" fillId="2" borderId="71" xfId="4" applyNumberFormat="1" applyFont="1" applyFill="1" applyBorder="1" applyAlignment="1">
      <alignment horizontal="right" vertical="center" shrinkToFit="1"/>
    </xf>
    <xf numFmtId="0" fontId="10" fillId="2" borderId="72" xfId="4" applyFont="1" applyFill="1" applyBorder="1" applyAlignment="1">
      <alignment horizontal="right" vertical="center"/>
    </xf>
    <xf numFmtId="0" fontId="10" fillId="2" borderId="71" xfId="4" applyFont="1" applyFill="1" applyBorder="1" applyAlignment="1">
      <alignment horizontal="right" vertical="center"/>
    </xf>
    <xf numFmtId="183" fontId="10" fillId="2" borderId="72" xfId="4" applyNumberFormat="1" applyFont="1" applyFill="1" applyBorder="1">
      <alignment vertical="center"/>
    </xf>
    <xf numFmtId="183" fontId="10" fillId="2" borderId="71" xfId="4" applyNumberFormat="1" applyFont="1" applyFill="1" applyBorder="1">
      <alignment vertical="center"/>
    </xf>
    <xf numFmtId="181" fontId="10" fillId="4" borderId="72" xfId="4" applyNumberFormat="1" applyFont="1" applyFill="1" applyBorder="1" applyAlignment="1">
      <alignment horizontal="right" vertical="center"/>
    </xf>
    <xf numFmtId="181" fontId="10" fillId="4" borderId="132" xfId="4" applyNumberFormat="1" applyFont="1" applyFill="1" applyBorder="1" applyAlignment="1">
      <alignment horizontal="right" vertical="center"/>
    </xf>
    <xf numFmtId="181" fontId="10" fillId="4" borderId="134" xfId="4" applyNumberFormat="1" applyFont="1" applyFill="1" applyBorder="1" applyAlignment="1">
      <alignment horizontal="right" vertical="center"/>
    </xf>
    <xf numFmtId="181" fontId="10" fillId="2" borderId="90" xfId="4" applyNumberFormat="1" applyFont="1" applyFill="1" applyBorder="1" applyAlignment="1">
      <alignment horizontal="right" vertical="center"/>
    </xf>
    <xf numFmtId="181" fontId="10" fillId="2" borderId="47" xfId="4" applyNumberFormat="1" applyFont="1" applyFill="1" applyBorder="1" applyAlignment="1">
      <alignment horizontal="right" vertical="center"/>
    </xf>
    <xf numFmtId="181" fontId="10" fillId="2" borderId="46" xfId="4" applyNumberFormat="1" applyFont="1" applyFill="1" applyBorder="1" applyAlignment="1">
      <alignment horizontal="right" vertical="center"/>
    </xf>
    <xf numFmtId="181" fontId="10" fillId="4" borderId="71" xfId="4" applyNumberFormat="1" applyFont="1" applyFill="1" applyBorder="1" applyAlignment="1">
      <alignment horizontal="right" vertical="center"/>
    </xf>
    <xf numFmtId="181" fontId="10" fillId="2" borderId="91" xfId="4" applyNumberFormat="1" applyFont="1" applyFill="1" applyBorder="1" applyAlignment="1">
      <alignment horizontal="right" vertical="center"/>
    </xf>
    <xf numFmtId="181" fontId="10" fillId="2" borderId="71" xfId="4" applyNumberFormat="1" applyFont="1" applyFill="1" applyBorder="1" applyAlignment="1">
      <alignment horizontal="right" vertical="center"/>
    </xf>
    <xf numFmtId="181" fontId="10" fillId="2" borderId="72" xfId="4" applyNumberFormat="1" applyFont="1" applyFill="1" applyBorder="1">
      <alignment vertical="center"/>
    </xf>
    <xf numFmtId="181" fontId="10" fillId="2" borderId="71" xfId="4" applyNumberFormat="1" applyFont="1" applyFill="1" applyBorder="1">
      <alignment vertical="center"/>
    </xf>
    <xf numFmtId="181" fontId="10" fillId="2" borderId="72" xfId="4" applyNumberFormat="1" applyFont="1" applyFill="1" applyBorder="1" applyAlignment="1">
      <alignment horizontal="right" vertical="center"/>
    </xf>
    <xf numFmtId="0" fontId="14" fillId="0" borderId="14" xfId="4" applyFont="1" applyBorder="1" applyAlignment="1">
      <alignment horizontal="left" vertical="top" wrapText="1"/>
    </xf>
    <xf numFmtId="0" fontId="1" fillId="0" borderId="0" xfId="0" applyFont="1" applyBorder="1" applyAlignment="1">
      <alignment horizontal="left" vertical="top" wrapText="1"/>
    </xf>
    <xf numFmtId="0" fontId="1" fillId="0" borderId="14" xfId="0" applyFont="1" applyBorder="1" applyAlignment="1">
      <alignment horizontal="left" vertical="top" wrapText="1"/>
    </xf>
    <xf numFmtId="0" fontId="15" fillId="0" borderId="15" xfId="0" applyFont="1" applyBorder="1" applyAlignment="1">
      <alignment horizontal="right" vertical="center"/>
    </xf>
    <xf numFmtId="0" fontId="15" fillId="0" borderId="16" xfId="0" applyFont="1" applyBorder="1" applyAlignment="1">
      <alignment horizontal="right" vertical="center"/>
    </xf>
    <xf numFmtId="181" fontId="10" fillId="4" borderId="126" xfId="4" applyNumberFormat="1" applyFont="1" applyFill="1" applyBorder="1" applyAlignment="1">
      <alignment horizontal="right" vertical="center"/>
    </xf>
    <xf numFmtId="181" fontId="10" fillId="4" borderId="173" xfId="4" applyNumberFormat="1" applyFont="1" applyFill="1" applyBorder="1" applyAlignment="1">
      <alignment horizontal="right" vertical="center"/>
    </xf>
    <xf numFmtId="181" fontId="10" fillId="2" borderId="127" xfId="4" applyNumberFormat="1" applyFont="1" applyFill="1" applyBorder="1">
      <alignment vertical="center"/>
    </xf>
    <xf numFmtId="181" fontId="10" fillId="2" borderId="127" xfId="4" applyNumberFormat="1" applyFont="1" applyFill="1" applyBorder="1" applyAlignment="1">
      <alignment horizontal="right" vertical="center"/>
    </xf>
    <xf numFmtId="181" fontId="10" fillId="4" borderId="127" xfId="4" applyNumberFormat="1" applyFont="1" applyFill="1" applyBorder="1" applyAlignment="1">
      <alignment horizontal="right" vertical="center"/>
    </xf>
    <xf numFmtId="0" fontId="10" fillId="2" borderId="127" xfId="4" applyFont="1" applyFill="1" applyBorder="1" applyAlignment="1">
      <alignment horizontal="right" vertical="center"/>
    </xf>
    <xf numFmtId="183" fontId="10" fillId="2" borderId="127" xfId="4" applyNumberFormat="1" applyFont="1" applyFill="1" applyBorder="1">
      <alignment vertical="center"/>
    </xf>
    <xf numFmtId="181" fontId="10" fillId="4" borderId="174" xfId="4" applyNumberFormat="1" applyFont="1" applyFill="1" applyBorder="1" applyAlignment="1">
      <alignment horizontal="right" vertical="center"/>
    </xf>
    <xf numFmtId="181" fontId="10" fillId="2" borderId="44" xfId="4" applyNumberFormat="1" applyFont="1" applyFill="1" applyBorder="1" applyAlignment="1">
      <alignment horizontal="right" vertical="center"/>
    </xf>
    <xf numFmtId="181" fontId="10" fillId="2" borderId="126" xfId="4" applyNumberFormat="1" applyFont="1" applyFill="1" applyBorder="1" applyAlignment="1">
      <alignment horizontal="right" vertical="center"/>
    </xf>
    <xf numFmtId="181" fontId="10" fillId="2" borderId="126" xfId="4" applyNumberFormat="1" applyFont="1" applyFill="1" applyBorder="1">
      <alignment vertical="center"/>
    </xf>
    <xf numFmtId="0" fontId="10" fillId="2" borderId="126" xfId="4" applyFont="1" applyFill="1" applyBorder="1" applyAlignment="1">
      <alignment horizontal="right" vertical="center"/>
    </xf>
    <xf numFmtId="183" fontId="10" fillId="2" borderId="126" xfId="4" applyNumberFormat="1" applyFont="1" applyFill="1" applyBorder="1">
      <alignment vertical="center"/>
    </xf>
    <xf numFmtId="181" fontId="10" fillId="4" borderId="10" xfId="4" applyNumberFormat="1" applyFont="1" applyFill="1" applyBorder="1" applyAlignment="1">
      <alignment vertical="center" shrinkToFit="1"/>
    </xf>
    <xf numFmtId="0" fontId="15" fillId="0" borderId="12" xfId="0" applyFont="1" applyBorder="1" applyAlignment="1">
      <alignment vertical="center" shrinkToFit="1"/>
    </xf>
    <xf numFmtId="0" fontId="15" fillId="0" borderId="65" xfId="0" applyFont="1" applyBorder="1" applyAlignment="1">
      <alignment vertical="center" shrinkToFit="1"/>
    </xf>
    <xf numFmtId="0" fontId="15" fillId="0" borderId="66" xfId="0" applyFont="1" applyBorder="1" applyAlignment="1">
      <alignment vertical="center" shrinkToFit="1"/>
    </xf>
    <xf numFmtId="183" fontId="10" fillId="4" borderId="10" xfId="4" applyNumberFormat="1" applyFont="1" applyFill="1" applyBorder="1" applyAlignment="1">
      <alignment horizontal="center" vertical="center"/>
    </xf>
    <xf numFmtId="183" fontId="10" fillId="4" borderId="12" xfId="4" applyNumberFormat="1" applyFont="1" applyFill="1" applyBorder="1" applyAlignment="1">
      <alignment horizontal="center" vertical="center"/>
    </xf>
    <xf numFmtId="183" fontId="10" fillId="4" borderId="65" xfId="4" applyNumberFormat="1" applyFont="1" applyFill="1" applyBorder="1" applyAlignment="1">
      <alignment horizontal="center" vertical="center"/>
    </xf>
    <xf numFmtId="183" fontId="10" fillId="4" borderId="66" xfId="4" applyNumberFormat="1" applyFont="1" applyFill="1" applyBorder="1" applyAlignment="1">
      <alignment horizontal="center" vertical="center"/>
    </xf>
    <xf numFmtId="182" fontId="10" fillId="0" borderId="113" xfId="4" applyNumberFormat="1" applyFont="1" applyFill="1" applyBorder="1" applyAlignment="1">
      <alignment horizontal="center" vertical="center" shrinkToFit="1"/>
    </xf>
    <xf numFmtId="182" fontId="10" fillId="0" borderId="114" xfId="4" applyNumberFormat="1" applyFont="1" applyFill="1" applyBorder="1" applyAlignment="1">
      <alignment horizontal="center" vertical="center" shrinkToFit="1"/>
    </xf>
    <xf numFmtId="181" fontId="10" fillId="4" borderId="139" xfId="4" applyNumberFormat="1" applyFont="1" applyFill="1" applyBorder="1" applyAlignment="1">
      <alignment horizontal="right" vertical="center"/>
    </xf>
    <xf numFmtId="181" fontId="19" fillId="4" borderId="22" xfId="4" applyNumberFormat="1" applyFont="1" applyFill="1" applyBorder="1">
      <alignment vertical="center"/>
    </xf>
    <xf numFmtId="183" fontId="10" fillId="4" borderId="175" xfId="4" applyNumberFormat="1" applyFont="1" applyFill="1" applyBorder="1">
      <alignment vertical="center"/>
    </xf>
    <xf numFmtId="183" fontId="10" fillId="4" borderId="65" xfId="4" applyNumberFormat="1" applyFont="1" applyFill="1" applyBorder="1">
      <alignment vertical="center"/>
    </xf>
    <xf numFmtId="181" fontId="10" fillId="4" borderId="175" xfId="4" applyNumberFormat="1" applyFont="1" applyFill="1" applyBorder="1">
      <alignment vertical="center"/>
    </xf>
    <xf numFmtId="183" fontId="19" fillId="4" borderId="22" xfId="4" applyNumberFormat="1" applyFont="1" applyFill="1" applyBorder="1">
      <alignment vertical="center"/>
    </xf>
    <xf numFmtId="183" fontId="19" fillId="4" borderId="10" xfId="4" applyNumberFormat="1" applyFont="1" applyFill="1" applyBorder="1">
      <alignment vertical="center"/>
    </xf>
    <xf numFmtId="181" fontId="10" fillId="0" borderId="34" xfId="4" applyNumberFormat="1" applyFont="1" applyFill="1" applyBorder="1" applyAlignment="1">
      <alignment horizontal="center" vertical="center"/>
    </xf>
    <xf numFmtId="181" fontId="10" fillId="0" borderId="109" xfId="4" applyNumberFormat="1" applyFont="1" applyFill="1" applyBorder="1" applyAlignment="1">
      <alignment horizontal="center" vertical="center"/>
    </xf>
    <xf numFmtId="181" fontId="10" fillId="0" borderId="66" xfId="4" applyNumberFormat="1" applyFont="1" applyFill="1" applyBorder="1" applyAlignment="1">
      <alignment horizontal="center" vertical="center"/>
    </xf>
    <xf numFmtId="181" fontId="10" fillId="0" borderId="65" xfId="4" applyNumberFormat="1" applyFont="1" applyFill="1" applyBorder="1" applyAlignment="1">
      <alignment horizontal="center" vertical="center"/>
    </xf>
    <xf numFmtId="182" fontId="10" fillId="0" borderId="72" xfId="4" applyNumberFormat="1" applyFont="1" applyFill="1" applyBorder="1" applyAlignment="1">
      <alignment horizontal="center" vertical="center" shrinkToFit="1"/>
    </xf>
    <xf numFmtId="182" fontId="10" fillId="0" borderId="71" xfId="4" applyNumberFormat="1" applyFont="1" applyFill="1" applyBorder="1" applyAlignment="1">
      <alignment horizontal="center" vertical="center" shrinkToFit="1"/>
    </xf>
    <xf numFmtId="183" fontId="10" fillId="4" borderId="72" xfId="4" applyNumberFormat="1" applyFont="1" applyFill="1" applyBorder="1" applyAlignment="1">
      <alignment horizontal="center" vertical="center"/>
    </xf>
    <xf numFmtId="183" fontId="10" fillId="4" borderId="48" xfId="4" applyNumberFormat="1" applyFont="1" applyFill="1" applyBorder="1" applyAlignment="1">
      <alignment horizontal="center" vertical="center"/>
    </xf>
    <xf numFmtId="183" fontId="10" fillId="0" borderId="48" xfId="4" applyNumberFormat="1" applyFont="1" applyFill="1" applyBorder="1" applyAlignment="1">
      <alignment horizontal="center" vertical="center"/>
    </xf>
    <xf numFmtId="183" fontId="10" fillId="4" borderId="209" xfId="4" applyNumberFormat="1" applyFont="1" applyFill="1" applyBorder="1" applyAlignment="1">
      <alignment horizontal="center" vertical="center"/>
    </xf>
    <xf numFmtId="183" fontId="10" fillId="4" borderId="210" xfId="4" applyNumberFormat="1" applyFont="1" applyFill="1" applyBorder="1" applyAlignment="1">
      <alignment horizontal="center" vertical="center"/>
    </xf>
    <xf numFmtId="0" fontId="10" fillId="0" borderId="43" xfId="4" applyFont="1" applyFill="1" applyBorder="1" applyAlignment="1">
      <alignment horizontal="left" vertical="center"/>
    </xf>
    <xf numFmtId="0" fontId="10" fillId="0" borderId="21" xfId="4" applyFont="1" applyFill="1" applyBorder="1" applyAlignment="1">
      <alignment horizontal="left" vertical="center"/>
    </xf>
    <xf numFmtId="0" fontId="10" fillId="0" borderId="42" xfId="4" applyFont="1" applyFill="1" applyBorder="1" applyAlignment="1">
      <alignment horizontal="left" vertical="center"/>
    </xf>
    <xf numFmtId="0" fontId="10" fillId="0" borderId="121" xfId="4" applyFont="1" applyFill="1" applyBorder="1" applyAlignment="1">
      <alignment horizontal="right" vertical="center"/>
    </xf>
    <xf numFmtId="0" fontId="10" fillId="0" borderId="110" xfId="4" applyFont="1" applyFill="1" applyBorder="1" applyAlignment="1">
      <alignment horizontal="right" vertical="center"/>
    </xf>
    <xf numFmtId="183" fontId="10" fillId="0" borderId="110" xfId="4" applyNumberFormat="1" applyFont="1" applyFill="1" applyBorder="1" applyAlignment="1">
      <alignment horizontal="left" shrinkToFit="1"/>
    </xf>
    <xf numFmtId="181" fontId="10" fillId="4" borderId="113" xfId="4" applyNumberFormat="1" applyFont="1" applyFill="1" applyBorder="1" applyAlignment="1">
      <alignment horizontal="right" vertical="center"/>
    </xf>
    <xf numFmtId="181" fontId="10" fillId="4" borderId="138" xfId="4" applyNumberFormat="1" applyFont="1" applyFill="1" applyBorder="1" applyAlignment="1">
      <alignment horizontal="right" vertical="center"/>
    </xf>
    <xf numFmtId="0" fontId="10" fillId="0" borderId="13" xfId="4" applyFont="1" applyFill="1" applyBorder="1" applyAlignment="1">
      <alignment horizontal="center" vertical="center" wrapText="1"/>
    </xf>
    <xf numFmtId="0" fontId="10" fillId="0" borderId="14" xfId="4" applyFont="1" applyFill="1" applyBorder="1" applyAlignment="1">
      <alignment horizontal="center" vertical="center" wrapText="1"/>
    </xf>
    <xf numFmtId="0" fontId="10" fillId="0" borderId="53" xfId="4" applyFont="1" applyFill="1" applyBorder="1" applyAlignment="1">
      <alignment horizontal="center" vertical="center" wrapText="1"/>
    </xf>
    <xf numFmtId="0" fontId="10" fillId="0" borderId="54" xfId="4" applyFont="1" applyFill="1" applyBorder="1" applyAlignment="1">
      <alignment horizontal="center" vertical="center" wrapText="1"/>
    </xf>
    <xf numFmtId="182" fontId="10" fillId="0" borderId="10" xfId="4" applyNumberFormat="1" applyFont="1" applyFill="1" applyBorder="1" applyAlignment="1">
      <alignment horizontal="center" vertical="center"/>
    </xf>
    <xf numFmtId="182" fontId="10" fillId="0" borderId="12" xfId="4" applyNumberFormat="1" applyFont="1" applyFill="1" applyBorder="1" applyAlignment="1">
      <alignment horizontal="center" vertical="center"/>
    </xf>
    <xf numFmtId="182" fontId="10" fillId="0" borderId="65" xfId="4" applyNumberFormat="1" applyFont="1" applyFill="1" applyBorder="1" applyAlignment="1">
      <alignment horizontal="center" vertical="center"/>
    </xf>
    <xf numFmtId="182" fontId="10" fillId="0" borderId="66" xfId="4" applyNumberFormat="1" applyFont="1" applyFill="1" applyBorder="1" applyAlignment="1">
      <alignment horizontal="center" vertical="center"/>
    </xf>
    <xf numFmtId="183" fontId="10" fillId="0" borderId="57" xfId="4" applyNumberFormat="1" applyFont="1" applyFill="1" applyBorder="1" applyAlignment="1">
      <alignment horizontal="center" vertical="center"/>
    </xf>
    <xf numFmtId="190" fontId="10" fillId="4" borderId="57" xfId="4" applyNumberFormat="1" applyFont="1" applyFill="1" applyBorder="1" applyAlignment="1">
      <alignment horizontal="right" vertical="center"/>
    </xf>
    <xf numFmtId="182" fontId="10" fillId="0" borderId="46" xfId="4" applyNumberFormat="1" applyFont="1" applyFill="1" applyBorder="1" applyAlignment="1">
      <alignment horizontal="right" vertical="center"/>
    </xf>
    <xf numFmtId="182" fontId="10" fillId="0" borderId="44" xfId="4" applyNumberFormat="1" applyFont="1" applyFill="1" applyBorder="1" applyAlignment="1">
      <alignment horizontal="right" vertical="center"/>
    </xf>
    <xf numFmtId="183" fontId="10" fillId="4" borderId="46" xfId="4" applyNumberFormat="1" applyFont="1" applyFill="1" applyBorder="1" applyAlignment="1">
      <alignment horizontal="right" vertical="center"/>
    </xf>
    <xf numFmtId="183" fontId="10" fillId="4" borderId="44" xfId="4" applyNumberFormat="1" applyFont="1" applyFill="1" applyBorder="1" applyAlignment="1">
      <alignment horizontal="right" vertical="center"/>
    </xf>
    <xf numFmtId="183" fontId="10" fillId="0" borderId="44" xfId="4" applyNumberFormat="1" applyFont="1" applyFill="1" applyBorder="1" applyAlignment="1">
      <alignment horizontal="center" vertical="center"/>
    </xf>
    <xf numFmtId="183" fontId="10" fillId="0" borderId="44" xfId="4" applyNumberFormat="1" applyFont="1" applyFill="1" applyBorder="1" applyAlignment="1">
      <alignment horizontal="right" vertical="center"/>
    </xf>
    <xf numFmtId="179" fontId="10" fillId="4" borderId="44" xfId="4" applyNumberFormat="1" applyFont="1" applyFill="1" applyBorder="1" applyAlignment="1">
      <alignment horizontal="right" vertical="center"/>
    </xf>
    <xf numFmtId="183" fontId="10" fillId="4" borderId="90" xfId="4" applyNumberFormat="1" applyFont="1" applyFill="1" applyBorder="1" applyAlignment="1">
      <alignment horizontal="right" vertical="center"/>
    </xf>
    <xf numFmtId="190" fontId="10" fillId="4" borderId="48" xfId="4" applyNumberFormat="1" applyFont="1" applyFill="1" applyBorder="1" applyAlignment="1">
      <alignment horizontal="right" vertical="center"/>
    </xf>
    <xf numFmtId="0" fontId="14" fillId="2" borderId="0" xfId="4" applyFont="1" applyFill="1" applyAlignment="1">
      <alignment horizontal="right" vertical="center"/>
    </xf>
    <xf numFmtId="0" fontId="14" fillId="2" borderId="0" xfId="4" applyFont="1" applyFill="1" applyAlignment="1">
      <alignment horizontal="left" vertical="center"/>
    </xf>
    <xf numFmtId="0" fontId="14" fillId="2" borderId="24" xfId="4" applyFont="1" applyFill="1" applyBorder="1" applyAlignment="1">
      <alignment horizontal="left" vertical="center"/>
    </xf>
    <xf numFmtId="0" fontId="10" fillId="0" borderId="39" xfId="4" applyFont="1" applyBorder="1" applyAlignment="1">
      <alignment horizontal="center" vertical="center"/>
    </xf>
    <xf numFmtId="0" fontId="10" fillId="0" borderId="10" xfId="0" applyFont="1" applyBorder="1" applyAlignment="1">
      <alignment horizontal="center" vertical="center" textRotation="255" shrinkToFit="1"/>
    </xf>
    <xf numFmtId="0" fontId="1" fillId="0" borderId="12" xfId="0" applyFont="1" applyBorder="1" applyAlignment="1">
      <alignment horizontal="center" vertical="center" shrinkToFit="1"/>
    </xf>
    <xf numFmtId="0" fontId="1" fillId="0" borderId="13" xfId="0" applyFont="1" applyBorder="1" applyAlignment="1">
      <alignment horizontal="center" vertical="center" shrinkToFit="1"/>
    </xf>
    <xf numFmtId="0" fontId="1" fillId="0" borderId="14" xfId="0" applyFont="1" applyBorder="1" applyAlignment="1">
      <alignment horizontal="center" vertical="center" shrinkToFit="1"/>
    </xf>
    <xf numFmtId="0" fontId="1" fillId="0" borderId="15" xfId="0" applyFont="1" applyBorder="1" applyAlignment="1">
      <alignment horizontal="center" vertical="center" shrinkToFit="1"/>
    </xf>
    <xf numFmtId="0" fontId="1" fillId="0" borderId="16" xfId="0" applyFont="1" applyBorder="1" applyAlignment="1">
      <alignment horizontal="center" vertical="center" shrinkToFit="1"/>
    </xf>
    <xf numFmtId="190" fontId="10" fillId="4" borderId="44" xfId="4" applyNumberFormat="1" applyFont="1" applyFill="1" applyBorder="1" applyAlignment="1">
      <alignment horizontal="right" vertical="center"/>
    </xf>
    <xf numFmtId="182" fontId="10" fillId="0" borderId="67" xfId="4" applyNumberFormat="1" applyFont="1" applyFill="1" applyBorder="1" applyAlignment="1">
      <alignment horizontal="right" vertical="center" shrinkToFit="1"/>
    </xf>
    <xf numFmtId="182" fontId="10" fillId="0" borderId="57" xfId="4" applyNumberFormat="1" applyFont="1" applyFill="1" applyBorder="1" applyAlignment="1">
      <alignment horizontal="right" vertical="center" shrinkToFit="1"/>
    </xf>
    <xf numFmtId="183" fontId="10" fillId="4" borderId="67" xfId="4" applyNumberFormat="1" applyFont="1" applyFill="1" applyBorder="1" applyAlignment="1">
      <alignment horizontal="right" vertical="center"/>
    </xf>
    <xf numFmtId="183" fontId="10" fillId="0" borderId="57" xfId="4" applyNumberFormat="1" applyFont="1" applyFill="1" applyBorder="1" applyAlignment="1">
      <alignment horizontal="right" vertical="center"/>
    </xf>
    <xf numFmtId="179" fontId="10" fillId="4" borderId="57" xfId="4" applyNumberFormat="1" applyFont="1" applyFill="1" applyBorder="1" applyAlignment="1">
      <alignment horizontal="right" vertical="center"/>
    </xf>
    <xf numFmtId="183" fontId="10" fillId="4" borderId="180" xfId="4" applyNumberFormat="1" applyFont="1" applyFill="1" applyBorder="1" applyAlignment="1">
      <alignment horizontal="right" vertical="center"/>
    </xf>
    <xf numFmtId="0" fontId="10" fillId="0" borderId="39" xfId="4" applyFont="1" applyBorder="1" applyAlignment="1">
      <alignment horizontal="center" vertical="center" shrinkToFit="1"/>
    </xf>
    <xf numFmtId="9" fontId="10" fillId="0" borderId="39" xfId="4" applyNumberFormat="1" applyFont="1" applyBorder="1" applyAlignment="1">
      <alignment horizontal="center" vertical="center"/>
    </xf>
    <xf numFmtId="0" fontId="10" fillId="0" borderId="7" xfId="4" applyFont="1" applyBorder="1" applyAlignment="1">
      <alignment horizontal="center" vertical="center"/>
    </xf>
    <xf numFmtId="0" fontId="10" fillId="0" borderId="83" xfId="4" applyFont="1" applyBorder="1" applyAlignment="1">
      <alignment horizontal="center" vertical="center"/>
    </xf>
    <xf numFmtId="9" fontId="10" fillId="0" borderId="11" xfId="4" applyNumberFormat="1" applyFont="1" applyBorder="1" applyAlignment="1">
      <alignment horizontal="center" vertical="center"/>
    </xf>
    <xf numFmtId="0" fontId="14" fillId="2" borderId="215" xfId="4" applyFont="1" applyFill="1" applyBorder="1" applyAlignment="1">
      <alignment horizontal="center" vertical="center"/>
    </xf>
    <xf numFmtId="0" fontId="15" fillId="0" borderId="216" xfId="0" applyFont="1" applyBorder="1" applyAlignment="1">
      <alignment horizontal="center" vertical="center"/>
    </xf>
    <xf numFmtId="0" fontId="15" fillId="0" borderId="217" xfId="0" applyFont="1" applyBorder="1" applyAlignment="1">
      <alignment horizontal="center" vertical="center"/>
    </xf>
    <xf numFmtId="197" fontId="10" fillId="2" borderId="221" xfId="4" applyNumberFormat="1" applyFont="1" applyFill="1" applyBorder="1">
      <alignment vertical="center"/>
    </xf>
    <xf numFmtId="197" fontId="10" fillId="2" borderId="217" xfId="4" applyNumberFormat="1" applyFont="1" applyFill="1" applyBorder="1">
      <alignment vertical="center"/>
    </xf>
    <xf numFmtId="197" fontId="10" fillId="2" borderId="218" xfId="4" applyNumberFormat="1" applyFont="1" applyFill="1" applyBorder="1" applyAlignment="1">
      <alignment horizontal="center" vertical="center" shrinkToFit="1"/>
    </xf>
    <xf numFmtId="197" fontId="10" fillId="2" borderId="219" xfId="4" applyNumberFormat="1" applyFont="1" applyFill="1" applyBorder="1" applyAlignment="1">
      <alignment horizontal="center" vertical="center" shrinkToFit="1"/>
    </xf>
    <xf numFmtId="197" fontId="10" fillId="2" borderId="222" xfId="4" applyNumberFormat="1" applyFont="1" applyFill="1" applyBorder="1" applyAlignment="1">
      <alignment horizontal="center" vertical="center" shrinkToFit="1"/>
    </xf>
    <xf numFmtId="197" fontId="10" fillId="2" borderId="219" xfId="4" applyNumberFormat="1" applyFont="1" applyFill="1" applyBorder="1" applyAlignment="1">
      <alignment vertical="center" shrinkToFit="1"/>
    </xf>
    <xf numFmtId="197" fontId="10" fillId="2" borderId="217" xfId="4" applyNumberFormat="1" applyFont="1" applyFill="1" applyBorder="1" applyAlignment="1">
      <alignment vertical="center" shrinkToFit="1"/>
    </xf>
    <xf numFmtId="197" fontId="10" fillId="2" borderId="220" xfId="4" applyNumberFormat="1" applyFont="1" applyFill="1" applyBorder="1" applyAlignment="1">
      <alignment horizontal="center" vertical="center" shrinkToFit="1"/>
    </xf>
    <xf numFmtId="0" fontId="14" fillId="2" borderId="0" xfId="4" applyFont="1" applyFill="1" applyAlignment="1">
      <alignment vertical="center" wrapText="1"/>
    </xf>
    <xf numFmtId="0" fontId="14" fillId="2" borderId="14" xfId="4" applyFont="1" applyFill="1" applyBorder="1" applyAlignment="1">
      <alignment vertical="center" wrapText="1"/>
    </xf>
    <xf numFmtId="0" fontId="14" fillId="2" borderId="20" xfId="4" applyFont="1" applyFill="1" applyBorder="1" applyAlignment="1">
      <alignment vertical="center" wrapText="1"/>
    </xf>
    <xf numFmtId="0" fontId="14" fillId="2" borderId="54" xfId="4" applyFont="1" applyFill="1" applyBorder="1" applyAlignment="1">
      <alignment vertical="center" wrapText="1"/>
    </xf>
    <xf numFmtId="197" fontId="10" fillId="2" borderId="15" xfId="4" applyNumberFormat="1" applyFont="1" applyFill="1" applyBorder="1">
      <alignment vertical="center"/>
    </xf>
    <xf numFmtId="197" fontId="10" fillId="2" borderId="6" xfId="4" applyNumberFormat="1" applyFont="1" applyFill="1" applyBorder="1">
      <alignment vertical="center"/>
    </xf>
    <xf numFmtId="197" fontId="10" fillId="2" borderId="6" xfId="4" applyNumberFormat="1" applyFont="1" applyFill="1" applyBorder="1" applyAlignment="1">
      <alignment horizontal="center" vertical="center" shrinkToFit="1"/>
    </xf>
    <xf numFmtId="197" fontId="10" fillId="2" borderId="16" xfId="4" applyNumberFormat="1" applyFont="1" applyFill="1" applyBorder="1" applyAlignment="1">
      <alignment horizontal="center" vertical="center" shrinkToFit="1"/>
    </xf>
    <xf numFmtId="197" fontId="10" fillId="2" borderId="15" xfId="4" applyNumberFormat="1" applyFont="1" applyFill="1" applyBorder="1" applyAlignment="1">
      <alignment vertical="center" shrinkToFit="1"/>
    </xf>
    <xf numFmtId="197" fontId="10" fillId="2" borderId="6" xfId="4" applyNumberFormat="1" applyFont="1" applyFill="1" applyBorder="1" applyAlignment="1">
      <alignment vertical="center" shrinkToFit="1"/>
    </xf>
    <xf numFmtId="197" fontId="10" fillId="2" borderId="6" xfId="4" applyNumberFormat="1" applyFont="1" applyFill="1" applyBorder="1" applyAlignment="1">
      <alignment horizontal="center" vertical="center"/>
    </xf>
    <xf numFmtId="197" fontId="10" fillId="2" borderId="218" xfId="4" applyNumberFormat="1" applyFont="1" applyFill="1" applyBorder="1" applyAlignment="1">
      <alignment horizontal="center" vertical="center"/>
    </xf>
    <xf numFmtId="0" fontId="14" fillId="2" borderId="53" xfId="4" applyFont="1" applyFill="1" applyBorder="1" applyAlignment="1">
      <alignment horizontal="center" vertical="center"/>
    </xf>
    <xf numFmtId="0" fontId="14" fillId="2" borderId="20" xfId="4" applyFont="1" applyFill="1" applyBorder="1" applyAlignment="1">
      <alignment horizontal="center" vertical="center"/>
    </xf>
    <xf numFmtId="0" fontId="14" fillId="2" borderId="54" xfId="4" applyFont="1" applyFill="1" applyBorder="1" applyAlignment="1">
      <alignment horizontal="center" vertical="center"/>
    </xf>
    <xf numFmtId="0" fontId="14" fillId="2" borderId="17" xfId="4" applyFont="1" applyFill="1" applyBorder="1" applyAlignment="1">
      <alignment horizontal="center" vertical="center"/>
    </xf>
    <xf numFmtId="0" fontId="14" fillId="2" borderId="18" xfId="4" applyFont="1" applyFill="1" applyBorder="1" applyAlignment="1">
      <alignment horizontal="center" vertical="center"/>
    </xf>
    <xf numFmtId="0" fontId="14" fillId="2" borderId="19" xfId="4" applyFont="1" applyFill="1" applyBorder="1" applyAlignment="1">
      <alignment horizontal="center" vertical="center"/>
    </xf>
    <xf numFmtId="197" fontId="10" fillId="2" borderId="17" xfId="4" applyNumberFormat="1" applyFont="1" applyFill="1" applyBorder="1">
      <alignment vertical="center"/>
    </xf>
    <xf numFmtId="197" fontId="10" fillId="2" borderId="18" xfId="4" applyNumberFormat="1" applyFont="1" applyFill="1" applyBorder="1">
      <alignment vertical="center"/>
    </xf>
    <xf numFmtId="197" fontId="10" fillId="2" borderId="18" xfId="4" applyNumberFormat="1" applyFont="1" applyFill="1" applyBorder="1" applyAlignment="1">
      <alignment horizontal="center" vertical="center" shrinkToFit="1"/>
    </xf>
    <xf numFmtId="0" fontId="14" fillId="2" borderId="102" xfId="4" applyFont="1" applyFill="1" applyBorder="1" applyAlignment="1">
      <alignment horizontal="center" vertical="center"/>
    </xf>
    <xf numFmtId="0" fontId="14" fillId="2" borderId="101" xfId="4" applyFont="1" applyFill="1" applyBorder="1" applyAlignment="1">
      <alignment horizontal="center" vertical="center"/>
    </xf>
    <xf numFmtId="0" fontId="14" fillId="2" borderId="108" xfId="4" applyFont="1" applyFill="1" applyBorder="1" applyAlignment="1">
      <alignment horizontal="center" vertical="center"/>
    </xf>
    <xf numFmtId="197" fontId="10" fillId="2" borderId="102" xfId="4" applyNumberFormat="1" applyFont="1" applyFill="1" applyBorder="1">
      <alignment vertical="center"/>
    </xf>
    <xf numFmtId="197" fontId="10" fillId="2" borderId="101" xfId="4" applyNumberFormat="1" applyFont="1" applyFill="1" applyBorder="1">
      <alignment vertical="center"/>
    </xf>
    <xf numFmtId="197" fontId="10" fillId="2" borderId="101" xfId="4" applyNumberFormat="1" applyFont="1" applyFill="1" applyBorder="1" applyAlignment="1">
      <alignment horizontal="center" vertical="center" shrinkToFit="1"/>
    </xf>
    <xf numFmtId="197" fontId="10" fillId="2" borderId="108" xfId="4" applyNumberFormat="1" applyFont="1" applyFill="1" applyBorder="1" applyAlignment="1">
      <alignment horizontal="center" vertical="center" shrinkToFit="1"/>
    </xf>
    <xf numFmtId="197" fontId="10" fillId="2" borderId="102" xfId="4" applyNumberFormat="1" applyFont="1" applyFill="1" applyBorder="1" applyAlignment="1">
      <alignment vertical="center" shrinkToFit="1"/>
    </xf>
    <xf numFmtId="197" fontId="10" fillId="2" borderId="101" xfId="4" applyNumberFormat="1" applyFont="1" applyFill="1" applyBorder="1" applyAlignment="1">
      <alignment vertical="center" shrinkToFit="1"/>
    </xf>
    <xf numFmtId="197" fontId="10" fillId="2" borderId="101" xfId="4" applyNumberFormat="1" applyFont="1" applyFill="1" applyBorder="1" applyAlignment="1">
      <alignment horizontal="center" vertical="center"/>
    </xf>
    <xf numFmtId="197" fontId="10" fillId="2" borderId="19" xfId="4" applyNumberFormat="1" applyFont="1" applyFill="1" applyBorder="1" applyAlignment="1">
      <alignment horizontal="center" vertical="center" shrinkToFit="1"/>
    </xf>
    <xf numFmtId="197" fontId="10" fillId="2" borderId="17" xfId="4" applyNumberFormat="1" applyFont="1" applyFill="1" applyBorder="1" applyAlignment="1">
      <alignment vertical="center" shrinkToFit="1"/>
    </xf>
    <xf numFmtId="197" fontId="10" fillId="2" borderId="18" xfId="4" applyNumberFormat="1" applyFont="1" applyFill="1" applyBorder="1" applyAlignment="1">
      <alignment vertical="center" shrinkToFit="1"/>
    </xf>
    <xf numFmtId="197" fontId="10" fillId="2" borderId="18" xfId="4" applyNumberFormat="1" applyFont="1" applyFill="1" applyBorder="1" applyAlignment="1">
      <alignment horizontal="center" vertical="center"/>
    </xf>
    <xf numFmtId="197" fontId="10" fillId="2" borderId="110" xfId="4" applyNumberFormat="1" applyFont="1" applyFill="1" applyBorder="1" applyAlignment="1">
      <alignment horizontal="center" vertical="center"/>
    </xf>
    <xf numFmtId="197" fontId="10" fillId="2" borderId="110" xfId="4" applyNumberFormat="1" applyFont="1" applyFill="1" applyBorder="1" applyAlignment="1">
      <alignment horizontal="center" vertical="center" shrinkToFit="1"/>
    </xf>
    <xf numFmtId="197" fontId="10" fillId="2" borderId="122" xfId="4" applyNumberFormat="1" applyFont="1" applyFill="1" applyBorder="1" applyAlignment="1">
      <alignment horizontal="center" vertical="center" shrinkToFit="1"/>
    </xf>
    <xf numFmtId="197" fontId="10" fillId="2" borderId="121" xfId="4" applyNumberFormat="1" applyFont="1" applyFill="1" applyBorder="1" applyAlignment="1">
      <alignment vertical="center" shrinkToFit="1"/>
    </xf>
    <xf numFmtId="197" fontId="10" fillId="2" borderId="110" xfId="4" applyNumberFormat="1" applyFont="1" applyFill="1" applyBorder="1" applyAlignment="1">
      <alignment vertical="center" shrinkToFit="1"/>
    </xf>
    <xf numFmtId="0" fontId="14" fillId="2" borderId="121" xfId="4" applyFont="1" applyFill="1" applyBorder="1" applyAlignment="1">
      <alignment horizontal="center" vertical="center"/>
    </xf>
    <xf numFmtId="0" fontId="14" fillId="2" borderId="110" xfId="4" applyFont="1" applyFill="1" applyBorder="1" applyAlignment="1">
      <alignment horizontal="center" vertical="center"/>
    </xf>
    <xf numFmtId="0" fontId="14" fillId="2" borderId="122" xfId="4" applyFont="1" applyFill="1" applyBorder="1" applyAlignment="1">
      <alignment horizontal="center" vertical="center"/>
    </xf>
    <xf numFmtId="197" fontId="10" fillId="2" borderId="121" xfId="4" applyNumberFormat="1" applyFont="1" applyFill="1" applyBorder="1">
      <alignment vertical="center"/>
    </xf>
    <xf numFmtId="197" fontId="10" fillId="2" borderId="110" xfId="4" applyNumberFormat="1" applyFont="1" applyFill="1" applyBorder="1">
      <alignment vertical="center"/>
    </xf>
    <xf numFmtId="0" fontId="14" fillId="2" borderId="43" xfId="4" applyFont="1" applyFill="1" applyBorder="1" applyAlignment="1">
      <alignment vertical="center" wrapText="1"/>
    </xf>
    <xf numFmtId="0" fontId="14" fillId="2" borderId="42" xfId="4" applyFont="1" applyFill="1" applyBorder="1" applyAlignment="1">
      <alignment vertical="center" wrapText="1"/>
    </xf>
    <xf numFmtId="0" fontId="14" fillId="2" borderId="13" xfId="4" applyFont="1" applyFill="1" applyBorder="1" applyAlignment="1">
      <alignment vertical="center" wrapText="1"/>
    </xf>
    <xf numFmtId="0" fontId="14" fillId="2" borderId="15" xfId="4" applyFont="1" applyFill="1" applyBorder="1" applyAlignment="1">
      <alignment vertical="center" wrapText="1"/>
    </xf>
    <xf numFmtId="0" fontId="14" fillId="2" borderId="16" xfId="4" applyFont="1" applyFill="1" applyBorder="1" applyAlignment="1">
      <alignment vertical="center" wrapText="1"/>
    </xf>
    <xf numFmtId="0" fontId="14" fillId="2" borderId="43" xfId="4" applyFont="1" applyFill="1" applyBorder="1" applyAlignment="1">
      <alignment horizontal="center" vertical="center"/>
    </xf>
    <xf numFmtId="0" fontId="14" fillId="2" borderId="21" xfId="4" applyFont="1" applyFill="1" applyBorder="1" applyAlignment="1">
      <alignment horizontal="center" vertical="center"/>
    </xf>
    <xf numFmtId="0" fontId="14" fillId="2" borderId="42" xfId="4" applyFont="1" applyFill="1" applyBorder="1" applyAlignment="1">
      <alignment horizontal="center" vertical="center"/>
    </xf>
    <xf numFmtId="197" fontId="10" fillId="2" borderId="43" xfId="4" applyNumberFormat="1" applyFont="1" applyFill="1" applyBorder="1">
      <alignment vertical="center"/>
    </xf>
    <xf numFmtId="197" fontId="10" fillId="2" borderId="21" xfId="4" applyNumberFormat="1" applyFont="1" applyFill="1" applyBorder="1">
      <alignment vertical="center"/>
    </xf>
    <xf numFmtId="197" fontId="10" fillId="2" borderId="119" xfId="4" applyNumberFormat="1" applyFont="1" applyFill="1" applyBorder="1" applyAlignment="1">
      <alignment horizontal="center" vertical="center" shrinkToFit="1"/>
    </xf>
    <xf numFmtId="197" fontId="10" fillId="2" borderId="21" xfId="4" applyNumberFormat="1" applyFont="1" applyFill="1" applyBorder="1" applyAlignment="1">
      <alignment horizontal="center" vertical="center" shrinkToFit="1"/>
    </xf>
    <xf numFmtId="197" fontId="10" fillId="2" borderId="42" xfId="4" applyNumberFormat="1" applyFont="1" applyFill="1" applyBorder="1" applyAlignment="1">
      <alignment horizontal="center" vertical="center" shrinkToFit="1"/>
    </xf>
    <xf numFmtId="0" fontId="14" fillId="2" borderId="53" xfId="4" applyFont="1" applyFill="1" applyBorder="1" applyAlignment="1">
      <alignment vertical="center" wrapText="1"/>
    </xf>
    <xf numFmtId="197" fontId="10" fillId="2" borderId="119" xfId="4" applyNumberFormat="1" applyFont="1" applyFill="1" applyBorder="1" applyAlignment="1">
      <alignment horizontal="center" vertical="center"/>
    </xf>
    <xf numFmtId="197" fontId="10" fillId="2" borderId="72" xfId="4" applyNumberFormat="1" applyFont="1" applyFill="1" applyBorder="1">
      <alignment vertical="center"/>
    </xf>
    <xf numFmtId="197" fontId="10" fillId="2" borderId="48" xfId="4" applyNumberFormat="1" applyFont="1" applyFill="1" applyBorder="1">
      <alignment vertical="center"/>
    </xf>
    <xf numFmtId="197" fontId="10" fillId="2" borderId="48" xfId="4" applyNumberFormat="1" applyFont="1" applyFill="1" applyBorder="1" applyAlignment="1">
      <alignment horizontal="center" vertical="center" shrinkToFit="1"/>
    </xf>
    <xf numFmtId="197" fontId="10" fillId="2" borderId="71" xfId="4" applyNumberFormat="1" applyFont="1" applyFill="1" applyBorder="1" applyAlignment="1">
      <alignment horizontal="center" vertical="center" shrinkToFit="1"/>
    </xf>
    <xf numFmtId="197" fontId="10" fillId="2" borderId="72" xfId="4" applyNumberFormat="1" applyFont="1" applyFill="1" applyBorder="1" applyAlignment="1">
      <alignment vertical="center" shrinkToFit="1"/>
    </xf>
    <xf numFmtId="197" fontId="10" fillId="2" borderId="48" xfId="4" applyNumberFormat="1" applyFont="1" applyFill="1" applyBorder="1" applyAlignment="1">
      <alignment vertical="center" shrinkToFit="1"/>
    </xf>
    <xf numFmtId="197" fontId="10" fillId="2" borderId="48" xfId="4" applyNumberFormat="1" applyFont="1" applyFill="1" applyBorder="1" applyAlignment="1">
      <alignment horizontal="center" vertical="center"/>
    </xf>
    <xf numFmtId="197" fontId="10" fillId="2" borderId="43" xfId="4" applyNumberFormat="1" applyFont="1" applyFill="1" applyBorder="1" applyAlignment="1">
      <alignment vertical="center" shrinkToFit="1"/>
    </xf>
    <xf numFmtId="197" fontId="10" fillId="2" borderId="21" xfId="4" applyNumberFormat="1" applyFont="1" applyFill="1" applyBorder="1" applyAlignment="1">
      <alignment vertical="center" shrinkToFit="1"/>
    </xf>
    <xf numFmtId="197" fontId="10" fillId="2" borderId="10" xfId="4" applyNumberFormat="1" applyFont="1" applyFill="1" applyBorder="1">
      <alignment vertical="center"/>
    </xf>
    <xf numFmtId="197" fontId="10" fillId="2" borderId="11" xfId="4" applyNumberFormat="1" applyFont="1" applyFill="1" applyBorder="1">
      <alignment vertical="center"/>
    </xf>
    <xf numFmtId="197" fontId="10" fillId="2" borderId="44" xfId="4" applyNumberFormat="1" applyFont="1" applyFill="1" applyBorder="1" applyAlignment="1">
      <alignment horizontal="center" vertical="center" shrinkToFit="1"/>
    </xf>
    <xf numFmtId="197" fontId="10" fillId="2" borderId="11" xfId="4" applyNumberFormat="1" applyFont="1" applyFill="1" applyBorder="1" applyAlignment="1">
      <alignment horizontal="center" vertical="center" shrinkToFit="1"/>
    </xf>
    <xf numFmtId="197" fontId="10" fillId="2" borderId="12" xfId="4" applyNumberFormat="1" applyFont="1" applyFill="1" applyBorder="1" applyAlignment="1">
      <alignment horizontal="center" vertical="center" shrinkToFit="1"/>
    </xf>
    <xf numFmtId="197" fontId="10" fillId="2" borderId="44" xfId="4" applyNumberFormat="1" applyFont="1" applyFill="1" applyBorder="1" applyAlignment="1">
      <alignment horizontal="center" vertical="center"/>
    </xf>
    <xf numFmtId="197" fontId="10" fillId="2" borderId="10" xfId="4" applyNumberFormat="1" applyFont="1" applyFill="1" applyBorder="1" applyAlignment="1">
      <alignment vertical="center" shrinkToFit="1"/>
    </xf>
    <xf numFmtId="197" fontId="10" fillId="2" borderId="11" xfId="4" applyNumberFormat="1" applyFont="1" applyFill="1" applyBorder="1" applyAlignment="1">
      <alignment vertical="center" shrinkToFit="1"/>
    </xf>
    <xf numFmtId="0" fontId="14" fillId="2" borderId="10" xfId="4" applyFont="1" applyFill="1" applyBorder="1" applyAlignment="1">
      <alignment vertical="center" wrapText="1"/>
    </xf>
    <xf numFmtId="0" fontId="14" fillId="2" borderId="11" xfId="4" applyFont="1" applyFill="1" applyBorder="1" applyAlignment="1">
      <alignment vertical="center" wrapText="1"/>
    </xf>
    <xf numFmtId="0" fontId="14" fillId="2" borderId="34" xfId="4" applyFont="1" applyFill="1" applyBorder="1" applyAlignment="1">
      <alignment horizontal="center" vertical="center"/>
    </xf>
    <xf numFmtId="0" fontId="14" fillId="2" borderId="32" xfId="4" applyFont="1" applyFill="1" applyBorder="1" applyAlignment="1">
      <alignment horizontal="center" vertical="center"/>
    </xf>
    <xf numFmtId="0" fontId="14" fillId="2" borderId="21" xfId="4" applyFont="1" applyFill="1" applyBorder="1" applyAlignment="1">
      <alignment vertical="center" textRotation="255"/>
    </xf>
    <xf numFmtId="0" fontId="14" fillId="2" borderId="0" xfId="4" applyFont="1" applyFill="1" applyAlignment="1">
      <alignment vertical="center" textRotation="255"/>
    </xf>
    <xf numFmtId="0" fontId="14" fillId="2" borderId="6" xfId="4" applyFont="1" applyFill="1" applyBorder="1" applyAlignment="1">
      <alignment vertical="center" textRotation="255"/>
    </xf>
    <xf numFmtId="0" fontId="11" fillId="0" borderId="0" xfId="4" applyFont="1" applyAlignment="1">
      <alignment horizontal="left" vertical="top" wrapText="1"/>
    </xf>
    <xf numFmtId="0" fontId="14" fillId="0" borderId="49" xfId="4" applyFont="1" applyBorder="1" applyAlignment="1">
      <alignment horizontal="center" vertical="center"/>
    </xf>
    <xf numFmtId="0" fontId="14" fillId="0" borderId="19" xfId="4" applyFont="1" applyBorder="1" applyAlignment="1">
      <alignment horizontal="center" vertical="center"/>
    </xf>
    <xf numFmtId="0" fontId="14" fillId="0" borderId="17" xfId="4" applyFont="1" applyBorder="1" applyAlignment="1">
      <alignment horizontal="center" vertical="center"/>
    </xf>
    <xf numFmtId="0" fontId="14" fillId="0" borderId="18" xfId="4" applyFont="1" applyBorder="1" applyAlignment="1">
      <alignment horizontal="center" vertical="center"/>
    </xf>
    <xf numFmtId="0" fontId="14" fillId="0" borderId="18" xfId="0" applyFont="1" applyBorder="1" applyAlignment="1">
      <alignment horizontal="center" vertical="center"/>
    </xf>
    <xf numFmtId="0" fontId="34" fillId="0" borderId="10"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12" xfId="0" applyFont="1" applyBorder="1" applyAlignment="1">
      <alignment horizontal="center" vertical="center" wrapText="1"/>
    </xf>
    <xf numFmtId="0" fontId="34" fillId="0" borderId="15"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6" xfId="0" applyFont="1" applyBorder="1" applyAlignment="1">
      <alignment horizontal="center" vertical="center" wrapText="1"/>
    </xf>
    <xf numFmtId="0" fontId="34" fillId="0" borderId="32" xfId="0" applyFont="1" applyBorder="1" applyAlignment="1">
      <alignment horizontal="center" vertical="center" wrapText="1"/>
    </xf>
    <xf numFmtId="0" fontId="34" fillId="0" borderId="25" xfId="0" applyFont="1" applyBorder="1" applyAlignment="1">
      <alignment horizontal="center" vertical="center" wrapText="1"/>
    </xf>
    <xf numFmtId="20" fontId="40" fillId="2" borderId="44" xfId="4" applyNumberFormat="1" applyFont="1" applyFill="1" applyBorder="1" applyAlignment="1">
      <alignment horizontal="right" vertical="center" shrinkToFit="1"/>
    </xf>
    <xf numFmtId="20" fontId="40" fillId="2" borderId="134" xfId="4" applyNumberFormat="1" applyFont="1" applyFill="1" applyBorder="1" applyAlignment="1">
      <alignment horizontal="right" vertical="center" shrinkToFit="1"/>
    </xf>
    <xf numFmtId="199" fontId="10" fillId="0" borderId="59" xfId="4" applyNumberFormat="1" applyFont="1" applyBorder="1" applyAlignment="1">
      <alignment horizontal="right" vertical="center" shrinkToFit="1"/>
    </xf>
    <xf numFmtId="199" fontId="10" fillId="0" borderId="60" xfId="4" applyNumberFormat="1" applyFont="1" applyBorder="1" applyAlignment="1">
      <alignment horizontal="right" vertical="center" shrinkToFit="1"/>
    </xf>
    <xf numFmtId="199" fontId="10" fillId="0" borderId="70" xfId="4" applyNumberFormat="1" applyFont="1" applyBorder="1" applyAlignment="1">
      <alignment horizontal="right" vertical="center" shrinkToFit="1"/>
    </xf>
    <xf numFmtId="181" fontId="10" fillId="4" borderId="70" xfId="4" applyNumberFormat="1" applyFont="1" applyFill="1" applyBorder="1" applyAlignment="1">
      <alignment horizontal="right" vertical="center" shrinkToFit="1"/>
    </xf>
    <xf numFmtId="181" fontId="10" fillId="4" borderId="59" xfId="4" applyNumberFormat="1" applyFont="1" applyFill="1" applyBorder="1" applyAlignment="1">
      <alignment horizontal="right" vertical="center" shrinkToFit="1"/>
    </xf>
    <xf numFmtId="199" fontId="10" fillId="0" borderId="13" xfId="4" applyNumberFormat="1" applyFont="1" applyBorder="1" applyAlignment="1">
      <alignment horizontal="center" vertical="center" shrinkToFit="1"/>
    </xf>
    <xf numFmtId="199" fontId="10" fillId="0" borderId="0" xfId="4" applyNumberFormat="1" applyFont="1" applyAlignment="1">
      <alignment horizontal="center" vertical="center" shrinkToFit="1"/>
    </xf>
    <xf numFmtId="0" fontId="13" fillId="0" borderId="0" xfId="4" applyFont="1" applyAlignment="1">
      <alignment horizontal="left" vertical="top" wrapText="1"/>
    </xf>
    <xf numFmtId="20" fontId="40" fillId="2" borderId="70" xfId="4" applyNumberFormat="1" applyFont="1" applyFill="1" applyBorder="1" applyAlignment="1">
      <alignment horizontal="right" vertical="center" shrinkToFit="1"/>
    </xf>
    <xf numFmtId="20" fontId="40" fillId="2" borderId="59" xfId="4" applyNumberFormat="1" applyFont="1" applyFill="1" applyBorder="1" applyAlignment="1">
      <alignment horizontal="right" vertical="center" shrinkToFit="1"/>
    </xf>
    <xf numFmtId="20" fontId="36" fillId="2" borderId="59" xfId="4" applyNumberFormat="1" applyFont="1" applyFill="1" applyBorder="1" applyAlignment="1">
      <alignment horizontal="center" vertical="center" shrinkToFit="1"/>
    </xf>
    <xf numFmtId="0" fontId="36" fillId="2" borderId="135" xfId="4" applyFont="1" applyFill="1" applyBorder="1" applyAlignment="1">
      <alignment horizontal="center" vertical="center" shrinkToFit="1"/>
    </xf>
    <xf numFmtId="199" fontId="10" fillId="0" borderId="46" xfId="4" applyNumberFormat="1" applyFont="1" applyBorder="1" applyAlignment="1">
      <alignment horizontal="right" vertical="center" shrinkToFit="1"/>
    </xf>
    <xf numFmtId="199" fontId="10" fillId="0" borderId="47" xfId="4" applyNumberFormat="1" applyFont="1" applyBorder="1" applyAlignment="1">
      <alignment horizontal="right" vertical="center" shrinkToFit="1"/>
    </xf>
    <xf numFmtId="181" fontId="10" fillId="4" borderId="46" xfId="4" applyNumberFormat="1" applyFont="1" applyFill="1" applyBorder="1" applyAlignment="1">
      <alignment horizontal="right" vertical="center" shrinkToFit="1"/>
    </xf>
    <xf numFmtId="181" fontId="10" fillId="4" borderId="44" xfId="4" applyNumberFormat="1" applyFont="1" applyFill="1" applyBorder="1" applyAlignment="1">
      <alignment horizontal="right" vertical="center" shrinkToFit="1"/>
    </xf>
    <xf numFmtId="195" fontId="10" fillId="0" borderId="58" xfId="4" applyNumberFormat="1" applyFont="1" applyBorder="1" applyAlignment="1">
      <alignment horizontal="center" vertical="center" shrinkToFit="1"/>
    </xf>
    <xf numFmtId="195" fontId="10" fillId="0" borderId="14" xfId="4" applyNumberFormat="1" applyFont="1" applyBorder="1" applyAlignment="1">
      <alignment horizontal="center" vertical="center" shrinkToFit="1"/>
    </xf>
    <xf numFmtId="208" fontId="10" fillId="4" borderId="70" xfId="4" applyNumberFormat="1" applyFont="1" applyFill="1" applyBorder="1" applyAlignment="1">
      <alignment horizontal="center" vertical="center" shrinkToFit="1"/>
    </xf>
    <xf numFmtId="208" fontId="10" fillId="4" borderId="60" xfId="4" applyNumberFormat="1" applyFont="1" applyFill="1" applyBorder="1" applyAlignment="1">
      <alignment horizontal="center" vertical="center" shrinkToFit="1"/>
    </xf>
    <xf numFmtId="208" fontId="10" fillId="4" borderId="46" xfId="4" applyNumberFormat="1" applyFont="1" applyFill="1" applyBorder="1" applyAlignment="1">
      <alignment horizontal="center" vertical="center" shrinkToFit="1"/>
    </xf>
    <xf numFmtId="208" fontId="10" fillId="4" borderId="134" xfId="4" applyNumberFormat="1" applyFont="1" applyFill="1" applyBorder="1" applyAlignment="1">
      <alignment horizontal="center" vertical="center" shrinkToFit="1"/>
    </xf>
    <xf numFmtId="199" fontId="10" fillId="0" borderId="44" xfId="4" applyNumberFormat="1" applyFont="1" applyBorder="1" applyAlignment="1">
      <alignment horizontal="right" vertical="center" shrinkToFit="1"/>
    </xf>
    <xf numFmtId="20" fontId="10" fillId="2" borderId="72" xfId="4" applyNumberFormat="1" applyFont="1" applyFill="1" applyBorder="1" applyAlignment="1">
      <alignment horizontal="center" vertical="center" shrinkToFit="1"/>
    </xf>
    <xf numFmtId="0" fontId="10" fillId="2" borderId="48" xfId="4" applyFont="1" applyFill="1" applyBorder="1" applyAlignment="1">
      <alignment horizontal="center" vertical="center" shrinkToFit="1"/>
    </xf>
    <xf numFmtId="20" fontId="10" fillId="2" borderId="48" xfId="4" applyNumberFormat="1" applyFont="1" applyFill="1" applyBorder="1" applyAlignment="1">
      <alignment horizontal="center" vertical="center" shrinkToFit="1"/>
    </xf>
    <xf numFmtId="0" fontId="10" fillId="2" borderId="132" xfId="4" applyFont="1" applyFill="1" applyBorder="1" applyAlignment="1">
      <alignment horizontal="center" vertical="center" shrinkToFit="1"/>
    </xf>
    <xf numFmtId="199" fontId="10" fillId="0" borderId="72" xfId="4" applyNumberFormat="1" applyFont="1" applyBorder="1" applyAlignment="1">
      <alignment horizontal="right" vertical="center" shrinkToFit="1"/>
    </xf>
    <xf numFmtId="199" fontId="10" fillId="0" borderId="71" xfId="4" applyNumberFormat="1" applyFont="1" applyBorder="1" applyAlignment="1">
      <alignment horizontal="right" vertical="center" shrinkToFit="1"/>
    </xf>
    <xf numFmtId="181" fontId="10" fillId="4" borderId="72" xfId="4" applyNumberFormat="1" applyFont="1" applyFill="1" applyBorder="1" applyAlignment="1">
      <alignment horizontal="right" vertical="center" shrinkToFit="1"/>
    </xf>
    <xf numFmtId="199" fontId="10" fillId="0" borderId="70" xfId="4" applyNumberFormat="1" applyFont="1" applyBorder="1" applyAlignment="1">
      <alignment horizontal="center" vertical="center" shrinkToFit="1"/>
    </xf>
    <xf numFmtId="199" fontId="10" fillId="0" borderId="59" xfId="4" applyNumberFormat="1" applyFont="1" applyBorder="1" applyAlignment="1">
      <alignment horizontal="center" vertical="center" shrinkToFit="1"/>
    </xf>
    <xf numFmtId="195" fontId="10" fillId="0" borderId="89" xfId="4" applyNumberFormat="1" applyFont="1" applyBorder="1" applyAlignment="1">
      <alignment horizontal="center" vertical="center" shrinkToFit="1"/>
    </xf>
    <xf numFmtId="195" fontId="10" fillId="0" borderId="60" xfId="4" applyNumberFormat="1" applyFont="1" applyBorder="1" applyAlignment="1">
      <alignment horizontal="center" vertical="center" shrinkToFit="1"/>
    </xf>
    <xf numFmtId="208" fontId="10" fillId="4" borderId="135" xfId="4" applyNumberFormat="1" applyFont="1" applyFill="1" applyBorder="1" applyAlignment="1">
      <alignment horizontal="center" vertical="center" shrinkToFit="1"/>
    </xf>
    <xf numFmtId="208" fontId="10" fillId="4" borderId="72" xfId="4" applyNumberFormat="1" applyFont="1" applyFill="1" applyBorder="1" applyAlignment="1">
      <alignment horizontal="center" vertical="center" shrinkToFit="1"/>
    </xf>
    <xf numFmtId="208" fontId="10" fillId="4" borderId="71" xfId="4" applyNumberFormat="1" applyFont="1" applyFill="1" applyBorder="1" applyAlignment="1">
      <alignment horizontal="center" vertical="center" shrinkToFit="1"/>
    </xf>
    <xf numFmtId="20" fontId="10" fillId="2" borderId="46" xfId="4" applyNumberFormat="1" applyFont="1" applyFill="1" applyBorder="1" applyAlignment="1">
      <alignment horizontal="center" vertical="center" shrinkToFit="1"/>
    </xf>
    <xf numFmtId="0" fontId="10" fillId="2" borderId="44" xfId="4" applyFont="1" applyFill="1" applyBorder="1" applyAlignment="1">
      <alignment horizontal="center" vertical="center" shrinkToFit="1"/>
    </xf>
    <xf numFmtId="20" fontId="10" fillId="2" borderId="44" xfId="4" applyNumberFormat="1" applyFont="1" applyFill="1" applyBorder="1" applyAlignment="1">
      <alignment horizontal="center" vertical="center" shrinkToFit="1"/>
    </xf>
    <xf numFmtId="0" fontId="10" fillId="2" borderId="134" xfId="4" applyFont="1" applyFill="1" applyBorder="1" applyAlignment="1">
      <alignment horizontal="center" vertical="center" shrinkToFit="1"/>
    </xf>
    <xf numFmtId="199" fontId="10" fillId="0" borderId="72" xfId="4" applyNumberFormat="1" applyFont="1" applyBorder="1" applyAlignment="1">
      <alignment horizontal="center" vertical="center" shrinkToFit="1"/>
    </xf>
    <xf numFmtId="199" fontId="10" fillId="0" borderId="48" xfId="4" applyNumberFormat="1" applyFont="1" applyBorder="1" applyAlignment="1">
      <alignment horizontal="center" vertical="center" shrinkToFit="1"/>
    </xf>
    <xf numFmtId="195" fontId="10" fillId="0" borderId="88" xfId="4" applyNumberFormat="1" applyFont="1" applyBorder="1" applyAlignment="1">
      <alignment horizontal="center" vertical="center" shrinkToFit="1"/>
    </xf>
    <xf numFmtId="195" fontId="10" fillId="0" borderId="71" xfId="4" applyNumberFormat="1" applyFont="1" applyBorder="1" applyAlignment="1">
      <alignment horizontal="center" vertical="center" shrinkToFit="1"/>
    </xf>
    <xf numFmtId="208" fontId="10" fillId="4" borderId="48" xfId="4" applyNumberFormat="1" applyFont="1" applyFill="1" applyBorder="1" applyAlignment="1">
      <alignment horizontal="center" vertical="center" shrinkToFit="1"/>
    </xf>
    <xf numFmtId="208" fontId="10" fillId="4" borderId="132" xfId="4" applyNumberFormat="1" applyFont="1" applyFill="1" applyBorder="1" applyAlignment="1">
      <alignment horizontal="center" vertical="center" shrinkToFit="1"/>
    </xf>
    <xf numFmtId="199" fontId="10" fillId="0" borderId="48" xfId="4" applyNumberFormat="1" applyFont="1" applyBorder="1" applyAlignment="1">
      <alignment horizontal="right" vertical="center" shrinkToFit="1"/>
    </xf>
    <xf numFmtId="208" fontId="10" fillId="4" borderId="10" xfId="4" applyNumberFormat="1" applyFont="1" applyFill="1" applyBorder="1" applyAlignment="1">
      <alignment horizontal="center" vertical="center" shrinkToFit="1"/>
    </xf>
    <xf numFmtId="208" fontId="10" fillId="4" borderId="12" xfId="4" applyNumberFormat="1" applyFont="1" applyFill="1" applyBorder="1" applyAlignment="1">
      <alignment horizontal="center" vertical="center" shrinkToFit="1"/>
    </xf>
    <xf numFmtId="20" fontId="10" fillId="2" borderId="70" xfId="4" applyNumberFormat="1" applyFont="1" applyFill="1" applyBorder="1" applyAlignment="1">
      <alignment horizontal="center" vertical="center" shrinkToFit="1"/>
    </xf>
    <xf numFmtId="0" fontId="10" fillId="2" borderId="59" xfId="4" applyFont="1" applyFill="1" applyBorder="1" applyAlignment="1">
      <alignment horizontal="center" vertical="center" shrinkToFit="1"/>
    </xf>
    <xf numFmtId="20" fontId="10" fillId="2" borderId="59" xfId="4" applyNumberFormat="1" applyFont="1" applyFill="1" applyBorder="1" applyAlignment="1">
      <alignment horizontal="center" vertical="center" shrinkToFit="1"/>
    </xf>
    <xf numFmtId="0" fontId="10" fillId="2" borderId="135" xfId="4" applyFont="1" applyFill="1" applyBorder="1" applyAlignment="1">
      <alignment horizontal="center" vertical="center" shrinkToFit="1"/>
    </xf>
    <xf numFmtId="199" fontId="10" fillId="0" borderId="10" xfId="4" applyNumberFormat="1" applyFont="1" applyBorder="1" applyAlignment="1">
      <alignment horizontal="center" vertical="center" shrinkToFit="1"/>
    </xf>
    <xf numFmtId="199" fontId="10" fillId="0" borderId="103" xfId="4" applyNumberFormat="1" applyFont="1" applyBorder="1" applyAlignment="1">
      <alignment horizontal="center" vertical="center" shrinkToFit="1"/>
    </xf>
    <xf numFmtId="195" fontId="10" fillId="0" borderId="64" xfId="4" applyNumberFormat="1" applyFont="1" applyBorder="1" applyAlignment="1">
      <alignment horizontal="center" vertical="center" shrinkToFit="1"/>
    </xf>
    <xf numFmtId="195" fontId="10" fillId="0" borderId="12" xfId="4" applyNumberFormat="1" applyFont="1" applyBorder="1" applyAlignment="1">
      <alignment horizontal="center" vertical="center" shrinkToFit="1"/>
    </xf>
    <xf numFmtId="208" fontId="10" fillId="4" borderId="32" xfId="4" applyNumberFormat="1" applyFont="1" applyFill="1" applyBorder="1" applyAlignment="1">
      <alignment horizontal="center" vertical="center" shrinkToFit="1"/>
    </xf>
    <xf numFmtId="199" fontId="10" fillId="0" borderId="154" xfId="4" applyNumberFormat="1" applyFont="1" applyBorder="1" applyAlignment="1">
      <alignment horizontal="center" vertical="center" shrinkToFit="1"/>
    </xf>
    <xf numFmtId="20" fontId="10" fillId="2" borderId="10" xfId="4" applyNumberFormat="1" applyFont="1" applyFill="1" applyBorder="1" applyAlignment="1">
      <alignment horizontal="center" vertical="center" shrinkToFit="1"/>
    </xf>
    <xf numFmtId="20" fontId="10" fillId="2" borderId="11" xfId="4" applyNumberFormat="1" applyFont="1" applyFill="1" applyBorder="1" applyAlignment="1">
      <alignment horizontal="center" vertical="center" shrinkToFit="1"/>
    </xf>
    <xf numFmtId="20" fontId="10" fillId="2" borderId="32" xfId="4" applyNumberFormat="1" applyFont="1" applyFill="1" applyBorder="1" applyAlignment="1">
      <alignment horizontal="center" vertical="center" shrinkToFit="1"/>
    </xf>
    <xf numFmtId="199" fontId="10" fillId="0" borderId="34" xfId="4" applyNumberFormat="1" applyFont="1" applyBorder="1" applyAlignment="1">
      <alignment horizontal="right" vertical="center" shrinkToFit="1"/>
    </xf>
    <xf numFmtId="199" fontId="10" fillId="0" borderId="12" xfId="4" applyNumberFormat="1" applyFont="1" applyBorder="1" applyAlignment="1">
      <alignment horizontal="right" vertical="center" shrinkToFit="1"/>
    </xf>
    <xf numFmtId="199" fontId="10" fillId="0" borderId="10" xfId="4" applyNumberFormat="1" applyFont="1" applyBorder="1" applyAlignment="1">
      <alignment horizontal="right" vertical="center" shrinkToFit="1"/>
    </xf>
    <xf numFmtId="181" fontId="10" fillId="4" borderId="10" xfId="4" applyNumberFormat="1" applyFont="1" applyFill="1" applyBorder="1" applyAlignment="1">
      <alignment horizontal="right" vertical="center" shrinkToFit="1"/>
    </xf>
    <xf numFmtId="181" fontId="10" fillId="4" borderId="12" xfId="4" applyNumberFormat="1" applyFont="1" applyFill="1" applyBorder="1" applyAlignment="1">
      <alignment horizontal="right" vertical="center" shrinkToFit="1"/>
    </xf>
    <xf numFmtId="199" fontId="10" fillId="0" borderId="97" xfId="4" applyNumberFormat="1" applyFont="1" applyBorder="1" applyAlignment="1">
      <alignment horizontal="center" vertical="center" shrinkToFit="1"/>
    </xf>
    <xf numFmtId="20" fontId="10" fillId="2" borderId="6" xfId="4" applyNumberFormat="1" applyFont="1" applyFill="1" applyBorder="1" applyAlignment="1">
      <alignment horizontal="center" vertical="center" shrinkToFit="1"/>
    </xf>
    <xf numFmtId="0" fontId="10" fillId="2" borderId="25" xfId="4" applyFont="1" applyFill="1" applyBorder="1" applyAlignment="1">
      <alignment horizontal="center" vertical="center" shrinkToFit="1"/>
    </xf>
    <xf numFmtId="199" fontId="10" fillId="0" borderId="65" xfId="4" applyNumberFormat="1" applyFont="1" applyBorder="1" applyAlignment="1">
      <alignment horizontal="right" vertical="center" shrinkToFit="1"/>
    </xf>
    <xf numFmtId="199" fontId="10" fillId="0" borderId="66" xfId="4" applyNumberFormat="1" applyFont="1" applyBorder="1" applyAlignment="1">
      <alignment horizontal="right" vertical="center" shrinkToFit="1"/>
    </xf>
    <xf numFmtId="181" fontId="10" fillId="4" borderId="65" xfId="4" applyNumberFormat="1" applyFont="1" applyFill="1" applyBorder="1" applyAlignment="1">
      <alignment horizontal="right" vertical="center" shrinkToFit="1"/>
    </xf>
    <xf numFmtId="199" fontId="10" fillId="0" borderId="65" xfId="4" applyNumberFormat="1" applyFont="1" applyBorder="1" applyAlignment="1">
      <alignment horizontal="center" vertical="center" shrinkToFit="1"/>
    </xf>
    <xf numFmtId="199" fontId="10" fillId="0" borderId="45" xfId="4" applyNumberFormat="1" applyFont="1" applyBorder="1" applyAlignment="1">
      <alignment horizontal="center" vertical="center" shrinkToFit="1"/>
    </xf>
    <xf numFmtId="195" fontId="10" fillId="0" borderId="214" xfId="4" applyNumberFormat="1" applyFont="1" applyBorder="1" applyAlignment="1">
      <alignment horizontal="center" vertical="center" shrinkToFit="1"/>
    </xf>
    <xf numFmtId="195" fontId="10" fillId="0" borderId="66" xfId="4" applyNumberFormat="1" applyFont="1" applyBorder="1" applyAlignment="1">
      <alignment horizontal="center" vertical="center" shrinkToFit="1"/>
    </xf>
    <xf numFmtId="208" fontId="10" fillId="4" borderId="45" xfId="4" applyNumberFormat="1" applyFont="1" applyFill="1" applyBorder="1" applyAlignment="1">
      <alignment horizontal="center" vertical="center" shrinkToFit="1"/>
    </xf>
    <xf numFmtId="208" fontId="10" fillId="4" borderId="133" xfId="4" applyNumberFormat="1" applyFont="1" applyFill="1" applyBorder="1" applyAlignment="1">
      <alignment horizontal="center" vertical="center" shrinkToFit="1"/>
    </xf>
    <xf numFmtId="199" fontId="10" fillId="0" borderId="45" xfId="4" applyNumberFormat="1" applyFont="1" applyBorder="1" applyAlignment="1">
      <alignment horizontal="right" vertical="center" shrinkToFit="1"/>
    </xf>
    <xf numFmtId="208" fontId="10" fillId="4" borderId="65" xfId="4" applyNumberFormat="1" applyFont="1" applyFill="1" applyBorder="1" applyAlignment="1">
      <alignment horizontal="center" vertical="center" shrinkToFit="1"/>
    </xf>
    <xf numFmtId="208" fontId="10" fillId="4" borderId="66" xfId="4" applyNumberFormat="1" applyFont="1" applyFill="1" applyBorder="1" applyAlignment="1">
      <alignment horizontal="center" vertical="center" shrinkToFit="1"/>
    </xf>
    <xf numFmtId="20" fontId="10" fillId="2" borderId="65" xfId="4" applyNumberFormat="1" applyFont="1" applyFill="1" applyBorder="1" applyAlignment="1">
      <alignment horizontal="center" vertical="center" shrinkToFit="1"/>
    </xf>
    <xf numFmtId="0" fontId="10" fillId="2" borderId="45" xfId="4" applyFont="1" applyFill="1" applyBorder="1" applyAlignment="1">
      <alignment horizontal="center" vertical="center" shrinkToFit="1"/>
    </xf>
    <xf numFmtId="20" fontId="10" fillId="2" borderId="45" xfId="4" applyNumberFormat="1" applyFont="1" applyFill="1" applyBorder="1" applyAlignment="1">
      <alignment horizontal="center" vertical="center" shrinkToFit="1"/>
    </xf>
    <xf numFmtId="0" fontId="10" fillId="2" borderId="133" xfId="4" applyFont="1" applyFill="1" applyBorder="1" applyAlignment="1">
      <alignment horizontal="center" vertical="center" shrinkToFit="1"/>
    </xf>
    <xf numFmtId="0" fontId="14" fillId="0" borderId="24" xfId="4" applyFont="1" applyBorder="1" applyAlignment="1">
      <alignment horizontal="left" vertical="center"/>
    </xf>
    <xf numFmtId="0" fontId="14" fillId="0" borderId="0" xfId="0" applyFont="1" applyAlignment="1">
      <alignment horizontal="left" vertical="top" wrapText="1"/>
    </xf>
    <xf numFmtId="0" fontId="14" fillId="0" borderId="5" xfId="0" applyFont="1" applyBorder="1" applyAlignment="1">
      <alignment horizontal="left" vertical="top" wrapText="1"/>
    </xf>
    <xf numFmtId="20" fontId="14" fillId="2" borderId="48" xfId="4" applyNumberFormat="1" applyFont="1" applyFill="1" applyBorder="1" applyAlignment="1">
      <alignment horizontal="center" vertical="center" shrinkToFit="1"/>
    </xf>
    <xf numFmtId="0" fontId="14" fillId="2" borderId="132" xfId="4" applyFont="1" applyFill="1" applyBorder="1" applyAlignment="1">
      <alignment horizontal="center" vertical="center" shrinkToFit="1"/>
    </xf>
    <xf numFmtId="3" fontId="10" fillId="2" borderId="0" xfId="4" applyNumberFormat="1" applyFont="1" applyFill="1" applyAlignment="1">
      <alignment horizontal="right" vertical="center"/>
    </xf>
    <xf numFmtId="0" fontId="10" fillId="2" borderId="0" xfId="4" applyFont="1" applyFill="1" applyAlignment="1">
      <alignment horizontal="right" vertical="center"/>
    </xf>
    <xf numFmtId="0" fontId="33" fillId="2" borderId="13" xfId="4" applyFont="1" applyFill="1" applyBorder="1" applyAlignment="1">
      <alignment horizontal="right" vertical="center"/>
    </xf>
    <xf numFmtId="0" fontId="33" fillId="2" borderId="0" xfId="4" applyFont="1" applyFill="1" applyAlignment="1">
      <alignment horizontal="right" vertical="center"/>
    </xf>
    <xf numFmtId="0" fontId="10" fillId="2" borderId="41" xfId="4" applyFont="1" applyFill="1" applyBorder="1" applyAlignment="1">
      <alignment horizontal="center" vertical="center"/>
    </xf>
    <xf numFmtId="0" fontId="10" fillId="2" borderId="85" xfId="4" applyFont="1" applyFill="1" applyBorder="1" applyAlignment="1">
      <alignment horizontal="center" vertical="center"/>
    </xf>
    <xf numFmtId="0" fontId="10" fillId="2" borderId="74" xfId="4" applyFont="1" applyFill="1" applyBorder="1" applyAlignment="1">
      <alignment horizontal="center" vertical="center"/>
    </xf>
    <xf numFmtId="0" fontId="33" fillId="2" borderId="0" xfId="4" applyFont="1" applyFill="1" applyAlignment="1">
      <alignment horizontal="center" vertical="center"/>
    </xf>
    <xf numFmtId="0" fontId="33" fillId="2" borderId="0" xfId="4" applyFont="1" applyFill="1">
      <alignment vertical="center"/>
    </xf>
    <xf numFmtId="0" fontId="33" fillId="2" borderId="14" xfId="4" applyFont="1" applyFill="1" applyBorder="1">
      <alignment vertical="center"/>
    </xf>
    <xf numFmtId="0" fontId="33" fillId="2" borderId="11" xfId="4" applyFont="1" applyFill="1" applyBorder="1">
      <alignment vertical="center"/>
    </xf>
    <xf numFmtId="0" fontId="33" fillId="2" borderId="12" xfId="4" applyFont="1" applyFill="1" applyBorder="1">
      <alignment vertical="center"/>
    </xf>
    <xf numFmtId="0" fontId="3" fillId="2" borderId="172" xfId="4" applyFill="1" applyBorder="1" applyAlignment="1">
      <alignment horizontal="left" vertical="center" wrapText="1"/>
    </xf>
    <xf numFmtId="0" fontId="3" fillId="2" borderId="21" xfId="4" applyFill="1" applyBorder="1" applyAlignment="1">
      <alignment horizontal="left" vertical="center" wrapText="1"/>
    </xf>
    <xf numFmtId="0" fontId="3" fillId="2" borderId="178" xfId="4" applyFill="1" applyBorder="1" applyAlignment="1">
      <alignment horizontal="left" vertical="center" wrapText="1"/>
    </xf>
    <xf numFmtId="0" fontId="3" fillId="2" borderId="78" xfId="4" applyFill="1" applyBorder="1" applyAlignment="1">
      <alignment horizontal="left" vertical="center" wrapText="1"/>
    </xf>
    <xf numFmtId="0" fontId="3" fillId="2" borderId="0" xfId="4" applyFill="1" applyAlignment="1">
      <alignment horizontal="left" vertical="center" wrapText="1"/>
    </xf>
    <xf numFmtId="0" fontId="3" fillId="2" borderId="24" xfId="4" applyFill="1" applyBorder="1" applyAlignment="1">
      <alignment horizontal="left" vertical="center" wrapText="1"/>
    </xf>
    <xf numFmtId="0" fontId="3" fillId="2" borderId="63" xfId="4" applyFill="1" applyBorder="1" applyAlignment="1">
      <alignment horizontal="left" vertical="center" wrapText="1"/>
    </xf>
    <xf numFmtId="0" fontId="3" fillId="2" borderId="20" xfId="4" applyFill="1" applyBorder="1" applyAlignment="1">
      <alignment horizontal="left" vertical="center" wrapText="1"/>
    </xf>
    <xf numFmtId="0" fontId="3" fillId="2" borderId="55" xfId="4" applyFill="1" applyBorder="1" applyAlignment="1">
      <alignment horizontal="left" vertical="center" wrapText="1"/>
    </xf>
    <xf numFmtId="0" fontId="33" fillId="2" borderId="10" xfId="4" applyFont="1" applyFill="1" applyBorder="1" applyAlignment="1">
      <alignment horizontal="center" vertical="center"/>
    </xf>
    <xf numFmtId="0" fontId="33" fillId="2" borderId="11" xfId="4" applyFont="1" applyFill="1" applyBorder="1" applyAlignment="1">
      <alignment horizontal="center" vertical="center"/>
    </xf>
    <xf numFmtId="0" fontId="33" fillId="2" borderId="13" xfId="4" applyFont="1" applyFill="1" applyBorder="1" applyAlignment="1">
      <alignment horizontal="center" vertical="center"/>
    </xf>
    <xf numFmtId="0" fontId="10" fillId="2" borderId="81" xfId="4" applyFont="1" applyFill="1" applyBorder="1" applyAlignment="1">
      <alignment horizontal="center" vertical="center"/>
    </xf>
    <xf numFmtId="0" fontId="10" fillId="2" borderId="2" xfId="4" applyFont="1" applyFill="1" applyBorder="1" applyAlignment="1">
      <alignment horizontal="center" vertical="center"/>
    </xf>
    <xf numFmtId="0" fontId="10" fillId="2" borderId="82" xfId="4" applyFont="1" applyFill="1" applyBorder="1" applyAlignment="1">
      <alignment horizontal="center" vertical="center"/>
    </xf>
    <xf numFmtId="0" fontId="19" fillId="0" borderId="81" xfId="0" applyFont="1" applyBorder="1" applyAlignment="1">
      <alignment horizontal="center" vertical="center" wrapText="1"/>
    </xf>
    <xf numFmtId="0" fontId="19" fillId="0" borderId="79"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80" xfId="0" applyFont="1" applyBorder="1" applyAlignment="1">
      <alignment horizontal="center" vertical="center" wrapText="1"/>
    </xf>
    <xf numFmtId="0" fontId="10" fillId="2" borderId="38" xfId="4" applyFont="1" applyFill="1" applyBorder="1" applyAlignment="1">
      <alignment horizontal="center" vertical="center"/>
    </xf>
    <xf numFmtId="0" fontId="10" fillId="2" borderId="87" xfId="4" applyFont="1" applyFill="1" applyBorder="1" applyAlignment="1">
      <alignment horizontal="center" vertical="center"/>
    </xf>
    <xf numFmtId="0" fontId="10" fillId="2" borderId="84" xfId="4" applyFont="1" applyFill="1" applyBorder="1">
      <alignment vertical="center"/>
    </xf>
    <xf numFmtId="0" fontId="10" fillId="0" borderId="6" xfId="4" applyFont="1" applyBorder="1" applyAlignment="1">
      <alignment horizontal="distributed" shrinkToFit="1"/>
    </xf>
    <xf numFmtId="0" fontId="15" fillId="0" borderId="6" xfId="4" applyFont="1" applyBorder="1" applyAlignment="1">
      <alignment horizontal="center"/>
    </xf>
    <xf numFmtId="0" fontId="10" fillId="0" borderId="6" xfId="4" applyFont="1" applyBorder="1" applyAlignment="1">
      <alignment shrinkToFit="1"/>
    </xf>
    <xf numFmtId="0" fontId="10" fillId="2" borderId="73" xfId="4" applyFont="1" applyFill="1" applyBorder="1">
      <alignment vertical="center"/>
    </xf>
    <xf numFmtId="0" fontId="10" fillId="2" borderId="28" xfId="4" applyFont="1" applyFill="1" applyBorder="1">
      <alignment vertical="center"/>
    </xf>
    <xf numFmtId="0" fontId="10" fillId="2" borderId="86" xfId="4" applyFont="1" applyFill="1" applyBorder="1">
      <alignment vertical="center"/>
    </xf>
    <xf numFmtId="0" fontId="33" fillId="2" borderId="10" xfId="4" applyFont="1" applyFill="1" applyBorder="1" applyAlignment="1">
      <alignment horizontal="right" vertical="center"/>
    </xf>
    <xf numFmtId="0" fontId="33" fillId="2" borderId="11" xfId="4" applyFont="1" applyFill="1" applyBorder="1" applyAlignment="1">
      <alignment horizontal="right" vertical="center"/>
    </xf>
    <xf numFmtId="0" fontId="10" fillId="2" borderId="28" xfId="4" applyFont="1" applyFill="1" applyBorder="1" applyAlignment="1">
      <alignment horizontal="center" vertical="center"/>
    </xf>
    <xf numFmtId="0" fontId="10" fillId="2" borderId="86" xfId="4" applyFont="1" applyFill="1" applyBorder="1" applyAlignment="1">
      <alignment horizontal="center" vertical="center"/>
    </xf>
    <xf numFmtId="0" fontId="14" fillId="0" borderId="32" xfId="0" applyFont="1" applyBorder="1" applyAlignment="1">
      <alignment horizontal="center" vertical="center" wrapText="1"/>
    </xf>
    <xf numFmtId="0" fontId="14" fillId="0" borderId="24" xfId="0" applyFont="1" applyBorder="1" applyAlignment="1">
      <alignment horizontal="center" vertical="center" wrapText="1"/>
    </xf>
    <xf numFmtId="0" fontId="14" fillId="2" borderId="243" xfId="4" applyFont="1" applyFill="1" applyBorder="1" applyAlignment="1">
      <alignment horizontal="center" vertical="center" textRotation="255"/>
    </xf>
    <xf numFmtId="0" fontId="14" fillId="2" borderId="4" xfId="4" applyFont="1" applyFill="1" applyBorder="1" applyAlignment="1">
      <alignment horizontal="center" vertical="center" textRotation="255"/>
    </xf>
    <xf numFmtId="0" fontId="14" fillId="2" borderId="251" xfId="4" applyFont="1" applyFill="1" applyBorder="1" applyAlignment="1">
      <alignment horizontal="center" vertical="center" textRotation="255"/>
    </xf>
    <xf numFmtId="0" fontId="14" fillId="2" borderId="81" xfId="4" applyFont="1" applyFill="1" applyBorder="1" applyAlignment="1">
      <alignment horizontal="center" vertical="center" wrapText="1"/>
    </xf>
    <xf numFmtId="0" fontId="14" fillId="2" borderId="2" xfId="4" applyFont="1" applyFill="1" applyBorder="1" applyAlignment="1">
      <alignment horizontal="center" vertical="center" wrapText="1"/>
    </xf>
    <xf numFmtId="0" fontId="14" fillId="2" borderId="82" xfId="4" applyFont="1" applyFill="1" applyBorder="1" applyAlignment="1">
      <alignment horizontal="center" vertical="center" wrapText="1"/>
    </xf>
    <xf numFmtId="0" fontId="14" fillId="2" borderId="13" xfId="4" applyFont="1" applyFill="1" applyBorder="1" applyAlignment="1">
      <alignment horizontal="center" vertical="center" wrapText="1"/>
    </xf>
    <xf numFmtId="0" fontId="14" fillId="2" borderId="0" xfId="4" applyFont="1" applyFill="1" applyAlignment="1">
      <alignment horizontal="center" vertical="center" wrapText="1"/>
    </xf>
    <xf numFmtId="0" fontId="14" fillId="2" borderId="14" xfId="4" applyFont="1" applyFill="1" applyBorder="1" applyAlignment="1">
      <alignment horizontal="center" vertical="center" wrapText="1"/>
    </xf>
    <xf numFmtId="0" fontId="14" fillId="2" borderId="65" xfId="4" applyFont="1" applyFill="1" applyBorder="1" applyAlignment="1">
      <alignment horizontal="center" vertical="center" wrapText="1"/>
    </xf>
    <xf numFmtId="0" fontId="14" fillId="2" borderId="45" xfId="4" applyFont="1" applyFill="1" applyBorder="1" applyAlignment="1">
      <alignment horizontal="center" vertical="center" wrapText="1"/>
    </xf>
    <xf numFmtId="0" fontId="14" fillId="2" borderId="66" xfId="4" applyFont="1" applyFill="1" applyBorder="1" applyAlignment="1">
      <alignment horizontal="center" vertical="center" wrapText="1"/>
    </xf>
    <xf numFmtId="0" fontId="29" fillId="2" borderId="113" xfId="4" applyFont="1" applyFill="1" applyBorder="1" applyAlignment="1">
      <alignment horizontal="center" vertical="center" shrinkToFit="1"/>
    </xf>
    <xf numFmtId="0" fontId="29" fillId="2" borderId="235" xfId="4" applyFont="1" applyFill="1" applyBorder="1" applyAlignment="1">
      <alignment horizontal="center" vertical="center" shrinkToFit="1"/>
    </xf>
    <xf numFmtId="0" fontId="29" fillId="2" borderId="114" xfId="4" applyFont="1" applyFill="1" applyBorder="1" applyAlignment="1">
      <alignment horizontal="center" vertical="center" shrinkToFit="1"/>
    </xf>
    <xf numFmtId="0" fontId="29" fillId="2" borderId="113" xfId="4" applyFont="1" applyFill="1" applyBorder="1" applyAlignment="1">
      <alignment horizontal="center" vertical="center"/>
    </xf>
    <xf numFmtId="0" fontId="29" fillId="2" borderId="235" xfId="4" applyFont="1" applyFill="1" applyBorder="1" applyAlignment="1">
      <alignment horizontal="center" vertical="center"/>
    </xf>
    <xf numFmtId="0" fontId="29" fillId="2" borderId="114" xfId="4" applyFont="1" applyFill="1" applyBorder="1" applyAlignment="1">
      <alignment horizontal="center" vertical="center"/>
    </xf>
    <xf numFmtId="0" fontId="14" fillId="2" borderId="53" xfId="4" applyFont="1" applyFill="1" applyBorder="1" applyAlignment="1">
      <alignment horizontal="center" vertical="center" shrinkToFit="1"/>
    </xf>
    <xf numFmtId="0" fontId="14" fillId="2" borderId="20" xfId="4" applyFont="1" applyFill="1" applyBorder="1" applyAlignment="1">
      <alignment horizontal="center" vertical="center" shrinkToFit="1"/>
    </xf>
    <xf numFmtId="0" fontId="14" fillId="2" borderId="55" xfId="4" applyFont="1" applyFill="1" applyBorder="1" applyAlignment="1">
      <alignment horizontal="center" vertical="center" shrinkToFit="1"/>
    </xf>
    <xf numFmtId="0" fontId="29" fillId="2" borderId="46" xfId="4" applyFont="1" applyFill="1" applyBorder="1" applyAlignment="1">
      <alignment horizontal="center" vertical="center"/>
    </xf>
    <xf numFmtId="0" fontId="29" fillId="2" borderId="44" xfId="4" applyFont="1" applyFill="1" applyBorder="1" applyAlignment="1">
      <alignment horizontal="center" vertical="center"/>
    </xf>
    <xf numFmtId="0" fontId="29" fillId="2" borderId="47" xfId="4" applyFont="1" applyFill="1" applyBorder="1" applyAlignment="1">
      <alignment horizontal="center" vertical="center"/>
    </xf>
    <xf numFmtId="0" fontId="14" fillId="2" borderId="10" xfId="4" applyFont="1" applyFill="1" applyBorder="1" applyAlignment="1">
      <alignment horizontal="center" vertical="center" wrapText="1"/>
    </xf>
    <xf numFmtId="0" fontId="14" fillId="2" borderId="11" xfId="4" applyFont="1" applyFill="1" applyBorder="1" applyAlignment="1">
      <alignment horizontal="center" vertical="center" wrapText="1"/>
    </xf>
    <xf numFmtId="0" fontId="14" fillId="2" borderId="12" xfId="4" applyFont="1" applyFill="1" applyBorder="1" applyAlignment="1">
      <alignment horizontal="center" vertical="center" wrapText="1"/>
    </xf>
    <xf numFmtId="0" fontId="10" fillId="0" borderId="192" xfId="4" applyFont="1" applyBorder="1" applyAlignment="1">
      <alignment horizontal="center" shrinkToFit="1"/>
    </xf>
    <xf numFmtId="0" fontId="15" fillId="0" borderId="192" xfId="4" applyFont="1" applyBorder="1" applyAlignment="1">
      <alignment horizontal="center"/>
    </xf>
    <xf numFmtId="0" fontId="10" fillId="0" borderId="192" xfId="4" applyFont="1" applyBorder="1" applyAlignment="1">
      <alignment horizontal="left" shrinkToFit="1"/>
    </xf>
    <xf numFmtId="0" fontId="14" fillId="0" borderId="249" xfId="4" applyFont="1" applyBorder="1" applyAlignment="1">
      <alignment horizontal="center" vertical="center" wrapText="1"/>
    </xf>
    <xf numFmtId="0" fontId="14" fillId="0" borderId="164" xfId="4" applyFont="1" applyBorder="1" applyAlignment="1">
      <alignment horizontal="center" vertical="center" wrapText="1"/>
    </xf>
    <xf numFmtId="0" fontId="14" fillId="0" borderId="165" xfId="4" applyFont="1" applyBorder="1" applyAlignment="1">
      <alignment horizontal="center" vertical="center" wrapText="1"/>
    </xf>
    <xf numFmtId="0" fontId="14" fillId="0" borderId="252" xfId="4" applyFont="1" applyBorder="1" applyAlignment="1">
      <alignment horizontal="center" vertical="center" wrapText="1"/>
    </xf>
    <xf numFmtId="0" fontId="14" fillId="0" borderId="235" xfId="4" applyFont="1" applyBorder="1" applyAlignment="1">
      <alignment horizontal="center" vertical="center" wrapText="1"/>
    </xf>
    <xf numFmtId="0" fontId="14" fillId="0" borderId="253" xfId="4" applyFont="1" applyBorder="1" applyAlignment="1">
      <alignment horizontal="center" vertical="center" wrapText="1"/>
    </xf>
    <xf numFmtId="0" fontId="60" fillId="0" borderId="0" xfId="16" applyFont="1" applyFill="1" applyAlignment="1">
      <alignment horizontal="left" vertical="center"/>
    </xf>
    <xf numFmtId="0" fontId="21" fillId="0" borderId="0" xfId="4" applyFont="1" applyAlignment="1">
      <alignment horizontal="center" vertical="center" textRotation="255" wrapText="1"/>
    </xf>
    <xf numFmtId="0" fontId="14" fillId="2" borderId="242" xfId="4" applyFont="1" applyFill="1" applyBorder="1" applyAlignment="1">
      <alignment horizontal="center" vertical="center" textRotation="255"/>
    </xf>
    <xf numFmtId="0" fontId="14" fillId="2" borderId="33" xfId="4" applyFont="1" applyFill="1" applyBorder="1" applyAlignment="1">
      <alignment horizontal="center" vertical="center" textRotation="255"/>
    </xf>
    <xf numFmtId="0" fontId="14" fillId="2" borderId="250" xfId="4" applyFont="1" applyFill="1" applyBorder="1" applyAlignment="1">
      <alignment horizontal="center" vertical="center" textRotation="255"/>
    </xf>
    <xf numFmtId="0" fontId="14" fillId="2" borderId="53" xfId="4" applyFont="1" applyFill="1" applyBorder="1" applyAlignment="1">
      <alignment horizontal="center" vertical="center" wrapText="1"/>
    </xf>
    <xf numFmtId="0" fontId="14" fillId="2" borderId="20" xfId="4" applyFont="1" applyFill="1" applyBorder="1" applyAlignment="1">
      <alignment horizontal="center" vertical="center" wrapText="1"/>
    </xf>
    <xf numFmtId="0" fontId="14" fillId="2" borderId="54" xfId="4" applyFont="1" applyFill="1" applyBorder="1" applyAlignment="1">
      <alignment horizontal="center" vertical="center" wrapText="1"/>
    </xf>
    <xf numFmtId="0" fontId="14" fillId="2" borderId="313" xfId="4" applyFont="1" applyFill="1" applyBorder="1" applyAlignment="1">
      <alignment horizontal="center" vertical="center"/>
    </xf>
    <xf numFmtId="0" fontId="14" fillId="2" borderId="314" xfId="4" applyFont="1" applyFill="1" applyBorder="1" applyAlignment="1">
      <alignment horizontal="center" vertical="center"/>
    </xf>
    <xf numFmtId="0" fontId="14" fillId="2" borderId="315" xfId="4" applyFont="1" applyFill="1" applyBorder="1" applyAlignment="1">
      <alignment horizontal="center" vertical="center"/>
    </xf>
    <xf numFmtId="0" fontId="14" fillId="2" borderId="316" xfId="4" applyFont="1" applyFill="1" applyBorder="1" applyAlignment="1">
      <alignment horizontal="center" vertical="center"/>
    </xf>
    <xf numFmtId="0" fontId="14" fillId="2" borderId="317" xfId="4" applyFont="1" applyFill="1" applyBorder="1" applyAlignment="1">
      <alignment horizontal="center" vertical="center"/>
    </xf>
    <xf numFmtId="0" fontId="14" fillId="2" borderId="318" xfId="4" applyFont="1" applyFill="1" applyBorder="1" applyAlignment="1">
      <alignment horizontal="center" vertical="center"/>
    </xf>
    <xf numFmtId="0" fontId="14" fillId="2" borderId="81" xfId="4" applyFont="1" applyFill="1" applyBorder="1" applyAlignment="1">
      <alignment horizontal="center" vertical="center"/>
    </xf>
    <xf numFmtId="0" fontId="14" fillId="2" borderId="2" xfId="4" applyFont="1" applyFill="1" applyBorder="1" applyAlignment="1">
      <alignment horizontal="center" vertical="center"/>
    </xf>
    <xf numFmtId="0" fontId="14" fillId="2" borderId="82" xfId="4" applyFont="1" applyFill="1" applyBorder="1" applyAlignment="1">
      <alignment horizontal="center" vertical="center"/>
    </xf>
    <xf numFmtId="0" fontId="19" fillId="2" borderId="10" xfId="4" applyFont="1" applyFill="1" applyBorder="1" applyAlignment="1">
      <alignment horizontal="left" vertical="center" wrapText="1"/>
    </xf>
    <xf numFmtId="0" fontId="19" fillId="0" borderId="11" xfId="0" applyFont="1" applyBorder="1" applyAlignment="1">
      <alignment horizontal="left" vertical="center" wrapText="1"/>
    </xf>
    <xf numFmtId="0" fontId="19" fillId="0" borderId="35" xfId="0" applyFont="1" applyBorder="1" applyAlignment="1">
      <alignment horizontal="left" vertical="center" wrapText="1"/>
    </xf>
    <xf numFmtId="0" fontId="19" fillId="0" borderId="13" xfId="0" applyFont="1" applyBorder="1" applyAlignment="1">
      <alignment horizontal="left" vertical="center" wrapText="1"/>
    </xf>
    <xf numFmtId="0" fontId="19" fillId="0" borderId="0" xfId="0" applyFont="1" applyAlignment="1">
      <alignment horizontal="left" vertical="center" wrapText="1"/>
    </xf>
    <xf numFmtId="0" fontId="19" fillId="0" borderId="5" xfId="0" applyFont="1" applyBorder="1" applyAlignment="1">
      <alignment horizontal="left" vertical="center" wrapText="1"/>
    </xf>
    <xf numFmtId="0" fontId="19" fillId="0" borderId="53" xfId="0" applyFont="1" applyBorder="1" applyAlignment="1">
      <alignment horizontal="left" vertical="center" wrapText="1"/>
    </xf>
    <xf numFmtId="0" fontId="19" fillId="0" borderId="20" xfId="0" applyFont="1" applyBorder="1" applyAlignment="1">
      <alignment horizontal="left" vertical="center" wrapText="1"/>
    </xf>
    <xf numFmtId="0" fontId="19" fillId="0" borderId="255" xfId="0" applyFont="1" applyBorder="1" applyAlignment="1">
      <alignment horizontal="left" vertical="center" wrapText="1"/>
    </xf>
    <xf numFmtId="0" fontId="14" fillId="2" borderId="316" xfId="4" applyFont="1" applyFill="1" applyBorder="1" applyAlignment="1">
      <alignment horizontal="center" vertical="center" wrapText="1"/>
    </xf>
    <xf numFmtId="0" fontId="14" fillId="2" borderId="317" xfId="4" applyFont="1" applyFill="1" applyBorder="1" applyAlignment="1">
      <alignment horizontal="center" vertical="center" wrapText="1"/>
    </xf>
    <xf numFmtId="0" fontId="14" fillId="2" borderId="319" xfId="4" applyFont="1" applyFill="1" applyBorder="1" applyAlignment="1">
      <alignment horizontal="center" vertical="center" wrapText="1"/>
    </xf>
    <xf numFmtId="0" fontId="14" fillId="2" borderId="320" xfId="4" applyFont="1" applyFill="1" applyBorder="1" applyAlignment="1">
      <alignment horizontal="center" vertical="center" wrapText="1"/>
    </xf>
    <xf numFmtId="0" fontId="19" fillId="2" borderId="317" xfId="4" applyFont="1" applyFill="1" applyBorder="1" applyAlignment="1">
      <alignment horizontal="center" vertical="center" wrapText="1"/>
    </xf>
    <xf numFmtId="0" fontId="19" fillId="2" borderId="318" xfId="4" applyFont="1" applyFill="1" applyBorder="1" applyAlignment="1">
      <alignment horizontal="center" vertical="center" wrapText="1"/>
    </xf>
    <xf numFmtId="0" fontId="19" fillId="2" borderId="320" xfId="4" applyFont="1" applyFill="1" applyBorder="1" applyAlignment="1">
      <alignment horizontal="center" vertical="center" wrapText="1"/>
    </xf>
    <xf numFmtId="0" fontId="19" fillId="2" borderId="321" xfId="4" applyFont="1" applyFill="1" applyBorder="1" applyAlignment="1">
      <alignment horizontal="center" vertical="center" wrapText="1"/>
    </xf>
    <xf numFmtId="0" fontId="14" fillId="2" borderId="34" xfId="4" applyFont="1" applyFill="1" applyBorder="1" applyAlignment="1">
      <alignment horizontal="center" vertical="center" wrapText="1"/>
    </xf>
    <xf numFmtId="0" fontId="14" fillId="2" borderId="78" xfId="4" applyFont="1" applyFill="1" applyBorder="1" applyAlignment="1">
      <alignment horizontal="center" vertical="center"/>
    </xf>
    <xf numFmtId="0" fontId="29" fillId="2" borderId="10" xfId="4" applyFont="1" applyFill="1" applyBorder="1" applyAlignment="1">
      <alignment horizontal="center" vertical="center" shrinkToFit="1"/>
    </xf>
    <xf numFmtId="0" fontId="1" fillId="0" borderId="11" xfId="0" applyFont="1" applyBorder="1" applyAlignment="1">
      <alignment horizontal="center" vertical="center" shrinkToFit="1"/>
    </xf>
    <xf numFmtId="0" fontId="14" fillId="2" borderId="245" xfId="4" applyFont="1" applyFill="1" applyBorder="1" applyAlignment="1">
      <alignment horizontal="center" vertical="center"/>
    </xf>
    <xf numFmtId="0" fontId="14" fillId="2" borderId="244" xfId="4" applyFont="1" applyFill="1" applyBorder="1" applyAlignment="1">
      <alignment horizontal="center" vertical="center"/>
    </xf>
    <xf numFmtId="0" fontId="14" fillId="2" borderId="37" xfId="4" applyFont="1" applyFill="1" applyBorder="1" applyAlignment="1">
      <alignment horizontal="center" vertical="center"/>
    </xf>
    <xf numFmtId="0" fontId="14" fillId="2" borderId="25" xfId="4" applyFont="1" applyFill="1" applyBorder="1" applyAlignment="1">
      <alignment horizontal="center" vertical="center"/>
    </xf>
    <xf numFmtId="0" fontId="34" fillId="0" borderId="245" xfId="4" applyFont="1" applyBorder="1" applyAlignment="1">
      <alignment horizontal="center" vertical="center" wrapText="1"/>
    </xf>
    <xf numFmtId="0" fontId="34" fillId="0" borderId="2" xfId="4" applyFont="1" applyBorder="1" applyAlignment="1">
      <alignment horizontal="center" vertical="center" wrapText="1"/>
    </xf>
    <xf numFmtId="0" fontId="34" fillId="0" borderId="244" xfId="0" applyFont="1" applyBorder="1" applyAlignment="1">
      <alignment horizontal="center" vertical="center" wrapText="1"/>
    </xf>
    <xf numFmtId="0" fontId="34" fillId="0" borderId="37" xfId="0" applyFont="1" applyBorder="1" applyAlignment="1">
      <alignment horizontal="center" vertical="center" wrapText="1"/>
    </xf>
    <xf numFmtId="0" fontId="14" fillId="0" borderId="246" xfId="4" applyFont="1" applyBorder="1" applyAlignment="1">
      <alignment horizontal="center" vertical="center" textRotation="255" shrinkToFit="1"/>
    </xf>
    <xf numFmtId="0" fontId="14" fillId="0" borderId="247" xfId="0" applyFont="1" applyBorder="1" applyAlignment="1">
      <alignment horizontal="center" vertical="center" textRotation="255" shrinkToFit="1"/>
    </xf>
    <xf numFmtId="0" fontId="14" fillId="0" borderId="254" xfId="0" applyFont="1" applyBorder="1" applyAlignment="1">
      <alignment horizontal="center" vertical="center" textRotation="255" shrinkToFit="1"/>
    </xf>
    <xf numFmtId="0" fontId="14" fillId="0" borderId="2" xfId="0" applyFont="1" applyBorder="1" applyAlignment="1">
      <alignment horizontal="center" vertical="center" wrapText="1"/>
    </xf>
    <xf numFmtId="0" fontId="14" fillId="0" borderId="79" xfId="0" applyFont="1" applyBorder="1" applyAlignment="1">
      <alignment horizontal="center" vertical="center" wrapText="1"/>
    </xf>
    <xf numFmtId="0" fontId="14" fillId="0" borderId="80" xfId="0" applyFont="1" applyBorder="1" applyAlignment="1">
      <alignment horizontal="center" vertical="center" wrapText="1"/>
    </xf>
    <xf numFmtId="0" fontId="14" fillId="2" borderId="67" xfId="4" applyFont="1" applyFill="1" applyBorder="1" applyAlignment="1">
      <alignment horizontal="center" vertical="center" wrapText="1"/>
    </xf>
    <xf numFmtId="0" fontId="14" fillId="2" borderId="57" xfId="4" applyFont="1" applyFill="1" applyBorder="1" applyAlignment="1">
      <alignment horizontal="center" vertical="center" wrapText="1"/>
    </xf>
    <xf numFmtId="0" fontId="14" fillId="2" borderId="68" xfId="4" applyFont="1" applyFill="1" applyBorder="1" applyAlignment="1">
      <alignment horizontal="center" vertical="center" wrapText="1"/>
    </xf>
    <xf numFmtId="0" fontId="14" fillId="2" borderId="67" xfId="4" applyFont="1" applyFill="1" applyBorder="1" applyAlignment="1">
      <alignment horizontal="center" vertical="center" shrinkToFit="1"/>
    </xf>
    <xf numFmtId="0" fontId="14" fillId="2" borderId="68" xfId="4" applyFont="1" applyFill="1" applyBorder="1" applyAlignment="1">
      <alignment horizontal="center" vertical="center" shrinkToFit="1"/>
    </xf>
    <xf numFmtId="0" fontId="29" fillId="2" borderId="70" xfId="4" applyFont="1" applyFill="1" applyBorder="1" applyAlignment="1">
      <alignment horizontal="center" vertical="center" shrinkToFit="1"/>
    </xf>
    <xf numFmtId="0" fontId="29" fillId="2" borderId="59" xfId="4" applyFont="1" applyFill="1" applyBorder="1" applyAlignment="1">
      <alignment horizontal="center" vertical="center" shrinkToFit="1"/>
    </xf>
    <xf numFmtId="0" fontId="29" fillId="2" borderId="60" xfId="4" applyFont="1" applyFill="1" applyBorder="1" applyAlignment="1">
      <alignment horizontal="center" vertical="center" shrinkToFit="1"/>
    </xf>
    <xf numFmtId="0" fontId="29" fillId="2" borderId="70" xfId="4" applyFont="1" applyFill="1" applyBorder="1" applyAlignment="1">
      <alignment horizontal="center" vertical="center"/>
    </xf>
    <xf numFmtId="0" fontId="29" fillId="2" borderId="59" xfId="4" applyFont="1" applyFill="1" applyBorder="1" applyAlignment="1">
      <alignment horizontal="center" vertical="center"/>
    </xf>
    <xf numFmtId="0" fontId="29" fillId="2" borderId="60" xfId="4" applyFont="1" applyFill="1" applyBorder="1" applyAlignment="1">
      <alignment horizontal="center" vertical="center"/>
    </xf>
    <xf numFmtId="0" fontId="14" fillId="0" borderId="90" xfId="4" applyFont="1" applyBorder="1" applyAlignment="1">
      <alignment horizontal="center" vertical="center" wrapText="1"/>
    </xf>
    <xf numFmtId="0" fontId="14" fillId="0" borderId="44" xfId="4" applyFont="1" applyBorder="1" applyAlignment="1">
      <alignment horizontal="center" vertical="center" wrapText="1"/>
    </xf>
    <xf numFmtId="0" fontId="14" fillId="0" borderId="134" xfId="4" applyFont="1" applyBorder="1" applyAlignment="1">
      <alignment horizontal="center" vertical="center" wrapText="1"/>
    </xf>
    <xf numFmtId="0" fontId="14" fillId="0" borderId="180" xfId="4" applyFont="1" applyBorder="1" applyAlignment="1">
      <alignment horizontal="center" vertical="center" wrapText="1"/>
    </xf>
    <xf numFmtId="0" fontId="14" fillId="0" borderId="57" xfId="4" applyFont="1" applyBorder="1" applyAlignment="1">
      <alignment horizontal="center" vertical="center" wrapText="1"/>
    </xf>
    <xf numFmtId="0" fontId="14" fillId="0" borderId="248" xfId="4" applyFont="1" applyBorder="1" applyAlignment="1">
      <alignment horizontal="center" vertical="center" wrapText="1"/>
    </xf>
    <xf numFmtId="181" fontId="14" fillId="10" borderId="72" xfId="1" applyNumberFormat="1" applyFont="1" applyFill="1" applyBorder="1" applyAlignment="1">
      <alignment horizontal="right" vertical="center"/>
    </xf>
    <xf numFmtId="181" fontId="14" fillId="10" borderId="48" xfId="1" applyNumberFormat="1" applyFont="1" applyFill="1" applyBorder="1" applyAlignment="1">
      <alignment horizontal="right" vertical="center"/>
    </xf>
    <xf numFmtId="181" fontId="14" fillId="10" borderId="71" xfId="1" applyNumberFormat="1" applyFont="1" applyFill="1" applyBorder="1" applyAlignment="1">
      <alignment horizontal="right" vertical="center"/>
    </xf>
    <xf numFmtId="49" fontId="14" fillId="10" borderId="229" xfId="4" applyNumberFormat="1" applyFont="1" applyFill="1" applyBorder="1" applyAlignment="1">
      <alignment horizontal="center" vertical="center" shrinkToFit="1"/>
    </xf>
    <xf numFmtId="49" fontId="14" fillId="10" borderId="179" xfId="4" applyNumberFormat="1" applyFont="1" applyFill="1" applyBorder="1" applyAlignment="1">
      <alignment horizontal="center" vertical="center" shrinkToFit="1"/>
    </xf>
    <xf numFmtId="49" fontId="14" fillId="10" borderId="266" xfId="4" applyNumberFormat="1" applyFont="1" applyFill="1" applyBorder="1" applyAlignment="1">
      <alignment horizontal="center" vertical="center" shrinkToFit="1"/>
    </xf>
    <xf numFmtId="0" fontId="14" fillId="10" borderId="13" xfId="4" applyFont="1" applyFill="1" applyBorder="1" applyAlignment="1">
      <alignment horizontal="center" vertical="top"/>
    </xf>
    <xf numFmtId="0" fontId="14" fillId="10" borderId="0" xfId="4" applyFont="1" applyFill="1" applyAlignment="1">
      <alignment horizontal="center" vertical="top"/>
    </xf>
    <xf numFmtId="0" fontId="14" fillId="10" borderId="14" xfId="4" applyFont="1" applyFill="1" applyBorder="1" applyAlignment="1">
      <alignment horizontal="center" vertical="top"/>
    </xf>
    <xf numFmtId="0" fontId="14" fillId="10" borderId="15" xfId="4" applyFont="1" applyFill="1" applyBorder="1" applyAlignment="1">
      <alignment horizontal="center" vertical="top"/>
    </xf>
    <xf numFmtId="0" fontId="14" fillId="10" borderId="6" xfId="4" applyFont="1" applyFill="1" applyBorder="1" applyAlignment="1">
      <alignment horizontal="center" vertical="top"/>
    </xf>
    <xf numFmtId="0" fontId="14" fillId="10" borderId="16" xfId="4" applyFont="1" applyFill="1" applyBorder="1" applyAlignment="1">
      <alignment horizontal="center" vertical="top"/>
    </xf>
    <xf numFmtId="0" fontId="29" fillId="10" borderId="42" xfId="4" applyFont="1" applyFill="1" applyBorder="1" applyAlignment="1">
      <alignment horizontal="right" vertical="center"/>
    </xf>
    <xf numFmtId="0" fontId="29" fillId="10" borderId="14" xfId="4" applyFont="1" applyFill="1" applyBorder="1" applyAlignment="1">
      <alignment horizontal="right" vertical="center"/>
    </xf>
    <xf numFmtId="0" fontId="14" fillId="10" borderId="43" xfId="4" applyFont="1" applyFill="1" applyBorder="1" applyAlignment="1">
      <alignment horizontal="right" vertical="center" shrinkToFit="1"/>
    </xf>
    <xf numFmtId="0" fontId="14" fillId="10" borderId="13" xfId="4" applyFont="1" applyFill="1" applyBorder="1" applyAlignment="1">
      <alignment horizontal="right" vertical="center" shrinkToFit="1"/>
    </xf>
    <xf numFmtId="0" fontId="29" fillId="10" borderId="178" xfId="4" applyFont="1" applyFill="1" applyBorder="1" applyAlignment="1">
      <alignment horizontal="right" vertical="center"/>
    </xf>
    <xf numFmtId="0" fontId="29" fillId="10" borderId="24" xfId="4" applyFont="1" applyFill="1" applyBorder="1" applyAlignment="1">
      <alignment horizontal="right" vertical="center"/>
    </xf>
    <xf numFmtId="0" fontId="14" fillId="7" borderId="325" xfId="4" applyFont="1" applyFill="1" applyBorder="1" applyAlignment="1">
      <alignment horizontal="center" vertical="center" shrinkToFit="1"/>
    </xf>
    <xf numFmtId="0" fontId="14" fillId="7" borderId="302" xfId="4" applyFont="1" applyFill="1" applyBorder="1" applyAlignment="1">
      <alignment horizontal="center" vertical="center" shrinkToFit="1"/>
    </xf>
    <xf numFmtId="211" fontId="14" fillId="0" borderId="302" xfId="4" applyNumberFormat="1" applyFont="1" applyFill="1" applyBorder="1" applyAlignment="1">
      <alignment horizontal="center" vertical="center" wrapText="1"/>
    </xf>
    <xf numFmtId="211" fontId="14" fillId="0" borderId="303" xfId="4" applyNumberFormat="1" applyFont="1" applyFill="1" applyBorder="1" applyAlignment="1">
      <alignment horizontal="center" vertical="center" wrapText="1"/>
    </xf>
    <xf numFmtId="0" fontId="14" fillId="2" borderId="72" xfId="4" applyFont="1" applyFill="1" applyBorder="1" applyAlignment="1">
      <alignment horizontal="center" vertical="center" shrinkToFit="1"/>
    </xf>
    <xf numFmtId="0" fontId="14" fillId="2" borderId="48" xfId="4" applyFont="1" applyFill="1" applyBorder="1" applyAlignment="1">
      <alignment horizontal="center" vertical="center" shrinkToFit="1"/>
    </xf>
    <xf numFmtId="0" fontId="14" fillId="2" borderId="71" xfId="4" applyFont="1" applyFill="1" applyBorder="1" applyAlignment="1">
      <alignment horizontal="center" vertical="center" shrinkToFit="1"/>
    </xf>
    <xf numFmtId="49" fontId="14" fillId="2" borderId="6" xfId="4" applyNumberFormat="1" applyFont="1" applyFill="1" applyBorder="1" applyAlignment="1">
      <alignment horizontal="center" vertical="center" shrinkToFit="1"/>
    </xf>
    <xf numFmtId="181" fontId="14" fillId="10" borderId="118" xfId="1" applyNumberFormat="1" applyFont="1" applyFill="1" applyBorder="1" applyAlignment="1">
      <alignment horizontal="right" vertical="center"/>
    </xf>
    <xf numFmtId="0" fontId="1" fillId="0" borderId="119" xfId="0" applyFont="1" applyBorder="1" applyAlignment="1">
      <alignment horizontal="right" vertical="center"/>
    </xf>
    <xf numFmtId="0" fontId="1" fillId="0" borderId="120" xfId="0" applyFont="1" applyBorder="1" applyAlignment="1">
      <alignment horizontal="right" vertical="center"/>
    </xf>
    <xf numFmtId="181" fontId="14" fillId="10" borderId="118" xfId="4" applyNumberFormat="1" applyFont="1" applyFill="1" applyBorder="1" applyAlignment="1">
      <alignment horizontal="right" vertical="center"/>
    </xf>
    <xf numFmtId="181" fontId="14" fillId="10" borderId="119" xfId="4" applyNumberFormat="1" applyFont="1" applyFill="1" applyBorder="1" applyAlignment="1">
      <alignment horizontal="right" vertical="center"/>
    </xf>
    <xf numFmtId="181" fontId="14" fillId="10" borderId="120" xfId="4" applyNumberFormat="1" applyFont="1" applyFill="1" applyBorder="1" applyAlignment="1">
      <alignment horizontal="right" vertical="center"/>
    </xf>
    <xf numFmtId="0" fontId="14" fillId="10" borderId="257" xfId="4" applyFont="1" applyFill="1" applyBorder="1" applyAlignment="1">
      <alignment horizontal="center" vertical="center"/>
    </xf>
    <xf numFmtId="0" fontId="14" fillId="10" borderId="4" xfId="4" applyFont="1" applyFill="1" applyBorder="1" applyAlignment="1">
      <alignment horizontal="center" vertical="center"/>
    </xf>
    <xf numFmtId="0" fontId="14" fillId="10" borderId="265" xfId="4" applyFont="1" applyFill="1" applyBorder="1" applyAlignment="1">
      <alignment horizontal="center" vertical="center"/>
    </xf>
    <xf numFmtId="0" fontId="29" fillId="10" borderId="43" xfId="4" applyFont="1" applyFill="1" applyBorder="1" applyAlignment="1">
      <alignment horizontal="center" vertical="center" wrapText="1"/>
    </xf>
    <xf numFmtId="0" fontId="29" fillId="10" borderId="42" xfId="4" applyFont="1" applyFill="1" applyBorder="1" applyAlignment="1">
      <alignment horizontal="center" vertical="center" wrapText="1"/>
    </xf>
    <xf numFmtId="0" fontId="29" fillId="10" borderId="13" xfId="4" applyFont="1" applyFill="1" applyBorder="1" applyAlignment="1">
      <alignment horizontal="center" vertical="center" wrapText="1"/>
    </xf>
    <xf numFmtId="0" fontId="29" fillId="10" borderId="14" xfId="4" applyFont="1" applyFill="1" applyBorder="1" applyAlignment="1">
      <alignment horizontal="center" vertical="center" wrapText="1"/>
    </xf>
    <xf numFmtId="0" fontId="29" fillId="10" borderId="15" xfId="4" applyFont="1" applyFill="1" applyBorder="1" applyAlignment="1">
      <alignment horizontal="center" vertical="center" wrapText="1"/>
    </xf>
    <xf numFmtId="0" fontId="29" fillId="10" borderId="16" xfId="4" applyFont="1" applyFill="1" applyBorder="1" applyAlignment="1">
      <alignment horizontal="center" vertical="center" wrapText="1"/>
    </xf>
    <xf numFmtId="0" fontId="14" fillId="10" borderId="43" xfId="4" applyFont="1" applyFill="1" applyBorder="1" applyAlignment="1">
      <alignment horizontal="left" vertical="center"/>
    </xf>
    <xf numFmtId="0" fontId="14" fillId="10" borderId="42" xfId="4" applyFont="1" applyFill="1" applyBorder="1" applyAlignment="1">
      <alignment horizontal="left" vertical="center"/>
    </xf>
    <xf numFmtId="0" fontId="14" fillId="10" borderId="13" xfId="4" applyFont="1" applyFill="1" applyBorder="1" applyAlignment="1">
      <alignment horizontal="left" vertical="center"/>
    </xf>
    <xf numFmtId="0" fontId="14" fillId="10" borderId="14" xfId="4" applyFont="1" applyFill="1" applyBorder="1" applyAlignment="1">
      <alignment horizontal="left" vertical="center"/>
    </xf>
    <xf numFmtId="0" fontId="14" fillId="10" borderId="43" xfId="4" applyFont="1" applyFill="1" applyBorder="1" applyAlignment="1">
      <alignment horizontal="right" vertical="center"/>
    </xf>
    <xf numFmtId="0" fontId="14" fillId="10" borderId="13" xfId="4" applyFont="1" applyFill="1" applyBorder="1" applyAlignment="1">
      <alignment horizontal="right" vertical="center"/>
    </xf>
    <xf numFmtId="212" fontId="14" fillId="10" borderId="15" xfId="4" applyNumberFormat="1" applyFont="1" applyFill="1" applyBorder="1" applyAlignment="1">
      <alignment horizontal="center" vertical="center" shrinkToFit="1"/>
    </xf>
    <xf numFmtId="212" fontId="14" fillId="10" borderId="16" xfId="4" applyNumberFormat="1" applyFont="1" applyFill="1" applyBorder="1" applyAlignment="1">
      <alignment horizontal="center" vertical="center" shrinkToFit="1"/>
    </xf>
    <xf numFmtId="181" fontId="14" fillId="10" borderId="70" xfId="4" applyNumberFormat="1" applyFont="1" applyFill="1" applyBorder="1" applyAlignment="1">
      <alignment horizontal="right" vertical="center"/>
    </xf>
    <xf numFmtId="181" fontId="14" fillId="10" borderId="59" xfId="4" applyNumberFormat="1" applyFont="1" applyFill="1" applyBorder="1" applyAlignment="1">
      <alignment horizontal="right" vertical="center"/>
    </xf>
    <xf numFmtId="181" fontId="14" fillId="10" borderId="60" xfId="4" applyNumberFormat="1" applyFont="1" applyFill="1" applyBorder="1" applyAlignment="1">
      <alignment horizontal="right" vertical="center"/>
    </xf>
    <xf numFmtId="0" fontId="14" fillId="2" borderId="81" xfId="4" applyFont="1" applyFill="1" applyBorder="1" applyAlignment="1">
      <alignment horizontal="center" vertical="distributed" textRotation="255" wrapText="1" indent="1"/>
    </xf>
    <xf numFmtId="0" fontId="14" fillId="2" borderId="82" xfId="4" applyFont="1" applyFill="1" applyBorder="1" applyAlignment="1">
      <alignment horizontal="center" vertical="distributed" textRotation="255" wrapText="1" indent="1"/>
    </xf>
    <xf numFmtId="0" fontId="14" fillId="2" borderId="13" xfId="4" applyFont="1" applyFill="1" applyBorder="1" applyAlignment="1">
      <alignment horizontal="center" vertical="distributed" textRotation="255" wrapText="1" indent="1"/>
    </xf>
    <xf numFmtId="0" fontId="14" fillId="2" borderId="14" xfId="4" applyFont="1" applyFill="1" applyBorder="1" applyAlignment="1">
      <alignment horizontal="center" vertical="distributed" textRotation="255" wrapText="1" indent="1"/>
    </xf>
    <xf numFmtId="0" fontId="14" fillId="2" borderId="53" xfId="4" applyFont="1" applyFill="1" applyBorder="1" applyAlignment="1">
      <alignment horizontal="center" vertical="distributed" textRotation="255" wrapText="1" indent="1"/>
    </xf>
    <xf numFmtId="0" fontId="14" fillId="2" borderId="54" xfId="4" applyFont="1" applyFill="1" applyBorder="1" applyAlignment="1">
      <alignment horizontal="center" vertical="distributed" textRotation="255" wrapText="1" indent="1"/>
    </xf>
    <xf numFmtId="183" fontId="14" fillId="10" borderId="78" xfId="4" applyNumberFormat="1" applyFont="1" applyFill="1" applyBorder="1">
      <alignment vertical="center"/>
    </xf>
    <xf numFmtId="183" fontId="14" fillId="10" borderId="0" xfId="4" applyNumberFormat="1" applyFont="1" applyFill="1">
      <alignment vertical="center"/>
    </xf>
    <xf numFmtId="183" fontId="14" fillId="10" borderId="14" xfId="4" applyNumberFormat="1" applyFont="1" applyFill="1" applyBorder="1">
      <alignment vertical="center"/>
    </xf>
    <xf numFmtId="183" fontId="14" fillId="10" borderId="13" xfId="4" applyNumberFormat="1" applyFont="1" applyFill="1" applyBorder="1">
      <alignment vertical="center"/>
    </xf>
    <xf numFmtId="181" fontId="14" fillId="10" borderId="67" xfId="1" applyNumberFormat="1" applyFont="1" applyFill="1" applyBorder="1" applyAlignment="1">
      <alignment vertical="center"/>
    </xf>
    <xf numFmtId="181" fontId="14" fillId="10" borderId="57" xfId="1" applyNumberFormat="1" applyFont="1" applyFill="1" applyBorder="1" applyAlignment="1">
      <alignment vertical="center"/>
    </xf>
    <xf numFmtId="181" fontId="14" fillId="10" borderId="68" xfId="1" applyNumberFormat="1" applyFont="1" applyFill="1" applyBorder="1" applyAlignment="1">
      <alignment vertical="center"/>
    </xf>
    <xf numFmtId="0" fontId="14" fillId="0" borderId="17" xfId="4" applyFont="1" applyBorder="1" applyAlignment="1">
      <alignment horizontal="center" vertical="center" shrinkToFit="1"/>
    </xf>
    <xf numFmtId="0" fontId="14" fillId="0" borderId="18" xfId="4" applyFont="1" applyBorder="1" applyAlignment="1">
      <alignment horizontal="center" vertical="center" shrinkToFit="1"/>
    </xf>
    <xf numFmtId="0" fontId="14" fillId="0" borderId="19" xfId="4" applyFont="1" applyBorder="1" applyAlignment="1">
      <alignment horizontal="center" vertical="center" shrinkToFit="1"/>
    </xf>
    <xf numFmtId="0" fontId="29" fillId="2" borderId="10" xfId="4" applyFont="1" applyFill="1" applyBorder="1" applyAlignment="1">
      <alignment horizontal="center" vertical="center" wrapText="1"/>
    </xf>
    <xf numFmtId="0" fontId="29" fillId="2" borderId="12" xfId="4" applyFont="1" applyFill="1" applyBorder="1" applyAlignment="1">
      <alignment horizontal="center" vertical="center" wrapText="1"/>
    </xf>
    <xf numFmtId="0" fontId="29" fillId="2" borderId="13" xfId="4" applyFont="1" applyFill="1" applyBorder="1" applyAlignment="1">
      <alignment horizontal="center" vertical="center" wrapText="1"/>
    </xf>
    <xf numFmtId="0" fontId="29" fillId="2" borderId="14" xfId="4" applyFont="1" applyFill="1" applyBorder="1" applyAlignment="1">
      <alignment horizontal="center" vertical="center" wrapText="1"/>
    </xf>
    <xf numFmtId="0" fontId="29" fillId="2" borderId="53" xfId="4" applyFont="1" applyFill="1" applyBorder="1" applyAlignment="1">
      <alignment horizontal="center" vertical="center" wrapText="1"/>
    </xf>
    <xf numFmtId="0" fontId="29" fillId="2" borderId="54" xfId="4" applyFont="1" applyFill="1" applyBorder="1" applyAlignment="1">
      <alignment horizontal="center" vertical="center" wrapText="1"/>
    </xf>
    <xf numFmtId="0" fontId="29" fillId="2" borderId="32" xfId="4" applyFont="1" applyFill="1" applyBorder="1" applyAlignment="1">
      <alignment horizontal="center" vertical="center" wrapText="1"/>
    </xf>
    <xf numFmtId="0" fontId="29" fillId="2" borderId="24" xfId="4" applyFont="1" applyFill="1" applyBorder="1" applyAlignment="1">
      <alignment horizontal="center" vertical="center" wrapText="1"/>
    </xf>
    <xf numFmtId="0" fontId="29" fillId="2" borderId="55" xfId="4" applyFont="1" applyFill="1" applyBorder="1" applyAlignment="1">
      <alignment horizontal="center" vertical="center" wrapText="1"/>
    </xf>
    <xf numFmtId="0" fontId="14" fillId="2" borderId="49" xfId="4" applyFont="1" applyFill="1" applyBorder="1" applyAlignment="1">
      <alignment horizontal="center" vertical="center"/>
    </xf>
    <xf numFmtId="49" fontId="14" fillId="2" borderId="20" xfId="4" applyNumberFormat="1" applyFont="1" applyFill="1" applyBorder="1" applyAlignment="1">
      <alignment horizontal="center" vertical="center" shrinkToFit="1"/>
    </xf>
    <xf numFmtId="0" fontId="14" fillId="2" borderId="113" xfId="4" applyFont="1" applyFill="1" applyBorder="1" applyAlignment="1">
      <alignment horizontal="center" vertical="center" shrinkToFit="1"/>
    </xf>
    <xf numFmtId="0" fontId="14" fillId="2" borderId="235" xfId="4" applyFont="1" applyFill="1" applyBorder="1" applyAlignment="1">
      <alignment horizontal="center" vertical="center" shrinkToFit="1"/>
    </xf>
    <xf numFmtId="0" fontId="14" fillId="2" borderId="114" xfId="4" applyFont="1" applyFill="1" applyBorder="1" applyAlignment="1">
      <alignment horizontal="center" vertical="center" shrinkToFit="1"/>
    </xf>
    <xf numFmtId="0" fontId="14" fillId="2" borderId="72" xfId="4" applyFont="1" applyFill="1" applyBorder="1" applyAlignment="1">
      <alignment vertical="center" shrinkToFit="1"/>
    </xf>
    <xf numFmtId="0" fontId="14" fillId="2" borderId="48" xfId="4" applyFont="1" applyFill="1" applyBorder="1" applyAlignment="1">
      <alignment vertical="center" shrinkToFit="1"/>
    </xf>
    <xf numFmtId="0" fontId="14" fillId="2" borderId="268" xfId="4" applyFont="1" applyFill="1" applyBorder="1" applyAlignment="1">
      <alignment vertical="center" shrinkToFit="1"/>
    </xf>
    <xf numFmtId="0" fontId="14" fillId="7" borderId="269" xfId="4" applyFont="1" applyFill="1" applyBorder="1" applyAlignment="1">
      <alignment horizontal="center" vertical="center" wrapText="1"/>
    </xf>
    <xf numFmtId="0" fontId="14" fillId="7" borderId="247" xfId="4" applyFont="1" applyFill="1" applyBorder="1" applyAlignment="1">
      <alignment horizontal="center" vertical="center" wrapText="1"/>
    </xf>
    <xf numFmtId="0" fontId="14" fillId="7" borderId="267" xfId="4" applyFont="1" applyFill="1" applyBorder="1" applyAlignment="1">
      <alignment horizontal="center" vertical="center" wrapText="1"/>
    </xf>
    <xf numFmtId="0" fontId="14" fillId="2" borderId="46" xfId="4" applyFont="1" applyFill="1" applyBorder="1" applyAlignment="1">
      <alignment vertical="center" shrinkToFit="1"/>
    </xf>
    <xf numFmtId="0" fontId="14" fillId="2" borderId="44" xfId="4" applyFont="1" applyFill="1" applyBorder="1" applyAlignment="1">
      <alignment vertical="center" shrinkToFit="1"/>
    </xf>
    <xf numFmtId="0" fontId="14" fillId="2" borderId="129" xfId="4" applyFont="1" applyFill="1" applyBorder="1" applyAlignment="1">
      <alignment vertical="center" shrinkToFit="1"/>
    </xf>
    <xf numFmtId="38" fontId="14" fillId="2" borderId="67" xfId="1" applyFont="1" applyFill="1" applyBorder="1" applyAlignment="1">
      <alignment horizontal="right" vertical="center" shrinkToFit="1"/>
    </xf>
    <xf numFmtId="38" fontId="14" fillId="2" borderId="57" xfId="1" applyFont="1" applyFill="1" applyBorder="1" applyAlignment="1">
      <alignment horizontal="right" vertical="center" shrinkToFit="1"/>
    </xf>
    <xf numFmtId="38" fontId="14" fillId="2" borderId="68" xfId="1" applyFont="1" applyFill="1" applyBorder="1" applyAlignment="1">
      <alignment horizontal="right" vertical="center" shrinkToFit="1"/>
    </xf>
    <xf numFmtId="212" fontId="14" fillId="0" borderId="15" xfId="4" applyNumberFormat="1" applyFont="1" applyBorder="1" applyAlignment="1">
      <alignment horizontal="center" vertical="center" shrinkToFit="1"/>
    </xf>
    <xf numFmtId="212" fontId="14" fillId="0" borderId="16" xfId="4" applyNumberFormat="1" applyFont="1" applyBorder="1" applyAlignment="1">
      <alignment horizontal="center" vertical="center" shrinkToFit="1"/>
    </xf>
    <xf numFmtId="0" fontId="14" fillId="10" borderId="256" xfId="4" applyFont="1" applyFill="1" applyBorder="1" applyAlignment="1">
      <alignment horizontal="center" vertical="center"/>
    </xf>
    <xf numFmtId="0" fontId="14" fillId="10" borderId="33" xfId="4" applyFont="1" applyFill="1" applyBorder="1" applyAlignment="1">
      <alignment horizontal="center" vertical="center"/>
    </xf>
    <xf numFmtId="0" fontId="14" fillId="10" borderId="36" xfId="4" applyFont="1" applyFill="1" applyBorder="1" applyAlignment="1">
      <alignment horizontal="center" vertical="center"/>
    </xf>
    <xf numFmtId="0" fontId="14" fillId="10" borderId="43" xfId="4" applyFont="1" applyFill="1" applyBorder="1" applyAlignment="1">
      <alignment horizontal="center" vertical="center" shrinkToFit="1"/>
    </xf>
    <xf numFmtId="0" fontId="14" fillId="10" borderId="21" xfId="4" applyFont="1" applyFill="1" applyBorder="1" applyAlignment="1">
      <alignment horizontal="center" vertical="center" shrinkToFit="1"/>
    </xf>
    <xf numFmtId="0" fontId="14" fillId="10" borderId="42" xfId="4" applyFont="1" applyFill="1" applyBorder="1" applyAlignment="1">
      <alignment horizontal="center" vertical="center" shrinkToFit="1"/>
    </xf>
    <xf numFmtId="0" fontId="14" fillId="10" borderId="13" xfId="4" applyFont="1" applyFill="1" applyBorder="1" applyAlignment="1">
      <alignment horizontal="center" vertical="center" shrinkToFit="1"/>
    </xf>
    <xf numFmtId="0" fontId="14" fillId="10" borderId="0" xfId="4" applyFont="1" applyFill="1" applyAlignment="1">
      <alignment horizontal="center" vertical="center" shrinkToFit="1"/>
    </xf>
    <xf numFmtId="0" fontId="14" fillId="10" borderId="14" xfId="4" applyFont="1" applyFill="1" applyBorder="1" applyAlignment="1">
      <alignment horizontal="center" vertical="center" shrinkToFit="1"/>
    </xf>
    <xf numFmtId="0" fontId="14" fillId="10" borderId="43" xfId="4" applyFont="1" applyFill="1" applyBorder="1" applyAlignment="1">
      <alignment horizontal="center" vertical="center" wrapText="1"/>
    </xf>
    <xf numFmtId="0" fontId="14" fillId="10" borderId="21" xfId="4" applyFont="1" applyFill="1" applyBorder="1" applyAlignment="1">
      <alignment horizontal="center" vertical="center" wrapText="1"/>
    </xf>
    <xf numFmtId="0" fontId="14" fillId="10" borderId="42" xfId="4" applyFont="1" applyFill="1" applyBorder="1" applyAlignment="1">
      <alignment horizontal="center" vertical="center" wrapText="1"/>
    </xf>
    <xf numFmtId="0" fontId="14" fillId="10" borderId="258" xfId="4" applyFont="1" applyFill="1" applyBorder="1" applyAlignment="1">
      <alignment horizontal="center" vertical="center" wrapText="1"/>
    </xf>
    <xf numFmtId="0" fontId="14" fillId="10" borderId="259" xfId="4" applyFont="1" applyFill="1" applyBorder="1" applyAlignment="1">
      <alignment horizontal="center" vertical="center" wrapText="1"/>
    </xf>
    <xf numFmtId="0" fontId="14" fillId="10" borderId="260" xfId="4" applyFont="1" applyFill="1" applyBorder="1" applyAlignment="1">
      <alignment horizontal="center" vertical="center" wrapText="1"/>
    </xf>
    <xf numFmtId="0" fontId="14" fillId="10" borderId="43" xfId="4" applyFont="1" applyFill="1" applyBorder="1" applyAlignment="1">
      <alignment horizontal="center" vertical="center"/>
    </xf>
    <xf numFmtId="0" fontId="14" fillId="10" borderId="21" xfId="4" applyFont="1" applyFill="1" applyBorder="1" applyAlignment="1">
      <alignment horizontal="center" vertical="center"/>
    </xf>
    <xf numFmtId="0" fontId="14" fillId="10" borderId="42" xfId="4" applyFont="1" applyFill="1" applyBorder="1" applyAlignment="1">
      <alignment horizontal="center" vertical="center"/>
    </xf>
    <xf numFmtId="0" fontId="14" fillId="10" borderId="65" xfId="4" applyFont="1" applyFill="1" applyBorder="1" applyAlignment="1">
      <alignment horizontal="center" vertical="center"/>
    </xf>
    <xf numFmtId="0" fontId="14" fillId="10" borderId="45" xfId="4" applyFont="1" applyFill="1" applyBorder="1" applyAlignment="1">
      <alignment horizontal="center" vertical="center"/>
    </xf>
    <xf numFmtId="0" fontId="14" fillId="10" borderId="66" xfId="4" applyFont="1" applyFill="1" applyBorder="1" applyAlignment="1">
      <alignment horizontal="center" vertical="center"/>
    </xf>
    <xf numFmtId="0" fontId="14" fillId="10" borderId="67" xfId="4" applyFont="1" applyFill="1" applyBorder="1" applyAlignment="1">
      <alignment horizontal="center" vertical="center" shrinkToFit="1"/>
    </xf>
    <xf numFmtId="0" fontId="14" fillId="10" borderId="57" xfId="4" applyFont="1" applyFill="1" applyBorder="1" applyAlignment="1">
      <alignment horizontal="center" vertical="center" shrinkToFit="1"/>
    </xf>
    <xf numFmtId="0" fontId="14" fillId="10" borderId="262" xfId="4" applyFont="1" applyFill="1" applyBorder="1" applyAlignment="1">
      <alignment horizontal="center" vertical="center" shrinkToFit="1"/>
    </xf>
    <xf numFmtId="211" fontId="19" fillId="10" borderId="263" xfId="4" applyNumberFormat="1" applyFont="1" applyFill="1" applyBorder="1" applyAlignment="1">
      <alignment horizontal="center" vertical="center"/>
    </xf>
    <xf numFmtId="211" fontId="19" fillId="10" borderId="264" xfId="4" applyNumberFormat="1" applyFont="1" applyFill="1" applyBorder="1" applyAlignment="1">
      <alignment horizontal="center" vertical="center"/>
    </xf>
    <xf numFmtId="0" fontId="14" fillId="10" borderId="72" xfId="4" applyFont="1" applyFill="1" applyBorder="1" applyAlignment="1">
      <alignment horizontal="center" vertical="center"/>
    </xf>
    <xf numFmtId="0" fontId="14" fillId="10" borderId="48" xfId="4" applyFont="1" applyFill="1" applyBorder="1" applyAlignment="1">
      <alignment horizontal="center" vertical="center"/>
    </xf>
    <xf numFmtId="0" fontId="14" fillId="10" borderId="71" xfId="4" applyFont="1" applyFill="1" applyBorder="1" applyAlignment="1">
      <alignment horizontal="center" vertical="center"/>
    </xf>
    <xf numFmtId="0" fontId="14" fillId="10" borderId="72" xfId="0" applyFont="1" applyFill="1" applyBorder="1" applyAlignment="1">
      <alignment horizontal="left" vertical="center" shrinkToFit="1"/>
    </xf>
    <xf numFmtId="0" fontId="14" fillId="10" borderId="48" xfId="0" applyFont="1" applyFill="1" applyBorder="1" applyAlignment="1">
      <alignment horizontal="left" vertical="center" shrinkToFit="1"/>
    </xf>
    <xf numFmtId="0" fontId="14" fillId="10" borderId="268" xfId="0" applyFont="1" applyFill="1" applyBorder="1" applyAlignment="1">
      <alignment horizontal="left" vertical="center" shrinkToFit="1"/>
    </xf>
    <xf numFmtId="0" fontId="14" fillId="0" borderId="5" xfId="4" applyFont="1" applyBorder="1" applyAlignment="1">
      <alignment horizontal="center" vertical="center"/>
    </xf>
    <xf numFmtId="0" fontId="14" fillId="2" borderId="23" xfId="4" applyFont="1" applyFill="1" applyBorder="1" applyAlignment="1">
      <alignment horizontal="center" vertical="center"/>
    </xf>
    <xf numFmtId="0" fontId="14" fillId="2" borderId="33" xfId="4" applyFont="1" applyFill="1" applyBorder="1" applyAlignment="1">
      <alignment horizontal="center" vertical="center"/>
    </xf>
    <xf numFmtId="0" fontId="14" fillId="2" borderId="36" xfId="4" applyFont="1" applyFill="1" applyBorder="1" applyAlignment="1">
      <alignment horizontal="center" vertical="center"/>
    </xf>
    <xf numFmtId="0" fontId="14" fillId="7" borderId="10" xfId="4" applyFont="1" applyFill="1" applyBorder="1" applyAlignment="1">
      <alignment horizontal="center" vertical="center" shrinkToFit="1"/>
    </xf>
    <xf numFmtId="0" fontId="14" fillId="7" borderId="11" xfId="4" applyFont="1" applyFill="1" applyBorder="1" applyAlignment="1">
      <alignment horizontal="center" vertical="center" shrinkToFit="1"/>
    </xf>
    <xf numFmtId="0" fontId="14" fillId="7" borderId="12" xfId="4" applyFont="1" applyFill="1" applyBorder="1" applyAlignment="1">
      <alignment horizontal="center" vertical="center" shrinkToFit="1"/>
    </xf>
    <xf numFmtId="0" fontId="14" fillId="7" borderId="13" xfId="4" applyFont="1" applyFill="1" applyBorder="1" applyAlignment="1">
      <alignment horizontal="center" vertical="center" shrinkToFit="1"/>
    </xf>
    <xf numFmtId="0" fontId="14" fillId="7" borderId="0" xfId="4" applyFont="1" applyFill="1" applyAlignment="1">
      <alignment horizontal="center" vertical="center" shrinkToFit="1"/>
    </xf>
    <xf numFmtId="0" fontId="14" fillId="7" borderId="14" xfId="4" applyFont="1" applyFill="1" applyBorder="1" applyAlignment="1">
      <alignment horizontal="center" vertical="center" shrinkToFit="1"/>
    </xf>
    <xf numFmtId="0" fontId="14" fillId="7" borderId="15" xfId="4" applyFont="1" applyFill="1" applyBorder="1" applyAlignment="1">
      <alignment horizontal="center" vertical="center" shrinkToFit="1"/>
    </xf>
    <xf numFmtId="0" fontId="14" fillId="7" borderId="6" xfId="4" applyFont="1" applyFill="1" applyBorder="1" applyAlignment="1">
      <alignment horizontal="center" vertical="center" shrinkToFit="1"/>
    </xf>
    <xf numFmtId="0" fontId="14" fillId="7" borderId="16" xfId="4" applyFont="1" applyFill="1" applyBorder="1" applyAlignment="1">
      <alignment horizontal="center" vertical="center" shrinkToFit="1"/>
    </xf>
    <xf numFmtId="0" fontId="14" fillId="7" borderId="322" xfId="4" applyFont="1" applyFill="1" applyBorder="1" applyAlignment="1">
      <alignment horizontal="center" vertical="center" wrapText="1"/>
    </xf>
    <xf numFmtId="0" fontId="14" fillId="7" borderId="323" xfId="4" applyFont="1" applyFill="1" applyBorder="1" applyAlignment="1">
      <alignment horizontal="center" vertical="center" wrapText="1"/>
    </xf>
    <xf numFmtId="0" fontId="14" fillId="7" borderId="324" xfId="4" applyFont="1" applyFill="1" applyBorder="1" applyAlignment="1">
      <alignment horizontal="center" vertical="center" wrapText="1"/>
    </xf>
    <xf numFmtId="0" fontId="14" fillId="7" borderId="316" xfId="4" applyFont="1" applyFill="1" applyBorder="1" applyAlignment="1">
      <alignment horizontal="center" vertical="center" wrapText="1"/>
    </xf>
    <xf numFmtId="0" fontId="14" fillId="7" borderId="317" xfId="4" applyFont="1" applyFill="1" applyBorder="1" applyAlignment="1">
      <alignment horizontal="center" vertical="center" wrapText="1"/>
    </xf>
    <xf numFmtId="0" fontId="14" fillId="7" borderId="318" xfId="4" applyFont="1" applyFill="1" applyBorder="1" applyAlignment="1">
      <alignment horizontal="center" vertical="center" wrapText="1"/>
    </xf>
    <xf numFmtId="0" fontId="14" fillId="2" borderId="10" xfId="4" applyFont="1" applyFill="1" applyBorder="1" applyAlignment="1">
      <alignment vertical="center" shrinkToFit="1"/>
    </xf>
    <xf numFmtId="0" fontId="14" fillId="2" borderId="11" xfId="4" applyFont="1" applyFill="1" applyBorder="1" applyAlignment="1">
      <alignment vertical="center" shrinkToFit="1"/>
    </xf>
    <xf numFmtId="0" fontId="14" fillId="2" borderId="12" xfId="4" applyFont="1" applyFill="1" applyBorder="1" applyAlignment="1">
      <alignment vertical="center" shrinkToFit="1"/>
    </xf>
    <xf numFmtId="0" fontId="14" fillId="2" borderId="13" xfId="4" applyFont="1" applyFill="1" applyBorder="1" applyAlignment="1">
      <alignment vertical="center" shrinkToFit="1"/>
    </xf>
    <xf numFmtId="0" fontId="14" fillId="2" borderId="0" xfId="4" applyFont="1" applyFill="1" applyAlignment="1">
      <alignment vertical="center" shrinkToFit="1"/>
    </xf>
    <xf numFmtId="0" fontId="14" fillId="2" borderId="14" xfId="4" applyFont="1" applyFill="1" applyBorder="1" applyAlignment="1">
      <alignment vertical="center" shrinkToFit="1"/>
    </xf>
    <xf numFmtId="0" fontId="14" fillId="2" borderId="15" xfId="4" applyFont="1" applyFill="1" applyBorder="1" applyAlignment="1">
      <alignment vertical="center" shrinkToFit="1"/>
    </xf>
    <xf numFmtId="0" fontId="14" fillId="2" borderId="6" xfId="4" applyFont="1" applyFill="1" applyBorder="1" applyAlignment="1">
      <alignment vertical="center" shrinkToFit="1"/>
    </xf>
    <xf numFmtId="0" fontId="14" fillId="2" borderId="16" xfId="4" applyFont="1" applyFill="1" applyBorder="1" applyAlignment="1">
      <alignment vertical="center" shrinkToFit="1"/>
    </xf>
    <xf numFmtId="0" fontId="14" fillId="2" borderId="22" xfId="4" applyFont="1" applyFill="1" applyBorder="1" applyAlignment="1">
      <alignment horizontal="center" vertical="center"/>
    </xf>
    <xf numFmtId="0" fontId="14" fillId="2" borderId="4" xfId="4" applyFont="1" applyFill="1" applyBorder="1" applyAlignment="1">
      <alignment horizontal="center" vertical="center"/>
    </xf>
    <xf numFmtId="0" fontId="14" fillId="2" borderId="265" xfId="4" applyFont="1" applyFill="1" applyBorder="1" applyAlignment="1">
      <alignment horizontal="center" vertical="center"/>
    </xf>
    <xf numFmtId="0" fontId="14" fillId="7" borderId="22" xfId="4" applyFont="1" applyFill="1" applyBorder="1" applyAlignment="1">
      <alignment horizontal="center" vertical="center"/>
    </xf>
    <xf numFmtId="0" fontId="14" fillId="7" borderId="4" xfId="4" applyFont="1" applyFill="1" applyBorder="1" applyAlignment="1">
      <alignment horizontal="center" vertical="center"/>
    </xf>
    <xf numFmtId="0" fontId="14" fillId="7" borderId="265" xfId="4" applyFont="1" applyFill="1" applyBorder="1" applyAlignment="1">
      <alignment horizontal="center" vertical="center" shrinkToFit="1"/>
    </xf>
    <xf numFmtId="49" fontId="14" fillId="10" borderId="6" xfId="4" applyNumberFormat="1" applyFont="1" applyFill="1" applyBorder="1" applyAlignment="1">
      <alignment horizontal="center" vertical="center" shrinkToFit="1"/>
    </xf>
    <xf numFmtId="181" fontId="14" fillId="10" borderId="72" xfId="1" applyNumberFormat="1" applyFont="1" applyFill="1" applyBorder="1" applyAlignment="1">
      <alignment vertical="center"/>
    </xf>
    <xf numFmtId="181" fontId="14" fillId="10" borderId="48" xfId="1" applyNumberFormat="1" applyFont="1" applyFill="1" applyBorder="1" applyAlignment="1">
      <alignment vertical="center"/>
    </xf>
    <xf numFmtId="181" fontId="14" fillId="10" borderId="71" xfId="1" applyNumberFormat="1" applyFont="1" applyFill="1" applyBorder="1" applyAlignment="1">
      <alignment vertical="center"/>
    </xf>
    <xf numFmtId="181" fontId="14" fillId="10" borderId="72" xfId="4" applyNumberFormat="1" applyFont="1" applyFill="1" applyBorder="1" applyAlignment="1">
      <alignment horizontal="right" vertical="center"/>
    </xf>
    <xf numFmtId="181" fontId="14" fillId="10" borderId="48" xfId="4" applyNumberFormat="1" applyFont="1" applyFill="1" applyBorder="1" applyAlignment="1">
      <alignment horizontal="right" vertical="center"/>
    </xf>
    <xf numFmtId="181" fontId="14" fillId="10" borderId="71" xfId="4" applyNumberFormat="1" applyFont="1" applyFill="1" applyBorder="1" applyAlignment="1">
      <alignment horizontal="right" vertical="center"/>
    </xf>
    <xf numFmtId="0" fontId="14" fillId="10" borderId="65" xfId="4" applyFont="1" applyFill="1" applyBorder="1" applyAlignment="1">
      <alignment horizontal="left" vertical="center" shrinkToFit="1"/>
    </xf>
    <xf numFmtId="0" fontId="14" fillId="10" borderId="45" xfId="4" applyFont="1" applyFill="1" applyBorder="1" applyAlignment="1">
      <alignment horizontal="left" vertical="center" shrinkToFit="1"/>
    </xf>
    <xf numFmtId="0" fontId="14" fillId="10" borderId="137" xfId="4" applyFont="1" applyFill="1" applyBorder="1" applyAlignment="1">
      <alignment horizontal="left" vertical="center" shrinkToFit="1"/>
    </xf>
    <xf numFmtId="181" fontId="14" fillId="10" borderId="43" xfId="1" applyNumberFormat="1" applyFont="1" applyFill="1" applyBorder="1" applyAlignment="1">
      <alignment horizontal="right" vertical="center"/>
    </xf>
    <xf numFmtId="0" fontId="1" fillId="0" borderId="21" xfId="0" applyFont="1" applyBorder="1" applyAlignment="1">
      <alignment horizontal="right" vertical="center"/>
    </xf>
    <xf numFmtId="0" fontId="1" fillId="0" borderId="42" xfId="0" applyFont="1" applyBorder="1" applyAlignment="1">
      <alignment horizontal="right" vertical="center"/>
    </xf>
    <xf numFmtId="0" fontId="14" fillId="10" borderId="70" xfId="4" applyFont="1" applyFill="1" applyBorder="1" applyAlignment="1">
      <alignment horizontal="left" vertical="center" shrinkToFit="1"/>
    </xf>
    <xf numFmtId="0" fontId="14" fillId="10" borderId="59" xfId="4" applyFont="1" applyFill="1" applyBorder="1" applyAlignment="1">
      <alignment horizontal="left" vertical="center" shrinkToFit="1"/>
    </xf>
    <xf numFmtId="0" fontId="14" fillId="10" borderId="261" xfId="4" applyFont="1" applyFill="1" applyBorder="1" applyAlignment="1">
      <alignment horizontal="left" vertical="center" shrinkToFit="1"/>
    </xf>
    <xf numFmtId="181" fontId="14" fillId="4" borderId="43" xfId="1" applyNumberFormat="1" applyFont="1" applyFill="1" applyBorder="1" applyAlignment="1">
      <alignment horizontal="right" vertical="center"/>
    </xf>
    <xf numFmtId="181" fontId="14" fillId="4" borderId="21" xfId="1" applyNumberFormat="1" applyFont="1" applyFill="1" applyBorder="1" applyAlignment="1">
      <alignment horizontal="right" vertical="center"/>
    </xf>
    <xf numFmtId="181" fontId="14" fillId="4" borderId="42" xfId="1" applyNumberFormat="1" applyFont="1" applyFill="1" applyBorder="1" applyAlignment="1">
      <alignment horizontal="right" vertical="center"/>
    </xf>
    <xf numFmtId="181" fontId="14" fillId="4" borderId="13" xfId="1" applyNumberFormat="1" applyFont="1" applyFill="1" applyBorder="1" applyAlignment="1">
      <alignment horizontal="right" vertical="center"/>
    </xf>
    <xf numFmtId="181" fontId="14" fillId="4" borderId="0" xfId="1" applyNumberFormat="1" applyFont="1" applyFill="1" applyBorder="1" applyAlignment="1">
      <alignment horizontal="right" vertical="center"/>
    </xf>
    <xf numFmtId="181" fontId="14" fillId="4" borderId="14" xfId="1" applyNumberFormat="1" applyFont="1" applyFill="1" applyBorder="1" applyAlignment="1">
      <alignment horizontal="right" vertical="center"/>
    </xf>
    <xf numFmtId="181" fontId="14" fillId="4" borderId="15" xfId="1" applyNumberFormat="1" applyFont="1" applyFill="1" applyBorder="1" applyAlignment="1">
      <alignment horizontal="right" vertical="center"/>
    </xf>
    <xf numFmtId="181" fontId="14" fillId="4" borderId="6" xfId="1" applyNumberFormat="1" applyFont="1" applyFill="1" applyBorder="1" applyAlignment="1">
      <alignment horizontal="right" vertical="center"/>
    </xf>
    <xf numFmtId="181" fontId="14" fillId="4" borderId="16" xfId="1" applyNumberFormat="1" applyFont="1" applyFill="1" applyBorder="1" applyAlignment="1">
      <alignment horizontal="right" vertical="center"/>
    </xf>
    <xf numFmtId="181" fontId="14" fillId="4" borderId="43" xfId="1" applyNumberFormat="1" applyFont="1" applyFill="1" applyBorder="1" applyAlignment="1">
      <alignment horizontal="right" vertical="center" shrinkToFit="1"/>
    </xf>
    <xf numFmtId="181" fontId="14" fillId="4" borderId="21" xfId="1" applyNumberFormat="1" applyFont="1" applyFill="1" applyBorder="1" applyAlignment="1">
      <alignment horizontal="right" vertical="center" shrinkToFit="1"/>
    </xf>
    <xf numFmtId="181" fontId="14" fillId="4" borderId="178" xfId="1" applyNumberFormat="1" applyFont="1" applyFill="1" applyBorder="1" applyAlignment="1">
      <alignment horizontal="right" vertical="center" shrinkToFit="1"/>
    </xf>
    <xf numFmtId="181" fontId="14" fillId="4" borderId="13" xfId="1" applyNumberFormat="1" applyFont="1" applyFill="1" applyBorder="1" applyAlignment="1">
      <alignment horizontal="right" vertical="center" shrinkToFit="1"/>
    </xf>
    <xf numFmtId="181" fontId="14" fillId="4" borderId="0" xfId="1" applyNumberFormat="1" applyFont="1" applyFill="1" applyBorder="1" applyAlignment="1">
      <alignment horizontal="right" vertical="center" shrinkToFit="1"/>
    </xf>
    <xf numFmtId="181" fontId="14" fillId="4" borderId="24" xfId="1" applyNumberFormat="1" applyFont="1" applyFill="1" applyBorder="1" applyAlignment="1">
      <alignment horizontal="right" vertical="center" shrinkToFit="1"/>
    </xf>
    <xf numFmtId="181" fontId="14" fillId="4" borderId="15" xfId="1" applyNumberFormat="1" applyFont="1" applyFill="1" applyBorder="1" applyAlignment="1">
      <alignment horizontal="right" vertical="center" shrinkToFit="1"/>
    </xf>
    <xf numFmtId="181" fontId="14" fillId="4" borderId="6" xfId="1" applyNumberFormat="1" applyFont="1" applyFill="1" applyBorder="1" applyAlignment="1">
      <alignment horizontal="right" vertical="center" shrinkToFit="1"/>
    </xf>
    <xf numFmtId="181" fontId="14" fillId="4" borderId="25" xfId="1" applyNumberFormat="1" applyFont="1" applyFill="1" applyBorder="1" applyAlignment="1">
      <alignment horizontal="right" vertical="center" shrinkToFit="1"/>
    </xf>
    <xf numFmtId="49" fontId="14" fillId="10" borderId="172" xfId="4" applyNumberFormat="1" applyFont="1" applyFill="1" applyBorder="1" applyAlignment="1">
      <alignment horizontal="center"/>
    </xf>
    <xf numFmtId="49" fontId="14" fillId="10" borderId="21" xfId="4" applyNumberFormat="1" applyFont="1" applyFill="1" applyBorder="1" applyAlignment="1">
      <alignment horizontal="center"/>
    </xf>
    <xf numFmtId="49" fontId="14" fillId="10" borderId="178" xfId="4" applyNumberFormat="1" applyFont="1" applyFill="1" applyBorder="1" applyAlignment="1">
      <alignment horizontal="center"/>
    </xf>
    <xf numFmtId="49" fontId="14" fillId="10" borderId="78" xfId="4" applyNumberFormat="1" applyFont="1" applyFill="1" applyBorder="1" applyAlignment="1">
      <alignment horizontal="center"/>
    </xf>
    <xf numFmtId="49" fontId="14" fillId="10" borderId="0" xfId="4" applyNumberFormat="1" applyFont="1" applyFill="1" applyAlignment="1">
      <alignment horizontal="center"/>
    </xf>
    <xf numFmtId="49" fontId="14" fillId="10" borderId="24" xfId="4" applyNumberFormat="1" applyFont="1" applyFill="1" applyBorder="1" applyAlignment="1">
      <alignment horizontal="center"/>
    </xf>
    <xf numFmtId="0" fontId="14" fillId="10" borderId="247" xfId="4" applyFont="1" applyFill="1" applyBorder="1" applyAlignment="1">
      <alignment horizontal="center" vertical="center" wrapText="1"/>
    </xf>
    <xf numFmtId="0" fontId="14" fillId="10" borderId="267" xfId="4" applyFont="1" applyFill="1" applyBorder="1" applyAlignment="1">
      <alignment horizontal="center" vertical="center" wrapText="1"/>
    </xf>
    <xf numFmtId="38" fontId="14" fillId="2" borderId="46" xfId="1" applyFont="1" applyFill="1" applyBorder="1" applyAlignment="1">
      <alignment horizontal="right" vertical="center" shrinkToFit="1"/>
    </xf>
    <xf numFmtId="38" fontId="14" fillId="2" borderId="44" xfId="1" applyFont="1" applyFill="1" applyBorder="1" applyAlignment="1">
      <alignment horizontal="right" vertical="center" shrinkToFit="1"/>
    </xf>
    <xf numFmtId="38" fontId="14" fillId="2" borderId="47" xfId="1" applyFont="1" applyFill="1" applyBorder="1" applyAlignment="1">
      <alignment horizontal="right" vertical="center" shrinkToFit="1"/>
    </xf>
    <xf numFmtId="38" fontId="14" fillId="4" borderId="10" xfId="1" applyFont="1" applyFill="1" applyBorder="1" applyAlignment="1">
      <alignment horizontal="right" vertical="center" shrinkToFit="1"/>
    </xf>
    <xf numFmtId="38" fontId="14" fillId="4" borderId="11" xfId="1" applyFont="1" applyFill="1" applyBorder="1" applyAlignment="1">
      <alignment horizontal="right" vertical="center" shrinkToFit="1"/>
    </xf>
    <xf numFmtId="38" fontId="14" fillId="4" borderId="12" xfId="1" applyFont="1" applyFill="1" applyBorder="1" applyAlignment="1">
      <alignment horizontal="right" vertical="center" shrinkToFit="1"/>
    </xf>
    <xf numFmtId="38" fontId="14" fillId="4" borderId="13" xfId="1" applyFont="1" applyFill="1" applyBorder="1" applyAlignment="1">
      <alignment horizontal="right" vertical="center" shrinkToFit="1"/>
    </xf>
    <xf numFmtId="38" fontId="14" fillId="4" borderId="0" xfId="1" applyFont="1" applyFill="1" applyBorder="1" applyAlignment="1">
      <alignment horizontal="right" vertical="center" shrinkToFit="1"/>
    </xf>
    <xf numFmtId="38" fontId="14" fillId="4" borderId="14" xfId="1" applyFont="1" applyFill="1" applyBorder="1" applyAlignment="1">
      <alignment horizontal="right" vertical="center" shrinkToFit="1"/>
    </xf>
    <xf numFmtId="38" fontId="14" fillId="4" borderId="15" xfId="1" applyFont="1" applyFill="1" applyBorder="1" applyAlignment="1">
      <alignment horizontal="right" vertical="center" shrinkToFit="1"/>
    </xf>
    <xf numFmtId="38" fontId="14" fillId="4" borderId="6" xfId="1" applyFont="1" applyFill="1" applyBorder="1" applyAlignment="1">
      <alignment horizontal="right" vertical="center" shrinkToFit="1"/>
    </xf>
    <xf numFmtId="38" fontId="14" fillId="4" borderId="16" xfId="1" applyFont="1" applyFill="1" applyBorder="1" applyAlignment="1">
      <alignment horizontal="right" vertical="center" shrinkToFit="1"/>
    </xf>
    <xf numFmtId="38" fontId="14" fillId="4" borderId="32" xfId="1" applyFont="1" applyFill="1" applyBorder="1" applyAlignment="1">
      <alignment horizontal="right" vertical="center" shrinkToFit="1"/>
    </xf>
    <xf numFmtId="38" fontId="14" fillId="4" borderId="24" xfId="1" applyFont="1" applyFill="1" applyBorder="1" applyAlignment="1">
      <alignment horizontal="right" vertical="center" shrinkToFit="1"/>
    </xf>
    <xf numFmtId="38" fontId="14" fillId="4" borderId="25" xfId="1" applyFont="1" applyFill="1" applyBorder="1" applyAlignment="1">
      <alignment horizontal="right" vertical="center" shrinkToFit="1"/>
    </xf>
    <xf numFmtId="38" fontId="14" fillId="2" borderId="34" xfId="1" applyFont="1" applyFill="1" applyBorder="1" applyAlignment="1">
      <alignment horizontal="center" wrapText="1"/>
    </xf>
    <xf numFmtId="38" fontId="14" fillId="2" borderId="11" xfId="1" applyFont="1" applyFill="1" applyBorder="1" applyAlignment="1">
      <alignment horizontal="center" wrapText="1"/>
    </xf>
    <xf numFmtId="38" fontId="14" fillId="2" borderId="32" xfId="1" applyFont="1" applyFill="1" applyBorder="1" applyAlignment="1">
      <alignment horizontal="center" wrapText="1"/>
    </xf>
    <xf numFmtId="38" fontId="14" fillId="2" borderId="270" xfId="1" applyFont="1" applyFill="1" applyBorder="1" applyAlignment="1">
      <alignment horizontal="center" wrapText="1"/>
    </xf>
    <xf numFmtId="38" fontId="14" fillId="2" borderId="227" xfId="1" applyFont="1" applyFill="1" applyBorder="1" applyAlignment="1">
      <alignment horizontal="center" wrapText="1"/>
    </xf>
    <xf numFmtId="38" fontId="14" fillId="2" borderId="228" xfId="1" applyFont="1" applyFill="1" applyBorder="1" applyAlignment="1">
      <alignment horizontal="center" wrapText="1"/>
    </xf>
    <xf numFmtId="38" fontId="14" fillId="2" borderId="72" xfId="1" applyFont="1" applyFill="1" applyBorder="1" applyAlignment="1">
      <alignment horizontal="right" vertical="center" shrinkToFit="1"/>
    </xf>
    <xf numFmtId="38" fontId="14" fillId="2" borderId="48" xfId="1" applyFont="1" applyFill="1" applyBorder="1" applyAlignment="1">
      <alignment horizontal="right" vertical="center" shrinkToFit="1"/>
    </xf>
    <xf numFmtId="38" fontId="14" fillId="2" borderId="71" xfId="1" applyFont="1" applyFill="1" applyBorder="1" applyAlignment="1">
      <alignment horizontal="right" vertical="center" shrinkToFit="1"/>
    </xf>
    <xf numFmtId="38" fontId="14" fillId="2" borderId="37" xfId="1" applyFont="1" applyFill="1" applyBorder="1" applyAlignment="1">
      <alignment horizontal="center" vertical="center" wrapText="1"/>
    </xf>
    <xf numFmtId="38" fontId="14" fillId="2" borderId="6" xfId="1" applyFont="1" applyFill="1" applyBorder="1" applyAlignment="1">
      <alignment horizontal="center" vertical="center" wrapText="1"/>
    </xf>
    <xf numFmtId="38" fontId="14" fillId="2" borderId="25" xfId="1" applyFont="1" applyFill="1" applyBorder="1" applyAlignment="1">
      <alignment horizontal="center" vertical="center" wrapText="1"/>
    </xf>
    <xf numFmtId="38" fontId="14" fillId="2" borderId="70" xfId="1" applyFont="1" applyFill="1" applyBorder="1" applyAlignment="1">
      <alignment horizontal="right" vertical="center" shrinkToFit="1"/>
    </xf>
    <xf numFmtId="38" fontId="14" fillId="2" borderId="59" xfId="1" applyFont="1" applyFill="1" applyBorder="1" applyAlignment="1">
      <alignment horizontal="right" vertical="center" shrinkToFit="1"/>
    </xf>
    <xf numFmtId="38" fontId="14" fillId="2" borderId="60" xfId="1" applyFont="1" applyFill="1" applyBorder="1" applyAlignment="1">
      <alignment horizontal="right" vertical="center" shrinkToFit="1"/>
    </xf>
    <xf numFmtId="0" fontId="14" fillId="2" borderId="70" xfId="4" applyFont="1" applyFill="1" applyBorder="1" applyAlignment="1">
      <alignment vertical="center" shrinkToFit="1"/>
    </xf>
    <xf numFmtId="0" fontId="14" fillId="2" borderId="59" xfId="4" applyFont="1" applyFill="1" applyBorder="1" applyAlignment="1">
      <alignment vertical="center" shrinkToFit="1"/>
    </xf>
    <xf numFmtId="0" fontId="14" fillId="2" borderId="261" xfId="4" applyFont="1" applyFill="1" applyBorder="1" applyAlignment="1">
      <alignment vertical="center" shrinkToFit="1"/>
    </xf>
    <xf numFmtId="0" fontId="29" fillId="2" borderId="32" xfId="4" applyFont="1" applyFill="1" applyBorder="1" applyAlignment="1">
      <alignment horizontal="right" vertical="center"/>
    </xf>
    <xf numFmtId="0" fontId="29" fillId="2" borderId="24" xfId="4" applyFont="1" applyFill="1" applyBorder="1" applyAlignment="1">
      <alignment horizontal="right" vertical="center"/>
    </xf>
    <xf numFmtId="183" fontId="14" fillId="2" borderId="34" xfId="1" applyNumberFormat="1" applyFont="1" applyFill="1" applyBorder="1" applyAlignment="1">
      <alignment horizontal="right" vertical="center" shrinkToFit="1"/>
    </xf>
    <xf numFmtId="183" fontId="14" fillId="2" borderId="11" xfId="1" applyNumberFormat="1" applyFont="1" applyFill="1" applyBorder="1" applyAlignment="1">
      <alignment horizontal="right" vertical="center" shrinkToFit="1"/>
    </xf>
    <xf numFmtId="183" fontId="14" fillId="2" borderId="78" xfId="1" applyNumberFormat="1" applyFont="1" applyFill="1" applyBorder="1" applyAlignment="1">
      <alignment horizontal="right" vertical="center" shrinkToFit="1"/>
    </xf>
    <xf numFmtId="183" fontId="14" fillId="2" borderId="0" xfId="1" applyNumberFormat="1" applyFont="1" applyFill="1" applyBorder="1" applyAlignment="1">
      <alignment horizontal="right" vertical="center" shrinkToFit="1"/>
    </xf>
    <xf numFmtId="183" fontId="14" fillId="2" borderId="10" xfId="1" applyNumberFormat="1" applyFont="1" applyFill="1" applyBorder="1" applyAlignment="1">
      <alignment horizontal="right" vertical="center" shrinkToFit="1"/>
    </xf>
    <xf numFmtId="183" fontId="14" fillId="2" borderId="12" xfId="1" applyNumberFormat="1" applyFont="1" applyFill="1" applyBorder="1" applyAlignment="1">
      <alignment horizontal="right" vertical="center" shrinkToFit="1"/>
    </xf>
    <xf numFmtId="183" fontId="14" fillId="2" borderId="13" xfId="1" applyNumberFormat="1" applyFont="1" applyFill="1" applyBorder="1" applyAlignment="1">
      <alignment horizontal="right" vertical="center" shrinkToFit="1"/>
    </xf>
    <xf numFmtId="183" fontId="14" fillId="2" borderId="14" xfId="1" applyNumberFormat="1" applyFont="1" applyFill="1" applyBorder="1" applyAlignment="1">
      <alignment horizontal="right" vertical="center" shrinkToFit="1"/>
    </xf>
    <xf numFmtId="38" fontId="29" fillId="2" borderId="10" xfId="1" applyFont="1" applyFill="1" applyBorder="1" applyAlignment="1">
      <alignment horizontal="right" vertical="center" shrinkToFit="1"/>
    </xf>
    <xf numFmtId="38" fontId="1" fillId="0" borderId="11" xfId="1" applyFont="1" applyBorder="1" applyAlignment="1">
      <alignment horizontal="right" vertical="center" shrinkToFit="1"/>
    </xf>
    <xf numFmtId="38" fontId="1" fillId="0" borderId="12" xfId="1" applyFont="1" applyBorder="1" applyAlignment="1">
      <alignment horizontal="right" vertical="center" shrinkToFit="1"/>
    </xf>
    <xf numFmtId="0" fontId="29" fillId="7" borderId="10" xfId="4" applyFont="1" applyFill="1" applyBorder="1" applyAlignment="1">
      <alignment horizontal="center" vertical="center" wrapText="1"/>
    </xf>
    <xf numFmtId="0" fontId="29" fillId="7" borderId="12" xfId="4" applyFont="1" applyFill="1" applyBorder="1" applyAlignment="1">
      <alignment horizontal="center" vertical="center" wrapText="1"/>
    </xf>
    <xf numFmtId="0" fontId="29" fillId="7" borderId="13" xfId="4" applyFont="1" applyFill="1" applyBorder="1" applyAlignment="1">
      <alignment horizontal="center" vertical="center" wrapText="1"/>
    </xf>
    <xf numFmtId="0" fontId="29" fillId="7" borderId="14" xfId="4" applyFont="1" applyFill="1" applyBorder="1" applyAlignment="1">
      <alignment horizontal="center" vertical="center" wrapText="1"/>
    </xf>
    <xf numFmtId="0" fontId="29" fillId="7" borderId="15" xfId="4" applyFont="1" applyFill="1" applyBorder="1" applyAlignment="1">
      <alignment horizontal="center" vertical="center" shrinkToFit="1"/>
    </xf>
    <xf numFmtId="0" fontId="29" fillId="7" borderId="16" xfId="4" applyFont="1" applyFill="1" applyBorder="1" applyAlignment="1">
      <alignment horizontal="center" vertical="center" shrinkToFit="1"/>
    </xf>
    <xf numFmtId="0" fontId="14" fillId="0" borderId="10" xfId="4" applyFont="1" applyBorder="1" applyAlignment="1">
      <alignment horizontal="left" vertical="center" shrinkToFit="1"/>
    </xf>
    <xf numFmtId="0" fontId="14" fillId="0" borderId="12" xfId="4" applyFont="1" applyBorder="1" applyAlignment="1">
      <alignment horizontal="left" vertical="center" shrinkToFit="1"/>
    </xf>
    <xf numFmtId="0" fontId="14" fillId="0" borderId="13" xfId="4" applyFont="1" applyBorder="1" applyAlignment="1">
      <alignment horizontal="left" vertical="center" shrinkToFit="1"/>
    </xf>
    <xf numFmtId="0" fontId="14" fillId="0" borderId="14" xfId="4" applyFont="1" applyBorder="1" applyAlignment="1">
      <alignment horizontal="left" vertical="center" shrinkToFit="1"/>
    </xf>
    <xf numFmtId="0" fontId="14" fillId="0" borderId="10" xfId="4" applyFont="1" applyBorder="1" applyAlignment="1">
      <alignment horizontal="right" vertical="center"/>
    </xf>
    <xf numFmtId="0" fontId="14" fillId="0" borderId="13" xfId="4" applyFont="1" applyBorder="1" applyAlignment="1">
      <alignment horizontal="right" vertical="center"/>
    </xf>
    <xf numFmtId="0" fontId="29" fillId="2" borderId="12" xfId="4" applyFont="1" applyFill="1" applyBorder="1" applyAlignment="1">
      <alignment horizontal="right" vertical="center"/>
    </xf>
    <xf numFmtId="0" fontId="29" fillId="2" borderId="14" xfId="4" applyFont="1" applyFill="1" applyBorder="1" applyAlignment="1">
      <alignment horizontal="right" vertical="center"/>
    </xf>
    <xf numFmtId="0" fontId="14" fillId="2" borderId="10" xfId="4" applyFont="1" applyFill="1" applyBorder="1" applyAlignment="1">
      <alignment horizontal="right" vertical="center"/>
    </xf>
    <xf numFmtId="0" fontId="14" fillId="2" borderId="13" xfId="4" applyFont="1" applyFill="1" applyBorder="1" applyAlignment="1">
      <alignment horizontal="right" vertical="center"/>
    </xf>
    <xf numFmtId="38" fontId="29" fillId="2" borderId="10" xfId="1" applyFont="1" applyFill="1" applyBorder="1" applyAlignment="1">
      <alignment horizontal="right" vertical="center" wrapText="1" shrinkToFit="1"/>
    </xf>
    <xf numFmtId="38" fontId="14" fillId="2" borderId="229" xfId="1" applyFont="1" applyFill="1" applyBorder="1" applyAlignment="1">
      <alignment horizontal="center" vertical="center" wrapText="1"/>
    </xf>
    <xf numFmtId="38" fontId="14" fillId="2" borderId="179" xfId="1" applyFont="1" applyFill="1" applyBorder="1" applyAlignment="1">
      <alignment horizontal="center" vertical="center" wrapText="1"/>
    </xf>
    <xf numFmtId="38" fontId="14" fillId="2" borderId="266" xfId="1" applyFont="1" applyFill="1" applyBorder="1" applyAlignment="1">
      <alignment horizontal="center" vertical="center" wrapText="1"/>
    </xf>
    <xf numFmtId="0" fontId="14" fillId="7" borderId="265" xfId="4" applyFont="1" applyFill="1" applyBorder="1" applyAlignment="1">
      <alignment horizontal="center" vertical="center"/>
    </xf>
    <xf numFmtId="212" fontId="14" fillId="0" borderId="15" xfId="4" applyNumberFormat="1" applyFont="1" applyBorder="1" applyAlignment="1">
      <alignment horizontal="center" vertical="center"/>
    </xf>
    <xf numFmtId="212" fontId="14" fillId="0" borderId="6" xfId="4" applyNumberFormat="1" applyFont="1" applyBorder="1" applyAlignment="1">
      <alignment horizontal="center" vertical="center"/>
    </xf>
    <xf numFmtId="212" fontId="14" fillId="0" borderId="16" xfId="4" applyNumberFormat="1" applyFont="1" applyBorder="1" applyAlignment="1">
      <alignment horizontal="center" vertical="center"/>
    </xf>
    <xf numFmtId="0" fontId="29" fillId="7" borderId="15" xfId="4" applyFont="1" applyFill="1" applyBorder="1" applyAlignment="1">
      <alignment horizontal="center" vertical="center" wrapText="1"/>
    </xf>
    <xf numFmtId="0" fontId="29" fillId="7" borderId="16" xfId="4" applyFont="1" applyFill="1" applyBorder="1" applyAlignment="1">
      <alignment horizontal="center" vertical="center" wrapText="1"/>
    </xf>
    <xf numFmtId="38" fontId="14" fillId="2" borderId="90" xfId="1" applyFont="1" applyFill="1" applyBorder="1" applyAlignment="1">
      <alignment horizontal="center" wrapText="1"/>
    </xf>
    <xf numFmtId="38" fontId="14" fillId="2" borderId="44" xfId="1" applyFont="1" applyFill="1" applyBorder="1" applyAlignment="1">
      <alignment horizontal="center" wrapText="1"/>
    </xf>
    <xf numFmtId="38" fontId="14" fillId="2" borderId="134" xfId="1" applyFont="1" applyFill="1" applyBorder="1" applyAlignment="1">
      <alignment horizontal="center" wrapText="1"/>
    </xf>
    <xf numFmtId="38" fontId="14" fillId="2" borderId="271" xfId="1" applyFont="1" applyFill="1" applyBorder="1" applyAlignment="1">
      <alignment horizontal="center" wrapText="1"/>
    </xf>
    <xf numFmtId="38" fontId="14" fillId="2" borderId="167" xfId="1" applyFont="1" applyFill="1" applyBorder="1" applyAlignment="1">
      <alignment horizontal="center" wrapText="1"/>
    </xf>
    <xf numFmtId="38" fontId="14" fillId="2" borderId="168" xfId="1" applyFont="1" applyFill="1" applyBorder="1" applyAlignment="1">
      <alignment horizontal="center" wrapText="1"/>
    </xf>
    <xf numFmtId="38" fontId="14" fillId="2" borderId="180" xfId="1" applyFont="1" applyFill="1" applyBorder="1" applyAlignment="1">
      <alignment horizontal="center" wrapText="1"/>
    </xf>
    <xf numFmtId="38" fontId="14" fillId="2" borderId="57" xfId="1" applyFont="1" applyFill="1" applyBorder="1" applyAlignment="1">
      <alignment horizontal="center" wrapText="1"/>
    </xf>
    <xf numFmtId="38" fontId="14" fillId="2" borderId="248" xfId="1" applyFont="1" applyFill="1" applyBorder="1" applyAlignment="1">
      <alignment horizontal="center" wrapText="1"/>
    </xf>
    <xf numFmtId="0" fontId="14" fillId="0" borderId="11" xfId="4" applyFont="1" applyBorder="1" applyAlignment="1">
      <alignment horizontal="left" vertical="center" shrinkToFit="1"/>
    </xf>
    <xf numFmtId="0" fontId="14" fillId="0" borderId="0" xfId="4" applyFont="1" applyAlignment="1">
      <alignment horizontal="left" vertical="center" shrinkToFit="1"/>
    </xf>
    <xf numFmtId="0" fontId="14" fillId="2" borderId="272" xfId="4" applyFont="1" applyFill="1" applyBorder="1" applyAlignment="1">
      <alignment horizontal="center" vertical="center"/>
    </xf>
    <xf numFmtId="0" fontId="14" fillId="7" borderId="51" xfId="4" applyFont="1" applyFill="1" applyBorder="1" applyAlignment="1">
      <alignment horizontal="center" vertical="center" shrinkToFit="1"/>
    </xf>
    <xf numFmtId="0" fontId="14" fillId="7" borderId="7" xfId="4" applyFont="1" applyFill="1" applyBorder="1" applyAlignment="1">
      <alignment horizontal="center" vertical="center" shrinkToFit="1"/>
    </xf>
    <xf numFmtId="0" fontId="14" fillId="7" borderId="26" xfId="4" applyFont="1" applyFill="1" applyBorder="1" applyAlignment="1">
      <alignment horizontal="center" vertical="center" shrinkToFit="1"/>
    </xf>
    <xf numFmtId="0" fontId="14" fillId="2" borderId="51" xfId="4" applyFont="1" applyFill="1" applyBorder="1" applyAlignment="1">
      <alignment vertical="center" shrinkToFit="1"/>
    </xf>
    <xf numFmtId="0" fontId="14" fillId="2" borderId="7" xfId="4" applyFont="1" applyFill="1" applyBorder="1" applyAlignment="1">
      <alignment vertical="center" shrinkToFit="1"/>
    </xf>
    <xf numFmtId="0" fontId="14" fillId="2" borderId="26" xfId="4" applyFont="1" applyFill="1" applyBorder="1" applyAlignment="1">
      <alignment vertical="center" shrinkToFit="1"/>
    </xf>
    <xf numFmtId="0" fontId="14" fillId="2" borderId="273" xfId="4" applyFont="1" applyFill="1" applyBorder="1" applyAlignment="1">
      <alignment horizontal="center" vertical="center"/>
    </xf>
    <xf numFmtId="0" fontId="14" fillId="7" borderId="273" xfId="4" applyFont="1" applyFill="1" applyBorder="1" applyAlignment="1">
      <alignment horizontal="center" vertical="center"/>
    </xf>
    <xf numFmtId="212" fontId="14" fillId="0" borderId="13" xfId="4" applyNumberFormat="1" applyFont="1" applyBorder="1" applyAlignment="1">
      <alignment horizontal="center" vertical="center"/>
    </xf>
    <xf numFmtId="212" fontId="14" fillId="0" borderId="0" xfId="4" applyNumberFormat="1" applyFont="1" applyAlignment="1">
      <alignment horizontal="center" vertical="center"/>
    </xf>
    <xf numFmtId="38" fontId="14" fillId="2" borderId="130" xfId="1" applyFont="1" applyFill="1" applyBorder="1" applyAlignment="1">
      <alignment horizontal="right" vertical="center" shrinkToFit="1"/>
    </xf>
    <xf numFmtId="38" fontId="14" fillId="2" borderId="131" xfId="1" applyFont="1" applyFill="1" applyBorder="1" applyAlignment="1">
      <alignment horizontal="right" vertical="center" shrinkToFit="1"/>
    </xf>
    <xf numFmtId="38" fontId="14" fillId="2" borderId="136" xfId="1" applyFont="1" applyFill="1" applyBorder="1" applyAlignment="1">
      <alignment horizontal="right" vertical="center" shrinkToFit="1"/>
    </xf>
    <xf numFmtId="38" fontId="14" fillId="2" borderId="52" xfId="1" applyFont="1" applyFill="1" applyBorder="1" applyAlignment="1">
      <alignment horizontal="center" vertical="center" wrapText="1"/>
    </xf>
    <xf numFmtId="38" fontId="14" fillId="2" borderId="7" xfId="1" applyFont="1" applyFill="1" applyBorder="1" applyAlignment="1">
      <alignment horizontal="center" vertical="center" wrapText="1"/>
    </xf>
    <xf numFmtId="38" fontId="14" fillId="2" borderId="83" xfId="1" applyFont="1" applyFill="1" applyBorder="1" applyAlignment="1">
      <alignment horizontal="center" vertical="center" wrapText="1"/>
    </xf>
    <xf numFmtId="0" fontId="29" fillId="7" borderId="51" xfId="4" applyFont="1" applyFill="1" applyBorder="1" applyAlignment="1">
      <alignment horizontal="center" vertical="center" wrapText="1"/>
    </xf>
    <xf numFmtId="0" fontId="29" fillId="7" borderId="26" xfId="4" applyFont="1" applyFill="1" applyBorder="1" applyAlignment="1">
      <alignment horizontal="center" vertical="center" wrapText="1"/>
    </xf>
    <xf numFmtId="0" fontId="14" fillId="2" borderId="67" xfId="4" applyFont="1" applyFill="1" applyBorder="1" applyAlignment="1">
      <alignment vertical="center" shrinkToFit="1"/>
    </xf>
    <xf numFmtId="0" fontId="14" fillId="2" borderId="57" xfId="4" applyFont="1" applyFill="1" applyBorder="1" applyAlignment="1">
      <alignment vertical="center" shrinkToFit="1"/>
    </xf>
    <xf numFmtId="0" fontId="14" fillId="2" borderId="169" xfId="4" applyFont="1" applyFill="1" applyBorder="1" applyAlignment="1">
      <alignment vertical="center" shrinkToFit="1"/>
    </xf>
    <xf numFmtId="38" fontId="14" fillId="2" borderId="78" xfId="1" applyFont="1" applyFill="1" applyBorder="1" applyAlignment="1">
      <alignment horizontal="center" vertical="center" wrapText="1"/>
    </xf>
    <xf numFmtId="38" fontId="14" fillId="2" borderId="0" xfId="1" applyFont="1" applyFill="1" applyBorder="1" applyAlignment="1">
      <alignment horizontal="center" vertical="center" wrapText="1"/>
    </xf>
    <xf numFmtId="38" fontId="14" fillId="2" borderId="24" xfId="1" applyFont="1" applyFill="1" applyBorder="1" applyAlignment="1">
      <alignment horizontal="center" vertical="center" wrapText="1"/>
    </xf>
    <xf numFmtId="0" fontId="14" fillId="2" borderId="130" xfId="4" applyFont="1" applyFill="1" applyBorder="1" applyAlignment="1">
      <alignment vertical="center" shrinkToFit="1"/>
    </xf>
    <xf numFmtId="0" fontId="14" fillId="2" borderId="131" xfId="4" applyFont="1" applyFill="1" applyBorder="1" applyAlignment="1">
      <alignment vertical="center" shrinkToFit="1"/>
    </xf>
    <xf numFmtId="0" fontId="14" fillId="2" borderId="275" xfId="4" applyFont="1" applyFill="1" applyBorder="1" applyAlignment="1">
      <alignment vertical="center" shrinkToFit="1"/>
    </xf>
    <xf numFmtId="0" fontId="34" fillId="2" borderId="17" xfId="4" applyFont="1" applyFill="1" applyBorder="1" applyAlignment="1">
      <alignment horizontal="center" vertical="center" wrapText="1" shrinkToFit="1"/>
    </xf>
    <xf numFmtId="0" fontId="34" fillId="2" borderId="18" xfId="4" applyFont="1" applyFill="1" applyBorder="1" applyAlignment="1">
      <alignment horizontal="center" vertical="center" shrinkToFit="1"/>
    </xf>
    <xf numFmtId="0" fontId="34" fillId="2" borderId="19" xfId="4" applyFont="1" applyFill="1" applyBorder="1" applyAlignment="1">
      <alignment horizontal="center" vertical="center" shrinkToFit="1"/>
    </xf>
    <xf numFmtId="0" fontId="34" fillId="2" borderId="17" xfId="4" applyFont="1" applyFill="1" applyBorder="1" applyAlignment="1">
      <alignment horizontal="center" vertical="center" wrapText="1"/>
    </xf>
    <xf numFmtId="0" fontId="34" fillId="2" borderId="18" xfId="4" applyFont="1" applyFill="1" applyBorder="1" applyAlignment="1">
      <alignment horizontal="center" vertical="center"/>
    </xf>
    <xf numFmtId="0" fontId="34" fillId="2" borderId="41" xfId="4" applyFont="1" applyFill="1" applyBorder="1" applyAlignment="1">
      <alignment horizontal="center" vertical="center"/>
    </xf>
    <xf numFmtId="0" fontId="87" fillId="2" borderId="30" xfId="4" applyFont="1" applyFill="1" applyBorder="1" applyAlignment="1">
      <alignment horizontal="center" vertical="center"/>
    </xf>
    <xf numFmtId="0" fontId="14" fillId="2" borderId="87" xfId="4" applyFont="1" applyFill="1" applyBorder="1" applyAlignment="1">
      <alignment horizontal="center" vertical="center"/>
    </xf>
    <xf numFmtId="211" fontId="14" fillId="2" borderId="10" xfId="4" applyNumberFormat="1" applyFont="1" applyFill="1" applyBorder="1" applyAlignment="1">
      <alignment horizontal="center" vertical="center" shrinkToFit="1"/>
    </xf>
    <xf numFmtId="211" fontId="14" fillId="2" borderId="11" xfId="4" applyNumberFormat="1" applyFont="1" applyFill="1" applyBorder="1" applyAlignment="1">
      <alignment horizontal="center" vertical="center" shrinkToFit="1"/>
    </xf>
    <xf numFmtId="211" fontId="14" fillId="2" borderId="276" xfId="4" applyNumberFormat="1" applyFont="1" applyFill="1" applyBorder="1" applyAlignment="1">
      <alignment horizontal="center" vertical="center" shrinkToFit="1"/>
    </xf>
    <xf numFmtId="211" fontId="14" fillId="2" borderId="15" xfId="4" applyNumberFormat="1" applyFont="1" applyFill="1" applyBorder="1" applyAlignment="1">
      <alignment horizontal="center" vertical="center" shrinkToFit="1"/>
    </xf>
    <xf numFmtId="211" fontId="14" fillId="2" borderId="6" xfId="4" applyNumberFormat="1" applyFont="1" applyFill="1" applyBorder="1" applyAlignment="1">
      <alignment horizontal="center" vertical="center" shrinkToFit="1"/>
    </xf>
    <xf numFmtId="211" fontId="14" fillId="2" borderId="280" xfId="4" applyNumberFormat="1" applyFont="1" applyFill="1" applyBorder="1" applyAlignment="1">
      <alignment horizontal="center" vertical="center" shrinkToFit="1"/>
    </xf>
    <xf numFmtId="38" fontId="14" fillId="4" borderId="34" xfId="1" applyFont="1" applyFill="1" applyBorder="1" applyAlignment="1">
      <alignment vertical="center" shrinkToFit="1"/>
    </xf>
    <xf numFmtId="38" fontId="14" fillId="4" borderId="11" xfId="1" applyFont="1" applyFill="1" applyBorder="1" applyAlignment="1">
      <alignment vertical="center" shrinkToFit="1"/>
    </xf>
    <xf numFmtId="38" fontId="14" fillId="4" borderId="12" xfId="1" applyFont="1" applyFill="1" applyBorder="1" applyAlignment="1">
      <alignment vertical="center" shrinkToFit="1"/>
    </xf>
    <xf numFmtId="38" fontId="14" fillId="4" borderId="37" xfId="1" applyFont="1" applyFill="1" applyBorder="1" applyAlignment="1">
      <alignment vertical="center" shrinkToFit="1"/>
    </xf>
    <xf numFmtId="38" fontId="14" fillId="4" borderId="6" xfId="1" applyFont="1" applyFill="1" applyBorder="1" applyAlignment="1">
      <alignment vertical="center" shrinkToFit="1"/>
    </xf>
    <xf numFmtId="38" fontId="14" fillId="4" borderId="16" xfId="1" applyFont="1" applyFill="1" applyBorder="1" applyAlignment="1">
      <alignment vertical="center" shrinkToFit="1"/>
    </xf>
    <xf numFmtId="38" fontId="14" fillId="4" borderId="10" xfId="1" applyFont="1" applyFill="1" applyBorder="1" applyAlignment="1">
      <alignment vertical="center" shrinkToFit="1"/>
    </xf>
    <xf numFmtId="38" fontId="14" fillId="4" borderId="15" xfId="1" applyFont="1" applyFill="1" applyBorder="1" applyAlignment="1">
      <alignment vertical="center" shrinkToFit="1"/>
    </xf>
    <xf numFmtId="0" fontId="14" fillId="7" borderId="326" xfId="4" applyFont="1" applyFill="1" applyBorder="1" applyAlignment="1">
      <alignment horizontal="center" vertical="center" shrinkToFit="1"/>
    </xf>
    <xf numFmtId="0" fontId="14" fillId="7" borderId="306" xfId="4" applyFont="1" applyFill="1" applyBorder="1" applyAlignment="1">
      <alignment horizontal="center" vertical="center" shrinkToFit="1"/>
    </xf>
    <xf numFmtId="211" fontId="14" fillId="0" borderId="306" xfId="4" applyNumberFormat="1" applyFont="1" applyFill="1" applyBorder="1" applyAlignment="1">
      <alignment horizontal="center" vertical="center" wrapText="1"/>
    </xf>
    <xf numFmtId="211" fontId="14" fillId="0" borderId="307" xfId="4" applyNumberFormat="1" applyFont="1" applyFill="1" applyBorder="1" applyAlignment="1">
      <alignment horizontal="center" vertical="center" wrapText="1"/>
    </xf>
    <xf numFmtId="0" fontId="14" fillId="2" borderId="130" xfId="4" applyFont="1" applyFill="1" applyBorder="1" applyAlignment="1">
      <alignment horizontal="center" vertical="center" shrinkToFit="1"/>
    </xf>
    <xf numFmtId="0" fontId="14" fillId="2" borderId="131" xfId="4" applyFont="1" applyFill="1" applyBorder="1" applyAlignment="1">
      <alignment horizontal="center" vertical="center" shrinkToFit="1"/>
    </xf>
    <xf numFmtId="0" fontId="14" fillId="2" borderId="136" xfId="4" applyFont="1" applyFill="1" applyBorder="1" applyAlignment="1">
      <alignment horizontal="center" vertical="center" shrinkToFit="1"/>
    </xf>
    <xf numFmtId="212" fontId="14" fillId="0" borderId="51" xfId="4" applyNumberFormat="1" applyFont="1" applyBorder="1" applyAlignment="1">
      <alignment horizontal="center" vertical="center"/>
    </xf>
    <xf numFmtId="212" fontId="14" fillId="0" borderId="7" xfId="4" applyNumberFormat="1" applyFont="1" applyBorder="1" applyAlignment="1">
      <alignment horizontal="center" vertical="center"/>
    </xf>
    <xf numFmtId="49" fontId="14" fillId="2" borderId="7" xfId="4" applyNumberFormat="1" applyFont="1" applyFill="1" applyBorder="1" applyAlignment="1">
      <alignment horizontal="center" vertical="center" shrinkToFit="1"/>
    </xf>
    <xf numFmtId="0" fontId="14" fillId="7" borderId="274" xfId="4" applyFont="1" applyFill="1" applyBorder="1" applyAlignment="1">
      <alignment horizontal="center" vertical="center" wrapText="1"/>
    </xf>
    <xf numFmtId="38" fontId="14" fillId="4" borderId="51" xfId="1" applyFont="1" applyFill="1" applyBorder="1" applyAlignment="1">
      <alignment horizontal="right" vertical="center" shrinkToFit="1"/>
    </xf>
    <xf numFmtId="38" fontId="14" fillId="4" borderId="7" xfId="1" applyFont="1" applyFill="1" applyBorder="1" applyAlignment="1">
      <alignment horizontal="right" vertical="center" shrinkToFit="1"/>
    </xf>
    <xf numFmtId="38" fontId="14" fillId="4" borderId="26" xfId="1" applyFont="1" applyFill="1" applyBorder="1" applyAlignment="1">
      <alignment horizontal="right" vertical="center" shrinkToFit="1"/>
    </xf>
    <xf numFmtId="38" fontId="14" fillId="4" borderId="83" xfId="1" applyFont="1" applyFill="1" applyBorder="1" applyAlignment="1">
      <alignment horizontal="right" vertical="center" shrinkToFit="1"/>
    </xf>
    <xf numFmtId="0" fontId="1" fillId="0" borderId="0" xfId="0" applyFont="1" applyAlignment="1">
      <alignment horizontal="left" vertical="top" wrapText="1"/>
    </xf>
    <xf numFmtId="0" fontId="14" fillId="0" borderId="0" xfId="4" applyFont="1" applyAlignment="1">
      <alignment horizontal="left" vertical="center" wrapText="1"/>
    </xf>
    <xf numFmtId="38" fontId="14" fillId="4" borderId="22" xfId="1" applyFont="1" applyFill="1" applyBorder="1" applyAlignment="1">
      <alignment vertical="center" shrinkToFit="1"/>
    </xf>
    <xf numFmtId="38" fontId="14" fillId="4" borderId="277" xfId="1" applyFont="1" applyFill="1" applyBorder="1" applyAlignment="1">
      <alignment vertical="center" shrinkToFit="1"/>
    </xf>
    <xf numFmtId="38" fontId="15" fillId="4" borderId="265" xfId="1" applyFont="1" applyFill="1" applyBorder="1" applyAlignment="1">
      <alignment vertical="center" shrinkToFit="1"/>
    </xf>
    <xf numFmtId="38" fontId="15" fillId="4" borderId="281" xfId="1" applyFont="1" applyFill="1" applyBorder="1" applyAlignment="1">
      <alignment vertical="center" shrinkToFit="1"/>
    </xf>
    <xf numFmtId="38" fontId="14" fillId="4" borderId="278" xfId="1" applyFont="1" applyFill="1" applyBorder="1" applyAlignment="1">
      <alignment horizontal="center" vertical="center"/>
    </xf>
    <xf numFmtId="38" fontId="14" fillId="4" borderId="157" xfId="1" applyFont="1" applyFill="1" applyBorder="1" applyAlignment="1">
      <alignment horizontal="center" vertical="center"/>
    </xf>
    <xf numFmtId="38" fontId="14" fillId="4" borderId="279" xfId="1" applyFont="1" applyFill="1" applyBorder="1" applyAlignment="1">
      <alignment horizontal="center" vertical="center"/>
    </xf>
    <xf numFmtId="0" fontId="14" fillId="4" borderId="17" xfId="4" applyFont="1" applyFill="1" applyBorder="1" applyAlignment="1">
      <alignment horizontal="center" vertical="center" wrapText="1"/>
    </xf>
    <xf numFmtId="0" fontId="14" fillId="4" borderId="18" xfId="4" applyFont="1" applyFill="1" applyBorder="1" applyAlignment="1">
      <alignment horizontal="center" vertical="center" wrapText="1"/>
    </xf>
    <xf numFmtId="0" fontId="14" fillId="4" borderId="19" xfId="4" applyFont="1" applyFill="1" applyBorder="1" applyAlignment="1">
      <alignment horizontal="center" vertical="center" wrapText="1"/>
    </xf>
    <xf numFmtId="211" fontId="14" fillId="4" borderId="10" xfId="4" applyNumberFormat="1" applyFont="1" applyFill="1" applyBorder="1" applyAlignment="1">
      <alignment horizontal="center" vertical="center" shrinkToFit="1"/>
    </xf>
    <xf numFmtId="211" fontId="14" fillId="4" borderId="11" xfId="4" applyNumberFormat="1" applyFont="1" applyFill="1" applyBorder="1" applyAlignment="1">
      <alignment horizontal="center" vertical="center" shrinkToFit="1"/>
    </xf>
    <xf numFmtId="211" fontId="14" fillId="4" borderId="35" xfId="4" applyNumberFormat="1" applyFont="1" applyFill="1" applyBorder="1" applyAlignment="1">
      <alignment horizontal="center" vertical="center" shrinkToFit="1"/>
    </xf>
    <xf numFmtId="211" fontId="14" fillId="4" borderId="15" xfId="4" applyNumberFormat="1" applyFont="1" applyFill="1" applyBorder="1" applyAlignment="1">
      <alignment horizontal="center" vertical="center" shrinkToFit="1"/>
    </xf>
    <xf numFmtId="211" fontId="14" fillId="4" borderId="6" xfId="4" applyNumberFormat="1" applyFont="1" applyFill="1" applyBorder="1" applyAlignment="1">
      <alignment horizontal="center" vertical="center" shrinkToFit="1"/>
    </xf>
    <xf numFmtId="211" fontId="14" fillId="4" borderId="80" xfId="4" applyNumberFormat="1" applyFont="1" applyFill="1" applyBorder="1" applyAlignment="1">
      <alignment horizontal="center" vertical="center" shrinkToFit="1"/>
    </xf>
    <xf numFmtId="181" fontId="14" fillId="2" borderId="15" xfId="1" applyNumberFormat="1" applyFont="1" applyFill="1" applyBorder="1" applyAlignment="1">
      <alignment horizontal="right" vertical="center"/>
    </xf>
    <xf numFmtId="181" fontId="14" fillId="2" borderId="6" xfId="1" applyNumberFormat="1" applyFont="1" applyFill="1" applyBorder="1" applyAlignment="1">
      <alignment horizontal="right" vertical="center"/>
    </xf>
    <xf numFmtId="181" fontId="14" fillId="2" borderId="16" xfId="1" applyNumberFormat="1" applyFont="1" applyFill="1" applyBorder="1" applyAlignment="1">
      <alignment horizontal="right" vertical="center"/>
    </xf>
    <xf numFmtId="38" fontId="14" fillId="4" borderId="229" xfId="1" applyFont="1" applyFill="1" applyBorder="1" applyAlignment="1">
      <alignment horizontal="center" vertical="center" wrapText="1"/>
    </xf>
    <xf numFmtId="38" fontId="14" fillId="4" borderId="179" xfId="1" applyFont="1" applyFill="1" applyBorder="1" applyAlignment="1">
      <alignment horizontal="center" vertical="center" wrapText="1"/>
    </xf>
    <xf numFmtId="38" fontId="14" fillId="4" borderId="282" xfId="1" applyFont="1" applyFill="1" applyBorder="1" applyAlignment="1">
      <alignment horizontal="center" vertical="center" wrapText="1"/>
    </xf>
    <xf numFmtId="181" fontId="14" fillId="4" borderId="10" xfId="1" applyNumberFormat="1" applyFont="1" applyFill="1" applyBorder="1" applyAlignment="1">
      <alignment horizontal="center" vertical="center"/>
    </xf>
    <xf numFmtId="181" fontId="14" fillId="4" borderId="11" xfId="1" applyNumberFormat="1" applyFont="1" applyFill="1" applyBorder="1" applyAlignment="1">
      <alignment horizontal="center" vertical="center"/>
    </xf>
    <xf numFmtId="181" fontId="14" fillId="4" borderId="12" xfId="1" applyNumberFormat="1" applyFont="1" applyFill="1" applyBorder="1" applyAlignment="1">
      <alignment horizontal="center" vertical="center"/>
    </xf>
    <xf numFmtId="181" fontId="14" fillId="4" borderId="15" xfId="1" applyNumberFormat="1" applyFont="1" applyFill="1" applyBorder="1" applyAlignment="1">
      <alignment horizontal="center" vertical="center"/>
    </xf>
    <xf numFmtId="181" fontId="14" fillId="4" borderId="6" xfId="1" applyNumberFormat="1" applyFont="1" applyFill="1" applyBorder="1" applyAlignment="1">
      <alignment horizontal="center" vertical="center"/>
    </xf>
    <xf numFmtId="181" fontId="14" fillId="4" borderId="16" xfId="1" applyNumberFormat="1" applyFont="1" applyFill="1" applyBorder="1" applyAlignment="1">
      <alignment horizontal="center" vertical="center"/>
    </xf>
    <xf numFmtId="181" fontId="14" fillId="2" borderId="10" xfId="1" applyNumberFormat="1" applyFont="1" applyFill="1" applyBorder="1" applyAlignment="1">
      <alignment horizontal="right" vertical="center"/>
    </xf>
    <xf numFmtId="181" fontId="14" fillId="2" borderId="11" xfId="1" applyNumberFormat="1" applyFont="1" applyFill="1" applyBorder="1" applyAlignment="1">
      <alignment horizontal="right" vertical="center"/>
    </xf>
    <xf numFmtId="181" fontId="14" fillId="2" borderId="12" xfId="1" applyNumberFormat="1" applyFont="1" applyFill="1" applyBorder="1" applyAlignment="1">
      <alignment horizontal="right" vertical="center"/>
    </xf>
    <xf numFmtId="181" fontId="14" fillId="4" borderId="22" xfId="1" applyNumberFormat="1" applyFont="1" applyFill="1" applyBorder="1" applyAlignment="1">
      <alignment vertical="center" shrinkToFit="1"/>
    </xf>
    <xf numFmtId="181" fontId="14" fillId="4" borderId="265" xfId="1" applyNumberFormat="1" applyFont="1" applyFill="1" applyBorder="1" applyAlignment="1">
      <alignment vertical="center" shrinkToFit="1"/>
    </xf>
    <xf numFmtId="38" fontId="14" fillId="2" borderId="10" xfId="1" applyFont="1" applyFill="1" applyBorder="1" applyAlignment="1">
      <alignment horizontal="right" vertical="center" shrinkToFit="1"/>
    </xf>
    <xf numFmtId="38" fontId="48" fillId="0" borderId="11" xfId="1" applyFont="1" applyBorder="1" applyAlignment="1">
      <alignment horizontal="right" vertical="center" shrinkToFit="1"/>
    </xf>
    <xf numFmtId="38" fontId="48" fillId="0" borderId="12" xfId="1" applyFont="1" applyBorder="1" applyAlignment="1">
      <alignment horizontal="right" vertical="center" shrinkToFit="1"/>
    </xf>
    <xf numFmtId="0" fontId="29" fillId="2" borderId="11" xfId="4" applyFont="1" applyFill="1" applyBorder="1" applyAlignment="1">
      <alignment horizontal="center" vertical="center" wrapText="1"/>
    </xf>
    <xf numFmtId="0" fontId="29" fillId="2" borderId="0" xfId="4" applyFont="1" applyFill="1" applyAlignment="1">
      <alignment horizontal="center" vertical="center" wrapText="1"/>
    </xf>
    <xf numFmtId="0" fontId="29" fillId="2" borderId="20" xfId="4" applyFont="1" applyFill="1" applyBorder="1" applyAlignment="1">
      <alignment horizontal="center" vertical="center" wrapText="1"/>
    </xf>
    <xf numFmtId="0" fontId="14" fillId="2" borderId="33" xfId="4" applyFont="1" applyFill="1" applyBorder="1" applyAlignment="1">
      <alignment horizontal="center" vertical="center" shrinkToFit="1"/>
    </xf>
    <xf numFmtId="0" fontId="14" fillId="2" borderId="36" xfId="4" applyFont="1" applyFill="1" applyBorder="1" applyAlignment="1">
      <alignment horizontal="center" vertical="center" shrinkToFit="1"/>
    </xf>
    <xf numFmtId="0" fontId="14" fillId="7" borderId="257" xfId="4" applyFont="1" applyFill="1" applyBorder="1" applyAlignment="1">
      <alignment horizontal="center" vertical="center"/>
    </xf>
    <xf numFmtId="0" fontId="28" fillId="2" borderId="53" xfId="4" applyFont="1" applyFill="1" applyBorder="1" applyAlignment="1">
      <alignment horizontal="center" vertical="center"/>
    </xf>
    <xf numFmtId="0" fontId="28" fillId="2" borderId="20" xfId="4" applyFont="1" applyFill="1" applyBorder="1" applyAlignment="1">
      <alignment horizontal="center" vertical="center"/>
    </xf>
    <xf numFmtId="0" fontId="15" fillId="0" borderId="4" xfId="0" applyFont="1" applyBorder="1" applyAlignment="1">
      <alignment horizontal="center" vertical="center" textRotation="255"/>
    </xf>
    <xf numFmtId="0" fontId="15" fillId="0" borderId="251" xfId="0" applyFont="1" applyBorder="1" applyAlignment="1">
      <alignment horizontal="center" vertical="center" textRotation="255"/>
    </xf>
    <xf numFmtId="0" fontId="14" fillId="2" borderId="23" xfId="4" applyFont="1" applyFill="1" applyBorder="1" applyAlignment="1">
      <alignment horizontal="center" vertical="center" shrinkToFit="1"/>
    </xf>
    <xf numFmtId="177" fontId="14" fillId="2" borderId="90" xfId="4" applyNumberFormat="1" applyFont="1" applyFill="1" applyBorder="1" applyAlignment="1">
      <alignment horizontal="center" wrapText="1"/>
    </xf>
    <xf numFmtId="177" fontId="14" fillId="2" borderId="44" xfId="4" applyNumberFormat="1" applyFont="1" applyFill="1" applyBorder="1" applyAlignment="1">
      <alignment horizontal="center" wrapText="1"/>
    </xf>
    <xf numFmtId="177" fontId="14" fillId="2" borderId="134" xfId="4" applyNumberFormat="1" applyFont="1" applyFill="1" applyBorder="1" applyAlignment="1">
      <alignment horizontal="center" wrapText="1"/>
    </xf>
    <xf numFmtId="177" fontId="14" fillId="2" borderId="180" xfId="4" applyNumberFormat="1" applyFont="1" applyFill="1" applyBorder="1" applyAlignment="1">
      <alignment horizontal="center" wrapText="1"/>
    </xf>
    <xf numFmtId="177" fontId="14" fillId="2" borderId="57" xfId="4" applyNumberFormat="1" applyFont="1" applyFill="1" applyBorder="1" applyAlignment="1">
      <alignment horizontal="center" wrapText="1"/>
    </xf>
    <xf numFmtId="177" fontId="14" fillId="2" borderId="248" xfId="4" applyNumberFormat="1" applyFont="1" applyFill="1" applyBorder="1" applyAlignment="1">
      <alignment horizontal="center" wrapText="1"/>
    </xf>
    <xf numFmtId="177" fontId="14" fillId="2" borderId="37" xfId="4" applyNumberFormat="1" applyFont="1" applyFill="1" applyBorder="1" applyAlignment="1">
      <alignment horizontal="center" vertical="center" wrapText="1"/>
    </xf>
    <xf numFmtId="177" fontId="14" fillId="2" borderId="6" xfId="4" applyNumberFormat="1" applyFont="1" applyFill="1" applyBorder="1" applyAlignment="1">
      <alignment horizontal="center" vertical="center" wrapText="1"/>
    </xf>
    <xf numFmtId="177" fontId="14" fillId="2" borderId="25" xfId="4" applyNumberFormat="1" applyFont="1" applyFill="1" applyBorder="1" applyAlignment="1">
      <alignment horizontal="center" vertical="center" wrapText="1"/>
    </xf>
    <xf numFmtId="177" fontId="14" fillId="2" borderId="229" xfId="4" applyNumberFormat="1" applyFont="1" applyFill="1" applyBorder="1" applyAlignment="1">
      <alignment horizontal="center" vertical="center" wrapText="1"/>
    </xf>
    <xf numFmtId="177" fontId="14" fillId="2" borderId="179" xfId="4" applyNumberFormat="1" applyFont="1" applyFill="1" applyBorder="1" applyAlignment="1">
      <alignment horizontal="center" vertical="center" wrapText="1"/>
    </xf>
    <xf numFmtId="177" fontId="14" fillId="2" borderId="266" xfId="4" applyNumberFormat="1" applyFont="1" applyFill="1" applyBorder="1" applyAlignment="1">
      <alignment horizontal="center" vertical="center" wrapText="1"/>
    </xf>
    <xf numFmtId="177" fontId="14" fillId="2" borderId="271" xfId="4" applyNumberFormat="1" applyFont="1" applyFill="1" applyBorder="1" applyAlignment="1">
      <alignment horizontal="center" wrapText="1"/>
    </xf>
    <xf numFmtId="177" fontId="14" fillId="2" borderId="167" xfId="4" applyNumberFormat="1" applyFont="1" applyFill="1" applyBorder="1" applyAlignment="1">
      <alignment horizontal="center" wrapText="1"/>
    </xf>
    <xf numFmtId="177" fontId="14" fillId="2" borderId="168" xfId="4" applyNumberFormat="1" applyFont="1" applyFill="1" applyBorder="1" applyAlignment="1">
      <alignment horizontal="center" wrapText="1"/>
    </xf>
    <xf numFmtId="38" fontId="14" fillId="2" borderId="13" xfId="1" applyFont="1" applyFill="1" applyBorder="1" applyAlignment="1">
      <alignment horizontal="right" vertical="center" shrinkToFit="1"/>
    </xf>
    <xf numFmtId="38" fontId="48" fillId="0" borderId="0" xfId="1" applyFont="1" applyAlignment="1">
      <alignment horizontal="right" vertical="center" shrinkToFit="1"/>
    </xf>
    <xf numFmtId="38" fontId="48" fillId="0" borderId="14" xfId="1" applyFont="1" applyBorder="1" applyAlignment="1">
      <alignment horizontal="right" vertical="center" shrinkToFit="1"/>
    </xf>
    <xf numFmtId="0" fontId="14" fillId="2" borderId="272" xfId="4" applyFont="1" applyFill="1" applyBorder="1" applyAlignment="1">
      <alignment horizontal="center" vertical="center" shrinkToFit="1"/>
    </xf>
    <xf numFmtId="177" fontId="14" fillId="2" borderId="34" xfId="4" applyNumberFormat="1" applyFont="1" applyFill="1" applyBorder="1" applyAlignment="1">
      <alignment horizontal="center" wrapText="1"/>
    </xf>
    <xf numFmtId="177" fontId="14" fillId="2" borderId="11" xfId="4" applyNumberFormat="1" applyFont="1" applyFill="1" applyBorder="1" applyAlignment="1">
      <alignment horizontal="center" wrapText="1"/>
    </xf>
    <xf numFmtId="177" fontId="14" fillId="2" borderId="32" xfId="4" applyNumberFormat="1" applyFont="1" applyFill="1" applyBorder="1" applyAlignment="1">
      <alignment horizontal="center" wrapText="1"/>
    </xf>
    <xf numFmtId="177" fontId="14" fillId="2" borderId="270" xfId="4" applyNumberFormat="1" applyFont="1" applyFill="1" applyBorder="1" applyAlignment="1">
      <alignment horizontal="center" wrapText="1"/>
    </xf>
    <xf numFmtId="177" fontId="14" fillId="2" borderId="227" xfId="4" applyNumberFormat="1" applyFont="1" applyFill="1" applyBorder="1" applyAlignment="1">
      <alignment horizontal="center" wrapText="1"/>
    </xf>
    <xf numFmtId="177" fontId="14" fillId="2" borderId="228" xfId="4" applyNumberFormat="1" applyFont="1" applyFill="1" applyBorder="1" applyAlignment="1">
      <alignment horizontal="center" wrapText="1"/>
    </xf>
    <xf numFmtId="177" fontId="14" fillId="2" borderId="283" xfId="4" applyNumberFormat="1" applyFont="1" applyFill="1" applyBorder="1" applyAlignment="1">
      <alignment horizontal="center" vertical="center" wrapText="1"/>
    </xf>
    <xf numFmtId="177" fontId="14" fillId="2" borderId="284" xfId="4" applyNumberFormat="1" applyFont="1" applyFill="1" applyBorder="1" applyAlignment="1">
      <alignment horizontal="center" vertical="center" wrapText="1"/>
    </xf>
    <xf numFmtId="177" fontId="14" fillId="2" borderId="285" xfId="4" applyNumberFormat="1" applyFont="1" applyFill="1" applyBorder="1" applyAlignment="1">
      <alignment horizontal="center" vertical="center" wrapText="1"/>
    </xf>
    <xf numFmtId="181" fontId="14" fillId="2" borderId="72" xfId="1" applyNumberFormat="1" applyFont="1" applyFill="1" applyBorder="1" applyAlignment="1">
      <alignment horizontal="right" vertical="center"/>
    </xf>
    <xf numFmtId="181" fontId="14" fillId="2" borderId="48" xfId="1" applyNumberFormat="1" applyFont="1" applyFill="1" applyBorder="1" applyAlignment="1">
      <alignment horizontal="right" vertical="center"/>
    </xf>
    <xf numFmtId="181" fontId="14" fillId="2" borderId="71" xfId="1" applyNumberFormat="1" applyFont="1" applyFill="1" applyBorder="1" applyAlignment="1">
      <alignment horizontal="right" vertical="center"/>
    </xf>
    <xf numFmtId="181" fontId="14" fillId="2" borderId="46" xfId="1" applyNumberFormat="1" applyFont="1" applyFill="1" applyBorder="1" applyAlignment="1">
      <alignment horizontal="right" vertical="center"/>
    </xf>
    <xf numFmtId="181" fontId="14" fillId="2" borderId="44" xfId="1" applyNumberFormat="1" applyFont="1" applyFill="1" applyBorder="1" applyAlignment="1">
      <alignment horizontal="right" vertical="center"/>
    </xf>
    <xf numFmtId="181" fontId="14" fillId="2" borderId="47" xfId="1" applyNumberFormat="1" applyFont="1" applyFill="1" applyBorder="1" applyAlignment="1">
      <alignment horizontal="right" vertical="center"/>
    </xf>
    <xf numFmtId="0" fontId="14" fillId="2" borderId="30" xfId="4" applyFont="1" applyFill="1" applyBorder="1" applyAlignment="1">
      <alignment horizontal="center" vertical="center"/>
    </xf>
    <xf numFmtId="183" fontId="14" fillId="4" borderId="34" xfId="1" applyNumberFormat="1" applyFont="1" applyFill="1" applyBorder="1" applyAlignment="1">
      <alignment horizontal="center" vertical="center" shrinkToFit="1"/>
    </xf>
    <xf numFmtId="183" fontId="14" fillId="4" borderId="11" xfId="1" applyNumberFormat="1" applyFont="1" applyFill="1" applyBorder="1" applyAlignment="1">
      <alignment horizontal="center" vertical="center" shrinkToFit="1"/>
    </xf>
    <xf numFmtId="183" fontId="14" fillId="4" borderId="12" xfId="1" applyNumberFormat="1" applyFont="1" applyFill="1" applyBorder="1" applyAlignment="1">
      <alignment horizontal="center" vertical="center" shrinkToFit="1"/>
    </xf>
    <xf numFmtId="183" fontId="14" fillId="4" borderId="37" xfId="1" applyNumberFormat="1" applyFont="1" applyFill="1" applyBorder="1" applyAlignment="1">
      <alignment horizontal="center" vertical="center" shrinkToFit="1"/>
    </xf>
    <xf numFmtId="183" fontId="14" fillId="4" borderId="6" xfId="1" applyNumberFormat="1" applyFont="1" applyFill="1" applyBorder="1" applyAlignment="1">
      <alignment horizontal="center" vertical="center" shrinkToFit="1"/>
    </xf>
    <xf numFmtId="183" fontId="14" fillId="4" borderId="16" xfId="1" applyNumberFormat="1" applyFont="1" applyFill="1" applyBorder="1" applyAlignment="1">
      <alignment horizontal="center" vertical="center" shrinkToFit="1"/>
    </xf>
    <xf numFmtId="183" fontId="14" fillId="4" borderId="10" xfId="1" applyNumberFormat="1" applyFont="1" applyFill="1" applyBorder="1" applyAlignment="1">
      <alignment horizontal="center" vertical="center" shrinkToFit="1"/>
    </xf>
    <xf numFmtId="183" fontId="14" fillId="4" borderId="15" xfId="1" applyNumberFormat="1" applyFont="1" applyFill="1" applyBorder="1" applyAlignment="1">
      <alignment horizontal="center" vertical="center" shrinkToFit="1"/>
    </xf>
    <xf numFmtId="212" fontId="14" fillId="0" borderId="26" xfId="4" applyNumberFormat="1" applyFont="1" applyBorder="1" applyAlignment="1">
      <alignment horizontal="center" vertical="center"/>
    </xf>
    <xf numFmtId="0" fontId="14" fillId="4" borderId="229" xfId="4" applyFont="1" applyFill="1" applyBorder="1" applyAlignment="1">
      <alignment horizontal="center" vertical="center" wrapText="1"/>
    </xf>
    <xf numFmtId="0" fontId="14" fillId="4" borderId="179" xfId="4" applyFont="1" applyFill="1" applyBorder="1" applyAlignment="1">
      <alignment horizontal="center" vertical="center" wrapText="1"/>
    </xf>
    <xf numFmtId="0" fontId="14" fillId="4" borderId="282" xfId="4" applyFont="1" applyFill="1" applyBorder="1" applyAlignment="1">
      <alignment horizontal="center" vertical="center" wrapText="1"/>
    </xf>
    <xf numFmtId="177" fontId="14" fillId="4" borderId="22" xfId="4" applyNumberFormat="1" applyFont="1" applyFill="1" applyBorder="1" applyAlignment="1">
      <alignment horizontal="center" vertical="center" shrinkToFit="1"/>
    </xf>
    <xf numFmtId="177" fontId="14" fillId="4" borderId="277" xfId="4" applyNumberFormat="1" applyFont="1" applyFill="1" applyBorder="1" applyAlignment="1">
      <alignment horizontal="center" vertical="center" shrinkToFit="1"/>
    </xf>
    <xf numFmtId="177" fontId="15" fillId="4" borderId="265" xfId="0" applyNumberFormat="1" applyFont="1" applyFill="1" applyBorder="1" applyAlignment="1">
      <alignment horizontal="center" vertical="center" shrinkToFit="1"/>
    </xf>
    <xf numFmtId="177" fontId="15" fillId="4" borderId="281" xfId="0" applyNumberFormat="1" applyFont="1" applyFill="1" applyBorder="1" applyAlignment="1">
      <alignment horizontal="center" vertical="center" shrinkToFit="1"/>
    </xf>
    <xf numFmtId="0" fontId="14" fillId="4" borderId="278" xfId="4" applyFont="1" applyFill="1" applyBorder="1" applyAlignment="1">
      <alignment horizontal="center" vertical="center"/>
    </xf>
    <xf numFmtId="0" fontId="14" fillId="4" borderId="157" xfId="4" applyFont="1" applyFill="1" applyBorder="1" applyAlignment="1">
      <alignment horizontal="center" vertical="center"/>
    </xf>
    <xf numFmtId="0" fontId="14" fillId="4" borderId="279" xfId="4" applyFont="1" applyFill="1" applyBorder="1" applyAlignment="1">
      <alignment horizontal="center" vertical="center"/>
    </xf>
    <xf numFmtId="0" fontId="29" fillId="2" borderId="11" xfId="4" applyFont="1" applyFill="1" applyBorder="1" applyAlignment="1">
      <alignment horizontal="center" vertical="center"/>
    </xf>
    <xf numFmtId="0" fontId="29" fillId="2" borderId="6" xfId="4" applyFont="1" applyFill="1" applyBorder="1" applyAlignment="1">
      <alignment horizontal="center" vertical="center"/>
    </xf>
    <xf numFmtId="0" fontId="12" fillId="2" borderId="11" xfId="4" applyFont="1" applyFill="1" applyBorder="1" applyAlignment="1">
      <alignment horizontal="center" vertical="center"/>
    </xf>
    <xf numFmtId="0" fontId="12" fillId="2" borderId="32" xfId="4" applyFont="1" applyFill="1" applyBorder="1" applyAlignment="1">
      <alignment horizontal="center" vertical="center"/>
    </xf>
    <xf numFmtId="0" fontId="12" fillId="2" borderId="6" xfId="4" applyFont="1" applyFill="1" applyBorder="1" applyAlignment="1">
      <alignment horizontal="center" vertical="center"/>
    </xf>
    <xf numFmtId="0" fontId="12" fillId="2" borderId="25" xfId="4" applyFont="1" applyFill="1" applyBorder="1" applyAlignment="1">
      <alignment horizontal="center" vertical="center"/>
    </xf>
    <xf numFmtId="0" fontId="21" fillId="2" borderId="30" xfId="4" applyFont="1" applyFill="1" applyBorder="1" applyAlignment="1">
      <alignment horizontal="center" vertical="center"/>
    </xf>
    <xf numFmtId="0" fontId="21" fillId="2" borderId="11" xfId="4" applyFont="1" applyFill="1" applyBorder="1" applyAlignment="1">
      <alignment horizontal="center" vertical="center"/>
    </xf>
    <xf numFmtId="0" fontId="21" fillId="2" borderId="87" xfId="4" applyFont="1" applyFill="1" applyBorder="1" applyAlignment="1">
      <alignment horizontal="center" vertical="center"/>
    </xf>
    <xf numFmtId="0" fontId="21" fillId="2" borderId="6" xfId="4" applyFont="1" applyFill="1" applyBorder="1" applyAlignment="1">
      <alignment horizontal="center" vertical="center"/>
    </xf>
    <xf numFmtId="211" fontId="14" fillId="2" borderId="286" xfId="4" applyNumberFormat="1" applyFont="1" applyFill="1" applyBorder="1" applyAlignment="1">
      <alignment horizontal="center" vertical="center" shrinkToFit="1"/>
    </xf>
    <xf numFmtId="211" fontId="14" fillId="2" borderId="287" xfId="4" applyNumberFormat="1" applyFont="1" applyFill="1" applyBorder="1" applyAlignment="1">
      <alignment horizontal="center" vertical="center" shrinkToFit="1"/>
    </xf>
    <xf numFmtId="0" fontId="34" fillId="0" borderId="244" xfId="4" applyFont="1" applyBorder="1" applyAlignment="1">
      <alignment horizontal="center" vertical="center" wrapText="1"/>
    </xf>
    <xf numFmtId="0" fontId="34" fillId="0" borderId="37" xfId="4" applyFont="1" applyBorder="1" applyAlignment="1">
      <alignment horizontal="center" vertical="center" wrapText="1"/>
    </xf>
    <xf numFmtId="0" fontId="34" fillId="0" borderId="6" xfId="4" applyFont="1" applyBorder="1" applyAlignment="1">
      <alignment horizontal="center" vertical="center" wrapText="1"/>
    </xf>
    <xf numFmtId="0" fontId="34" fillId="0" borderId="25" xfId="4" applyFont="1" applyBorder="1" applyAlignment="1">
      <alignment horizontal="center" vertical="center" wrapText="1"/>
    </xf>
    <xf numFmtId="0" fontId="14" fillId="2" borderId="79" xfId="4" applyFont="1" applyFill="1" applyBorder="1" applyAlignment="1">
      <alignment horizontal="center" vertical="center" wrapText="1"/>
    </xf>
    <xf numFmtId="0" fontId="14" fillId="2" borderId="15" xfId="4" applyFont="1" applyFill="1" applyBorder="1" applyAlignment="1">
      <alignment horizontal="center" vertical="center" wrapText="1"/>
    </xf>
    <xf numFmtId="0" fontId="14" fillId="2" borderId="6" xfId="4" applyFont="1" applyFill="1" applyBorder="1" applyAlignment="1">
      <alignment horizontal="center" vertical="center" wrapText="1"/>
    </xf>
    <xf numFmtId="0" fontId="14" fillId="2" borderId="80" xfId="4" applyFont="1" applyFill="1" applyBorder="1" applyAlignment="1">
      <alignment horizontal="center" vertical="center" wrapText="1"/>
    </xf>
    <xf numFmtId="181" fontId="14" fillId="4" borderId="10" xfId="1" applyNumberFormat="1" applyFont="1" applyFill="1" applyBorder="1" applyAlignment="1">
      <alignment horizontal="right" vertical="center" shrinkToFit="1"/>
    </xf>
    <xf numFmtId="181" fontId="14" fillId="4" borderId="11" xfId="1" applyNumberFormat="1" applyFont="1" applyFill="1" applyBorder="1" applyAlignment="1">
      <alignment horizontal="right" vertical="center" shrinkToFit="1"/>
    </xf>
    <xf numFmtId="181" fontId="14" fillId="4" borderId="12" xfId="1" applyNumberFormat="1" applyFont="1" applyFill="1" applyBorder="1" applyAlignment="1">
      <alignment horizontal="right" vertical="center" shrinkToFit="1"/>
    </xf>
    <xf numFmtId="181" fontId="14" fillId="4" borderId="14" xfId="1" applyNumberFormat="1" applyFont="1" applyFill="1" applyBorder="1" applyAlignment="1">
      <alignment horizontal="right" vertical="center" shrinkToFit="1"/>
    </xf>
    <xf numFmtId="181" fontId="14" fillId="4" borderId="16" xfId="1" applyNumberFormat="1" applyFont="1" applyFill="1" applyBorder="1" applyAlignment="1">
      <alignment horizontal="right" vertical="center" shrinkToFit="1"/>
    </xf>
    <xf numFmtId="181" fontId="14" fillId="4" borderId="32" xfId="1" applyNumberFormat="1" applyFont="1" applyFill="1" applyBorder="1" applyAlignment="1">
      <alignment horizontal="right" vertical="center" shrinkToFit="1"/>
    </xf>
    <xf numFmtId="181" fontId="14" fillId="4" borderId="51" xfId="1" applyNumberFormat="1" applyFont="1" applyFill="1" applyBorder="1" applyAlignment="1">
      <alignment horizontal="right" vertical="center" shrinkToFit="1"/>
    </xf>
    <xf numFmtId="181" fontId="14" fillId="4" borderId="7" xfId="1" applyNumberFormat="1" applyFont="1" applyFill="1" applyBorder="1" applyAlignment="1">
      <alignment horizontal="right" vertical="center" shrinkToFit="1"/>
    </xf>
    <xf numFmtId="181" fontId="14" fillId="4" borderId="26" xfId="1" applyNumberFormat="1" applyFont="1" applyFill="1" applyBorder="1" applyAlignment="1">
      <alignment horizontal="right" vertical="center" shrinkToFit="1"/>
    </xf>
    <xf numFmtId="181" fontId="14" fillId="4" borderId="83" xfId="1" applyNumberFormat="1" applyFont="1" applyFill="1" applyBorder="1" applyAlignment="1">
      <alignment horizontal="right" vertical="center" shrinkToFit="1"/>
    </xf>
    <xf numFmtId="181" fontId="14" fillId="4" borderId="10" xfId="1" applyNumberFormat="1" applyFont="1" applyFill="1" applyBorder="1" applyAlignment="1">
      <alignment vertical="center" shrinkToFit="1"/>
    </xf>
    <xf numFmtId="181" fontId="14" fillId="4" borderId="11" xfId="1" applyNumberFormat="1" applyFont="1" applyFill="1" applyBorder="1" applyAlignment="1">
      <alignment vertical="center" shrinkToFit="1"/>
    </xf>
    <xf numFmtId="181" fontId="14" fillId="4" borderId="32" xfId="1" applyNumberFormat="1" applyFont="1" applyFill="1" applyBorder="1" applyAlignment="1">
      <alignment vertical="center" shrinkToFit="1"/>
    </xf>
    <xf numFmtId="181" fontId="14" fillId="4" borderId="15" xfId="1" applyNumberFormat="1" applyFont="1" applyFill="1" applyBorder="1" applyAlignment="1">
      <alignment vertical="center" shrinkToFit="1"/>
    </xf>
    <xf numFmtId="181" fontId="14" fillId="4" borderId="6" xfId="1" applyNumberFormat="1" applyFont="1" applyFill="1" applyBorder="1" applyAlignment="1">
      <alignment vertical="center" shrinkToFit="1"/>
    </xf>
    <xf numFmtId="181" fontId="14" fillId="4" borderId="25" xfId="1" applyNumberFormat="1" applyFont="1" applyFill="1" applyBorder="1" applyAlignment="1">
      <alignment vertical="center" shrinkToFit="1"/>
    </xf>
    <xf numFmtId="177" fontId="14" fillId="4" borderId="34" xfId="4" applyNumberFormat="1" applyFont="1" applyFill="1" applyBorder="1" applyAlignment="1">
      <alignment horizontal="center" vertical="center" shrinkToFit="1"/>
    </xf>
    <xf numFmtId="177" fontId="14" fillId="4" borderId="11" xfId="4" applyNumberFormat="1" applyFont="1" applyFill="1" applyBorder="1" applyAlignment="1">
      <alignment horizontal="center" vertical="center" shrinkToFit="1"/>
    </xf>
    <xf numFmtId="177" fontId="14" fillId="4" borderId="32" xfId="4" applyNumberFormat="1" applyFont="1" applyFill="1" applyBorder="1" applyAlignment="1">
      <alignment horizontal="center" vertical="center" shrinkToFit="1"/>
    </xf>
    <xf numFmtId="177" fontId="15" fillId="4" borderId="37" xfId="0" applyNumberFormat="1" applyFont="1" applyFill="1" applyBorder="1" applyAlignment="1">
      <alignment horizontal="center" vertical="center" shrinkToFit="1"/>
    </xf>
    <xf numFmtId="177" fontId="15" fillId="4" borderId="6" xfId="0" applyNumberFormat="1" applyFont="1" applyFill="1" applyBorder="1" applyAlignment="1">
      <alignment horizontal="center" vertical="center" shrinkToFit="1"/>
    </xf>
    <xf numFmtId="177" fontId="15" fillId="4" borderId="25" xfId="0" applyNumberFormat="1" applyFont="1" applyFill="1" applyBorder="1" applyAlignment="1">
      <alignment horizontal="center" vertical="center" shrinkToFit="1"/>
    </xf>
    <xf numFmtId="0" fontId="29" fillId="2" borderId="10" xfId="4" applyFont="1" applyFill="1" applyBorder="1" applyAlignment="1">
      <alignment horizontal="center" vertical="center" wrapText="1" shrinkToFit="1"/>
    </xf>
    <xf numFmtId="181" fontId="14" fillId="2" borderId="70" xfId="1" applyNumberFormat="1" applyFont="1" applyFill="1" applyBorder="1" applyAlignment="1">
      <alignment horizontal="right" vertical="center" shrinkToFit="1"/>
    </xf>
    <xf numFmtId="181" fontId="14" fillId="2" borderId="59" xfId="1" applyNumberFormat="1" applyFont="1" applyFill="1" applyBorder="1" applyAlignment="1">
      <alignment horizontal="right" vertical="center" shrinkToFit="1"/>
    </xf>
    <xf numFmtId="181" fontId="14" fillId="2" borderId="60" xfId="1" applyNumberFormat="1" applyFont="1" applyFill="1" applyBorder="1" applyAlignment="1">
      <alignment horizontal="right" vertical="center" shrinkToFit="1"/>
    </xf>
    <xf numFmtId="181" fontId="14" fillId="2" borderId="46" xfId="1" applyNumberFormat="1" applyFont="1" applyFill="1" applyBorder="1" applyAlignment="1">
      <alignment horizontal="right" vertical="center" shrinkToFit="1"/>
    </xf>
    <xf numFmtId="181" fontId="14" fillId="2" borderId="44" xfId="1" applyNumberFormat="1" applyFont="1" applyFill="1" applyBorder="1" applyAlignment="1">
      <alignment horizontal="right" vertical="center" shrinkToFit="1"/>
    </xf>
    <xf numFmtId="181" fontId="14" fillId="2" borderId="47" xfId="1" applyNumberFormat="1" applyFont="1" applyFill="1" applyBorder="1" applyAlignment="1">
      <alignment horizontal="right" vertical="center" shrinkToFit="1"/>
    </xf>
    <xf numFmtId="181" fontId="14" fillId="4" borderId="12" xfId="1" applyNumberFormat="1" applyFont="1" applyFill="1" applyBorder="1" applyAlignment="1">
      <alignment vertical="center" shrinkToFit="1"/>
    </xf>
    <xf numFmtId="181" fontId="14" fillId="4" borderId="13" xfId="1" applyNumberFormat="1" applyFont="1" applyFill="1" applyBorder="1" applyAlignment="1">
      <alignment vertical="center" shrinkToFit="1"/>
    </xf>
    <xf numFmtId="181" fontId="14" fillId="4" borderId="0" xfId="1" applyNumberFormat="1" applyFont="1" applyFill="1" applyBorder="1" applyAlignment="1">
      <alignment vertical="center" shrinkToFit="1"/>
    </xf>
    <xf numFmtId="181" fontId="14" fillId="4" borderId="14" xfId="1" applyNumberFormat="1" applyFont="1" applyFill="1" applyBorder="1" applyAlignment="1">
      <alignment vertical="center" shrinkToFit="1"/>
    </xf>
    <xf numFmtId="181" fontId="14" fillId="4" borderId="16" xfId="1" applyNumberFormat="1" applyFont="1" applyFill="1" applyBorder="1" applyAlignment="1">
      <alignment vertical="center" shrinkToFit="1"/>
    </xf>
    <xf numFmtId="181" fontId="14" fillId="4" borderId="24" xfId="1" applyNumberFormat="1" applyFont="1" applyFill="1" applyBorder="1" applyAlignment="1">
      <alignment vertical="center" shrinkToFit="1"/>
    </xf>
    <xf numFmtId="181" fontId="14" fillId="2" borderId="72" xfId="1" applyNumberFormat="1" applyFont="1" applyFill="1" applyBorder="1" applyAlignment="1">
      <alignment horizontal="right" vertical="center" shrinkToFit="1"/>
    </xf>
    <xf numFmtId="181" fontId="14" fillId="2" borderId="48" xfId="1" applyNumberFormat="1" applyFont="1" applyFill="1" applyBorder="1" applyAlignment="1">
      <alignment horizontal="right" vertical="center" shrinkToFit="1"/>
    </xf>
    <xf numFmtId="181" fontId="14" fillId="2" borderId="71" xfId="1" applyNumberFormat="1" applyFont="1" applyFill="1" applyBorder="1" applyAlignment="1">
      <alignment horizontal="right" vertical="center" shrinkToFit="1"/>
    </xf>
    <xf numFmtId="181" fontId="14" fillId="4" borderId="51" xfId="1" applyNumberFormat="1" applyFont="1" applyFill="1" applyBorder="1" applyAlignment="1">
      <alignment vertical="center" shrinkToFit="1"/>
    </xf>
    <xf numFmtId="181" fontId="14" fillId="4" borderId="7" xfId="1" applyNumberFormat="1" applyFont="1" applyFill="1" applyBorder="1" applyAlignment="1">
      <alignment vertical="center" shrinkToFit="1"/>
    </xf>
    <xf numFmtId="181" fontId="14" fillId="4" borderId="26" xfId="1" applyNumberFormat="1" applyFont="1" applyFill="1" applyBorder="1" applyAlignment="1">
      <alignment vertical="center" shrinkToFit="1"/>
    </xf>
    <xf numFmtId="181" fontId="14" fillId="4" borderId="83" xfId="1" applyNumberFormat="1" applyFont="1" applyFill="1" applyBorder="1" applyAlignment="1">
      <alignment vertical="center" shrinkToFit="1"/>
    </xf>
    <xf numFmtId="181" fontId="14" fillId="2" borderId="130" xfId="1" applyNumberFormat="1" applyFont="1" applyFill="1" applyBorder="1" applyAlignment="1">
      <alignment horizontal="right" vertical="center" shrinkToFit="1"/>
    </xf>
    <xf numFmtId="181" fontId="14" fillId="2" borderId="131" xfId="1" applyNumberFormat="1" applyFont="1" applyFill="1" applyBorder="1" applyAlignment="1">
      <alignment horizontal="right" vertical="center" shrinkToFit="1"/>
    </xf>
    <xf numFmtId="181" fontId="14" fillId="2" borderId="136" xfId="1" applyNumberFormat="1" applyFont="1" applyFill="1" applyBorder="1" applyAlignment="1">
      <alignment horizontal="right" vertical="center" shrinkToFit="1"/>
    </xf>
    <xf numFmtId="0" fontId="14" fillId="2" borderId="34" xfId="4" applyFont="1" applyFill="1" applyBorder="1" applyAlignment="1">
      <alignment horizontal="center" vertical="center" shrinkToFit="1"/>
    </xf>
    <xf numFmtId="0" fontId="14" fillId="2" borderId="11" xfId="4" applyFont="1" applyFill="1" applyBorder="1" applyAlignment="1">
      <alignment horizontal="center" vertical="center" shrinkToFit="1"/>
    </xf>
    <xf numFmtId="0" fontId="14" fillId="2" borderId="12" xfId="4" applyFont="1" applyFill="1" applyBorder="1" applyAlignment="1">
      <alignment horizontal="center" vertical="center" shrinkToFit="1"/>
    </xf>
    <xf numFmtId="0" fontId="14" fillId="2" borderId="10" xfId="4" applyFont="1" applyFill="1" applyBorder="1" applyAlignment="1">
      <alignment horizontal="center" vertical="center" shrinkToFit="1"/>
    </xf>
    <xf numFmtId="0" fontId="14" fillId="0" borderId="247" xfId="4" applyFont="1" applyBorder="1" applyAlignment="1">
      <alignment horizontal="center" vertical="center" textRotation="255" shrinkToFit="1"/>
    </xf>
    <xf numFmtId="0" fontId="14" fillId="0" borderId="254" xfId="4" applyFont="1" applyBorder="1" applyAlignment="1">
      <alignment horizontal="center" vertical="center" textRotation="255" shrinkToFit="1"/>
    </xf>
    <xf numFmtId="0" fontId="19" fillId="2" borderId="81" xfId="4" applyFont="1" applyFill="1" applyBorder="1" applyAlignment="1">
      <alignment horizontal="center" vertical="center" wrapText="1"/>
    </xf>
    <xf numFmtId="0" fontId="19" fillId="2" borderId="2" xfId="4" applyFont="1" applyFill="1" applyBorder="1" applyAlignment="1">
      <alignment horizontal="center" vertical="center" wrapText="1"/>
    </xf>
    <xf numFmtId="0" fontId="19" fillId="2" borderId="79" xfId="4" applyFont="1" applyFill="1" applyBorder="1" applyAlignment="1">
      <alignment horizontal="center" vertical="center" wrapText="1"/>
    </xf>
    <xf numFmtId="0" fontId="19" fillId="2" borderId="15" xfId="4" applyFont="1" applyFill="1" applyBorder="1" applyAlignment="1">
      <alignment horizontal="center" vertical="center" wrapText="1"/>
    </xf>
    <xf numFmtId="0" fontId="19" fillId="2" borderId="6" xfId="4" applyFont="1" applyFill="1" applyBorder="1" applyAlignment="1">
      <alignment horizontal="center" vertical="center" wrapText="1"/>
    </xf>
    <xf numFmtId="0" fontId="19" fillId="2" borderId="80" xfId="4" applyFont="1" applyFill="1" applyBorder="1" applyAlignment="1">
      <alignment horizontal="center" vertical="center" wrapText="1"/>
    </xf>
    <xf numFmtId="0" fontId="14" fillId="2" borderId="32" xfId="4" applyFont="1" applyFill="1" applyBorder="1" applyAlignment="1">
      <alignment horizontal="center" vertical="center" wrapText="1"/>
    </xf>
    <xf numFmtId="0" fontId="14" fillId="2" borderId="24" xfId="4" applyFont="1" applyFill="1" applyBorder="1" applyAlignment="1">
      <alignment horizontal="center" vertical="center" wrapText="1"/>
    </xf>
    <xf numFmtId="0" fontId="14" fillId="2" borderId="55" xfId="4" applyFont="1" applyFill="1" applyBorder="1" applyAlignment="1">
      <alignment horizontal="center" vertical="center" wrapText="1"/>
    </xf>
    <xf numFmtId="0" fontId="14" fillId="0" borderId="34" xfId="4" applyFont="1" applyBorder="1" applyAlignment="1">
      <alignment horizontal="center" vertical="center" wrapText="1"/>
    </xf>
    <xf numFmtId="0" fontId="14" fillId="0" borderId="11" xfId="4" applyFont="1" applyBorder="1" applyAlignment="1">
      <alignment horizontal="center" vertical="center" wrapText="1"/>
    </xf>
    <xf numFmtId="0" fontId="14" fillId="0" borderId="32" xfId="4" applyFont="1" applyBorder="1" applyAlignment="1">
      <alignment horizontal="center" vertical="center" wrapText="1"/>
    </xf>
    <xf numFmtId="0" fontId="14" fillId="0" borderId="109" xfId="4" applyFont="1" applyBorder="1" applyAlignment="1">
      <alignment horizontal="center" vertical="center" wrapText="1"/>
    </xf>
    <xf numFmtId="0" fontId="14" fillId="0" borderId="45" xfId="4" applyFont="1" applyBorder="1" applyAlignment="1">
      <alignment horizontal="center" vertical="center" wrapText="1"/>
    </xf>
    <xf numFmtId="0" fontId="14" fillId="0" borderId="133" xfId="4" applyFont="1" applyBorder="1" applyAlignment="1">
      <alignment horizontal="center" vertical="center" wrapText="1"/>
    </xf>
    <xf numFmtId="0" fontId="29" fillId="2" borderId="46" xfId="4" applyFont="1" applyFill="1" applyBorder="1" applyAlignment="1">
      <alignment horizontal="center" vertical="center" shrinkToFit="1"/>
    </xf>
    <xf numFmtId="0" fontId="29" fillId="2" borderId="44" xfId="4" applyFont="1" applyFill="1" applyBorder="1" applyAlignment="1">
      <alignment horizontal="center" vertical="center" shrinkToFit="1"/>
    </xf>
    <xf numFmtId="0" fontId="29" fillId="2" borderId="47" xfId="4" applyFont="1" applyFill="1" applyBorder="1" applyAlignment="1">
      <alignment horizontal="center" vertical="center" shrinkToFit="1"/>
    </xf>
    <xf numFmtId="0" fontId="14" fillId="0" borderId="63" xfId="4" applyFont="1" applyBorder="1" applyAlignment="1">
      <alignment horizontal="center" vertical="center" wrapText="1"/>
    </xf>
    <xf numFmtId="0" fontId="14" fillId="0" borderId="20" xfId="4" applyFont="1" applyBorder="1" applyAlignment="1">
      <alignment horizontal="center" vertical="center" wrapText="1"/>
    </xf>
    <xf numFmtId="0" fontId="14" fillId="0" borderId="55" xfId="4" applyFont="1" applyBorder="1" applyAlignment="1">
      <alignment horizontal="center" vertical="center" wrapText="1"/>
    </xf>
    <xf numFmtId="0" fontId="79" fillId="2" borderId="78" xfId="4" applyFont="1" applyFill="1" applyBorder="1" applyAlignment="1">
      <alignment horizontal="center" vertical="center" shrinkToFit="1"/>
    </xf>
    <xf numFmtId="0" fontId="79" fillId="2" borderId="0" xfId="4" applyFont="1" applyFill="1" applyAlignment="1">
      <alignment horizontal="center" vertical="center" shrinkToFit="1"/>
    </xf>
    <xf numFmtId="0" fontId="79" fillId="2" borderId="14" xfId="4" applyFont="1" applyFill="1" applyBorder="1" applyAlignment="1">
      <alignment horizontal="center" vertical="center" shrinkToFit="1"/>
    </xf>
    <xf numFmtId="0" fontId="79" fillId="2" borderId="13" xfId="4" applyFont="1" applyFill="1" applyBorder="1" applyAlignment="1">
      <alignment horizontal="center" vertical="center" shrinkToFit="1"/>
    </xf>
    <xf numFmtId="0" fontId="14" fillId="2" borderId="70" xfId="4" applyFont="1" applyFill="1" applyBorder="1" applyAlignment="1">
      <alignment horizontal="center" vertical="center" shrinkToFit="1"/>
    </xf>
    <xf numFmtId="0" fontId="14" fillId="2" borderId="59" xfId="4" applyFont="1" applyFill="1" applyBorder="1" applyAlignment="1">
      <alignment horizontal="center" vertical="center" shrinkToFit="1"/>
    </xf>
    <xf numFmtId="0" fontId="14" fillId="2" borderId="60" xfId="4" applyFont="1" applyFill="1" applyBorder="1" applyAlignment="1">
      <alignment horizontal="center" vertical="center" shrinkToFit="1"/>
    </xf>
    <xf numFmtId="181" fontId="14" fillId="10" borderId="70" xfId="1" applyNumberFormat="1" applyFont="1" applyFill="1" applyBorder="1" applyAlignment="1">
      <alignment horizontal="right" vertical="center"/>
    </xf>
    <xf numFmtId="181" fontId="14" fillId="10" borderId="59" xfId="1" applyNumberFormat="1" applyFont="1" applyFill="1" applyBorder="1" applyAlignment="1">
      <alignment horizontal="right" vertical="center"/>
    </xf>
    <xf numFmtId="181" fontId="14" fillId="10" borderId="60" xfId="1" applyNumberFormat="1" applyFont="1" applyFill="1" applyBorder="1" applyAlignment="1">
      <alignment horizontal="right" vertical="center"/>
    </xf>
    <xf numFmtId="0" fontId="27" fillId="10" borderId="70" xfId="4" applyFont="1" applyFill="1" applyBorder="1" applyAlignment="1">
      <alignment horizontal="left" vertical="center" shrinkToFit="1"/>
    </xf>
    <xf numFmtId="0" fontId="27" fillId="10" borderId="59" xfId="4" applyFont="1" applyFill="1" applyBorder="1" applyAlignment="1">
      <alignment horizontal="left" vertical="center" shrinkToFit="1"/>
    </xf>
    <xf numFmtId="0" fontId="27" fillId="10" borderId="261" xfId="4" applyFont="1" applyFill="1" applyBorder="1" applyAlignment="1">
      <alignment horizontal="left" vertical="center" shrinkToFit="1"/>
    </xf>
    <xf numFmtId="181" fontId="14" fillId="10" borderId="119" xfId="1" applyNumberFormat="1" applyFont="1" applyFill="1" applyBorder="1" applyAlignment="1">
      <alignment horizontal="right" vertical="center"/>
    </xf>
    <xf numFmtId="181" fontId="14" fillId="10" borderId="120" xfId="1" applyNumberFormat="1" applyFont="1" applyFill="1" applyBorder="1" applyAlignment="1">
      <alignment horizontal="right" vertical="center"/>
    </xf>
    <xf numFmtId="181" fontId="14" fillId="4" borderId="43" xfId="1" applyNumberFormat="1" applyFont="1" applyFill="1" applyBorder="1" applyAlignment="1">
      <alignment vertical="center"/>
    </xf>
    <xf numFmtId="181" fontId="14" fillId="4" borderId="21" xfId="1" applyNumberFormat="1" applyFont="1" applyFill="1" applyBorder="1" applyAlignment="1">
      <alignment vertical="center"/>
    </xf>
    <xf numFmtId="181" fontId="14" fillId="4" borderId="42" xfId="1" applyNumberFormat="1" applyFont="1" applyFill="1" applyBorder="1" applyAlignment="1">
      <alignment vertical="center"/>
    </xf>
    <xf numFmtId="181" fontId="14" fillId="4" borderId="13" xfId="1" applyNumberFormat="1" applyFont="1" applyFill="1" applyBorder="1" applyAlignment="1">
      <alignment vertical="center"/>
    </xf>
    <xf numFmtId="181" fontId="14" fillId="4" borderId="0" xfId="1" applyNumberFormat="1" applyFont="1" applyFill="1" applyBorder="1" applyAlignment="1">
      <alignment vertical="center"/>
    </xf>
    <xf numFmtId="181" fontId="14" fillId="4" borderId="14" xfId="1" applyNumberFormat="1" applyFont="1" applyFill="1" applyBorder="1" applyAlignment="1">
      <alignment vertical="center"/>
    </xf>
    <xf numFmtId="181" fontId="14" fillId="4" borderId="15" xfId="1" applyNumberFormat="1" applyFont="1" applyFill="1" applyBorder="1" applyAlignment="1">
      <alignment vertical="center"/>
    </xf>
    <xf numFmtId="181" fontId="14" fillId="4" borderId="6" xfId="1" applyNumberFormat="1" applyFont="1" applyFill="1" applyBorder="1" applyAlignment="1">
      <alignment vertical="center"/>
    </xf>
    <xf numFmtId="181" fontId="14" fillId="4" borderId="16" xfId="1" applyNumberFormat="1" applyFont="1" applyFill="1" applyBorder="1" applyAlignment="1">
      <alignment vertical="center"/>
    </xf>
    <xf numFmtId="181" fontId="14" fillId="4" borderId="43" xfId="1" applyNumberFormat="1" applyFont="1" applyFill="1" applyBorder="1" applyAlignment="1">
      <alignment vertical="center" shrinkToFit="1"/>
    </xf>
    <xf numFmtId="181" fontId="14" fillId="4" borderId="21" xfId="1" applyNumberFormat="1" applyFont="1" applyFill="1" applyBorder="1" applyAlignment="1">
      <alignment vertical="center" shrinkToFit="1"/>
    </xf>
    <xf numFmtId="181" fontId="14" fillId="4" borderId="178" xfId="1" applyNumberFormat="1" applyFont="1" applyFill="1" applyBorder="1" applyAlignment="1">
      <alignment vertical="center" shrinkToFit="1"/>
    </xf>
    <xf numFmtId="0" fontId="14" fillId="10" borderId="172" xfId="4" applyFont="1" applyFill="1" applyBorder="1" applyAlignment="1">
      <alignment horizontal="center" wrapText="1"/>
    </xf>
    <xf numFmtId="0" fontId="14" fillId="10" borderId="21" xfId="4" applyFont="1" applyFill="1" applyBorder="1" applyAlignment="1">
      <alignment horizontal="center" wrapText="1"/>
    </xf>
    <xf numFmtId="0" fontId="14" fillId="10" borderId="178" xfId="4" applyFont="1" applyFill="1" applyBorder="1" applyAlignment="1">
      <alignment horizontal="center" wrapText="1"/>
    </xf>
    <xf numFmtId="0" fontId="14" fillId="10" borderId="109" xfId="4" applyFont="1" applyFill="1" applyBorder="1" applyAlignment="1">
      <alignment horizontal="center" wrapText="1"/>
    </xf>
    <xf numFmtId="0" fontId="14" fillId="10" borderId="45" xfId="4" applyFont="1" applyFill="1" applyBorder="1" applyAlignment="1">
      <alignment horizontal="center" wrapText="1"/>
    </xf>
    <xf numFmtId="0" fontId="14" fillId="10" borderId="133" xfId="4" applyFont="1" applyFill="1" applyBorder="1" applyAlignment="1">
      <alignment horizontal="center" wrapText="1"/>
    </xf>
    <xf numFmtId="0" fontId="14" fillId="10" borderId="288" xfId="4" applyFont="1" applyFill="1" applyBorder="1" applyAlignment="1">
      <alignment horizontal="center" vertical="center"/>
    </xf>
    <xf numFmtId="0" fontId="14" fillId="10" borderId="247" xfId="4" applyFont="1" applyFill="1" applyBorder="1" applyAlignment="1">
      <alignment horizontal="center" vertical="center"/>
    </xf>
    <xf numFmtId="0" fontId="14" fillId="10" borderId="267" xfId="4" applyFont="1" applyFill="1" applyBorder="1" applyAlignment="1">
      <alignment horizontal="center" vertical="center"/>
    </xf>
    <xf numFmtId="0" fontId="27" fillId="10" borderId="118" xfId="4" applyFont="1" applyFill="1" applyBorder="1" applyAlignment="1">
      <alignment horizontal="left" vertical="center" shrinkToFit="1"/>
    </xf>
    <xf numFmtId="0" fontId="27" fillId="10" borderId="119" xfId="4" applyFont="1" applyFill="1" applyBorder="1" applyAlignment="1">
      <alignment horizontal="left" vertical="center" shrinkToFit="1"/>
    </xf>
    <xf numFmtId="0" fontId="27" fillId="10" borderId="289" xfId="4" applyFont="1" applyFill="1" applyBorder="1" applyAlignment="1">
      <alignment horizontal="left" vertical="center" shrinkToFit="1"/>
    </xf>
    <xf numFmtId="181" fontId="14" fillId="10" borderId="118" xfId="1" applyNumberFormat="1" applyFont="1" applyFill="1" applyBorder="1" applyAlignment="1">
      <alignment horizontal="center" vertical="center"/>
    </xf>
    <xf numFmtId="181" fontId="14" fillId="10" borderId="119" xfId="1" applyNumberFormat="1" applyFont="1" applyFill="1" applyBorder="1" applyAlignment="1">
      <alignment horizontal="center" vertical="center"/>
    </xf>
    <xf numFmtId="181" fontId="14" fillId="10" borderId="120" xfId="1" applyNumberFormat="1" applyFont="1" applyFill="1" applyBorder="1" applyAlignment="1">
      <alignment horizontal="center" vertical="center"/>
    </xf>
    <xf numFmtId="183" fontId="14" fillId="10" borderId="78" xfId="1" applyNumberFormat="1" applyFont="1" applyFill="1" applyBorder="1" applyAlignment="1">
      <alignment horizontal="right" vertical="center"/>
    </xf>
    <xf numFmtId="183" fontId="14" fillId="10" borderId="0" xfId="1" applyNumberFormat="1" applyFont="1" applyFill="1" applyBorder="1" applyAlignment="1">
      <alignment horizontal="right" vertical="center"/>
    </xf>
    <xf numFmtId="183" fontId="14" fillId="10" borderId="14" xfId="1" applyNumberFormat="1" applyFont="1" applyFill="1" applyBorder="1" applyAlignment="1">
      <alignment horizontal="right" vertical="center"/>
    </xf>
    <xf numFmtId="183" fontId="14" fillId="10" borderId="13" xfId="1" applyNumberFormat="1" applyFont="1" applyFill="1" applyBorder="1" applyAlignment="1">
      <alignment horizontal="right" vertical="center"/>
    </xf>
    <xf numFmtId="181" fontId="14" fillId="10" borderId="70" xfId="1" applyNumberFormat="1" applyFont="1" applyFill="1" applyBorder="1" applyAlignment="1">
      <alignment vertical="center"/>
    </xf>
    <xf numFmtId="181" fontId="14" fillId="10" borderId="59" xfId="1" applyNumberFormat="1" applyFont="1" applyFill="1" applyBorder="1" applyAlignment="1">
      <alignment vertical="center"/>
    </xf>
    <xf numFmtId="181" fontId="14" fillId="10" borderId="60" xfId="1" applyNumberFormat="1" applyFont="1" applyFill="1" applyBorder="1" applyAlignment="1">
      <alignment vertical="center"/>
    </xf>
    <xf numFmtId="0" fontId="29" fillId="2" borderId="46" xfId="4" applyFont="1" applyFill="1" applyBorder="1" applyAlignment="1">
      <alignment horizontal="center" vertical="center" wrapText="1" shrinkToFit="1"/>
    </xf>
    <xf numFmtId="0" fontId="29" fillId="2" borderId="44" xfId="4" applyFont="1" applyFill="1" applyBorder="1" applyAlignment="1">
      <alignment horizontal="center" vertical="center" wrapText="1" shrinkToFit="1"/>
    </xf>
    <xf numFmtId="0" fontId="29" fillId="2" borderId="47" xfId="4" applyFont="1" applyFill="1" applyBorder="1" applyAlignment="1">
      <alignment horizontal="center" vertical="center" wrapText="1" shrinkToFit="1"/>
    </xf>
    <xf numFmtId="0" fontId="14" fillId="7" borderId="10" xfId="4" applyFont="1" applyFill="1" applyBorder="1" applyAlignment="1">
      <alignment horizontal="center" vertical="center" wrapText="1"/>
    </xf>
    <xf numFmtId="0" fontId="14" fillId="7" borderId="11" xfId="4" applyFont="1" applyFill="1" applyBorder="1" applyAlignment="1">
      <alignment horizontal="center" vertical="center" wrapText="1"/>
    </xf>
    <xf numFmtId="0" fontId="14" fillId="7" borderId="12" xfId="4" applyFont="1" applyFill="1" applyBorder="1" applyAlignment="1">
      <alignment horizontal="center" vertical="center" wrapText="1"/>
    </xf>
    <xf numFmtId="0" fontId="14" fillId="7" borderId="13" xfId="4" applyFont="1" applyFill="1" applyBorder="1" applyAlignment="1">
      <alignment horizontal="center" vertical="center" wrapText="1"/>
    </xf>
    <xf numFmtId="0" fontId="14" fillId="7" borderId="0" xfId="4" applyFont="1" applyFill="1" applyAlignment="1">
      <alignment horizontal="center" vertical="center" wrapText="1"/>
    </xf>
    <xf numFmtId="0" fontId="14" fillId="7" borderId="14" xfId="4" applyFont="1" applyFill="1" applyBorder="1" applyAlignment="1">
      <alignment horizontal="center" vertical="center" wrapText="1"/>
    </xf>
    <xf numFmtId="0" fontId="14" fillId="10" borderId="91" xfId="4" applyFont="1" applyFill="1" applyBorder="1" applyAlignment="1">
      <alignment horizontal="center" vertical="center" wrapText="1"/>
    </xf>
    <xf numFmtId="0" fontId="14" fillId="10" borderId="48" xfId="4" applyFont="1" applyFill="1" applyBorder="1" applyAlignment="1">
      <alignment horizontal="center" vertical="center" wrapText="1"/>
    </xf>
    <xf numFmtId="0" fontId="14" fillId="10" borderId="132" xfId="4" applyFont="1" applyFill="1" applyBorder="1" applyAlignment="1">
      <alignment horizontal="center" vertical="center" wrapText="1"/>
    </xf>
    <xf numFmtId="0" fontId="27" fillId="10" borderId="72" xfId="0" applyFont="1" applyFill="1" applyBorder="1" applyAlignment="1">
      <alignment horizontal="left" vertical="center" shrinkToFit="1"/>
    </xf>
    <xf numFmtId="0" fontId="27" fillId="10" borderId="48" xfId="0" applyFont="1" applyFill="1" applyBorder="1" applyAlignment="1">
      <alignment horizontal="left" vertical="center" shrinkToFit="1"/>
    </xf>
    <xf numFmtId="0" fontId="27" fillId="10" borderId="268" xfId="0" applyFont="1" applyFill="1" applyBorder="1" applyAlignment="1">
      <alignment horizontal="left" vertical="center" shrinkToFit="1"/>
    </xf>
    <xf numFmtId="0" fontId="14" fillId="2" borderId="13" xfId="4" applyFont="1" applyFill="1" applyBorder="1" applyAlignment="1">
      <alignment horizontal="center" vertical="center" shrinkToFit="1"/>
    </xf>
    <xf numFmtId="0" fontId="14" fillId="2" borderId="14" xfId="4" applyFont="1" applyFill="1" applyBorder="1" applyAlignment="1">
      <alignment horizontal="center" vertical="center" shrinkToFit="1"/>
    </xf>
    <xf numFmtId="0" fontId="14" fillId="2" borderId="15" xfId="4" applyFont="1" applyFill="1" applyBorder="1" applyAlignment="1">
      <alignment horizontal="center" vertical="center" shrinkToFit="1"/>
    </xf>
    <xf numFmtId="0" fontId="14" fillId="2" borderId="16" xfId="4" applyFont="1" applyFill="1" applyBorder="1" applyAlignment="1">
      <alignment horizontal="center" vertical="center" shrinkToFit="1"/>
    </xf>
    <xf numFmtId="0" fontId="14" fillId="2" borderId="265" xfId="4" applyFont="1" applyFill="1" applyBorder="1" applyAlignment="1">
      <alignment horizontal="center" vertical="center" shrinkToFit="1"/>
    </xf>
    <xf numFmtId="0" fontId="14" fillId="10" borderId="15" xfId="4" applyFont="1" applyFill="1" applyBorder="1" applyAlignment="1">
      <alignment horizontal="center" vertical="center" shrinkToFit="1"/>
    </xf>
    <xf numFmtId="0" fontId="14" fillId="10" borderId="6" xfId="4" applyFont="1" applyFill="1" applyBorder="1" applyAlignment="1">
      <alignment horizontal="center" vertical="center" shrinkToFit="1"/>
    </xf>
    <xf numFmtId="0" fontId="14" fillId="10" borderId="16" xfId="4" applyFont="1" applyFill="1" applyBorder="1" applyAlignment="1">
      <alignment horizontal="center" vertical="center" shrinkToFit="1"/>
    </xf>
    <xf numFmtId="0" fontId="14" fillId="10" borderId="13" xfId="4" applyFont="1" applyFill="1" applyBorder="1" applyAlignment="1">
      <alignment horizontal="center" vertical="center" wrapText="1"/>
    </xf>
    <xf numFmtId="0" fontId="14" fillId="10" borderId="0" xfId="4" applyFont="1" applyFill="1" applyAlignment="1">
      <alignment horizontal="center" vertical="center" wrapText="1"/>
    </xf>
    <xf numFmtId="0" fontId="14" fillId="10" borderId="14" xfId="4" applyFont="1" applyFill="1" applyBorder="1" applyAlignment="1">
      <alignment horizontal="center" vertical="center" wrapText="1"/>
    </xf>
    <xf numFmtId="0" fontId="14" fillId="10" borderId="15" xfId="4" applyFont="1" applyFill="1" applyBorder="1" applyAlignment="1">
      <alignment horizontal="center" vertical="center" wrapText="1"/>
    </xf>
    <xf numFmtId="0" fontId="14" fillId="10" borderId="6" xfId="4" applyFont="1" applyFill="1" applyBorder="1" applyAlignment="1">
      <alignment horizontal="center" vertical="center" wrapText="1"/>
    </xf>
    <xf numFmtId="0" fontId="14" fillId="10" borderId="16" xfId="4" applyFont="1" applyFill="1" applyBorder="1" applyAlignment="1">
      <alignment horizontal="center" vertical="center" wrapText="1"/>
    </xf>
    <xf numFmtId="213" fontId="14" fillId="2" borderId="34" xfId="4" applyNumberFormat="1" applyFont="1" applyFill="1" applyBorder="1" applyAlignment="1">
      <alignment horizontal="center" wrapText="1"/>
    </xf>
    <xf numFmtId="213" fontId="14" fillId="2" borderId="11" xfId="4" applyNumberFormat="1" applyFont="1" applyFill="1" applyBorder="1" applyAlignment="1">
      <alignment horizontal="center" wrapText="1"/>
    </xf>
    <xf numFmtId="213" fontId="14" fillId="2" borderId="32" xfId="4" applyNumberFormat="1" applyFont="1" applyFill="1" applyBorder="1" applyAlignment="1">
      <alignment horizontal="center" wrapText="1"/>
    </xf>
    <xf numFmtId="213" fontId="14" fillId="2" borderId="109" xfId="4" applyNumberFormat="1" applyFont="1" applyFill="1" applyBorder="1" applyAlignment="1">
      <alignment horizontal="center" wrapText="1"/>
    </xf>
    <xf numFmtId="213" fontId="14" fillId="2" borderId="45" xfId="4" applyNumberFormat="1" applyFont="1" applyFill="1" applyBorder="1" applyAlignment="1">
      <alignment horizontal="center" wrapText="1"/>
    </xf>
    <xf numFmtId="213" fontId="14" fillId="2" borderId="133" xfId="4" applyNumberFormat="1" applyFont="1" applyFill="1" applyBorder="1" applyAlignment="1">
      <alignment horizontal="center" wrapText="1"/>
    </xf>
    <xf numFmtId="0" fontId="19" fillId="2" borderId="46" xfId="4" applyFont="1" applyFill="1" applyBorder="1" applyAlignment="1">
      <alignment vertical="center" shrinkToFit="1"/>
    </xf>
    <xf numFmtId="0" fontId="19" fillId="2" borderId="44" xfId="4" applyFont="1" applyFill="1" applyBorder="1" applyAlignment="1">
      <alignment vertical="center" shrinkToFit="1"/>
    </xf>
    <xf numFmtId="0" fontId="19" fillId="2" borderId="129" xfId="4" applyFont="1" applyFill="1" applyBorder="1" applyAlignment="1">
      <alignment vertical="center" shrinkToFit="1"/>
    </xf>
    <xf numFmtId="0" fontId="19" fillId="2" borderId="70" xfId="4" applyFont="1" applyFill="1" applyBorder="1" applyAlignment="1">
      <alignment vertical="center" shrinkToFit="1"/>
    </xf>
    <xf numFmtId="0" fontId="19" fillId="2" borderId="59" xfId="4" applyFont="1" applyFill="1" applyBorder="1" applyAlignment="1">
      <alignment vertical="center" shrinkToFit="1"/>
    </xf>
    <xf numFmtId="0" fontId="19" fillId="2" borderId="261" xfId="4" applyFont="1" applyFill="1" applyBorder="1" applyAlignment="1">
      <alignment vertical="center" shrinkToFit="1"/>
    </xf>
    <xf numFmtId="181" fontId="14" fillId="4" borderId="10" xfId="1" applyNumberFormat="1" applyFont="1" applyFill="1" applyBorder="1" applyAlignment="1">
      <alignment horizontal="center" vertical="center" shrinkToFit="1"/>
    </xf>
    <xf numFmtId="181" fontId="14" fillId="4" borderId="11" xfId="1" applyNumberFormat="1" applyFont="1" applyFill="1" applyBorder="1" applyAlignment="1">
      <alignment horizontal="center" vertical="center" shrinkToFit="1"/>
    </xf>
    <xf numFmtId="181" fontId="14" fillId="4" borderId="32" xfId="1" applyNumberFormat="1" applyFont="1" applyFill="1" applyBorder="1" applyAlignment="1">
      <alignment horizontal="center" vertical="center" shrinkToFit="1"/>
    </xf>
    <xf numFmtId="181" fontId="14" fillId="4" borderId="13" xfId="1" applyNumberFormat="1" applyFont="1" applyFill="1" applyBorder="1" applyAlignment="1">
      <alignment horizontal="center" vertical="center" shrinkToFit="1"/>
    </xf>
    <xf numFmtId="181" fontId="14" fillId="4" borderId="0" xfId="1" applyNumberFormat="1" applyFont="1" applyFill="1" applyBorder="1" applyAlignment="1">
      <alignment horizontal="center" vertical="center" shrinkToFit="1"/>
    </xf>
    <xf numFmtId="181" fontId="14" fillId="4" borderId="24" xfId="1" applyNumberFormat="1" applyFont="1" applyFill="1" applyBorder="1" applyAlignment="1">
      <alignment horizontal="center" vertical="center" shrinkToFit="1"/>
    </xf>
    <xf numFmtId="181" fontId="14" fillId="4" borderId="15" xfId="1" applyNumberFormat="1" applyFont="1" applyFill="1" applyBorder="1" applyAlignment="1">
      <alignment horizontal="center" vertical="center" shrinkToFit="1"/>
    </xf>
    <xf numFmtId="181" fontId="14" fillId="4" borderId="6" xfId="1" applyNumberFormat="1" applyFont="1" applyFill="1" applyBorder="1" applyAlignment="1">
      <alignment horizontal="center" vertical="center" shrinkToFit="1"/>
    </xf>
    <xf numFmtId="181" fontId="14" fillId="4" borderId="25" xfId="1" applyNumberFormat="1" applyFont="1" applyFill="1" applyBorder="1" applyAlignment="1">
      <alignment horizontal="center" vertical="center" shrinkToFit="1"/>
    </xf>
    <xf numFmtId="213" fontId="14" fillId="2" borderId="91" xfId="4" applyNumberFormat="1" applyFont="1" applyFill="1" applyBorder="1" applyAlignment="1">
      <alignment horizontal="center" vertical="center" wrapText="1"/>
    </xf>
    <xf numFmtId="213" fontId="14" fillId="2" borderId="48" xfId="4" applyNumberFormat="1" applyFont="1" applyFill="1" applyBorder="1" applyAlignment="1">
      <alignment horizontal="center" vertical="center" wrapText="1"/>
    </xf>
    <xf numFmtId="213" fontId="14" fillId="2" borderId="132" xfId="4" applyNumberFormat="1" applyFont="1" applyFill="1" applyBorder="1" applyAlignment="1">
      <alignment horizontal="center" vertical="center" wrapText="1"/>
    </xf>
    <xf numFmtId="0" fontId="19" fillId="2" borderId="72" xfId="4" applyFont="1" applyFill="1" applyBorder="1" applyAlignment="1">
      <alignment vertical="center" shrinkToFit="1"/>
    </xf>
    <xf numFmtId="0" fontId="19" fillId="2" borderId="48" xfId="4" applyFont="1" applyFill="1" applyBorder="1" applyAlignment="1">
      <alignment vertical="center" shrinkToFit="1"/>
    </xf>
    <xf numFmtId="0" fontId="19" fillId="2" borderId="268" xfId="4" applyFont="1" applyFill="1" applyBorder="1" applyAlignment="1">
      <alignment vertical="center" shrinkToFit="1"/>
    </xf>
    <xf numFmtId="0" fontId="14" fillId="7" borderId="15" xfId="4" applyFont="1" applyFill="1" applyBorder="1" applyAlignment="1">
      <alignment horizontal="center" vertical="center" wrapText="1"/>
    </xf>
    <xf numFmtId="0" fontId="14" fillId="7" borderId="6" xfId="4" applyFont="1" applyFill="1" applyBorder="1" applyAlignment="1">
      <alignment horizontal="center" vertical="center" wrapText="1"/>
    </xf>
    <xf numFmtId="0" fontId="14" fillId="7" borderId="16" xfId="4" applyFont="1" applyFill="1" applyBorder="1" applyAlignment="1">
      <alignment horizontal="center" vertical="center" wrapText="1"/>
    </xf>
    <xf numFmtId="0" fontId="14" fillId="2" borderId="302" xfId="4" applyFont="1" applyFill="1" applyBorder="1" applyAlignment="1">
      <alignment horizontal="center" vertical="center" wrapText="1"/>
    </xf>
    <xf numFmtId="0" fontId="14" fillId="2" borderId="303" xfId="4" applyFont="1" applyFill="1" applyBorder="1" applyAlignment="1">
      <alignment horizontal="center" vertical="center" wrapText="1"/>
    </xf>
    <xf numFmtId="0" fontId="14" fillId="2" borderId="306" xfId="4" applyFont="1" applyFill="1" applyBorder="1" applyAlignment="1">
      <alignment horizontal="center" vertical="center" wrapText="1"/>
    </xf>
    <xf numFmtId="0" fontId="14" fillId="2" borderId="307" xfId="4" applyFont="1" applyFill="1" applyBorder="1" applyAlignment="1">
      <alignment horizontal="center" vertical="center" wrapText="1"/>
    </xf>
    <xf numFmtId="0" fontId="85" fillId="0" borderId="0" xfId="4" applyFont="1" applyAlignment="1">
      <alignment horizontal="left" vertical="center" wrapText="1"/>
    </xf>
    <xf numFmtId="0" fontId="10" fillId="0" borderId="7" xfId="4" applyFont="1" applyBorder="1" applyAlignment="1">
      <alignment horizontal="center" shrinkToFit="1"/>
    </xf>
    <xf numFmtId="0" fontId="15" fillId="0" borderId="7" xfId="4" applyFont="1" applyBorder="1" applyAlignment="1">
      <alignment horizontal="center"/>
    </xf>
    <xf numFmtId="0" fontId="10" fillId="0" borderId="7" xfId="4" applyFont="1" applyBorder="1" applyAlignment="1">
      <alignment horizontal="left" shrinkToFit="1"/>
    </xf>
    <xf numFmtId="213" fontId="14" fillId="2" borderId="291" xfId="4" applyNumberFormat="1" applyFont="1" applyFill="1" applyBorder="1" applyAlignment="1">
      <alignment horizontal="center" vertical="center" wrapText="1"/>
    </xf>
    <xf numFmtId="213" fontId="14" fillId="2" borderId="131" xfId="4" applyNumberFormat="1" applyFont="1" applyFill="1" applyBorder="1" applyAlignment="1">
      <alignment horizontal="center" vertical="center" wrapText="1"/>
    </xf>
    <xf numFmtId="213" fontId="14" fillId="2" borderId="292" xfId="4" applyNumberFormat="1" applyFont="1" applyFill="1" applyBorder="1" applyAlignment="1">
      <alignment horizontal="center" vertical="center" wrapText="1"/>
    </xf>
    <xf numFmtId="0" fontId="19" fillId="2" borderId="130" xfId="4" applyFont="1" applyFill="1" applyBorder="1" applyAlignment="1">
      <alignment vertical="center" shrinkToFit="1"/>
    </xf>
    <xf numFmtId="0" fontId="19" fillId="2" borderId="131" xfId="4" applyFont="1" applyFill="1" applyBorder="1" applyAlignment="1">
      <alignment vertical="center" shrinkToFit="1"/>
    </xf>
    <xf numFmtId="0" fontId="19" fillId="2" borderId="275" xfId="4" applyFont="1" applyFill="1" applyBorder="1" applyAlignment="1">
      <alignment vertical="center" shrinkToFit="1"/>
    </xf>
    <xf numFmtId="177" fontId="14" fillId="2" borderId="294" xfId="4" applyNumberFormat="1" applyFont="1" applyFill="1" applyBorder="1">
      <alignment vertical="center"/>
    </xf>
    <xf numFmtId="177" fontId="14" fillId="2" borderId="197" xfId="4" applyNumberFormat="1" applyFont="1" applyFill="1" applyBorder="1">
      <alignment vertical="center"/>
    </xf>
    <xf numFmtId="177" fontId="14" fillId="2" borderId="237" xfId="4" applyNumberFormat="1" applyFont="1" applyFill="1" applyBorder="1">
      <alignment vertical="center"/>
    </xf>
    <xf numFmtId="177" fontId="14" fillId="2" borderId="297" xfId="4" applyNumberFormat="1" applyFont="1" applyFill="1" applyBorder="1">
      <alignment vertical="center"/>
    </xf>
    <xf numFmtId="177" fontId="14" fillId="2" borderId="192" xfId="4" applyNumberFormat="1" applyFont="1" applyFill="1" applyBorder="1">
      <alignment vertical="center"/>
    </xf>
    <xf numFmtId="177" fontId="14" fillId="2" borderId="201" xfId="4" applyNumberFormat="1" applyFont="1" applyFill="1" applyBorder="1">
      <alignment vertical="center"/>
    </xf>
    <xf numFmtId="177" fontId="14" fillId="2" borderId="236" xfId="4" applyNumberFormat="1" applyFont="1" applyFill="1" applyBorder="1">
      <alignment vertical="center"/>
    </xf>
    <xf numFmtId="177" fontId="14" fillId="2" borderId="200" xfId="4" applyNumberFormat="1" applyFont="1" applyFill="1" applyBorder="1">
      <alignment vertical="center"/>
    </xf>
    <xf numFmtId="38" fontId="14" fillId="2" borderId="34" xfId="4" applyNumberFormat="1" applyFont="1" applyFill="1" applyBorder="1" applyAlignment="1">
      <alignment horizontal="center" vertical="center" wrapText="1"/>
    </xf>
    <xf numFmtId="38" fontId="14" fillId="2" borderId="11" xfId="4" applyNumberFormat="1" applyFont="1" applyFill="1" applyBorder="1" applyAlignment="1">
      <alignment horizontal="center" vertical="center" wrapText="1"/>
    </xf>
    <xf numFmtId="38" fontId="14" fillId="2" borderId="32" xfId="4" applyNumberFormat="1" applyFont="1" applyFill="1" applyBorder="1" applyAlignment="1">
      <alignment horizontal="center" vertical="center" wrapText="1"/>
    </xf>
    <xf numFmtId="38" fontId="14" fillId="2" borderId="37" xfId="4" applyNumberFormat="1" applyFont="1" applyFill="1" applyBorder="1" applyAlignment="1">
      <alignment horizontal="center" vertical="center" wrapText="1"/>
    </xf>
    <xf numFmtId="38" fontId="14" fillId="2" borderId="6" xfId="4" applyNumberFormat="1" applyFont="1" applyFill="1" applyBorder="1" applyAlignment="1">
      <alignment horizontal="center" vertical="center" wrapText="1"/>
    </xf>
    <xf numFmtId="38" fontId="14" fillId="2" borderId="25" xfId="4" applyNumberFormat="1" applyFont="1" applyFill="1" applyBorder="1" applyAlignment="1">
      <alignment horizontal="center" vertical="center" wrapText="1"/>
    </xf>
    <xf numFmtId="0" fontId="14" fillId="7" borderId="51" xfId="4" applyFont="1" applyFill="1" applyBorder="1" applyAlignment="1">
      <alignment horizontal="center" vertical="center" wrapText="1"/>
    </xf>
    <xf numFmtId="0" fontId="14" fillId="7" borderId="7" xfId="4" applyFont="1" applyFill="1" applyBorder="1" applyAlignment="1">
      <alignment horizontal="center" vertical="center" wrapText="1"/>
    </xf>
    <xf numFmtId="0" fontId="14" fillId="7" borderId="26" xfId="4" applyFont="1" applyFill="1" applyBorder="1" applyAlignment="1">
      <alignment horizontal="center" vertical="center" wrapText="1"/>
    </xf>
    <xf numFmtId="0" fontId="14" fillId="2" borderId="51" xfId="4" applyFont="1" applyFill="1" applyBorder="1" applyAlignment="1">
      <alignment horizontal="center" vertical="center" shrinkToFit="1"/>
    </xf>
    <xf numFmtId="0" fontId="14" fillId="2" borderId="26" xfId="4" applyFont="1" applyFill="1" applyBorder="1" applyAlignment="1">
      <alignment horizontal="center" vertical="center" shrinkToFit="1"/>
    </xf>
    <xf numFmtId="0" fontId="14" fillId="2" borderId="51" xfId="4" applyFont="1" applyFill="1" applyBorder="1" applyAlignment="1">
      <alignment horizontal="center" vertical="center"/>
    </xf>
    <xf numFmtId="0" fontId="19" fillId="2" borderId="118" xfId="4" applyFont="1" applyFill="1" applyBorder="1" applyAlignment="1">
      <alignment vertical="center" shrinkToFit="1"/>
    </xf>
    <xf numFmtId="0" fontId="19" fillId="2" borderId="119" xfId="4" applyFont="1" applyFill="1" applyBorder="1" applyAlignment="1">
      <alignment vertical="center" shrinkToFit="1"/>
    </xf>
    <xf numFmtId="0" fontId="19" fillId="2" borderId="289" xfId="4" applyFont="1" applyFill="1" applyBorder="1" applyAlignment="1">
      <alignment vertical="center" shrinkToFit="1"/>
    </xf>
    <xf numFmtId="181" fontId="14" fillId="2" borderId="118" xfId="1" applyNumberFormat="1" applyFont="1" applyFill="1" applyBorder="1" applyAlignment="1">
      <alignment horizontal="right" vertical="center" shrinkToFit="1"/>
    </xf>
    <xf numFmtId="181" fontId="14" fillId="2" borderId="119" xfId="1" applyNumberFormat="1" applyFont="1" applyFill="1" applyBorder="1" applyAlignment="1">
      <alignment horizontal="right" vertical="center" shrinkToFit="1"/>
    </xf>
    <xf numFmtId="181" fontId="14" fillId="2" borderId="120" xfId="1" applyNumberFormat="1" applyFont="1" applyFill="1" applyBorder="1" applyAlignment="1">
      <alignment horizontal="right" vertical="center" shrinkToFit="1"/>
    </xf>
    <xf numFmtId="181" fontId="14" fillId="4" borderId="42" xfId="1" applyNumberFormat="1" applyFont="1" applyFill="1" applyBorder="1" applyAlignment="1">
      <alignment vertical="center" shrinkToFit="1"/>
    </xf>
    <xf numFmtId="213" fontId="14" fillId="2" borderId="172" xfId="4" applyNumberFormat="1" applyFont="1" applyFill="1" applyBorder="1" applyAlignment="1">
      <alignment horizontal="center" wrapText="1"/>
    </xf>
    <xf numFmtId="213" fontId="14" fillId="2" borderId="21" xfId="4" applyNumberFormat="1" applyFont="1" applyFill="1" applyBorder="1" applyAlignment="1">
      <alignment horizontal="center" wrapText="1"/>
    </xf>
    <xf numFmtId="213" fontId="14" fillId="2" borderId="178" xfId="4" applyNumberFormat="1" applyFont="1" applyFill="1" applyBorder="1" applyAlignment="1">
      <alignment horizontal="center" wrapText="1"/>
    </xf>
    <xf numFmtId="0" fontId="14" fillId="7" borderId="288" xfId="4" applyFont="1" applyFill="1" applyBorder="1" applyAlignment="1">
      <alignment horizontal="center" vertical="center" wrapText="1"/>
    </xf>
    <xf numFmtId="183" fontId="14" fillId="2" borderId="172" xfId="1" applyNumberFormat="1" applyFont="1" applyFill="1" applyBorder="1" applyAlignment="1">
      <alignment horizontal="right" vertical="center" shrinkToFit="1"/>
    </xf>
    <xf numFmtId="183" fontId="14" fillId="2" borderId="21" xfId="1" applyNumberFormat="1" applyFont="1" applyFill="1" applyBorder="1" applyAlignment="1">
      <alignment horizontal="right" vertical="center" shrinkToFit="1"/>
    </xf>
    <xf numFmtId="183" fontId="14" fillId="2" borderId="42" xfId="1" applyNumberFormat="1" applyFont="1" applyFill="1" applyBorder="1" applyAlignment="1">
      <alignment horizontal="right" vertical="center" shrinkToFit="1"/>
    </xf>
    <xf numFmtId="183" fontId="14" fillId="2" borderId="43" xfId="1" applyNumberFormat="1" applyFont="1" applyFill="1" applyBorder="1" applyAlignment="1">
      <alignment horizontal="right" vertical="center" shrinkToFit="1"/>
    </xf>
    <xf numFmtId="0" fontId="29" fillId="2" borderId="118" xfId="4" applyFont="1" applyFill="1" applyBorder="1" applyAlignment="1">
      <alignment horizontal="center" vertical="center" wrapText="1" shrinkToFit="1"/>
    </xf>
    <xf numFmtId="0" fontId="29" fillId="2" borderId="119" xfId="4" applyFont="1" applyFill="1" applyBorder="1" applyAlignment="1">
      <alignment horizontal="center" vertical="center" wrapText="1" shrinkToFit="1"/>
    </xf>
    <xf numFmtId="0" fontId="29" fillId="2" borderId="120" xfId="4" applyFont="1" applyFill="1" applyBorder="1" applyAlignment="1">
      <alignment horizontal="center" vertical="center" wrapText="1" shrinkToFit="1"/>
    </xf>
    <xf numFmtId="0" fontId="29" fillId="2" borderId="118" xfId="4" applyFont="1" applyFill="1" applyBorder="1" applyAlignment="1">
      <alignment horizontal="center" vertical="center" shrinkToFit="1"/>
    </xf>
    <xf numFmtId="0" fontId="29" fillId="2" borderId="119" xfId="4" applyFont="1" applyFill="1" applyBorder="1" applyAlignment="1">
      <alignment horizontal="center" vertical="center" shrinkToFit="1"/>
    </xf>
    <xf numFmtId="0" fontId="29" fillId="2" borderId="120" xfId="4" applyFont="1" applyFill="1" applyBorder="1" applyAlignment="1">
      <alignment horizontal="center" vertical="center" shrinkToFit="1"/>
    </xf>
    <xf numFmtId="0" fontId="14" fillId="7" borderId="298" xfId="4" applyFont="1" applyFill="1" applyBorder="1" applyAlignment="1">
      <alignment horizontal="center" vertical="center" wrapText="1"/>
    </xf>
    <xf numFmtId="0" fontId="14" fillId="7" borderId="197" xfId="4" applyFont="1" applyFill="1" applyBorder="1" applyAlignment="1">
      <alignment horizontal="center" vertical="center" wrapText="1"/>
    </xf>
    <xf numFmtId="0" fontId="14" fillId="7" borderId="299" xfId="4" applyFont="1" applyFill="1" applyBorder="1" applyAlignment="1">
      <alignment horizontal="center" vertical="center" wrapText="1"/>
    </xf>
    <xf numFmtId="181" fontId="14" fillId="2" borderId="70" xfId="1" applyNumberFormat="1" applyFont="1" applyFill="1" applyBorder="1" applyAlignment="1">
      <alignment horizontal="right" vertical="center"/>
    </xf>
    <xf numFmtId="181" fontId="14" fillId="2" borderId="59" xfId="1" applyNumberFormat="1" applyFont="1" applyFill="1" applyBorder="1" applyAlignment="1">
      <alignment horizontal="right" vertical="center"/>
    </xf>
    <xf numFmtId="181" fontId="14" fillId="2" borderId="60" xfId="1" applyNumberFormat="1" applyFont="1" applyFill="1" applyBorder="1" applyAlignment="1">
      <alignment horizontal="right" vertical="center"/>
    </xf>
    <xf numFmtId="181" fontId="14" fillId="2" borderId="118" xfId="1" applyNumberFormat="1" applyFont="1" applyFill="1" applyBorder="1" applyAlignment="1">
      <alignment horizontal="right" vertical="center"/>
    </xf>
    <xf numFmtId="181" fontId="14" fillId="2" borderId="119" xfId="1" applyNumberFormat="1" applyFont="1" applyFill="1" applyBorder="1" applyAlignment="1">
      <alignment horizontal="right" vertical="center"/>
    </xf>
    <xf numFmtId="181" fontId="14" fillId="2" borderId="120" xfId="1" applyNumberFormat="1" applyFont="1" applyFill="1" applyBorder="1" applyAlignment="1">
      <alignment horizontal="right" vertical="center"/>
    </xf>
    <xf numFmtId="181" fontId="14" fillId="2" borderId="130" xfId="1" applyNumberFormat="1" applyFont="1" applyFill="1" applyBorder="1" applyAlignment="1">
      <alignment horizontal="right" vertical="center"/>
    </xf>
    <xf numFmtId="181" fontId="14" fillId="2" borderId="131" xfId="1" applyNumberFormat="1" applyFont="1" applyFill="1" applyBorder="1" applyAlignment="1">
      <alignment horizontal="right" vertical="center"/>
    </xf>
    <xf numFmtId="181" fontId="14" fillId="2" borderId="136" xfId="1" applyNumberFormat="1" applyFont="1" applyFill="1" applyBorder="1" applyAlignment="1">
      <alignment horizontal="right" vertical="center"/>
    </xf>
    <xf numFmtId="0" fontId="14" fillId="2" borderId="65" xfId="4" applyFont="1" applyFill="1" applyBorder="1" applyAlignment="1">
      <alignment horizontal="center" vertical="center"/>
    </xf>
    <xf numFmtId="0" fontId="14" fillId="2" borderId="45" xfId="4" applyFont="1" applyFill="1" applyBorder="1" applyAlignment="1">
      <alignment horizontal="center" vertical="center"/>
    </xf>
    <xf numFmtId="0" fontId="14" fillId="2" borderId="66" xfId="4" applyFont="1" applyFill="1" applyBorder="1" applyAlignment="1">
      <alignment horizontal="center" vertical="center"/>
    </xf>
    <xf numFmtId="0" fontId="14" fillId="2" borderId="2" xfId="4" applyFont="1" applyFill="1" applyBorder="1">
      <alignment vertical="center"/>
    </xf>
    <xf numFmtId="0" fontId="14" fillId="2" borderId="244" xfId="4" applyFont="1" applyFill="1" applyBorder="1">
      <alignment vertical="center"/>
    </xf>
    <xf numFmtId="0" fontId="14" fillId="2" borderId="6" xfId="4" applyFont="1" applyFill="1" applyBorder="1">
      <alignment vertical="center"/>
    </xf>
    <xf numFmtId="0" fontId="14" fillId="2" borderId="25" xfId="4" applyFont="1" applyFill="1" applyBorder="1">
      <alignment vertical="center"/>
    </xf>
    <xf numFmtId="0" fontId="19" fillId="0" borderId="245" xfId="4" applyFont="1" applyBorder="1" applyAlignment="1">
      <alignment horizontal="center" vertical="center" shrinkToFit="1"/>
    </xf>
    <xf numFmtId="0" fontId="19" fillId="0" borderId="244" xfId="4" applyFont="1" applyBorder="1" applyAlignment="1">
      <alignment horizontal="center" vertical="center" shrinkToFit="1"/>
    </xf>
    <xf numFmtId="0" fontId="19" fillId="0" borderId="37" xfId="0" applyFont="1" applyBorder="1" applyAlignment="1">
      <alignment horizontal="center" vertical="center" shrinkToFit="1"/>
    </xf>
    <xf numFmtId="0" fontId="19" fillId="0" borderId="25" xfId="0" applyFont="1" applyBorder="1" applyAlignment="1">
      <alignment horizontal="center" vertical="center" shrinkToFit="1"/>
    </xf>
    <xf numFmtId="0" fontId="29" fillId="0" borderId="90" xfId="4" applyFont="1" applyBorder="1" applyAlignment="1">
      <alignment horizontal="center" vertical="center" wrapText="1"/>
    </xf>
    <xf numFmtId="0" fontId="29" fillId="0" borderId="134" xfId="4" applyFont="1" applyBorder="1" applyAlignment="1">
      <alignment horizontal="center" vertical="center" wrapText="1"/>
    </xf>
    <xf numFmtId="0" fontId="29" fillId="0" borderId="301" xfId="4" applyFont="1" applyBorder="1" applyAlignment="1">
      <alignment horizontal="center" vertical="center" wrapText="1"/>
    </xf>
    <xf numFmtId="0" fontId="29" fillId="0" borderId="135" xfId="4" applyFont="1" applyBorder="1" applyAlignment="1">
      <alignment horizontal="center" vertical="center" wrapText="1"/>
    </xf>
    <xf numFmtId="0" fontId="14" fillId="2" borderId="262" xfId="4" applyFont="1" applyFill="1" applyBorder="1" applyAlignment="1">
      <alignment horizontal="center" vertical="center" wrapText="1"/>
    </xf>
    <xf numFmtId="0" fontId="14" fillId="2" borderId="107" xfId="4" applyFont="1" applyFill="1" applyBorder="1" applyAlignment="1">
      <alignment horizontal="center" vertical="center" wrapText="1"/>
    </xf>
    <xf numFmtId="0" fontId="14" fillId="2" borderId="177" xfId="4" applyFont="1" applyFill="1" applyBorder="1" applyAlignment="1">
      <alignment horizontal="center" vertical="center" wrapText="1"/>
    </xf>
    <xf numFmtId="0" fontId="19" fillId="2" borderId="300" xfId="4" applyFont="1" applyFill="1" applyBorder="1" applyAlignment="1">
      <alignment horizontal="center" vertical="center" wrapText="1"/>
    </xf>
    <xf numFmtId="0" fontId="19" fillId="2" borderId="68" xfId="4" applyFont="1" applyFill="1" applyBorder="1" applyAlignment="1">
      <alignment horizontal="center" vertical="center" wrapText="1"/>
    </xf>
    <xf numFmtId="0" fontId="19" fillId="2" borderId="58" xfId="4" applyFont="1" applyFill="1" applyBorder="1" applyAlignment="1">
      <alignment horizontal="center" vertical="center" wrapText="1"/>
    </xf>
    <xf numFmtId="0" fontId="19" fillId="2" borderId="14" xfId="4" applyFont="1" applyFill="1" applyBorder="1" applyAlignment="1">
      <alignment horizontal="center" vertical="center" wrapText="1"/>
    </xf>
    <xf numFmtId="0" fontId="19" fillId="2" borderId="112" xfId="4" applyFont="1" applyFill="1" applyBorder="1" applyAlignment="1">
      <alignment horizontal="center" vertical="center" wrapText="1"/>
    </xf>
    <xf numFmtId="0" fontId="19" fillId="2" borderId="54" xfId="4" applyFont="1" applyFill="1" applyBorder="1" applyAlignment="1">
      <alignment horizontal="center" vertical="center" wrapText="1"/>
    </xf>
    <xf numFmtId="0" fontId="14" fillId="2" borderId="109" xfId="4" applyFont="1" applyFill="1" applyBorder="1" applyAlignment="1">
      <alignment horizontal="center" vertical="center"/>
    </xf>
    <xf numFmtId="0" fontId="14" fillId="0" borderId="33" xfId="4" applyFont="1" applyFill="1" applyBorder="1" applyAlignment="1">
      <alignment horizontal="center" vertical="center"/>
    </xf>
    <xf numFmtId="0" fontId="14" fillId="0" borderId="36" xfId="4" applyFont="1" applyFill="1" applyBorder="1" applyAlignment="1">
      <alignment horizontal="center" vertical="center"/>
    </xf>
    <xf numFmtId="0" fontId="14" fillId="10" borderId="65" xfId="4" applyFont="1" applyFill="1" applyBorder="1" applyAlignment="1">
      <alignment horizontal="center" vertical="center" shrinkToFit="1"/>
    </xf>
    <xf numFmtId="0" fontId="14" fillId="10" borderId="45" xfId="4" applyFont="1" applyFill="1" applyBorder="1" applyAlignment="1">
      <alignment horizontal="center" vertical="center" shrinkToFit="1"/>
    </xf>
    <xf numFmtId="0" fontId="14" fillId="10" borderId="66" xfId="4" applyFont="1" applyFill="1" applyBorder="1" applyAlignment="1">
      <alignment horizontal="center" vertical="center" shrinkToFit="1"/>
    </xf>
    <xf numFmtId="0" fontId="29" fillId="0" borderId="252" xfId="4" applyFont="1" applyBorder="1" applyAlignment="1">
      <alignment horizontal="center" vertical="center" wrapText="1"/>
    </xf>
    <xf numFmtId="0" fontId="29" fillId="0" borderId="253" xfId="4" applyFont="1" applyBorder="1" applyAlignment="1">
      <alignment horizontal="center" vertical="center" wrapText="1"/>
    </xf>
    <xf numFmtId="0" fontId="14" fillId="0" borderId="138" xfId="0" applyFont="1" applyBorder="1" applyAlignment="1">
      <alignment horizontal="center" vertical="center" shrinkToFit="1"/>
    </xf>
    <xf numFmtId="0" fontId="14" fillId="0" borderId="139" xfId="0" applyFont="1" applyBorder="1" applyAlignment="1">
      <alignment horizontal="center" vertical="center" shrinkToFit="1"/>
    </xf>
    <xf numFmtId="181" fontId="15" fillId="10" borderId="59" xfId="1" applyNumberFormat="1" applyFont="1" applyFill="1" applyBorder="1" applyAlignment="1">
      <alignment horizontal="right" vertical="center"/>
    </xf>
    <xf numFmtId="0" fontId="14" fillId="10" borderId="78" xfId="4" applyFont="1" applyFill="1" applyBorder="1" applyAlignment="1">
      <alignment horizontal="center" vertical="center" wrapText="1"/>
    </xf>
    <xf numFmtId="0" fontId="14" fillId="10" borderId="24" xfId="4" applyFont="1" applyFill="1" applyBorder="1" applyAlignment="1">
      <alignment horizontal="center" vertical="center" wrapText="1"/>
    </xf>
    <xf numFmtId="183" fontId="14" fillId="10" borderId="172" xfId="4" applyNumberFormat="1" applyFont="1" applyFill="1" applyBorder="1" applyAlignment="1">
      <alignment horizontal="right" vertical="center"/>
    </xf>
    <xf numFmtId="183" fontId="14" fillId="10" borderId="42" xfId="4" applyNumberFormat="1" applyFont="1" applyFill="1" applyBorder="1" applyAlignment="1">
      <alignment horizontal="right" vertical="center"/>
    </xf>
    <xf numFmtId="183" fontId="14" fillId="10" borderId="109" xfId="4" applyNumberFormat="1" applyFont="1" applyFill="1" applyBorder="1" applyAlignment="1">
      <alignment horizontal="right" vertical="center"/>
    </xf>
    <xf numFmtId="183" fontId="14" fillId="10" borderId="66" xfId="4" applyNumberFormat="1" applyFont="1" applyFill="1" applyBorder="1" applyAlignment="1">
      <alignment horizontal="right" vertical="center"/>
    </xf>
    <xf numFmtId="183" fontId="14" fillId="10" borderId="43" xfId="4" applyNumberFormat="1" applyFont="1" applyFill="1" applyBorder="1" applyAlignment="1">
      <alignment horizontal="right" vertical="center"/>
    </xf>
    <xf numFmtId="183" fontId="14" fillId="10" borderId="65" xfId="4" applyNumberFormat="1" applyFont="1" applyFill="1" applyBorder="1" applyAlignment="1">
      <alignment horizontal="right" vertical="center"/>
    </xf>
    <xf numFmtId="0" fontId="1" fillId="10" borderId="21" xfId="0" applyFont="1" applyFill="1" applyBorder="1" applyAlignment="1">
      <alignment horizontal="right" vertical="center"/>
    </xf>
    <xf numFmtId="0" fontId="1" fillId="10" borderId="42" xfId="0" applyFont="1" applyFill="1" applyBorder="1" applyAlignment="1">
      <alignment horizontal="right" vertical="center"/>
    </xf>
    <xf numFmtId="0" fontId="1" fillId="10" borderId="119" xfId="0" applyFont="1" applyFill="1" applyBorder="1" applyAlignment="1">
      <alignment horizontal="right" vertical="center"/>
    </xf>
    <xf numFmtId="0" fontId="1" fillId="10" borderId="120" xfId="0" applyFont="1" applyFill="1" applyBorder="1" applyAlignment="1">
      <alignment horizontal="right" vertical="center"/>
    </xf>
    <xf numFmtId="0" fontId="14" fillId="7" borderId="298" xfId="4" applyFont="1" applyFill="1" applyBorder="1" applyAlignment="1">
      <alignment horizontal="center" vertical="center" shrinkToFit="1"/>
    </xf>
    <xf numFmtId="0" fontId="14" fillId="7" borderId="197" xfId="4" applyFont="1" applyFill="1" applyBorder="1" applyAlignment="1">
      <alignment horizontal="center" vertical="center" shrinkToFit="1"/>
    </xf>
    <xf numFmtId="0" fontId="14" fillId="7" borderId="299" xfId="4" applyFont="1" applyFill="1" applyBorder="1" applyAlignment="1">
      <alignment horizontal="center" vertical="center" shrinkToFit="1"/>
    </xf>
    <xf numFmtId="0" fontId="14" fillId="7" borderId="65" xfId="4" applyFont="1" applyFill="1" applyBorder="1" applyAlignment="1">
      <alignment horizontal="center" vertical="center" shrinkToFit="1"/>
    </xf>
    <xf numFmtId="0" fontId="14" fillId="7" borderId="45" xfId="4" applyFont="1" applyFill="1" applyBorder="1" applyAlignment="1">
      <alignment horizontal="center" vertical="center" shrinkToFit="1"/>
    </xf>
    <xf numFmtId="0" fontId="14" fillId="7" borderId="66" xfId="4" applyFont="1" applyFill="1" applyBorder="1" applyAlignment="1">
      <alignment horizontal="center" vertical="center" shrinkToFit="1"/>
    </xf>
    <xf numFmtId="211" fontId="14" fillId="10" borderId="88" xfId="4" applyNumberFormat="1" applyFont="1" applyFill="1" applyBorder="1" applyAlignment="1">
      <alignment horizontal="center" vertical="center" shrinkToFit="1"/>
    </xf>
    <xf numFmtId="211" fontId="14" fillId="10" borderId="71" xfId="4" applyNumberFormat="1" applyFont="1" applyFill="1" applyBorder="1" applyAlignment="1">
      <alignment horizontal="center" vertical="center" shrinkToFit="1"/>
    </xf>
    <xf numFmtId="0" fontId="14" fillId="0" borderId="70" xfId="4" applyFont="1" applyFill="1" applyBorder="1" applyAlignment="1">
      <alignment horizontal="left" vertical="center" shrinkToFit="1"/>
    </xf>
    <xf numFmtId="0" fontId="14" fillId="0" borderId="59" xfId="4" applyFont="1" applyFill="1" applyBorder="1" applyAlignment="1">
      <alignment horizontal="left" vertical="center" shrinkToFit="1"/>
    </xf>
    <xf numFmtId="0" fontId="14" fillId="0" borderId="261" xfId="4" applyFont="1" applyFill="1" applyBorder="1" applyAlignment="1">
      <alignment horizontal="left" vertical="center" shrinkToFit="1"/>
    </xf>
    <xf numFmtId="0" fontId="14" fillId="7" borderId="72" xfId="4" applyFont="1" applyFill="1" applyBorder="1" applyAlignment="1">
      <alignment horizontal="center" vertical="center" shrinkToFit="1"/>
    </xf>
    <xf numFmtId="0" fontId="14" fillId="7" borderId="48" xfId="4" applyFont="1" applyFill="1" applyBorder="1" applyAlignment="1">
      <alignment horizontal="center" vertical="center" shrinkToFit="1"/>
    </xf>
    <xf numFmtId="0" fontId="14" fillId="7" borderId="97" xfId="4" applyFont="1" applyFill="1" applyBorder="1" applyAlignment="1">
      <alignment horizontal="center" vertical="center" shrinkToFit="1"/>
    </xf>
    <xf numFmtId="211" fontId="14" fillId="0" borderId="88" xfId="4" applyNumberFormat="1" applyFont="1" applyFill="1" applyBorder="1" applyAlignment="1">
      <alignment horizontal="center" vertical="center" shrinkToFit="1"/>
    </xf>
    <xf numFmtId="211" fontId="14" fillId="0" borderId="71" xfId="4" applyNumberFormat="1" applyFont="1" applyFill="1" applyBorder="1" applyAlignment="1">
      <alignment horizontal="center" vertical="center" shrinkToFit="1"/>
    </xf>
    <xf numFmtId="213" fontId="14" fillId="2" borderId="34" xfId="4" applyNumberFormat="1" applyFont="1" applyFill="1" applyBorder="1" applyAlignment="1">
      <alignment horizontal="center" vertical="center" wrapText="1"/>
    </xf>
    <xf numFmtId="213" fontId="14" fillId="2" borderId="32" xfId="4" applyNumberFormat="1" applyFont="1" applyFill="1" applyBorder="1" applyAlignment="1">
      <alignment horizontal="center" vertical="center" wrapText="1"/>
    </xf>
    <xf numFmtId="213" fontId="14" fillId="2" borderId="109" xfId="4" applyNumberFormat="1" applyFont="1" applyFill="1" applyBorder="1" applyAlignment="1">
      <alignment horizontal="center" vertical="center" wrapText="1"/>
    </xf>
    <xf numFmtId="213" fontId="14" fillId="2" borderId="133" xfId="4" applyNumberFormat="1" applyFont="1" applyFill="1" applyBorder="1" applyAlignment="1">
      <alignment horizontal="center" vertical="center" wrapText="1"/>
    </xf>
    <xf numFmtId="0" fontId="14" fillId="0" borderId="65" xfId="4" applyFont="1" applyFill="1" applyBorder="1" applyAlignment="1">
      <alignment horizontal="left" vertical="center" shrinkToFit="1"/>
    </xf>
    <xf numFmtId="0" fontId="14" fillId="0" borderId="45" xfId="4" applyFont="1" applyFill="1" applyBorder="1" applyAlignment="1">
      <alignment horizontal="left" vertical="center" shrinkToFit="1"/>
    </xf>
    <xf numFmtId="0" fontId="14" fillId="0" borderId="137" xfId="4" applyFont="1" applyFill="1" applyBorder="1" applyAlignment="1">
      <alignment horizontal="left" vertical="center" shrinkToFit="1"/>
    </xf>
    <xf numFmtId="183" fontId="14" fillId="0" borderId="10" xfId="4" applyNumberFormat="1" applyFont="1" applyFill="1" applyBorder="1" applyAlignment="1">
      <alignment horizontal="right" vertical="center" shrinkToFit="1"/>
    </xf>
    <xf numFmtId="183" fontId="14" fillId="0" borderId="12" xfId="4" applyNumberFormat="1" applyFont="1" applyFill="1" applyBorder="1" applyAlignment="1">
      <alignment horizontal="right" vertical="center" shrinkToFit="1"/>
    </xf>
    <xf numFmtId="183" fontId="14" fillId="0" borderId="65" xfId="4" applyNumberFormat="1" applyFont="1" applyFill="1" applyBorder="1" applyAlignment="1">
      <alignment horizontal="right" vertical="center" shrinkToFit="1"/>
    </xf>
    <xf numFmtId="183" fontId="14" fillId="0" borderId="66" xfId="4" applyNumberFormat="1" applyFont="1" applyFill="1" applyBorder="1" applyAlignment="1">
      <alignment horizontal="right" vertical="center" shrinkToFit="1"/>
    </xf>
    <xf numFmtId="183" fontId="14" fillId="0" borderId="34" xfId="4" applyNumberFormat="1" applyFont="1" applyFill="1" applyBorder="1" applyAlignment="1">
      <alignment horizontal="right" vertical="center" shrinkToFit="1"/>
    </xf>
    <xf numFmtId="183" fontId="14" fillId="0" borderId="109" xfId="4" applyNumberFormat="1" applyFont="1" applyFill="1" applyBorder="1" applyAlignment="1">
      <alignment horizontal="right" vertical="center" shrinkToFit="1"/>
    </xf>
    <xf numFmtId="213" fontId="14" fillId="2" borderId="37" xfId="4" applyNumberFormat="1" applyFont="1" applyFill="1" applyBorder="1" applyAlignment="1">
      <alignment horizontal="center" vertical="center" wrapText="1"/>
    </xf>
    <xf numFmtId="213" fontId="14" fillId="2" borderId="25" xfId="4" applyNumberFormat="1" applyFont="1" applyFill="1" applyBorder="1" applyAlignment="1">
      <alignment horizontal="center" vertical="center" wrapText="1"/>
    </xf>
    <xf numFmtId="0" fontId="14" fillId="0" borderId="72" xfId="0" applyFont="1" applyBorder="1" applyAlignment="1">
      <alignment horizontal="left" vertical="center" shrinkToFit="1"/>
    </xf>
    <xf numFmtId="0" fontId="14" fillId="0" borderId="48" xfId="0" applyFont="1" applyBorder="1" applyAlignment="1">
      <alignment horizontal="left" vertical="center" shrinkToFit="1"/>
    </xf>
    <xf numFmtId="0" fontId="14" fillId="0" borderId="268" xfId="0" applyFont="1" applyBorder="1" applyAlignment="1">
      <alignment horizontal="left" vertical="center" shrinkToFit="1"/>
    </xf>
    <xf numFmtId="211" fontId="14" fillId="0" borderId="302" xfId="4" applyNumberFormat="1" applyFont="1" applyFill="1" applyBorder="1" applyAlignment="1">
      <alignment horizontal="center" vertical="center" shrinkToFit="1"/>
    </xf>
    <xf numFmtId="211" fontId="14" fillId="0" borderId="303" xfId="4" applyNumberFormat="1" applyFont="1" applyFill="1" applyBorder="1" applyAlignment="1">
      <alignment horizontal="center" vertical="center" shrinkToFit="1"/>
    </xf>
    <xf numFmtId="0" fontId="14" fillId="7" borderId="304" xfId="4" applyFont="1" applyFill="1" applyBorder="1" applyAlignment="1">
      <alignment horizontal="center" vertical="center" shrinkToFit="1"/>
    </xf>
    <xf numFmtId="0" fontId="14" fillId="7" borderId="233" xfId="4" applyFont="1" applyFill="1" applyBorder="1" applyAlignment="1">
      <alignment horizontal="center" vertical="center" shrinkToFit="1"/>
    </xf>
    <xf numFmtId="0" fontId="14" fillId="7" borderId="290" xfId="4" applyFont="1" applyFill="1" applyBorder="1" applyAlignment="1">
      <alignment horizontal="center" vertical="center" shrinkToFit="1"/>
    </xf>
    <xf numFmtId="38" fontId="14" fillId="4" borderId="269" xfId="1" applyFont="1" applyFill="1" applyBorder="1" applyAlignment="1">
      <alignment horizontal="center" vertical="center" shrinkToFit="1"/>
    </xf>
    <xf numFmtId="38" fontId="14" fillId="4" borderId="22" xfId="1" applyFont="1" applyFill="1" applyBorder="1" applyAlignment="1">
      <alignment horizontal="center" vertical="center" shrinkToFit="1"/>
    </xf>
    <xf numFmtId="38" fontId="14" fillId="4" borderId="267" xfId="1" applyFont="1" applyFill="1" applyBorder="1" applyAlignment="1">
      <alignment horizontal="center" vertical="center" shrinkToFit="1"/>
    </xf>
    <xf numFmtId="38" fontId="14" fillId="4" borderId="265" xfId="1" applyFont="1" applyFill="1" applyBorder="1" applyAlignment="1">
      <alignment horizontal="center" vertical="center" shrinkToFit="1"/>
    </xf>
    <xf numFmtId="0" fontId="14" fillId="7" borderId="130" xfId="4" applyFont="1" applyFill="1" applyBorder="1" applyAlignment="1">
      <alignment horizontal="center" vertical="center" shrinkToFit="1"/>
    </xf>
    <xf numFmtId="0" fontId="14" fillId="7" borderId="131" xfId="4" applyFont="1" applyFill="1" applyBorder="1" applyAlignment="1">
      <alignment horizontal="center" vertical="center" shrinkToFit="1"/>
    </xf>
    <xf numFmtId="0" fontId="14" fillId="7" borderId="305" xfId="4" applyFont="1" applyFill="1" applyBorder="1" applyAlignment="1">
      <alignment horizontal="center" vertical="center" shrinkToFit="1"/>
    </xf>
    <xf numFmtId="211" fontId="14" fillId="0" borderId="306" xfId="4" applyNumberFormat="1" applyFont="1" applyFill="1" applyBorder="1" applyAlignment="1">
      <alignment horizontal="center" vertical="center" shrinkToFit="1"/>
    </xf>
    <xf numFmtId="211" fontId="14" fillId="0" borderId="307" xfId="4" applyNumberFormat="1" applyFont="1" applyFill="1" applyBorder="1" applyAlignment="1">
      <alignment horizontal="center" vertical="center" shrinkToFit="1"/>
    </xf>
    <xf numFmtId="0" fontId="14" fillId="0" borderId="46" xfId="4" applyFont="1" applyFill="1" applyBorder="1" applyAlignment="1">
      <alignment horizontal="left" vertical="center" shrinkToFit="1"/>
    </xf>
    <xf numFmtId="0" fontId="14" fillId="0" borderId="44" xfId="4" applyFont="1" applyFill="1" applyBorder="1" applyAlignment="1">
      <alignment horizontal="left" vertical="center" shrinkToFit="1"/>
    </xf>
    <xf numFmtId="0" fontId="14" fillId="0" borderId="129" xfId="4" applyFont="1" applyFill="1" applyBorder="1" applyAlignment="1">
      <alignment horizontal="left" vertical="center" shrinkToFit="1"/>
    </xf>
    <xf numFmtId="181" fontId="14" fillId="2" borderId="65" xfId="1" applyNumberFormat="1" applyFont="1" applyFill="1" applyBorder="1" applyAlignment="1">
      <alignment horizontal="right" vertical="center" shrinkToFit="1"/>
    </xf>
    <xf numFmtId="181" fontId="14" fillId="2" borderId="45" xfId="1" applyNumberFormat="1" applyFont="1" applyFill="1" applyBorder="1" applyAlignment="1">
      <alignment horizontal="right" vertical="center" shrinkToFit="1"/>
    </xf>
    <xf numFmtId="181" fontId="14" fillId="2" borderId="66" xfId="1" applyNumberFormat="1" applyFont="1" applyFill="1" applyBorder="1" applyAlignment="1">
      <alignment horizontal="right" vertical="center" shrinkToFit="1"/>
    </xf>
    <xf numFmtId="38" fontId="14" fillId="4" borderId="32" xfId="1" applyFont="1" applyFill="1" applyBorder="1" applyAlignment="1">
      <alignment vertical="center" shrinkToFit="1"/>
    </xf>
    <xf numFmtId="38" fontId="14" fillId="4" borderId="25" xfId="1" applyFont="1" applyFill="1" applyBorder="1" applyAlignment="1">
      <alignment vertical="center" shrinkToFit="1"/>
    </xf>
    <xf numFmtId="38" fontId="14" fillId="4" borderId="278" xfId="1" applyFont="1" applyFill="1" applyBorder="1" applyAlignment="1">
      <alignment horizontal="center" vertical="center" shrinkToFit="1"/>
    </xf>
    <xf numFmtId="38" fontId="14" fillId="4" borderId="158" xfId="1" applyFont="1" applyFill="1" applyBorder="1" applyAlignment="1">
      <alignment horizontal="center" vertical="center" shrinkToFit="1"/>
    </xf>
    <xf numFmtId="0" fontId="14" fillId="4" borderId="34" xfId="4" applyFont="1" applyFill="1" applyBorder="1" applyAlignment="1">
      <alignment horizontal="center" vertical="center" wrapText="1"/>
    </xf>
    <xf numFmtId="0" fontId="14" fillId="4" borderId="11" xfId="4" applyFont="1" applyFill="1" applyBorder="1" applyAlignment="1">
      <alignment horizontal="center" vertical="center" wrapText="1"/>
    </xf>
    <xf numFmtId="0" fontId="14" fillId="4" borderId="12" xfId="4" applyFont="1" applyFill="1" applyBorder="1" applyAlignment="1">
      <alignment horizontal="center" vertical="center" wrapText="1"/>
    </xf>
    <xf numFmtId="0" fontId="14" fillId="4" borderId="37" xfId="4" applyFont="1" applyFill="1" applyBorder="1" applyAlignment="1">
      <alignment horizontal="center" vertical="center" wrapText="1"/>
    </xf>
    <xf numFmtId="0" fontId="14" fillId="4" borderId="6" xfId="4" applyFont="1" applyFill="1" applyBorder="1" applyAlignment="1">
      <alignment horizontal="center" vertical="center" wrapText="1"/>
    </xf>
    <xf numFmtId="0" fontId="14" fillId="4" borderId="16" xfId="4" applyFont="1" applyFill="1" applyBorder="1" applyAlignment="1">
      <alignment horizontal="center" vertical="center" wrapText="1"/>
    </xf>
    <xf numFmtId="211" fontId="14" fillId="4" borderId="276" xfId="4" applyNumberFormat="1" applyFont="1" applyFill="1" applyBorder="1" applyAlignment="1">
      <alignment horizontal="center" vertical="center" shrinkToFit="1"/>
    </xf>
    <xf numFmtId="211" fontId="14" fillId="4" borderId="280" xfId="4" applyNumberFormat="1" applyFont="1" applyFill="1" applyBorder="1" applyAlignment="1">
      <alignment horizontal="center" vertical="center" shrinkToFit="1"/>
    </xf>
    <xf numFmtId="38" fontId="14" fillId="4" borderId="229" xfId="1" applyFont="1" applyFill="1" applyBorder="1" applyAlignment="1">
      <alignment horizontal="center" vertical="center" shrinkToFit="1"/>
    </xf>
    <xf numFmtId="38" fontId="14" fillId="4" borderId="266" xfId="1" applyFont="1" applyFill="1" applyBorder="1" applyAlignment="1">
      <alignment horizontal="center" vertical="center" shrinkToFit="1"/>
    </xf>
    <xf numFmtId="213" fontId="14" fillId="2" borderId="52" xfId="4" applyNumberFormat="1" applyFont="1" applyFill="1" applyBorder="1" applyAlignment="1">
      <alignment horizontal="center" vertical="center" wrapText="1"/>
    </xf>
    <xf numFmtId="213" fontId="14" fillId="2" borderId="83" xfId="4" applyNumberFormat="1" applyFont="1" applyFill="1" applyBorder="1" applyAlignment="1">
      <alignment horizontal="center" vertical="center" wrapText="1"/>
    </xf>
    <xf numFmtId="0" fontId="14" fillId="0" borderId="130" xfId="0" applyFont="1" applyBorder="1" applyAlignment="1">
      <alignment horizontal="left" vertical="center" shrinkToFit="1"/>
    </xf>
    <xf numFmtId="0" fontId="14" fillId="0" borderId="131" xfId="0" applyFont="1" applyBorder="1" applyAlignment="1">
      <alignment horizontal="left" vertical="center" shrinkToFit="1"/>
    </xf>
    <xf numFmtId="0" fontId="14" fillId="0" borderId="275" xfId="0" applyFont="1" applyBorder="1" applyAlignment="1">
      <alignment horizontal="left" vertical="center" shrinkToFit="1"/>
    </xf>
    <xf numFmtId="0" fontId="34" fillId="2" borderId="6" xfId="4" applyFont="1" applyFill="1" applyBorder="1" applyAlignment="1">
      <alignment horizontal="center" vertical="center" wrapText="1" shrinkToFit="1"/>
    </xf>
    <xf numFmtId="0" fontId="34" fillId="2" borderId="16" xfId="4" applyFont="1" applyFill="1" applyBorder="1" applyAlignment="1">
      <alignment horizontal="center" vertical="center" wrapText="1" shrinkToFit="1"/>
    </xf>
    <xf numFmtId="0" fontId="34" fillId="2" borderId="18" xfId="4" applyFont="1" applyFill="1" applyBorder="1" applyAlignment="1">
      <alignment horizontal="center" vertical="center" wrapText="1"/>
    </xf>
    <xf numFmtId="0" fontId="34" fillId="2" borderId="308" xfId="4" applyFont="1" applyFill="1" applyBorder="1" applyAlignment="1">
      <alignment horizontal="center" vertical="center" wrapText="1"/>
    </xf>
    <xf numFmtId="0" fontId="14" fillId="0" borderId="4" xfId="0" applyFont="1" applyBorder="1" applyAlignment="1">
      <alignment horizontal="center" vertical="center" textRotation="255"/>
    </xf>
    <xf numFmtId="0" fontId="14" fillId="0" borderId="251" xfId="0" applyFont="1" applyBorder="1" applyAlignment="1">
      <alignment horizontal="center" vertical="center" textRotation="255"/>
    </xf>
    <xf numFmtId="0" fontId="34" fillId="2" borderId="41" xfId="4" applyFont="1" applyFill="1" applyBorder="1" applyAlignment="1">
      <alignment horizontal="center" vertical="center" wrapText="1"/>
    </xf>
    <xf numFmtId="0" fontId="14" fillId="2" borderId="109" xfId="4" applyFont="1" applyFill="1" applyBorder="1" applyAlignment="1">
      <alignment horizontal="center" vertical="center" wrapText="1"/>
    </xf>
    <xf numFmtId="0" fontId="29" fillId="0" borderId="34" xfId="4" applyFont="1" applyBorder="1" applyAlignment="1">
      <alignment horizontal="center" vertical="center" wrapText="1"/>
    </xf>
    <xf numFmtId="0" fontId="29" fillId="0" borderId="32" xfId="4" applyFont="1" applyBorder="1" applyAlignment="1">
      <alignment horizontal="center" vertical="center" wrapText="1"/>
    </xf>
    <xf numFmtId="0" fontId="29" fillId="0" borderId="109" xfId="4" applyFont="1" applyBorder="1" applyAlignment="1">
      <alignment horizontal="center" vertical="center" wrapText="1"/>
    </xf>
    <xf numFmtId="0" fontId="29" fillId="0" borderId="133" xfId="4" applyFont="1" applyBorder="1" applyAlignment="1">
      <alignment horizontal="center" vertical="center" wrapText="1"/>
    </xf>
    <xf numFmtId="0" fontId="14" fillId="0" borderId="113" xfId="0" applyFont="1" applyBorder="1" applyAlignment="1">
      <alignment horizontal="center" vertical="center" shrinkToFit="1"/>
    </xf>
    <xf numFmtId="0" fontId="14" fillId="0" borderId="114" xfId="0" applyFont="1" applyBorder="1" applyAlignment="1">
      <alignment horizontal="center" vertical="center" shrinkToFit="1"/>
    </xf>
    <xf numFmtId="0" fontId="10" fillId="0" borderId="0" xfId="4" applyFont="1" applyAlignment="1">
      <alignment horizontal="left" shrinkToFit="1"/>
    </xf>
    <xf numFmtId="0" fontId="14" fillId="0" borderId="301" xfId="4" applyFont="1" applyBorder="1" applyAlignment="1">
      <alignment horizontal="center" vertical="center" wrapText="1"/>
    </xf>
    <xf numFmtId="0" fontId="14" fillId="0" borderId="135" xfId="4" applyFont="1" applyBorder="1" applyAlignment="1">
      <alignment horizontal="center" vertical="center" wrapText="1"/>
    </xf>
    <xf numFmtId="0" fontId="19" fillId="2" borderId="11" xfId="4" applyFont="1" applyFill="1" applyBorder="1" applyAlignment="1">
      <alignment horizontal="left" vertical="center" wrapText="1"/>
    </xf>
    <xf numFmtId="0" fontId="19" fillId="2" borderId="35" xfId="4" applyFont="1" applyFill="1" applyBorder="1" applyAlignment="1">
      <alignment horizontal="left" vertical="center" wrapText="1"/>
    </xf>
    <xf numFmtId="0" fontId="19" fillId="2" borderId="13" xfId="4" applyFont="1" applyFill="1" applyBorder="1" applyAlignment="1">
      <alignment horizontal="left" vertical="center" wrapText="1"/>
    </xf>
    <xf numFmtId="0" fontId="19" fillId="2" borderId="0" xfId="4" applyFont="1" applyFill="1" applyAlignment="1">
      <alignment horizontal="left" vertical="center" wrapText="1"/>
    </xf>
    <xf numFmtId="0" fontId="19" fillId="2" borderId="5" xfId="4" applyFont="1" applyFill="1" applyBorder="1" applyAlignment="1">
      <alignment horizontal="left" vertical="center" wrapText="1"/>
    </xf>
    <xf numFmtId="0" fontId="19" fillId="2" borderId="53" xfId="4" applyFont="1" applyFill="1" applyBorder="1" applyAlignment="1">
      <alignment horizontal="left" vertical="center" wrapText="1"/>
    </xf>
    <xf numFmtId="0" fontId="19" fillId="2" borderId="20" xfId="4" applyFont="1" applyFill="1" applyBorder="1" applyAlignment="1">
      <alignment horizontal="left" vertical="center" wrapText="1"/>
    </xf>
    <xf numFmtId="0" fontId="19" fillId="2" borderId="255" xfId="4" applyFont="1" applyFill="1" applyBorder="1" applyAlignment="1">
      <alignment horizontal="left" vertical="center" wrapText="1"/>
    </xf>
    <xf numFmtId="0" fontId="29" fillId="2" borderId="11" xfId="4" applyFont="1" applyFill="1" applyBorder="1" applyAlignment="1">
      <alignment horizontal="center" vertical="center" wrapText="1" shrinkToFit="1"/>
    </xf>
    <xf numFmtId="0" fontId="29" fillId="2" borderId="12" xfId="4" applyFont="1" applyFill="1" applyBorder="1" applyAlignment="1">
      <alignment horizontal="center" vertical="center" wrapText="1" shrinkToFit="1"/>
    </xf>
    <xf numFmtId="0" fontId="29" fillId="2" borderId="65" xfId="4" applyFont="1" applyFill="1" applyBorder="1" applyAlignment="1">
      <alignment horizontal="center" vertical="center" wrapText="1" shrinkToFit="1"/>
    </xf>
    <xf numFmtId="0" fontId="29" fillId="2" borderId="45" xfId="4" applyFont="1" applyFill="1" applyBorder="1" applyAlignment="1">
      <alignment horizontal="center" vertical="center" wrapText="1" shrinkToFit="1"/>
    </xf>
    <xf numFmtId="0" fontId="29" fillId="2" borderId="66" xfId="4" applyFont="1" applyFill="1" applyBorder="1" applyAlignment="1">
      <alignment horizontal="center" vertical="center" wrapText="1" shrinkToFit="1"/>
    </xf>
    <xf numFmtId="0" fontId="14" fillId="10" borderId="65" xfId="4" applyFont="1" applyFill="1" applyBorder="1" applyAlignment="1">
      <alignment horizontal="center" vertical="center" wrapText="1"/>
    </xf>
    <xf numFmtId="0" fontId="14" fillId="10" borderId="45" xfId="4" applyFont="1" applyFill="1" applyBorder="1" applyAlignment="1">
      <alignment horizontal="center" vertical="center" wrapText="1"/>
    </xf>
    <xf numFmtId="0" fontId="14" fillId="10" borderId="66" xfId="4" applyFont="1" applyFill="1" applyBorder="1" applyAlignment="1">
      <alignment horizontal="center" vertical="center" wrapText="1"/>
    </xf>
    <xf numFmtId="0" fontId="14" fillId="10" borderId="257" xfId="0" applyFont="1" applyFill="1" applyBorder="1" applyAlignment="1">
      <alignment horizontal="center" vertical="center"/>
    </xf>
    <xf numFmtId="0" fontId="14" fillId="10" borderId="4" xfId="0" applyFont="1" applyFill="1" applyBorder="1" applyAlignment="1">
      <alignment horizontal="center" vertical="center"/>
    </xf>
    <xf numFmtId="0" fontId="14" fillId="10" borderId="265" xfId="0" applyFont="1" applyFill="1" applyBorder="1" applyAlignment="1">
      <alignment horizontal="center" vertical="center"/>
    </xf>
    <xf numFmtId="0" fontId="14" fillId="0" borderId="252" xfId="0" applyFont="1" applyBorder="1" applyAlignment="1">
      <alignment horizontal="center" vertical="center" shrinkToFit="1"/>
    </xf>
    <xf numFmtId="181" fontId="14" fillId="10" borderId="72" xfId="1" applyNumberFormat="1" applyFont="1" applyFill="1" applyBorder="1" applyAlignment="1">
      <alignment horizontal="right" vertical="center" shrinkToFit="1"/>
    </xf>
    <xf numFmtId="181" fontId="14" fillId="10" borderId="48" xfId="1" applyNumberFormat="1" applyFont="1" applyFill="1" applyBorder="1" applyAlignment="1">
      <alignment horizontal="right" vertical="center" shrinkToFit="1"/>
    </xf>
    <xf numFmtId="181" fontId="14" fillId="10" borderId="71" xfId="1" applyNumberFormat="1" applyFont="1" applyFill="1" applyBorder="1" applyAlignment="1">
      <alignment horizontal="right" vertical="center" shrinkToFit="1"/>
    </xf>
    <xf numFmtId="0" fontId="14" fillId="10" borderId="91" xfId="4" applyFont="1" applyFill="1" applyBorder="1" applyAlignment="1">
      <alignment horizontal="center" vertical="center" shrinkToFit="1"/>
    </xf>
    <xf numFmtId="0" fontId="14" fillId="10" borderId="132" xfId="4" applyFont="1" applyFill="1" applyBorder="1" applyAlignment="1">
      <alignment horizontal="center" vertical="center" shrinkToFit="1"/>
    </xf>
    <xf numFmtId="0" fontId="14" fillId="7" borderId="65" xfId="4" applyFont="1" applyFill="1" applyBorder="1" applyAlignment="1">
      <alignment horizontal="center" vertical="center" wrapText="1"/>
    </xf>
    <xf numFmtId="0" fontId="14" fillId="7" borderId="45" xfId="4" applyFont="1" applyFill="1" applyBorder="1" applyAlignment="1">
      <alignment horizontal="center" vertical="center" wrapText="1"/>
    </xf>
    <xf numFmtId="0" fontId="14" fillId="7" borderId="66" xfId="4" applyFont="1" applyFill="1" applyBorder="1" applyAlignment="1">
      <alignment horizontal="center" vertical="center" wrapText="1"/>
    </xf>
    <xf numFmtId="181" fontId="14" fillId="10" borderId="70" xfId="1" applyNumberFormat="1" applyFont="1" applyFill="1" applyBorder="1" applyAlignment="1">
      <alignment horizontal="right" vertical="center" shrinkToFit="1"/>
    </xf>
    <xf numFmtId="181" fontId="14" fillId="10" borderId="59" xfId="1" applyNumberFormat="1" applyFont="1" applyFill="1" applyBorder="1" applyAlignment="1">
      <alignment horizontal="right" vertical="center" shrinkToFit="1"/>
    </xf>
    <xf numFmtId="181" fontId="14" fillId="10" borderId="60" xfId="1" applyNumberFormat="1" applyFont="1" applyFill="1" applyBorder="1" applyAlignment="1">
      <alignment horizontal="right" vertical="center" shrinkToFit="1"/>
    </xf>
    <xf numFmtId="181" fontId="14" fillId="10" borderId="72" xfId="1" applyNumberFormat="1" applyFont="1" applyFill="1" applyBorder="1" applyAlignment="1">
      <alignment vertical="center" shrinkToFit="1"/>
    </xf>
    <xf numFmtId="181" fontId="14" fillId="10" borderId="48" xfId="1" applyNumberFormat="1" applyFont="1" applyFill="1" applyBorder="1" applyAlignment="1">
      <alignment vertical="center" shrinkToFit="1"/>
    </xf>
    <xf numFmtId="181" fontId="14" fillId="10" borderId="71" xfId="1" applyNumberFormat="1" applyFont="1" applyFill="1" applyBorder="1" applyAlignment="1">
      <alignment vertical="center" shrinkToFit="1"/>
    </xf>
    <xf numFmtId="181" fontId="14" fillId="10" borderId="118" xfId="1" applyNumberFormat="1" applyFont="1" applyFill="1" applyBorder="1" applyAlignment="1">
      <alignment horizontal="right" vertical="center" shrinkToFit="1"/>
    </xf>
    <xf numFmtId="181" fontId="14" fillId="10" borderId="119" xfId="1" applyNumberFormat="1" applyFont="1" applyFill="1" applyBorder="1" applyAlignment="1">
      <alignment horizontal="right" vertical="center" shrinkToFit="1"/>
    </xf>
    <xf numFmtId="181" fontId="14" fillId="10" borderId="120" xfId="1" applyNumberFormat="1" applyFont="1" applyFill="1" applyBorder="1" applyAlignment="1">
      <alignment horizontal="right" vertical="center" shrinkToFit="1"/>
    </xf>
    <xf numFmtId="0" fontId="14" fillId="10" borderId="78" xfId="4" applyFont="1" applyFill="1" applyBorder="1" applyAlignment="1">
      <alignment horizontal="center" vertical="center" shrinkToFit="1"/>
    </xf>
    <xf numFmtId="0" fontId="14" fillId="10" borderId="24" xfId="4" applyFont="1" applyFill="1" applyBorder="1" applyAlignment="1">
      <alignment horizontal="center" vertical="center" shrinkToFit="1"/>
    </xf>
    <xf numFmtId="0" fontId="14" fillId="10" borderId="109" xfId="4" applyFont="1" applyFill="1" applyBorder="1" applyAlignment="1">
      <alignment horizontal="center" vertical="center" shrinkToFit="1"/>
    </xf>
    <xf numFmtId="0" fontId="14" fillId="10" borderId="133" xfId="4" applyFont="1" applyFill="1" applyBorder="1" applyAlignment="1">
      <alignment horizontal="center" vertical="center" shrinkToFit="1"/>
    </xf>
    <xf numFmtId="183" fontId="14" fillId="10" borderId="172" xfId="4" applyNumberFormat="1" applyFont="1" applyFill="1" applyBorder="1" applyAlignment="1">
      <alignment horizontal="right" vertical="center" shrinkToFit="1"/>
    </xf>
    <xf numFmtId="183" fontId="14" fillId="10" borderId="42" xfId="4" applyNumberFormat="1" applyFont="1" applyFill="1" applyBorder="1" applyAlignment="1">
      <alignment horizontal="right" vertical="center" shrinkToFit="1"/>
    </xf>
    <xf numFmtId="183" fontId="14" fillId="10" borderId="109" xfId="4" applyNumberFormat="1" applyFont="1" applyFill="1" applyBorder="1" applyAlignment="1">
      <alignment horizontal="right" vertical="center" shrinkToFit="1"/>
    </xf>
    <xf numFmtId="183" fontId="14" fillId="10" borderId="66" xfId="4" applyNumberFormat="1" applyFont="1" applyFill="1" applyBorder="1" applyAlignment="1">
      <alignment horizontal="right" vertical="center" shrinkToFit="1"/>
    </xf>
    <xf numFmtId="183" fontId="14" fillId="10" borderId="43" xfId="4" applyNumberFormat="1" applyFont="1" applyFill="1" applyBorder="1" applyAlignment="1">
      <alignment horizontal="right" vertical="center" shrinkToFit="1"/>
    </xf>
    <xf numFmtId="183" fontId="14" fillId="10" borderId="65" xfId="4" applyNumberFormat="1" applyFont="1" applyFill="1" applyBorder="1" applyAlignment="1">
      <alignment horizontal="right" vertical="center" shrinkToFit="1"/>
    </xf>
    <xf numFmtId="181" fontId="14" fillId="10" borderId="43" xfId="1" applyNumberFormat="1" applyFont="1" applyFill="1" applyBorder="1" applyAlignment="1">
      <alignment horizontal="right" vertical="center" shrinkToFit="1"/>
    </xf>
    <xf numFmtId="181" fontId="14" fillId="10" borderId="21" xfId="1" applyNumberFormat="1" applyFont="1" applyFill="1" applyBorder="1" applyAlignment="1">
      <alignment horizontal="right" vertical="center" shrinkToFit="1"/>
    </xf>
    <xf numFmtId="181" fontId="14" fillId="10" borderId="42" xfId="1" applyNumberFormat="1" applyFont="1" applyFill="1" applyBorder="1" applyAlignment="1">
      <alignment horizontal="right" vertical="center" shrinkToFit="1"/>
    </xf>
    <xf numFmtId="181" fontId="14" fillId="10" borderId="65" xfId="1" applyNumberFormat="1" applyFont="1" applyFill="1" applyBorder="1" applyAlignment="1">
      <alignment horizontal="right" vertical="center" shrinkToFit="1"/>
    </xf>
    <xf numFmtId="181" fontId="14" fillId="10" borderId="45" xfId="1" applyNumberFormat="1" applyFont="1" applyFill="1" applyBorder="1" applyAlignment="1">
      <alignment horizontal="right" vertical="center" shrinkToFit="1"/>
    </xf>
    <xf numFmtId="181" fontId="14" fillId="10" borderId="66" xfId="1" applyNumberFormat="1" applyFont="1" applyFill="1" applyBorder="1" applyAlignment="1">
      <alignment horizontal="right" vertical="center" shrinkToFit="1"/>
    </xf>
    <xf numFmtId="181" fontId="14" fillId="2" borderId="10" xfId="1" applyNumberFormat="1" applyFont="1" applyFill="1" applyBorder="1" applyAlignment="1">
      <alignment horizontal="right" vertical="center" shrinkToFit="1"/>
    </xf>
    <xf numFmtId="181" fontId="14" fillId="2" borderId="11" xfId="1" applyNumberFormat="1" applyFont="1" applyFill="1" applyBorder="1" applyAlignment="1">
      <alignment horizontal="right" vertical="center" shrinkToFit="1"/>
    </xf>
    <xf numFmtId="181" fontId="14" fillId="2" borderId="12" xfId="1" applyNumberFormat="1" applyFont="1" applyFill="1" applyBorder="1" applyAlignment="1">
      <alignment horizontal="right" vertical="center" shrinkToFit="1"/>
    </xf>
    <xf numFmtId="181" fontId="14" fillId="2" borderId="72" xfId="1" applyNumberFormat="1" applyFont="1" applyFill="1" applyBorder="1" applyAlignment="1">
      <alignment vertical="center" shrinkToFit="1"/>
    </xf>
    <xf numFmtId="181" fontId="14" fillId="2" borderId="48" xfId="1" applyNumberFormat="1" applyFont="1" applyFill="1" applyBorder="1" applyAlignment="1">
      <alignment vertical="center" shrinkToFit="1"/>
    </xf>
    <xf numFmtId="181" fontId="14" fillId="2" borderId="71" xfId="1" applyNumberFormat="1" applyFont="1" applyFill="1" applyBorder="1" applyAlignment="1">
      <alignment vertical="center" shrinkToFit="1"/>
    </xf>
    <xf numFmtId="0" fontId="14" fillId="2" borderId="81" xfId="4" applyFont="1" applyFill="1" applyBorder="1" applyAlignment="1">
      <alignment horizontal="center" vertical="center" textRotation="255"/>
    </xf>
    <xf numFmtId="0" fontId="14" fillId="2" borderId="13" xfId="4" applyFont="1" applyFill="1" applyBorder="1" applyAlignment="1">
      <alignment horizontal="center" vertical="center" textRotation="255"/>
    </xf>
    <xf numFmtId="0" fontId="14" fillId="2" borderId="53" xfId="4" applyFont="1" applyFill="1" applyBorder="1" applyAlignment="1">
      <alignment horizontal="center" vertical="center" textRotation="255"/>
    </xf>
    <xf numFmtId="181" fontId="14" fillId="2" borderId="130" xfId="1" applyNumberFormat="1" applyFont="1" applyFill="1" applyBorder="1" applyAlignment="1">
      <alignment vertical="center" shrinkToFit="1"/>
    </xf>
    <xf numFmtId="181" fontId="14" fillId="2" borderId="131" xfId="1" applyNumberFormat="1" applyFont="1" applyFill="1" applyBorder="1" applyAlignment="1">
      <alignment vertical="center" shrinkToFit="1"/>
    </xf>
    <xf numFmtId="181" fontId="14" fillId="2" borderId="136" xfId="1" applyNumberFormat="1" applyFont="1" applyFill="1" applyBorder="1" applyAlignment="1">
      <alignment vertical="center" shrinkToFit="1"/>
    </xf>
    <xf numFmtId="0" fontId="14" fillId="0" borderId="82" xfId="0" applyFont="1" applyBorder="1" applyAlignment="1">
      <alignment horizontal="center" vertical="center" wrapText="1"/>
    </xf>
    <xf numFmtId="0" fontId="14" fillId="0" borderId="53" xfId="0" applyFont="1" applyBorder="1" applyAlignment="1">
      <alignment horizontal="center" vertical="center" wrapText="1"/>
    </xf>
    <xf numFmtId="0" fontId="14" fillId="0" borderId="54" xfId="0" applyFont="1" applyBorder="1" applyAlignment="1">
      <alignment horizontal="center" vertical="center" wrapText="1"/>
    </xf>
    <xf numFmtId="0" fontId="29" fillId="2" borderId="11" xfId="4" applyFont="1" applyFill="1" applyBorder="1" applyAlignment="1">
      <alignment horizontal="center" vertical="center" shrinkToFit="1"/>
    </xf>
    <xf numFmtId="0" fontId="29" fillId="2" borderId="12" xfId="4" applyFont="1" applyFill="1" applyBorder="1" applyAlignment="1">
      <alignment horizontal="center" vertical="center" shrinkToFit="1"/>
    </xf>
    <xf numFmtId="0" fontId="29" fillId="2" borderId="65" xfId="4" applyFont="1" applyFill="1" applyBorder="1" applyAlignment="1">
      <alignment horizontal="center" vertical="center" shrinkToFit="1"/>
    </xf>
    <xf numFmtId="0" fontId="29" fillId="2" borderId="45" xfId="4" applyFont="1" applyFill="1" applyBorder="1" applyAlignment="1">
      <alignment horizontal="center" vertical="center" shrinkToFit="1"/>
    </xf>
    <xf numFmtId="0" fontId="29" fillId="2" borderId="66" xfId="4" applyFont="1" applyFill="1" applyBorder="1" applyAlignment="1">
      <alignment horizontal="center" vertical="center" shrinkToFit="1"/>
    </xf>
    <xf numFmtId="0" fontId="14" fillId="2" borderId="256" xfId="4" applyFont="1" applyFill="1" applyBorder="1" applyAlignment="1">
      <alignment horizontal="center" vertical="center"/>
    </xf>
    <xf numFmtId="0" fontId="14" fillId="7" borderId="43" xfId="4" applyFont="1" applyFill="1" applyBorder="1" applyAlignment="1">
      <alignment horizontal="center" vertical="center" shrinkToFit="1"/>
    </xf>
    <xf numFmtId="0" fontId="14" fillId="7" borderId="21" xfId="4" applyFont="1" applyFill="1" applyBorder="1" applyAlignment="1">
      <alignment horizontal="center" vertical="center" shrinkToFit="1"/>
    </xf>
    <xf numFmtId="0" fontId="14" fillId="7" borderId="42" xfId="4" applyFont="1" applyFill="1" applyBorder="1" applyAlignment="1">
      <alignment horizontal="center" vertical="center" shrinkToFit="1"/>
    </xf>
    <xf numFmtId="0" fontId="14" fillId="7" borderId="309" xfId="4" applyFont="1" applyFill="1" applyBorder="1" applyAlignment="1">
      <alignment horizontal="center" vertical="center" wrapText="1"/>
    </xf>
    <xf numFmtId="183" fontId="14" fillId="0" borderId="34" xfId="4" applyNumberFormat="1" applyFont="1" applyFill="1" applyBorder="1" applyAlignment="1">
      <alignment horizontal="center" vertical="center" shrinkToFit="1"/>
    </xf>
    <xf numFmtId="183" fontId="14" fillId="0" borderId="12" xfId="4" applyNumberFormat="1" applyFont="1" applyFill="1" applyBorder="1" applyAlignment="1">
      <alignment horizontal="center" vertical="center" shrinkToFit="1"/>
    </xf>
    <xf numFmtId="183" fontId="14" fillId="0" borderId="109" xfId="4" applyNumberFormat="1" applyFont="1" applyFill="1" applyBorder="1" applyAlignment="1">
      <alignment horizontal="center" vertical="center" shrinkToFit="1"/>
    </xf>
    <xf numFmtId="183" fontId="14" fillId="0" borderId="66" xfId="4" applyNumberFormat="1" applyFont="1" applyFill="1" applyBorder="1" applyAlignment="1">
      <alignment horizontal="center" vertical="center" shrinkToFit="1"/>
    </xf>
    <xf numFmtId="183" fontId="14" fillId="0" borderId="10" xfId="4" applyNumberFormat="1" applyFont="1" applyFill="1" applyBorder="1" applyAlignment="1">
      <alignment horizontal="center" vertical="center" shrinkToFit="1"/>
    </xf>
    <xf numFmtId="183" fontId="14" fillId="0" borderId="65" xfId="4" applyNumberFormat="1" applyFont="1" applyFill="1" applyBorder="1" applyAlignment="1">
      <alignment horizontal="center" vertical="center" shrinkToFit="1"/>
    </xf>
    <xf numFmtId="0" fontId="14" fillId="0" borderId="5" xfId="4" applyFont="1" applyBorder="1" applyAlignment="1">
      <alignment horizontal="left" vertical="center" wrapText="1"/>
    </xf>
    <xf numFmtId="0" fontId="10" fillId="2" borderId="24" xfId="4" applyFont="1" applyFill="1" applyBorder="1" applyAlignment="1">
      <alignment horizontal="center" vertical="center"/>
    </xf>
    <xf numFmtId="0" fontId="14" fillId="2" borderId="0" xfId="4" applyFont="1" applyFill="1" applyAlignment="1">
      <alignment horizontal="left" vertical="center" wrapText="1"/>
    </xf>
    <xf numFmtId="0" fontId="14" fillId="2" borderId="5" xfId="4" applyFont="1" applyFill="1" applyBorder="1" applyAlignment="1">
      <alignment horizontal="left" vertical="center" wrapText="1"/>
    </xf>
    <xf numFmtId="0" fontId="10" fillId="7" borderId="17" xfId="4" applyFont="1" applyFill="1" applyBorder="1" applyAlignment="1">
      <alignment horizontal="center" vertical="center"/>
    </xf>
    <xf numFmtId="0" fontId="10" fillId="7" borderId="18" xfId="4" applyFont="1" applyFill="1" applyBorder="1" applyAlignment="1">
      <alignment horizontal="center" vertical="center"/>
    </xf>
    <xf numFmtId="0" fontId="10" fillId="7" borderId="19" xfId="4" applyFont="1" applyFill="1" applyBorder="1" applyAlignment="1">
      <alignment horizontal="center" vertical="center"/>
    </xf>
    <xf numFmtId="0" fontId="10" fillId="2" borderId="39" xfId="4" applyFont="1" applyFill="1" applyBorder="1" applyAlignment="1">
      <alignment horizontal="center" vertical="center" shrinkToFit="1"/>
    </xf>
    <xf numFmtId="0" fontId="10" fillId="2" borderId="223" xfId="4" applyFont="1" applyFill="1" applyBorder="1" applyAlignment="1">
      <alignment horizontal="center" vertical="center" wrapText="1"/>
    </xf>
    <xf numFmtId="0" fontId="10" fillId="2" borderId="39" xfId="4" applyFont="1" applyFill="1" applyBorder="1" applyAlignment="1">
      <alignment horizontal="center" vertical="center" wrapText="1"/>
    </xf>
    <xf numFmtId="0" fontId="14" fillId="0" borderId="17" xfId="4" applyFont="1" applyBorder="1" applyAlignment="1">
      <alignment horizontal="center" vertical="center" wrapText="1"/>
    </xf>
    <xf numFmtId="0" fontId="14" fillId="0" borderId="18" xfId="4" applyFont="1" applyBorder="1" applyAlignment="1">
      <alignment horizontal="center" vertical="center" wrapText="1"/>
    </xf>
    <xf numFmtId="0" fontId="14" fillId="0" borderId="19" xfId="4" applyFont="1" applyBorder="1" applyAlignment="1">
      <alignment horizontal="center" vertical="center" wrapText="1"/>
    </xf>
    <xf numFmtId="0" fontId="16" fillId="0" borderId="93" xfId="4" applyFont="1" applyBorder="1" applyAlignment="1">
      <alignment horizontal="center" vertical="center"/>
    </xf>
    <xf numFmtId="0" fontId="16" fillId="0" borderId="29" xfId="4" applyFont="1" applyBorder="1" applyAlignment="1">
      <alignment horizontal="center" vertical="center"/>
    </xf>
    <xf numFmtId="0" fontId="16" fillId="0" borderId="187" xfId="4" applyFont="1" applyBorder="1" applyAlignment="1">
      <alignment horizontal="center" vertical="center"/>
    </xf>
    <xf numFmtId="0" fontId="16" fillId="0" borderId="62" xfId="4" applyFont="1" applyBorder="1" applyAlignment="1">
      <alignment horizontal="center" vertical="center"/>
    </xf>
    <xf numFmtId="0" fontId="10" fillId="2" borderId="0" xfId="4" applyFont="1" applyFill="1" applyAlignment="1">
      <alignment horizontal="left" vertical="top" shrinkToFit="1"/>
    </xf>
    <xf numFmtId="0" fontId="10" fillId="2" borderId="24" xfId="4" applyFont="1" applyFill="1" applyBorder="1" applyAlignment="1">
      <alignment horizontal="left" vertical="top" shrinkToFit="1"/>
    </xf>
    <xf numFmtId="0" fontId="24" fillId="0" borderId="236" xfId="4" applyFont="1" applyBorder="1" applyAlignment="1">
      <alignment horizontal="left" vertical="top" wrapText="1"/>
    </xf>
    <xf numFmtId="0" fontId="24" fillId="0" borderId="197" xfId="4" applyFont="1" applyBorder="1" applyAlignment="1">
      <alignment horizontal="left" vertical="top" wrapText="1"/>
    </xf>
    <xf numFmtId="0" fontId="24" fillId="0" borderId="237" xfId="4" applyFont="1" applyBorder="1" applyAlignment="1">
      <alignment horizontal="left" vertical="top" wrapText="1"/>
    </xf>
    <xf numFmtId="0" fontId="24" fillId="0" borderId="198" xfId="4" applyFont="1" applyBorder="1" applyAlignment="1">
      <alignment horizontal="left" vertical="top" wrapText="1"/>
    </xf>
    <xf numFmtId="0" fontId="24" fillId="0" borderId="0" xfId="4" applyFont="1" applyAlignment="1">
      <alignment horizontal="left" vertical="top" wrapText="1"/>
    </xf>
    <xf numFmtId="0" fontId="24" fillId="0" borderId="199" xfId="4" applyFont="1" applyBorder="1" applyAlignment="1">
      <alignment horizontal="left" vertical="top" wrapText="1"/>
    </xf>
    <xf numFmtId="0" fontId="24" fillId="0" borderId="200" xfId="4" applyFont="1" applyBorder="1" applyAlignment="1">
      <alignment horizontal="left" vertical="top" wrapText="1"/>
    </xf>
    <xf numFmtId="0" fontId="24" fillId="0" borderId="192" xfId="4" applyFont="1" applyBorder="1" applyAlignment="1">
      <alignment horizontal="left" vertical="top" wrapText="1"/>
    </xf>
    <xf numFmtId="0" fontId="24" fillId="0" borderId="201" xfId="4" applyFont="1" applyBorder="1" applyAlignment="1">
      <alignment horizontal="left" vertical="top" wrapText="1"/>
    </xf>
    <xf numFmtId="0" fontId="11" fillId="0" borderId="0" xfId="4" applyFont="1" applyFill="1" applyAlignment="1">
      <alignment horizontal="left" vertical="center" wrapText="1"/>
    </xf>
    <xf numFmtId="0" fontId="11" fillId="0" borderId="5" xfId="4" applyFont="1" applyFill="1" applyBorder="1" applyAlignment="1">
      <alignment horizontal="left" vertical="center" wrapText="1"/>
    </xf>
    <xf numFmtId="0" fontId="10" fillId="2" borderId="6" xfId="4" applyFont="1" applyFill="1" applyBorder="1" applyAlignment="1">
      <alignment horizontal="center" vertical="center" shrinkToFit="1"/>
    </xf>
    <xf numFmtId="0" fontId="14" fillId="0" borderId="0" xfId="4" applyFont="1" applyFill="1" applyAlignment="1">
      <alignment horizontal="left" vertical="top"/>
    </xf>
    <xf numFmtId="0" fontId="14" fillId="0" borderId="5" xfId="4" applyFont="1" applyFill="1" applyBorder="1" applyAlignment="1">
      <alignment horizontal="left" vertical="top"/>
    </xf>
    <xf numFmtId="0" fontId="15" fillId="0" borderId="0" xfId="0" applyFont="1" applyBorder="1" applyAlignment="1">
      <alignment horizontal="center" vertical="top" wrapText="1"/>
    </xf>
    <xf numFmtId="49" fontId="18" fillId="0" borderId="38" xfId="4" quotePrefix="1" applyNumberFormat="1" applyFont="1" applyBorder="1" applyAlignment="1">
      <alignment horizontal="center" vertical="center"/>
    </xf>
    <xf numFmtId="49" fontId="18" fillId="0" borderId="2" xfId="4" applyNumberFormat="1" applyFont="1" applyBorder="1" applyAlignment="1">
      <alignment horizontal="center" vertical="center"/>
    </xf>
    <xf numFmtId="49" fontId="18" fillId="0" borderId="79" xfId="4" applyNumberFormat="1" applyFont="1" applyBorder="1" applyAlignment="1">
      <alignment horizontal="center" vertical="center"/>
    </xf>
    <xf numFmtId="0" fontId="25" fillId="0" borderId="93" xfId="4" applyFont="1" applyBorder="1" applyAlignment="1">
      <alignment horizontal="center" vertical="center"/>
    </xf>
    <xf numFmtId="0" fontId="25" fillId="0" borderId="29" xfId="4" applyFont="1" applyBorder="1" applyAlignment="1">
      <alignment horizontal="center" vertical="center"/>
    </xf>
    <xf numFmtId="0" fontId="25" fillId="0" borderId="62" xfId="4" applyFont="1" applyBorder="1" applyAlignment="1">
      <alignment horizontal="center" vertical="center"/>
    </xf>
    <xf numFmtId="0" fontId="10" fillId="2" borderId="10" xfId="4" applyFont="1" applyFill="1" applyBorder="1" applyAlignment="1">
      <alignment horizontal="center" vertical="center" wrapText="1"/>
    </xf>
    <xf numFmtId="0" fontId="10" fillId="2" borderId="11" xfId="4" applyFont="1" applyFill="1" applyBorder="1" applyAlignment="1">
      <alignment horizontal="center" vertical="center" wrapText="1"/>
    </xf>
    <xf numFmtId="0" fontId="10" fillId="2" borderId="12" xfId="4" applyFont="1" applyFill="1" applyBorder="1" applyAlignment="1">
      <alignment horizontal="center" vertical="center" wrapText="1"/>
    </xf>
    <xf numFmtId="0" fontId="10" fillId="2" borderId="15" xfId="4" applyFont="1" applyFill="1" applyBorder="1" applyAlignment="1">
      <alignment horizontal="center" vertical="center" wrapText="1"/>
    </xf>
    <xf numFmtId="0" fontId="10" fillId="2" borderId="6" xfId="4" applyFont="1" applyFill="1" applyBorder="1" applyAlignment="1">
      <alignment horizontal="center" vertical="center" wrapText="1"/>
    </xf>
    <xf numFmtId="0" fontId="10" fillId="2" borderId="16" xfId="4" applyFont="1" applyFill="1" applyBorder="1" applyAlignment="1">
      <alignment horizontal="center" vertical="center" wrapText="1"/>
    </xf>
    <xf numFmtId="0" fontId="10" fillId="0" borderId="0" xfId="4" applyFont="1" applyFill="1" applyBorder="1" applyAlignment="1">
      <alignment horizontal="center" vertical="center" wrapText="1"/>
    </xf>
    <xf numFmtId="0" fontId="14" fillId="2" borderId="0" xfId="4" applyFont="1" applyFill="1" applyBorder="1" applyAlignment="1">
      <alignment horizontal="left" vertical="top" wrapText="1"/>
    </xf>
    <xf numFmtId="0" fontId="14" fillId="0" borderId="0" xfId="0" applyFont="1" applyBorder="1" applyAlignment="1">
      <alignment horizontal="left" vertical="center" shrinkToFit="1"/>
    </xf>
    <xf numFmtId="0" fontId="10" fillId="2" borderId="0" xfId="4" applyFont="1" applyFill="1" applyBorder="1" applyAlignment="1">
      <alignment horizontal="center" vertical="center"/>
    </xf>
    <xf numFmtId="0" fontId="10" fillId="0" borderId="24" xfId="4" applyFont="1" applyFill="1" applyBorder="1" applyAlignment="1">
      <alignment horizontal="center" vertical="center"/>
    </xf>
    <xf numFmtId="0" fontId="10" fillId="0" borderId="17" xfId="4" applyFont="1" applyFill="1" applyBorder="1" applyAlignment="1">
      <alignment horizontal="center" vertical="top" wrapText="1"/>
    </xf>
    <xf numFmtId="0" fontId="10" fillId="0" borderId="18" xfId="4" applyFont="1" applyFill="1" applyBorder="1" applyAlignment="1">
      <alignment horizontal="center" vertical="top" wrapText="1"/>
    </xf>
    <xf numFmtId="0" fontId="10" fillId="0" borderId="19" xfId="4" applyFont="1" applyFill="1" applyBorder="1" applyAlignment="1">
      <alignment horizontal="center" vertical="top" wrapText="1"/>
    </xf>
    <xf numFmtId="0" fontId="10" fillId="0" borderId="10" xfId="4" applyFont="1" applyFill="1" applyBorder="1" applyAlignment="1">
      <alignment horizontal="left" vertical="top" wrapText="1"/>
    </xf>
    <xf numFmtId="0" fontId="10" fillId="0" borderId="11" xfId="4" applyFont="1" applyFill="1" applyBorder="1" applyAlignment="1">
      <alignment horizontal="left" vertical="top" wrapText="1"/>
    </xf>
    <xf numFmtId="0" fontId="10" fillId="0" borderId="12" xfId="4" applyFont="1" applyFill="1" applyBorder="1" applyAlignment="1">
      <alignment horizontal="left" vertical="top" wrapText="1"/>
    </xf>
    <xf numFmtId="0" fontId="10" fillId="0" borderId="13" xfId="4" applyFont="1" applyFill="1" applyBorder="1" applyAlignment="1">
      <alignment horizontal="left" vertical="top" wrapText="1"/>
    </xf>
    <xf numFmtId="0" fontId="10" fillId="0" borderId="0" xfId="4" applyFont="1" applyFill="1" applyBorder="1" applyAlignment="1">
      <alignment horizontal="left" vertical="top" wrapText="1"/>
    </xf>
    <xf numFmtId="0" fontId="10" fillId="0" borderId="14" xfId="4" applyFont="1" applyFill="1" applyBorder="1" applyAlignment="1">
      <alignment horizontal="left" vertical="top" wrapText="1"/>
    </xf>
    <xf numFmtId="0" fontId="10" fillId="0" borderId="15" xfId="4" applyFont="1" applyFill="1" applyBorder="1" applyAlignment="1">
      <alignment horizontal="left" vertical="top" wrapText="1"/>
    </xf>
    <xf numFmtId="0" fontId="10" fillId="0" borderId="6" xfId="4" applyFont="1" applyFill="1" applyBorder="1" applyAlignment="1">
      <alignment horizontal="left" vertical="top" wrapText="1"/>
    </xf>
    <xf numFmtId="0" fontId="10" fillId="0" borderId="16" xfId="4" applyFont="1" applyFill="1" applyBorder="1" applyAlignment="1">
      <alignment horizontal="left" vertical="top" wrapText="1"/>
    </xf>
    <xf numFmtId="0" fontId="10" fillId="0" borderId="10" xfId="4" applyFont="1" applyFill="1" applyBorder="1" applyAlignment="1">
      <alignment horizontal="left" vertical="center" wrapText="1"/>
    </xf>
    <xf numFmtId="0" fontId="10" fillId="0" borderId="11" xfId="4" applyFont="1" applyFill="1" applyBorder="1" applyAlignment="1">
      <alignment horizontal="left" vertical="center" wrapText="1"/>
    </xf>
    <xf numFmtId="0" fontId="10" fillId="0" borderId="12" xfId="4" applyFont="1" applyFill="1" applyBorder="1" applyAlignment="1">
      <alignment horizontal="left" vertical="center" wrapText="1"/>
    </xf>
    <xf numFmtId="0" fontId="10" fillId="0" borderId="13" xfId="4" applyFont="1" applyFill="1" applyBorder="1" applyAlignment="1">
      <alignment horizontal="left" vertical="center" wrapText="1"/>
    </xf>
    <xf numFmtId="0" fontId="10" fillId="0" borderId="0" xfId="4" applyFont="1" applyFill="1" applyBorder="1" applyAlignment="1">
      <alignment horizontal="left" vertical="center" wrapText="1"/>
    </xf>
    <xf numFmtId="0" fontId="10" fillId="0" borderId="14" xfId="4" applyFont="1" applyFill="1" applyBorder="1" applyAlignment="1">
      <alignment horizontal="left" vertical="center" wrapText="1"/>
    </xf>
    <xf numFmtId="0" fontId="10" fillId="0" borderId="15" xfId="4" applyFont="1" applyFill="1" applyBorder="1" applyAlignment="1">
      <alignment horizontal="left" vertical="center" wrapText="1"/>
    </xf>
    <xf numFmtId="0" fontId="10" fillId="0" borderId="6" xfId="4" applyFont="1" applyFill="1" applyBorder="1" applyAlignment="1">
      <alignment horizontal="left" vertical="center" wrapText="1"/>
    </xf>
    <xf numFmtId="0" fontId="10" fillId="0" borderId="16" xfId="4" applyFont="1" applyFill="1" applyBorder="1" applyAlignment="1">
      <alignment horizontal="left" vertical="center" wrapText="1"/>
    </xf>
    <xf numFmtId="0" fontId="14" fillId="0" borderId="0" xfId="4" applyFont="1" applyBorder="1" applyAlignment="1">
      <alignment horizontal="center" vertical="center"/>
    </xf>
    <xf numFmtId="0" fontId="10" fillId="2" borderId="0" xfId="4" applyFont="1" applyFill="1" applyBorder="1" applyAlignment="1">
      <alignment horizontal="left" vertical="center"/>
    </xf>
    <xf numFmtId="0" fontId="15" fillId="7" borderId="6" xfId="0" applyFont="1" applyFill="1" applyBorder="1" applyAlignment="1">
      <alignment horizontal="center" vertical="center" shrinkToFit="1"/>
    </xf>
    <xf numFmtId="0" fontId="35" fillId="0" borderId="0" xfId="4" applyFont="1" applyFill="1" applyAlignment="1">
      <alignment horizontal="left" vertical="top" wrapText="1"/>
    </xf>
    <xf numFmtId="0" fontId="35" fillId="0" borderId="5" xfId="4" applyFont="1" applyFill="1" applyBorder="1" applyAlignment="1">
      <alignment horizontal="left" vertical="top" wrapText="1"/>
    </xf>
    <xf numFmtId="0" fontId="13" fillId="0" borderId="0" xfId="4" applyFont="1" applyFill="1" applyBorder="1" applyAlignment="1">
      <alignment horizontal="left" vertical="center" wrapText="1"/>
    </xf>
    <xf numFmtId="0" fontId="13" fillId="0" borderId="5" xfId="4" applyFont="1" applyFill="1" applyBorder="1" applyAlignment="1">
      <alignment horizontal="left" vertical="center" wrapText="1"/>
    </xf>
    <xf numFmtId="0" fontId="10" fillId="2" borderId="17" xfId="4" applyFont="1" applyFill="1" applyBorder="1" applyAlignment="1">
      <alignment horizontal="distributed" vertical="center"/>
    </xf>
    <xf numFmtId="0" fontId="10" fillId="2" borderId="18" xfId="4" applyFont="1" applyFill="1" applyBorder="1" applyAlignment="1">
      <alignment horizontal="distributed" vertical="center"/>
    </xf>
    <xf numFmtId="0" fontId="10" fillId="2" borderId="19" xfId="4" applyFont="1" applyFill="1" applyBorder="1" applyAlignment="1">
      <alignment horizontal="distributed" vertical="center"/>
    </xf>
    <xf numFmtId="0" fontId="10" fillId="2" borderId="10" xfId="4" applyFont="1" applyFill="1" applyBorder="1" applyAlignment="1">
      <alignment horizontal="distributed" vertical="center"/>
    </xf>
    <xf numFmtId="0" fontId="10" fillId="2" borderId="11" xfId="4" applyFont="1" applyFill="1" applyBorder="1" applyAlignment="1">
      <alignment horizontal="distributed" vertical="center"/>
    </xf>
    <xf numFmtId="0" fontId="10" fillId="2" borderId="12" xfId="4" applyFont="1" applyFill="1" applyBorder="1" applyAlignment="1">
      <alignment horizontal="distributed" vertical="center"/>
    </xf>
    <xf numFmtId="0" fontId="10" fillId="2" borderId="15" xfId="4" applyFont="1" applyFill="1" applyBorder="1" applyAlignment="1">
      <alignment horizontal="distributed" vertical="center"/>
    </xf>
    <xf numFmtId="0" fontId="10" fillId="2" borderId="6" xfId="4" applyFont="1" applyFill="1" applyBorder="1" applyAlignment="1">
      <alignment horizontal="distributed" vertical="center"/>
    </xf>
    <xf numFmtId="0" fontId="10" fillId="2" borderId="16" xfId="4" applyFont="1" applyFill="1" applyBorder="1" applyAlignment="1">
      <alignment horizontal="distributed" vertical="center"/>
    </xf>
    <xf numFmtId="3" fontId="10" fillId="0" borderId="17" xfId="4" applyNumberFormat="1" applyFont="1" applyBorder="1" applyAlignment="1">
      <alignment horizontal="center" vertical="center"/>
    </xf>
    <xf numFmtId="3" fontId="10" fillId="0" borderId="18" xfId="4" applyNumberFormat="1" applyFont="1" applyBorder="1" applyAlignment="1">
      <alignment horizontal="center" vertical="center"/>
    </xf>
    <xf numFmtId="3" fontId="10" fillId="0" borderId="19" xfId="4" applyNumberFormat="1" applyFont="1" applyBorder="1" applyAlignment="1">
      <alignment horizontal="center" vertical="center"/>
    </xf>
    <xf numFmtId="0" fontId="14" fillId="0" borderId="0" xfId="0" applyFont="1" applyAlignment="1">
      <alignment horizontal="justify" vertical="top" wrapText="1"/>
    </xf>
    <xf numFmtId="0" fontId="14" fillId="0" borderId="5" xfId="0" applyFont="1" applyBorder="1" applyAlignment="1">
      <alignment horizontal="justify" vertical="top" wrapText="1"/>
    </xf>
    <xf numFmtId="0" fontId="10" fillId="0" borderId="17" xfId="4" applyFont="1" applyBorder="1" applyAlignment="1">
      <alignment horizontal="distributed" vertical="center"/>
    </xf>
    <xf numFmtId="0" fontId="10" fillId="0" borderId="18" xfId="4" applyFont="1" applyBorder="1" applyAlignment="1">
      <alignment horizontal="distributed" vertical="center"/>
    </xf>
    <xf numFmtId="0" fontId="10" fillId="0" borderId="19" xfId="4" applyFont="1" applyBorder="1" applyAlignment="1">
      <alignment horizontal="distributed" vertical="center"/>
    </xf>
    <xf numFmtId="180" fontId="10" fillId="2" borderId="18" xfId="4" applyNumberFormat="1" applyFont="1" applyFill="1" applyBorder="1" applyAlignment="1">
      <alignment horizontal="center" vertical="center" shrinkToFit="1"/>
    </xf>
    <xf numFmtId="180" fontId="10" fillId="2" borderId="19" xfId="4" applyNumberFormat="1" applyFont="1" applyFill="1" applyBorder="1" applyAlignment="1">
      <alignment horizontal="center" vertical="center" shrinkToFit="1"/>
    </xf>
    <xf numFmtId="180" fontId="10" fillId="2" borderId="17" xfId="4" applyNumberFormat="1" applyFont="1" applyFill="1" applyBorder="1" applyAlignment="1">
      <alignment horizontal="center" vertical="center" shrinkToFit="1"/>
    </xf>
    <xf numFmtId="0" fontId="10" fillId="0" borderId="10" xfId="4" applyFont="1" applyBorder="1" applyAlignment="1">
      <alignment horizontal="distributed" vertical="center"/>
    </xf>
    <xf numFmtId="0" fontId="10" fillId="0" borderId="11" xfId="4" applyFont="1" applyBorder="1" applyAlignment="1">
      <alignment horizontal="distributed" vertical="center"/>
    </xf>
    <xf numFmtId="0" fontId="10" fillId="0" borderId="12" xfId="4" applyFont="1" applyBorder="1" applyAlignment="1">
      <alignment horizontal="distributed" vertical="center"/>
    </xf>
    <xf numFmtId="180" fontId="10" fillId="2" borderId="11" xfId="4" applyNumberFormat="1" applyFont="1" applyFill="1" applyBorder="1" applyAlignment="1">
      <alignment horizontal="center" vertical="center" shrinkToFit="1"/>
    </xf>
    <xf numFmtId="180" fontId="10" fillId="2" borderId="12" xfId="4" applyNumberFormat="1" applyFont="1" applyFill="1" applyBorder="1" applyAlignment="1">
      <alignment horizontal="center" vertical="center" shrinkToFit="1"/>
    </xf>
    <xf numFmtId="180" fontId="10" fillId="2" borderId="6" xfId="4" applyNumberFormat="1" applyFont="1" applyFill="1" applyBorder="1" applyAlignment="1">
      <alignment horizontal="center" vertical="center" shrinkToFit="1"/>
    </xf>
    <xf numFmtId="180" fontId="10" fillId="2" borderId="16" xfId="4" applyNumberFormat="1" applyFont="1" applyFill="1" applyBorder="1" applyAlignment="1">
      <alignment horizontal="center" vertical="center" shrinkToFit="1"/>
    </xf>
    <xf numFmtId="0" fontId="10" fillId="7" borderId="10" xfId="4" applyFont="1" applyFill="1" applyBorder="1" applyAlignment="1">
      <alignment horizontal="center" vertical="center"/>
    </xf>
    <xf numFmtId="0" fontId="10" fillId="7" borderId="11" xfId="4" applyFont="1" applyFill="1" applyBorder="1" applyAlignment="1">
      <alignment horizontal="center" vertical="center"/>
    </xf>
    <xf numFmtId="0" fontId="10" fillId="7" borderId="12" xfId="4" applyFont="1" applyFill="1" applyBorder="1" applyAlignment="1">
      <alignment horizontal="center" vertical="center"/>
    </xf>
    <xf numFmtId="0" fontId="10" fillId="7" borderId="15" xfId="4" applyFont="1" applyFill="1" applyBorder="1" applyAlignment="1">
      <alignment horizontal="center" vertical="center"/>
    </xf>
    <xf numFmtId="0" fontId="10" fillId="7" borderId="6" xfId="4" applyFont="1" applyFill="1" applyBorder="1" applyAlignment="1">
      <alignment horizontal="center" vertical="center"/>
    </xf>
    <xf numFmtId="0" fontId="10" fillId="7" borderId="16" xfId="4" applyFont="1" applyFill="1" applyBorder="1" applyAlignment="1">
      <alignment horizontal="center" vertical="center"/>
    </xf>
    <xf numFmtId="0" fontId="10" fillId="0" borderId="15" xfId="4" applyFont="1" applyBorder="1" applyAlignment="1">
      <alignment horizontal="distributed" vertical="center" shrinkToFit="1"/>
    </xf>
    <xf numFmtId="0" fontId="10" fillId="0" borderId="6" xfId="4" applyFont="1" applyBorder="1" applyAlignment="1">
      <alignment horizontal="distributed" vertical="center" shrinkToFit="1"/>
    </xf>
    <xf numFmtId="0" fontId="10" fillId="0" borderId="16" xfId="4" applyFont="1" applyBorder="1" applyAlignment="1">
      <alignment horizontal="distributed" vertical="center" shrinkToFit="1"/>
    </xf>
    <xf numFmtId="0" fontId="14" fillId="2" borderId="0" xfId="4" applyFont="1" applyFill="1" applyAlignment="1">
      <alignment horizontal="center" vertical="top" wrapText="1"/>
    </xf>
    <xf numFmtId="0" fontId="10" fillId="2" borderId="0" xfId="4" applyFont="1" applyFill="1" applyAlignment="1">
      <alignment horizontal="center" vertical="top"/>
    </xf>
    <xf numFmtId="0" fontId="10" fillId="2" borderId="0" xfId="4" applyFont="1" applyFill="1" applyAlignment="1">
      <alignment horizontal="center" vertical="center" shrinkToFit="1"/>
    </xf>
    <xf numFmtId="0" fontId="14" fillId="2" borderId="78" xfId="4" applyFont="1" applyFill="1" applyBorder="1" applyAlignment="1">
      <alignment horizontal="center" vertical="center" wrapText="1"/>
    </xf>
    <xf numFmtId="0" fontId="10" fillId="2" borderId="0" xfId="4" applyFont="1" applyFill="1" applyAlignment="1">
      <alignment horizontal="left" vertical="center" wrapText="1"/>
    </xf>
    <xf numFmtId="0" fontId="14" fillId="2" borderId="78" xfId="4" applyFont="1" applyFill="1" applyBorder="1" applyAlignment="1">
      <alignment horizontal="justify" vertical="top" wrapText="1"/>
    </xf>
    <xf numFmtId="0" fontId="10" fillId="0" borderId="24" xfId="4" applyFont="1" applyBorder="1" applyAlignment="1">
      <alignment horizontal="left" vertical="center"/>
    </xf>
    <xf numFmtId="0" fontId="10" fillId="0" borderId="0" xfId="4" applyFont="1" applyAlignment="1">
      <alignment horizontal="left" vertical="center" shrinkToFit="1"/>
    </xf>
    <xf numFmtId="0" fontId="10" fillId="0" borderId="0" xfId="4" applyFont="1" applyFill="1" applyAlignment="1">
      <alignment horizontal="center" vertical="center" wrapText="1"/>
    </xf>
    <xf numFmtId="0" fontId="16" fillId="0" borderId="0" xfId="4" applyFont="1" applyAlignment="1">
      <alignment horizontal="left" vertical="center"/>
    </xf>
    <xf numFmtId="0" fontId="60" fillId="0" borderId="0" xfId="16" applyFont="1" applyAlignment="1">
      <alignment horizontal="center" vertical="center"/>
    </xf>
    <xf numFmtId="0" fontId="14" fillId="0" borderId="78" xfId="4" applyFont="1" applyBorder="1" applyAlignment="1">
      <alignment horizontal="left" vertical="center" wrapText="1"/>
    </xf>
    <xf numFmtId="0" fontId="14" fillId="2" borderId="78" xfId="4" applyFont="1" applyFill="1" applyBorder="1" applyAlignment="1">
      <alignment horizontal="left" vertical="center" wrapText="1"/>
    </xf>
    <xf numFmtId="0" fontId="15" fillId="2" borderId="16" xfId="4" applyFont="1" applyFill="1" applyBorder="1" applyAlignment="1">
      <alignment horizontal="center" vertical="center"/>
    </xf>
    <xf numFmtId="180" fontId="10" fillId="2" borderId="10" xfId="4" applyNumberFormat="1" applyFont="1" applyFill="1" applyBorder="1" applyAlignment="1">
      <alignment horizontal="center" vertical="center"/>
    </xf>
    <xf numFmtId="180" fontId="10" fillId="2" borderId="11" xfId="4" applyNumberFormat="1" applyFont="1" applyFill="1" applyBorder="1" applyAlignment="1">
      <alignment horizontal="center" vertical="center"/>
    </xf>
    <xf numFmtId="180" fontId="10" fillId="2" borderId="12" xfId="4" applyNumberFormat="1" applyFont="1" applyFill="1" applyBorder="1" applyAlignment="1">
      <alignment horizontal="center" vertical="center"/>
    </xf>
    <xf numFmtId="180" fontId="10" fillId="2" borderId="13" xfId="4" applyNumberFormat="1" applyFont="1" applyFill="1" applyBorder="1" applyAlignment="1">
      <alignment horizontal="center" vertical="center"/>
    </xf>
    <xf numFmtId="180" fontId="10" fillId="2" borderId="0" xfId="4" applyNumberFormat="1" applyFont="1" applyFill="1" applyAlignment="1">
      <alignment horizontal="center" vertical="center"/>
    </xf>
    <xf numFmtId="180" fontId="10" fillId="2" borderId="14" xfId="4" applyNumberFormat="1" applyFont="1" applyFill="1" applyBorder="1" applyAlignment="1">
      <alignment horizontal="center" vertical="center"/>
    </xf>
    <xf numFmtId="0" fontId="10" fillId="2" borderId="10" xfId="4" applyFont="1" applyFill="1" applyBorder="1" applyAlignment="1">
      <alignment horizontal="left" vertical="center" wrapText="1"/>
    </xf>
    <xf numFmtId="0" fontId="10" fillId="2" borderId="11" xfId="4" applyFont="1" applyFill="1" applyBorder="1" applyAlignment="1">
      <alignment horizontal="left" vertical="center" wrapText="1"/>
    </xf>
    <xf numFmtId="0" fontId="10" fillId="2" borderId="12" xfId="4" applyFont="1" applyFill="1" applyBorder="1" applyAlignment="1">
      <alignment horizontal="left" vertical="center" wrapText="1"/>
    </xf>
    <xf numFmtId="0" fontId="10" fillId="2" borderId="13" xfId="4" applyFont="1" applyFill="1" applyBorder="1" applyAlignment="1">
      <alignment horizontal="left" vertical="center" wrapText="1"/>
    </xf>
    <xf numFmtId="0" fontId="10" fillId="2" borderId="14" xfId="4" applyFont="1" applyFill="1" applyBorder="1" applyAlignment="1">
      <alignment horizontal="left" vertical="center" wrapText="1"/>
    </xf>
    <xf numFmtId="180" fontId="10" fillId="2" borderId="15" xfId="4" applyNumberFormat="1" applyFont="1" applyFill="1" applyBorder="1" applyAlignment="1">
      <alignment horizontal="center" vertical="center"/>
    </xf>
    <xf numFmtId="180" fontId="10" fillId="2" borderId="6" xfId="4" applyNumberFormat="1" applyFont="1" applyFill="1" applyBorder="1" applyAlignment="1">
      <alignment horizontal="center" vertical="center"/>
    </xf>
    <xf numFmtId="180" fontId="10" fillId="2" borderId="16" xfId="4" applyNumberFormat="1" applyFont="1" applyFill="1" applyBorder="1" applyAlignment="1">
      <alignment horizontal="center" vertical="center"/>
    </xf>
    <xf numFmtId="0" fontId="10" fillId="2" borderId="15" xfId="4" applyFont="1" applyFill="1" applyBorder="1" applyAlignment="1">
      <alignment horizontal="left" vertical="center" wrapText="1"/>
    </xf>
    <xf numFmtId="0" fontId="10" fillId="2" borderId="6" xfId="4" applyFont="1" applyFill="1" applyBorder="1" applyAlignment="1">
      <alignment horizontal="left" vertical="center" wrapText="1"/>
    </xf>
    <xf numFmtId="0" fontId="10" fillId="2" borderId="16" xfId="4" applyFont="1" applyFill="1" applyBorder="1" applyAlignment="1">
      <alignment horizontal="left" vertical="center" wrapText="1"/>
    </xf>
    <xf numFmtId="0" fontId="10" fillId="2" borderId="24" xfId="4" applyFont="1" applyFill="1" applyBorder="1" applyAlignment="1">
      <alignment horizontal="left" vertical="center" shrinkToFit="1"/>
    </xf>
    <xf numFmtId="0" fontId="62" fillId="0" borderId="0" xfId="4" applyFont="1" applyFill="1" applyAlignment="1">
      <alignment vertical="top" wrapText="1"/>
    </xf>
    <xf numFmtId="0" fontId="63" fillId="0" borderId="0" xfId="0" applyFont="1" applyAlignment="1">
      <alignment vertical="top" wrapText="1"/>
    </xf>
    <xf numFmtId="0" fontId="63" fillId="0" borderId="5" xfId="0" applyFont="1" applyBorder="1" applyAlignment="1">
      <alignment vertical="top" wrapText="1"/>
    </xf>
    <xf numFmtId="0" fontId="50" fillId="2" borderId="0" xfId="4" applyFont="1" applyFill="1" applyAlignment="1">
      <alignment horizontal="left" vertical="center"/>
    </xf>
    <xf numFmtId="0" fontId="50" fillId="2" borderId="24" xfId="4" applyFont="1" applyFill="1" applyBorder="1" applyAlignment="1">
      <alignment horizontal="left" vertical="center"/>
    </xf>
    <xf numFmtId="0" fontId="14" fillId="0" borderId="5" xfId="4" applyFont="1" applyFill="1" applyBorder="1" applyAlignment="1">
      <alignment horizontal="left" vertical="center"/>
    </xf>
    <xf numFmtId="0" fontId="14" fillId="0" borderId="0" xfId="4" applyFont="1" applyFill="1" applyAlignment="1">
      <alignment horizontal="center" vertical="center" wrapText="1"/>
    </xf>
    <xf numFmtId="0" fontId="14" fillId="0" borderId="5" xfId="4" applyFont="1" applyFill="1" applyBorder="1" applyAlignment="1">
      <alignment horizontal="center" vertical="center" wrapText="1"/>
    </xf>
    <xf numFmtId="0" fontId="10" fillId="0" borderId="6" xfId="4" applyFont="1" applyFill="1" applyBorder="1">
      <alignment vertical="center"/>
    </xf>
    <xf numFmtId="0" fontId="15" fillId="0" borderId="6" xfId="0" applyFont="1" applyBorder="1">
      <alignment vertical="center"/>
    </xf>
    <xf numFmtId="0" fontId="14" fillId="0" borderId="0" xfId="4" applyFont="1" applyFill="1" applyAlignment="1">
      <alignment vertical="top" wrapText="1"/>
    </xf>
    <xf numFmtId="0" fontId="14" fillId="0" borderId="0" xfId="4" applyFont="1" applyFill="1" applyAlignment="1">
      <alignment horizontal="left"/>
    </xf>
    <xf numFmtId="0" fontId="10" fillId="0" borderId="0" xfId="4" applyFont="1" applyFill="1" applyAlignment="1">
      <alignment horizontal="center" shrinkToFit="1"/>
    </xf>
    <xf numFmtId="0" fontId="23" fillId="0" borderId="0" xfId="4" applyFont="1" applyFill="1" applyAlignment="1">
      <alignment horizontal="left" vertical="center" shrinkToFit="1"/>
    </xf>
    <xf numFmtId="0" fontId="14" fillId="8" borderId="0" xfId="4" applyFont="1" applyFill="1" applyAlignment="1">
      <alignment horizontal="center" vertical="top" wrapText="1"/>
    </xf>
    <xf numFmtId="0" fontId="14" fillId="0" borderId="78" xfId="4" applyFont="1" applyFill="1" applyBorder="1" applyAlignment="1">
      <alignment horizontal="left" vertical="center"/>
    </xf>
    <xf numFmtId="0" fontId="14" fillId="0" borderId="0" xfId="4" applyFont="1" applyFill="1" applyBorder="1" applyAlignment="1">
      <alignment horizontal="left" vertical="center"/>
    </xf>
    <xf numFmtId="0" fontId="13" fillId="0" borderId="5" xfId="4" applyFont="1" applyFill="1" applyBorder="1" applyAlignment="1">
      <alignment horizontal="left" vertical="top" wrapText="1"/>
    </xf>
    <xf numFmtId="0" fontId="37" fillId="0" borderId="0" xfId="4" applyFont="1" applyFill="1" applyAlignment="1">
      <alignment horizontal="left" vertical="center"/>
    </xf>
    <xf numFmtId="0" fontId="69" fillId="0" borderId="0" xfId="4" applyFont="1" applyFill="1" applyAlignment="1">
      <alignment horizontal="left" vertical="center"/>
    </xf>
    <xf numFmtId="0" fontId="10" fillId="0" borderId="17" xfId="4" applyFont="1" applyFill="1" applyBorder="1" applyAlignment="1">
      <alignment horizontal="right" vertical="center"/>
    </xf>
    <xf numFmtId="0" fontId="10" fillId="0" borderId="18" xfId="4" applyFont="1" applyFill="1" applyBorder="1" applyAlignment="1">
      <alignment horizontal="right" vertical="center"/>
    </xf>
    <xf numFmtId="0" fontId="14" fillId="0" borderId="18" xfId="4" applyFont="1" applyFill="1" applyBorder="1" applyAlignment="1">
      <alignment horizontal="left" vertical="center" shrinkToFit="1"/>
    </xf>
    <xf numFmtId="0" fontId="14" fillId="0" borderId="17" xfId="4" applyFont="1" applyFill="1" applyBorder="1" applyAlignment="1">
      <alignment horizontal="left" vertical="center" shrinkToFit="1"/>
    </xf>
    <xf numFmtId="0" fontId="14" fillId="0" borderId="18" xfId="0" applyFont="1" applyBorder="1" applyAlignment="1">
      <alignment horizontal="left" vertical="center" shrinkToFit="1"/>
    </xf>
    <xf numFmtId="0" fontId="14" fillId="0" borderId="19" xfId="0" applyFont="1" applyBorder="1" applyAlignment="1">
      <alignment horizontal="left" vertical="center" shrinkToFit="1"/>
    </xf>
    <xf numFmtId="0" fontId="10" fillId="0" borderId="18" xfId="4" applyFont="1" applyFill="1" applyBorder="1" applyAlignment="1">
      <alignment horizontal="center" shrinkToFit="1"/>
    </xf>
    <xf numFmtId="0" fontId="15" fillId="0" borderId="0" xfId="0" applyFont="1" applyAlignment="1">
      <alignment horizontal="justify" vertical="top" wrapText="1"/>
    </xf>
    <xf numFmtId="0" fontId="10" fillId="0" borderId="0" xfId="4" applyFont="1" applyFill="1" applyAlignment="1">
      <alignment horizontal="left" vertical="center"/>
    </xf>
    <xf numFmtId="0" fontId="10" fillId="0" borderId="24" xfId="4" applyFont="1" applyFill="1" applyBorder="1" applyAlignment="1">
      <alignment horizontal="left" vertical="center"/>
    </xf>
    <xf numFmtId="0" fontId="14" fillId="0" borderId="78" xfId="4" applyFont="1" applyFill="1" applyBorder="1" applyAlignment="1">
      <alignment horizontal="justify" vertical="center" wrapText="1"/>
    </xf>
    <xf numFmtId="0" fontId="14" fillId="0" borderId="0" xfId="4" applyFont="1" applyFill="1" applyAlignment="1">
      <alignment horizontal="justify" vertical="center" wrapText="1"/>
    </xf>
    <xf numFmtId="0" fontId="10" fillId="0" borderId="6" xfId="4" applyFont="1" applyFill="1" applyBorder="1" applyAlignment="1">
      <alignment horizontal="center" shrinkToFit="1"/>
    </xf>
    <xf numFmtId="0" fontId="14" fillId="0" borderId="78" xfId="4" applyFont="1" applyFill="1" applyBorder="1" applyAlignment="1">
      <alignment horizontal="justify" wrapText="1"/>
    </xf>
    <xf numFmtId="0" fontId="14" fillId="0" borderId="0" xfId="4" applyFont="1" applyFill="1" applyAlignment="1">
      <alignment horizontal="justify" wrapText="1"/>
    </xf>
    <xf numFmtId="0" fontId="14" fillId="0" borderId="5" xfId="4" applyFont="1" applyFill="1" applyBorder="1" applyAlignment="1">
      <alignment horizontal="justify" wrapText="1"/>
    </xf>
    <xf numFmtId="0" fontId="14" fillId="0" borderId="78" xfId="4" applyFont="1" applyBorder="1" applyAlignment="1">
      <alignment horizontal="justify" wrapText="1"/>
    </xf>
    <xf numFmtId="0" fontId="14" fillId="0" borderId="0" xfId="4" applyFont="1" applyAlignment="1">
      <alignment horizontal="justify" wrapText="1"/>
    </xf>
    <xf numFmtId="0" fontId="14" fillId="0" borderId="5" xfId="4" applyFont="1" applyBorder="1" applyAlignment="1">
      <alignment horizontal="justify" wrapText="1"/>
    </xf>
    <xf numFmtId="0" fontId="14" fillId="2" borderId="0" xfId="4" applyFont="1" applyFill="1" applyAlignment="1">
      <alignment horizontal="left" vertical="top"/>
    </xf>
    <xf numFmtId="0" fontId="14" fillId="2" borderId="5" xfId="4" applyFont="1" applyFill="1" applyBorder="1" applyAlignment="1">
      <alignment horizontal="left" vertical="top"/>
    </xf>
    <xf numFmtId="0" fontId="15" fillId="0" borderId="0" xfId="0" applyFont="1" applyAlignment="1">
      <alignment vertical="top" wrapText="1"/>
    </xf>
    <xf numFmtId="0" fontId="15" fillId="0" borderId="5" xfId="0" applyFont="1" applyBorder="1" applyAlignment="1">
      <alignment vertical="top" wrapText="1"/>
    </xf>
    <xf numFmtId="0" fontId="10" fillId="2" borderId="192" xfId="4" applyFont="1" applyFill="1" applyBorder="1" applyAlignment="1">
      <alignment horizontal="center" vertical="center"/>
    </xf>
    <xf numFmtId="0" fontId="10" fillId="2" borderId="0" xfId="4" applyFont="1" applyFill="1" applyAlignment="1">
      <alignment horizontal="left" vertical="top" wrapText="1"/>
    </xf>
    <xf numFmtId="0" fontId="57" fillId="0" borderId="0" xfId="16" applyFont="1" applyAlignment="1">
      <alignment horizontal="left" vertical="center"/>
    </xf>
    <xf numFmtId="0" fontId="14" fillId="2" borderId="78" xfId="4" applyFont="1" applyFill="1" applyBorder="1" applyAlignment="1">
      <alignment horizontal="left" vertical="top" wrapText="1"/>
    </xf>
  </cellXfs>
  <cellStyles count="17">
    <cellStyle name="ハイパーリンク" xfId="16" builtinId="8"/>
    <cellStyle name="桁区切り" xfId="1" builtinId="6"/>
    <cellStyle name="桁区切り 2" xfId="7"/>
    <cellStyle name="桁区切り 3" xfId="12"/>
    <cellStyle name="通貨" xfId="2" builtinId="7"/>
    <cellStyle name="通貨 2" xfId="8"/>
    <cellStyle name="通貨 3" xfId="9"/>
    <cellStyle name="通貨 4" xfId="13"/>
    <cellStyle name="標準" xfId="0" builtinId="0"/>
    <cellStyle name="標準 2" xfId="3"/>
    <cellStyle name="標準 3" xfId="10"/>
    <cellStyle name="標準 3 2" xfId="11"/>
    <cellStyle name="標準 4" xfId="14"/>
    <cellStyle name="標準 5" xfId="15"/>
    <cellStyle name="標準_会計管理調書  完成" xfId="4"/>
    <cellStyle name="標準_公営保育所－H21" xfId="5"/>
    <cellStyle name="標準_保育所運営調書" xfId="6"/>
  </cellStyles>
  <dxfs count="9">
    <dxf>
      <fill>
        <patternFill>
          <bgColor theme="8" tint="0.79998168889431442"/>
        </patternFill>
      </fill>
    </dxf>
    <dxf>
      <fill>
        <patternFill>
          <bgColor theme="8" tint="0.79998168889431442"/>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0" defaultTableStyle="TableStyleMedium2" defaultPivotStyle="PivotStyleLight16"/>
  <colors>
    <mruColors>
      <color rgb="FFFFCCCC"/>
      <color rgb="FF00FF00"/>
      <color rgb="FFCCFFFF"/>
      <color rgb="FFFFFF99"/>
      <color rgb="FFFFFFCC"/>
      <color rgb="FFFFFFFF"/>
      <color rgb="FFFF33CC"/>
      <color rgb="FFFF66CC"/>
      <color rgb="FFFFFF00"/>
      <color rgb="FF66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trlProps/ctrlProp1.xml><?xml version="1.0" encoding="utf-8"?>
<formControlPr xmlns="http://schemas.microsoft.com/office/spreadsheetml/2009/9/main" objectType="CheckBox" fmlaLink="$AV$16"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fmlaLink="$AY$35" lockText="1"/>
</file>

<file path=xl/ctrlProps/ctrlProp101.xml><?xml version="1.0" encoding="utf-8"?>
<formControlPr xmlns="http://schemas.microsoft.com/office/spreadsheetml/2009/9/main" objectType="CheckBox" checked="Checked" fmlaLink="$AY$34"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fmlaLink="$AY$36" lockText="1"/>
</file>

<file path=xl/ctrlProps/ctrlProp109.xml><?xml version="1.0" encoding="utf-8"?>
<formControlPr xmlns="http://schemas.microsoft.com/office/spreadsheetml/2009/9/main" objectType="CheckBox" fmlaLink="$AY$37"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fmlaLink="$AY$38" lockText="1"/>
</file>

<file path=xl/ctrlProps/ctrlProp111.xml><?xml version="1.0" encoding="utf-8"?>
<formControlPr xmlns="http://schemas.microsoft.com/office/spreadsheetml/2009/9/main" objectType="CheckBox" fmlaLink="$AY$39"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fmlaLink="$AY$41" lockText="1"/>
</file>

<file path=xl/ctrlProps/ctrlProp125.xml><?xml version="1.0" encoding="utf-8"?>
<formControlPr xmlns="http://schemas.microsoft.com/office/spreadsheetml/2009/9/main" objectType="CheckBox" fmlaLink="$AY$40" lockText="1"/>
</file>

<file path=xl/ctrlProps/ctrlProp126.xml><?xml version="1.0" encoding="utf-8"?>
<formControlPr xmlns="http://schemas.microsoft.com/office/spreadsheetml/2009/9/main" objectType="CheckBox" fmlaLink="$AY$35" lockText="1"/>
</file>

<file path=xl/ctrlProps/ctrlProp127.xml><?xml version="1.0" encoding="utf-8"?>
<formControlPr xmlns="http://schemas.microsoft.com/office/spreadsheetml/2009/9/main" objectType="CheckBox" fmlaLink="$AY$34"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fmlaLink="$BS$17" lockText="1"/>
</file>

<file path=xl/ctrlProps/ctrlProp143.xml><?xml version="1.0" encoding="utf-8"?>
<formControlPr xmlns="http://schemas.microsoft.com/office/spreadsheetml/2009/9/main" objectType="CheckBox" checked="Checked" fmlaLink="$BS$18" lockText="1"/>
</file>

<file path=xl/ctrlProps/ctrlProp144.xml><?xml version="1.0" encoding="utf-8"?>
<formControlPr xmlns="http://schemas.microsoft.com/office/spreadsheetml/2009/9/main" objectType="CheckBox" fmlaLink="$BS$19" lockText="1"/>
</file>

<file path=xl/ctrlProps/ctrlProp145.xml><?xml version="1.0" encoding="utf-8"?>
<formControlPr xmlns="http://schemas.microsoft.com/office/spreadsheetml/2009/9/main" objectType="CheckBox" checked="Checked" fmlaLink="$BS$20" lockText="1"/>
</file>

<file path=xl/ctrlProps/ctrlProp146.xml><?xml version="1.0" encoding="utf-8"?>
<formControlPr xmlns="http://schemas.microsoft.com/office/spreadsheetml/2009/9/main" objectType="CheckBox" checked="Checked" fmlaLink="$BS$22" lockText="1"/>
</file>

<file path=xl/ctrlProps/ctrlProp147.xml><?xml version="1.0" encoding="utf-8"?>
<formControlPr xmlns="http://schemas.microsoft.com/office/spreadsheetml/2009/9/main" objectType="CheckBox" fmlaLink="$BS$21" lockText="1"/>
</file>

<file path=xl/ctrlProps/ctrlProp148.xml><?xml version="1.0" encoding="utf-8"?>
<formControlPr xmlns="http://schemas.microsoft.com/office/spreadsheetml/2009/9/main" objectType="CheckBox" fmlaLink="$BS$16" lockText="1"/>
</file>

<file path=xl/ctrlProps/ctrlProp149.xml><?xml version="1.0" encoding="utf-8"?>
<formControlPr xmlns="http://schemas.microsoft.com/office/spreadsheetml/2009/9/main" objectType="CheckBox" checked="Checked" fmlaLink="$BS$15"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fmlaLink="$BT$18" lockText="1"/>
</file>

<file path=xl/ctrlProps/ctrlProp165.xml><?xml version="1.0" encoding="utf-8"?>
<formControlPr xmlns="http://schemas.microsoft.com/office/spreadsheetml/2009/9/main" objectType="CheckBox" fmlaLink="$BT$19" lockText="1"/>
</file>

<file path=xl/ctrlProps/ctrlProp166.xml><?xml version="1.0" encoding="utf-8"?>
<formControlPr xmlns="http://schemas.microsoft.com/office/spreadsheetml/2009/9/main" objectType="CheckBox" fmlaLink="$BT$20" lockText="1"/>
</file>

<file path=xl/ctrlProps/ctrlProp167.xml><?xml version="1.0" encoding="utf-8"?>
<formControlPr xmlns="http://schemas.microsoft.com/office/spreadsheetml/2009/9/main" objectType="CheckBox" fmlaLink="$BT$21" lockText="1"/>
</file>

<file path=xl/ctrlProps/ctrlProp168.xml><?xml version="1.0" encoding="utf-8"?>
<formControlPr xmlns="http://schemas.microsoft.com/office/spreadsheetml/2009/9/main" objectType="CheckBox" fmlaLink="$BT$23" lockText="1"/>
</file>

<file path=xl/ctrlProps/ctrlProp169.xml><?xml version="1.0" encoding="utf-8"?>
<formControlPr xmlns="http://schemas.microsoft.com/office/spreadsheetml/2009/9/main" objectType="CheckBox" fmlaLink="$BT$22"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fmlaLink="$BT$17" lockText="1"/>
</file>

<file path=xl/ctrlProps/ctrlProp171.xml><?xml version="1.0" encoding="utf-8"?>
<formControlPr xmlns="http://schemas.microsoft.com/office/spreadsheetml/2009/9/main" objectType="CheckBox" fmlaLink="$BT$16"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fmlaLink="$AV$15"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fmlaLink="$AV$18"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fmlaLink="$AV$17"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checked="Checked" lockText="1"/>
</file>

<file path=xl/ctrlProps/ctrlProp50.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checked="Checked"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checked="Checked" fmlaLink="$AY$36" lockText="1"/>
</file>

<file path=xl/ctrlProps/ctrlProp83.xml><?xml version="1.0" encoding="utf-8"?>
<formControlPr xmlns="http://schemas.microsoft.com/office/spreadsheetml/2009/9/main" objectType="CheckBox" fmlaLink="$AY$37" lockText="1"/>
</file>

<file path=xl/ctrlProps/ctrlProp84.xml><?xml version="1.0" encoding="utf-8"?>
<formControlPr xmlns="http://schemas.microsoft.com/office/spreadsheetml/2009/9/main" objectType="CheckBox" fmlaLink="$AY$38" lockText="1"/>
</file>

<file path=xl/ctrlProps/ctrlProp85.xml><?xml version="1.0" encoding="utf-8"?>
<formControlPr xmlns="http://schemas.microsoft.com/office/spreadsheetml/2009/9/main" objectType="CheckBox" checked="Checked" fmlaLink="$AY$3"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checked="Checked" lockText="1"/>
</file>

<file path=xl/ctrlProps/ctrlProp98.xml><?xml version="1.0" encoding="utf-8"?>
<formControlPr xmlns="http://schemas.microsoft.com/office/spreadsheetml/2009/9/main" objectType="CheckBox" fmlaLink="$AY$41" lockText="1"/>
</file>

<file path=xl/ctrlProps/ctrlProp99.xml><?xml version="1.0" encoding="utf-8"?>
<formControlPr xmlns="http://schemas.microsoft.com/office/spreadsheetml/2009/9/main" objectType="CheckBox" checked="Checked" fmlaLink="$AY$40" lockText="1"/>
</file>

<file path=xl/drawings/drawing1.xml><?xml version="1.0" encoding="utf-8"?>
<xdr:wsDr xmlns:xdr="http://schemas.openxmlformats.org/drawingml/2006/spreadsheetDrawing" xmlns:a="http://schemas.openxmlformats.org/drawingml/2006/main">
  <xdr:twoCellAnchor>
    <xdr:from>
      <xdr:col>15</xdr:col>
      <xdr:colOff>9525</xdr:colOff>
      <xdr:row>52</xdr:row>
      <xdr:rowOff>28577</xdr:rowOff>
    </xdr:from>
    <xdr:to>
      <xdr:col>15</xdr:col>
      <xdr:colOff>133350</xdr:colOff>
      <xdr:row>58</xdr:row>
      <xdr:rowOff>123825</xdr:rowOff>
    </xdr:to>
    <xdr:sp macro="" textlink="">
      <xdr:nvSpPr>
        <xdr:cNvPr id="2" name="右中かっこ 1">
          <a:extLst>
            <a:ext uri="{FF2B5EF4-FFF2-40B4-BE49-F238E27FC236}">
              <a16:creationId xmlns:a16="http://schemas.microsoft.com/office/drawing/2014/main" id="{00000000-0008-0000-0100-000005000000}"/>
            </a:ext>
          </a:extLst>
        </xdr:cNvPr>
        <xdr:cNvSpPr/>
      </xdr:nvSpPr>
      <xdr:spPr>
        <a:xfrm>
          <a:off x="2343150" y="8763002"/>
          <a:ext cx="123825" cy="1123948"/>
        </a:xfrm>
        <a:prstGeom prst="rightBrace">
          <a:avLst>
            <a:gd name="adj1" fmla="val 38859"/>
            <a:gd name="adj2" fmla="val 40648"/>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0</xdr:colOff>
      <xdr:row>8</xdr:row>
      <xdr:rowOff>171449</xdr:rowOff>
    </xdr:from>
    <xdr:to>
      <xdr:col>19</xdr:col>
      <xdr:colOff>19050</xdr:colOff>
      <xdr:row>12</xdr:row>
      <xdr:rowOff>190499</xdr:rowOff>
    </xdr:to>
    <xdr:grpSp>
      <xdr:nvGrpSpPr>
        <xdr:cNvPr id="3" name="グループ化 2">
          <a:extLst>
            <a:ext uri="{FF2B5EF4-FFF2-40B4-BE49-F238E27FC236}">
              <a16:creationId xmlns:a16="http://schemas.microsoft.com/office/drawing/2014/main" id="{00000000-0008-0000-0100-000006000000}"/>
            </a:ext>
          </a:extLst>
        </xdr:cNvPr>
        <xdr:cNvGrpSpPr/>
      </xdr:nvGrpSpPr>
      <xdr:grpSpPr>
        <a:xfrm>
          <a:off x="1194661" y="1422614"/>
          <a:ext cx="1794897" cy="793966"/>
          <a:chOff x="1085850" y="1962150"/>
          <a:chExt cx="1638300" cy="809625"/>
        </a:xfrm>
      </xdr:grpSpPr>
      <xdr:cxnSp macro="">
        <xdr:nvCxnSpPr>
          <xdr:cNvPr id="4" name="直線コネクタ 3">
            <a:extLst>
              <a:ext uri="{FF2B5EF4-FFF2-40B4-BE49-F238E27FC236}">
                <a16:creationId xmlns:a16="http://schemas.microsoft.com/office/drawing/2014/main" id="{00000000-0008-0000-0100-000007000000}"/>
              </a:ext>
            </a:extLst>
          </xdr:cNvPr>
          <xdr:cNvCxnSpPr/>
        </xdr:nvCxnSpPr>
        <xdr:spPr>
          <a:xfrm flipV="1">
            <a:off x="1085850" y="1971675"/>
            <a:ext cx="1619250" cy="80010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00000000-0008-0000-0100-000008000000}"/>
              </a:ext>
            </a:extLst>
          </xdr:cNvPr>
          <xdr:cNvCxnSpPr/>
        </xdr:nvCxnSpPr>
        <xdr:spPr>
          <a:xfrm>
            <a:off x="1085850" y="1962150"/>
            <a:ext cx="1638300" cy="8096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133350</xdr:colOff>
      <xdr:row>39</xdr:row>
      <xdr:rowOff>38099</xdr:rowOff>
    </xdr:from>
    <xdr:to>
      <xdr:col>31</xdr:col>
      <xdr:colOff>0</xdr:colOff>
      <xdr:row>40</xdr:row>
      <xdr:rowOff>146049</xdr:rowOff>
    </xdr:to>
    <xdr:sp macro="" textlink="">
      <xdr:nvSpPr>
        <xdr:cNvPr id="2" name="Line 4">
          <a:extLst>
            <a:ext uri="{FF2B5EF4-FFF2-40B4-BE49-F238E27FC236}">
              <a16:creationId xmlns:a16="http://schemas.microsoft.com/office/drawing/2014/main" id="{00000000-0008-0000-0B00-000002000000}"/>
            </a:ext>
          </a:extLst>
        </xdr:cNvPr>
        <xdr:cNvSpPr>
          <a:spLocks noChangeShapeType="1"/>
        </xdr:cNvSpPr>
      </xdr:nvSpPr>
      <xdr:spPr bwMode="auto">
        <a:xfrm flipH="1">
          <a:off x="2025650" y="5975349"/>
          <a:ext cx="3371850" cy="260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9525</xdr:colOff>
      <xdr:row>39</xdr:row>
      <xdr:rowOff>38099</xdr:rowOff>
    </xdr:from>
    <xdr:to>
      <xdr:col>53</xdr:col>
      <xdr:colOff>152399</xdr:colOff>
      <xdr:row>41</xdr:row>
      <xdr:rowOff>9524</xdr:rowOff>
    </xdr:to>
    <xdr:sp macro="" textlink="">
      <xdr:nvSpPr>
        <xdr:cNvPr id="3" name="Line 3">
          <a:extLst>
            <a:ext uri="{FF2B5EF4-FFF2-40B4-BE49-F238E27FC236}">
              <a16:creationId xmlns:a16="http://schemas.microsoft.com/office/drawing/2014/main" id="{00000000-0008-0000-0B00-000003000000}"/>
            </a:ext>
          </a:extLst>
        </xdr:cNvPr>
        <xdr:cNvSpPr>
          <a:spLocks noChangeShapeType="1"/>
        </xdr:cNvSpPr>
      </xdr:nvSpPr>
      <xdr:spPr bwMode="auto">
        <a:xfrm flipV="1">
          <a:off x="7515225" y="59753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9525</xdr:colOff>
      <xdr:row>86</xdr:row>
      <xdr:rowOff>38099</xdr:rowOff>
    </xdr:from>
    <xdr:to>
      <xdr:col>53</xdr:col>
      <xdr:colOff>152399</xdr:colOff>
      <xdr:row>88</xdr:row>
      <xdr:rowOff>9524</xdr:rowOff>
    </xdr:to>
    <xdr:sp macro="" textlink="">
      <xdr:nvSpPr>
        <xdr:cNvPr id="4" name="Line 3">
          <a:extLst>
            <a:ext uri="{FF2B5EF4-FFF2-40B4-BE49-F238E27FC236}">
              <a16:creationId xmlns:a16="http://schemas.microsoft.com/office/drawing/2014/main" id="{00000000-0008-0000-0B00-000004000000}"/>
            </a:ext>
          </a:extLst>
        </xdr:cNvPr>
        <xdr:cNvSpPr>
          <a:spLocks noChangeShapeType="1"/>
        </xdr:cNvSpPr>
      </xdr:nvSpPr>
      <xdr:spPr bwMode="auto">
        <a:xfrm flipV="1">
          <a:off x="7515225" y="1332229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9525</xdr:colOff>
      <xdr:row>88</xdr:row>
      <xdr:rowOff>38099</xdr:rowOff>
    </xdr:from>
    <xdr:to>
      <xdr:col>53</xdr:col>
      <xdr:colOff>152399</xdr:colOff>
      <xdr:row>90</xdr:row>
      <xdr:rowOff>9524</xdr:rowOff>
    </xdr:to>
    <xdr:sp macro="" textlink="">
      <xdr:nvSpPr>
        <xdr:cNvPr id="5" name="Line 3">
          <a:extLst>
            <a:ext uri="{FF2B5EF4-FFF2-40B4-BE49-F238E27FC236}">
              <a16:creationId xmlns:a16="http://schemas.microsoft.com/office/drawing/2014/main" id="{00000000-0008-0000-0B00-000005000000}"/>
            </a:ext>
          </a:extLst>
        </xdr:cNvPr>
        <xdr:cNvSpPr>
          <a:spLocks noChangeShapeType="1"/>
        </xdr:cNvSpPr>
      </xdr:nvSpPr>
      <xdr:spPr bwMode="auto">
        <a:xfrm flipV="1">
          <a:off x="7515225" y="1362709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142875</xdr:colOff>
      <xdr:row>39</xdr:row>
      <xdr:rowOff>28575</xdr:rowOff>
    </xdr:from>
    <xdr:to>
      <xdr:col>44</xdr:col>
      <xdr:colOff>142875</xdr:colOff>
      <xdr:row>41</xdr:row>
      <xdr:rowOff>9525</xdr:rowOff>
    </xdr:to>
    <xdr:sp macro="" textlink="">
      <xdr:nvSpPr>
        <xdr:cNvPr id="6" name="Line 3">
          <a:extLst>
            <a:ext uri="{FF2B5EF4-FFF2-40B4-BE49-F238E27FC236}">
              <a16:creationId xmlns:a16="http://schemas.microsoft.com/office/drawing/2014/main" id="{00000000-0008-0000-0B00-000006000000}"/>
            </a:ext>
          </a:extLst>
        </xdr:cNvPr>
        <xdr:cNvSpPr>
          <a:spLocks noChangeShapeType="1"/>
        </xdr:cNvSpPr>
      </xdr:nvSpPr>
      <xdr:spPr bwMode="auto">
        <a:xfrm flipV="1">
          <a:off x="6588125" y="5965825"/>
          <a:ext cx="908050" cy="285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9525</xdr:colOff>
      <xdr:row>86</xdr:row>
      <xdr:rowOff>38099</xdr:rowOff>
    </xdr:from>
    <xdr:to>
      <xdr:col>53</xdr:col>
      <xdr:colOff>152399</xdr:colOff>
      <xdr:row>88</xdr:row>
      <xdr:rowOff>9524</xdr:rowOff>
    </xdr:to>
    <xdr:sp macro="" textlink="">
      <xdr:nvSpPr>
        <xdr:cNvPr id="7" name="Line 3">
          <a:extLst>
            <a:ext uri="{FF2B5EF4-FFF2-40B4-BE49-F238E27FC236}">
              <a16:creationId xmlns:a16="http://schemas.microsoft.com/office/drawing/2014/main" id="{00000000-0008-0000-0B00-000007000000}"/>
            </a:ext>
          </a:extLst>
        </xdr:cNvPr>
        <xdr:cNvSpPr>
          <a:spLocks noChangeShapeType="1"/>
        </xdr:cNvSpPr>
      </xdr:nvSpPr>
      <xdr:spPr bwMode="auto">
        <a:xfrm flipV="1">
          <a:off x="7515225" y="1332229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142875</xdr:colOff>
      <xdr:row>86</xdr:row>
      <xdr:rowOff>28575</xdr:rowOff>
    </xdr:from>
    <xdr:to>
      <xdr:col>44</xdr:col>
      <xdr:colOff>142875</xdr:colOff>
      <xdr:row>88</xdr:row>
      <xdr:rowOff>9525</xdr:rowOff>
    </xdr:to>
    <xdr:sp macro="" textlink="">
      <xdr:nvSpPr>
        <xdr:cNvPr id="8" name="Line 3">
          <a:extLst>
            <a:ext uri="{FF2B5EF4-FFF2-40B4-BE49-F238E27FC236}">
              <a16:creationId xmlns:a16="http://schemas.microsoft.com/office/drawing/2014/main" id="{00000000-0008-0000-0B00-000008000000}"/>
            </a:ext>
          </a:extLst>
        </xdr:cNvPr>
        <xdr:cNvSpPr>
          <a:spLocks noChangeShapeType="1"/>
        </xdr:cNvSpPr>
      </xdr:nvSpPr>
      <xdr:spPr bwMode="auto">
        <a:xfrm flipV="1">
          <a:off x="6588125" y="13312775"/>
          <a:ext cx="908050" cy="285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9525</xdr:colOff>
      <xdr:row>135</xdr:row>
      <xdr:rowOff>38099</xdr:rowOff>
    </xdr:from>
    <xdr:to>
      <xdr:col>53</xdr:col>
      <xdr:colOff>152399</xdr:colOff>
      <xdr:row>137</xdr:row>
      <xdr:rowOff>9524</xdr:rowOff>
    </xdr:to>
    <xdr:sp macro="" textlink="">
      <xdr:nvSpPr>
        <xdr:cNvPr id="9" name="Line 3">
          <a:extLst>
            <a:ext uri="{FF2B5EF4-FFF2-40B4-BE49-F238E27FC236}">
              <a16:creationId xmlns:a16="http://schemas.microsoft.com/office/drawing/2014/main" id="{00000000-0008-0000-0B00-000009000000}"/>
            </a:ext>
          </a:extLst>
        </xdr:cNvPr>
        <xdr:cNvSpPr>
          <a:spLocks noChangeShapeType="1"/>
        </xdr:cNvSpPr>
      </xdr:nvSpPr>
      <xdr:spPr bwMode="auto">
        <a:xfrm flipV="1">
          <a:off x="7515225" y="2113279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9525</xdr:colOff>
      <xdr:row>137</xdr:row>
      <xdr:rowOff>38099</xdr:rowOff>
    </xdr:from>
    <xdr:to>
      <xdr:col>53</xdr:col>
      <xdr:colOff>152399</xdr:colOff>
      <xdr:row>139</xdr:row>
      <xdr:rowOff>9524</xdr:rowOff>
    </xdr:to>
    <xdr:sp macro="" textlink="">
      <xdr:nvSpPr>
        <xdr:cNvPr id="10" name="Line 3">
          <a:extLst>
            <a:ext uri="{FF2B5EF4-FFF2-40B4-BE49-F238E27FC236}">
              <a16:creationId xmlns:a16="http://schemas.microsoft.com/office/drawing/2014/main" id="{00000000-0008-0000-0B00-00000A000000}"/>
            </a:ext>
          </a:extLst>
        </xdr:cNvPr>
        <xdr:cNvSpPr>
          <a:spLocks noChangeShapeType="1"/>
        </xdr:cNvSpPr>
      </xdr:nvSpPr>
      <xdr:spPr bwMode="auto">
        <a:xfrm flipV="1">
          <a:off x="7515225" y="2143759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142875</xdr:colOff>
      <xdr:row>135</xdr:row>
      <xdr:rowOff>28575</xdr:rowOff>
    </xdr:from>
    <xdr:to>
      <xdr:col>44</xdr:col>
      <xdr:colOff>142875</xdr:colOff>
      <xdr:row>137</xdr:row>
      <xdr:rowOff>9525</xdr:rowOff>
    </xdr:to>
    <xdr:sp macro="" textlink="">
      <xdr:nvSpPr>
        <xdr:cNvPr id="11" name="Line 3">
          <a:extLst>
            <a:ext uri="{FF2B5EF4-FFF2-40B4-BE49-F238E27FC236}">
              <a16:creationId xmlns:a16="http://schemas.microsoft.com/office/drawing/2014/main" id="{00000000-0008-0000-0B00-00000B000000}"/>
            </a:ext>
          </a:extLst>
        </xdr:cNvPr>
        <xdr:cNvSpPr>
          <a:spLocks noChangeShapeType="1"/>
        </xdr:cNvSpPr>
      </xdr:nvSpPr>
      <xdr:spPr bwMode="auto">
        <a:xfrm flipV="1">
          <a:off x="6588125" y="21123275"/>
          <a:ext cx="908050" cy="285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9525</xdr:colOff>
      <xdr:row>185</xdr:row>
      <xdr:rowOff>38099</xdr:rowOff>
    </xdr:from>
    <xdr:to>
      <xdr:col>53</xdr:col>
      <xdr:colOff>152399</xdr:colOff>
      <xdr:row>187</xdr:row>
      <xdr:rowOff>9524</xdr:rowOff>
    </xdr:to>
    <xdr:sp macro="" textlink="">
      <xdr:nvSpPr>
        <xdr:cNvPr id="12" name="Line 3">
          <a:extLst>
            <a:ext uri="{FF2B5EF4-FFF2-40B4-BE49-F238E27FC236}">
              <a16:creationId xmlns:a16="http://schemas.microsoft.com/office/drawing/2014/main" id="{00000000-0008-0000-0B00-00000C000000}"/>
            </a:ext>
          </a:extLst>
        </xdr:cNvPr>
        <xdr:cNvSpPr>
          <a:spLocks noChangeShapeType="1"/>
        </xdr:cNvSpPr>
      </xdr:nvSpPr>
      <xdr:spPr bwMode="auto">
        <a:xfrm flipV="1">
          <a:off x="7515225" y="289115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9525</xdr:colOff>
      <xdr:row>187</xdr:row>
      <xdr:rowOff>38099</xdr:rowOff>
    </xdr:from>
    <xdr:to>
      <xdr:col>53</xdr:col>
      <xdr:colOff>152399</xdr:colOff>
      <xdr:row>189</xdr:row>
      <xdr:rowOff>9524</xdr:rowOff>
    </xdr:to>
    <xdr:sp macro="" textlink="">
      <xdr:nvSpPr>
        <xdr:cNvPr id="13" name="Line 3">
          <a:extLst>
            <a:ext uri="{FF2B5EF4-FFF2-40B4-BE49-F238E27FC236}">
              <a16:creationId xmlns:a16="http://schemas.microsoft.com/office/drawing/2014/main" id="{00000000-0008-0000-0B00-00000D000000}"/>
            </a:ext>
          </a:extLst>
        </xdr:cNvPr>
        <xdr:cNvSpPr>
          <a:spLocks noChangeShapeType="1"/>
        </xdr:cNvSpPr>
      </xdr:nvSpPr>
      <xdr:spPr bwMode="auto">
        <a:xfrm flipV="1">
          <a:off x="7515225" y="292163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9525</xdr:colOff>
      <xdr:row>185</xdr:row>
      <xdr:rowOff>38099</xdr:rowOff>
    </xdr:from>
    <xdr:to>
      <xdr:col>53</xdr:col>
      <xdr:colOff>152399</xdr:colOff>
      <xdr:row>187</xdr:row>
      <xdr:rowOff>9524</xdr:rowOff>
    </xdr:to>
    <xdr:sp macro="" textlink="">
      <xdr:nvSpPr>
        <xdr:cNvPr id="14" name="Line 3">
          <a:extLst>
            <a:ext uri="{FF2B5EF4-FFF2-40B4-BE49-F238E27FC236}">
              <a16:creationId xmlns:a16="http://schemas.microsoft.com/office/drawing/2014/main" id="{00000000-0008-0000-0B00-00000E000000}"/>
            </a:ext>
          </a:extLst>
        </xdr:cNvPr>
        <xdr:cNvSpPr>
          <a:spLocks noChangeShapeType="1"/>
        </xdr:cNvSpPr>
      </xdr:nvSpPr>
      <xdr:spPr bwMode="auto">
        <a:xfrm flipV="1">
          <a:off x="7515225" y="289115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142875</xdr:colOff>
      <xdr:row>185</xdr:row>
      <xdr:rowOff>28575</xdr:rowOff>
    </xdr:from>
    <xdr:to>
      <xdr:col>44</xdr:col>
      <xdr:colOff>142875</xdr:colOff>
      <xdr:row>187</xdr:row>
      <xdr:rowOff>9525</xdr:rowOff>
    </xdr:to>
    <xdr:sp macro="" textlink="">
      <xdr:nvSpPr>
        <xdr:cNvPr id="15" name="Line 3">
          <a:extLst>
            <a:ext uri="{FF2B5EF4-FFF2-40B4-BE49-F238E27FC236}">
              <a16:creationId xmlns:a16="http://schemas.microsoft.com/office/drawing/2014/main" id="{00000000-0008-0000-0B00-00000F000000}"/>
            </a:ext>
          </a:extLst>
        </xdr:cNvPr>
        <xdr:cNvSpPr>
          <a:spLocks noChangeShapeType="1"/>
        </xdr:cNvSpPr>
      </xdr:nvSpPr>
      <xdr:spPr bwMode="auto">
        <a:xfrm flipV="1">
          <a:off x="6588125" y="28902025"/>
          <a:ext cx="908050" cy="285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9525</xdr:colOff>
      <xdr:row>185</xdr:row>
      <xdr:rowOff>38099</xdr:rowOff>
    </xdr:from>
    <xdr:to>
      <xdr:col>53</xdr:col>
      <xdr:colOff>152399</xdr:colOff>
      <xdr:row>187</xdr:row>
      <xdr:rowOff>9524</xdr:rowOff>
    </xdr:to>
    <xdr:sp macro="" textlink="">
      <xdr:nvSpPr>
        <xdr:cNvPr id="16" name="Line 3">
          <a:extLst>
            <a:ext uri="{FF2B5EF4-FFF2-40B4-BE49-F238E27FC236}">
              <a16:creationId xmlns:a16="http://schemas.microsoft.com/office/drawing/2014/main" id="{00000000-0008-0000-0B00-000010000000}"/>
            </a:ext>
          </a:extLst>
        </xdr:cNvPr>
        <xdr:cNvSpPr>
          <a:spLocks noChangeShapeType="1"/>
        </xdr:cNvSpPr>
      </xdr:nvSpPr>
      <xdr:spPr bwMode="auto">
        <a:xfrm flipV="1">
          <a:off x="7515225" y="289115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20411</xdr:colOff>
      <xdr:row>86</xdr:row>
      <xdr:rowOff>8161</xdr:rowOff>
    </xdr:from>
    <xdr:to>
      <xdr:col>31</xdr:col>
      <xdr:colOff>7483</xdr:colOff>
      <xdr:row>89</xdr:row>
      <xdr:rowOff>142875</xdr:rowOff>
    </xdr:to>
    <xdr:sp macro="" textlink="">
      <xdr:nvSpPr>
        <xdr:cNvPr id="17" name="Line 4">
          <a:extLst>
            <a:ext uri="{FF2B5EF4-FFF2-40B4-BE49-F238E27FC236}">
              <a16:creationId xmlns:a16="http://schemas.microsoft.com/office/drawing/2014/main" id="{00000000-0008-0000-0B00-000011000000}"/>
            </a:ext>
          </a:extLst>
        </xdr:cNvPr>
        <xdr:cNvSpPr>
          <a:spLocks noChangeShapeType="1"/>
        </xdr:cNvSpPr>
      </xdr:nvSpPr>
      <xdr:spPr bwMode="auto">
        <a:xfrm flipH="1">
          <a:off x="2052411" y="13292361"/>
          <a:ext cx="3352572" cy="59191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20411</xdr:colOff>
      <xdr:row>135</xdr:row>
      <xdr:rowOff>8161</xdr:rowOff>
    </xdr:from>
    <xdr:to>
      <xdr:col>31</xdr:col>
      <xdr:colOff>7483</xdr:colOff>
      <xdr:row>138</xdr:row>
      <xdr:rowOff>142875</xdr:rowOff>
    </xdr:to>
    <xdr:sp macro="" textlink="">
      <xdr:nvSpPr>
        <xdr:cNvPr id="18" name="Line 4">
          <a:extLst>
            <a:ext uri="{FF2B5EF4-FFF2-40B4-BE49-F238E27FC236}">
              <a16:creationId xmlns:a16="http://schemas.microsoft.com/office/drawing/2014/main" id="{00000000-0008-0000-0B00-000012000000}"/>
            </a:ext>
          </a:extLst>
        </xdr:cNvPr>
        <xdr:cNvSpPr>
          <a:spLocks noChangeShapeType="1"/>
        </xdr:cNvSpPr>
      </xdr:nvSpPr>
      <xdr:spPr bwMode="auto">
        <a:xfrm flipH="1">
          <a:off x="2052411" y="21102861"/>
          <a:ext cx="3352572" cy="59191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20411</xdr:colOff>
      <xdr:row>185</xdr:row>
      <xdr:rowOff>8161</xdr:rowOff>
    </xdr:from>
    <xdr:to>
      <xdr:col>31</xdr:col>
      <xdr:colOff>7483</xdr:colOff>
      <xdr:row>188</xdr:row>
      <xdr:rowOff>142875</xdr:rowOff>
    </xdr:to>
    <xdr:sp macro="" textlink="">
      <xdr:nvSpPr>
        <xdr:cNvPr id="19" name="Line 4">
          <a:extLst>
            <a:ext uri="{FF2B5EF4-FFF2-40B4-BE49-F238E27FC236}">
              <a16:creationId xmlns:a16="http://schemas.microsoft.com/office/drawing/2014/main" id="{00000000-0008-0000-0B00-000013000000}"/>
            </a:ext>
          </a:extLst>
        </xdr:cNvPr>
        <xdr:cNvSpPr>
          <a:spLocks noChangeShapeType="1"/>
        </xdr:cNvSpPr>
      </xdr:nvSpPr>
      <xdr:spPr bwMode="auto">
        <a:xfrm flipH="1">
          <a:off x="2052411" y="28881611"/>
          <a:ext cx="3352572" cy="59191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62</xdr:col>
      <xdr:colOff>9525</xdr:colOff>
      <xdr:row>36</xdr:row>
      <xdr:rowOff>0</xdr:rowOff>
    </xdr:from>
    <xdr:to>
      <xdr:col>70</xdr:col>
      <xdr:colOff>133350</xdr:colOff>
      <xdr:row>38</xdr:row>
      <xdr:rowOff>0</xdr:rowOff>
    </xdr:to>
    <xdr:sp macro="" textlink="">
      <xdr:nvSpPr>
        <xdr:cNvPr id="2" name="Line 2">
          <a:extLst>
            <a:ext uri="{FF2B5EF4-FFF2-40B4-BE49-F238E27FC236}">
              <a16:creationId xmlns:a16="http://schemas.microsoft.com/office/drawing/2014/main" id="{00000000-0008-0000-0C00-000002000000}"/>
            </a:ext>
          </a:extLst>
        </xdr:cNvPr>
        <xdr:cNvSpPr>
          <a:spLocks noChangeShapeType="1"/>
        </xdr:cNvSpPr>
      </xdr:nvSpPr>
      <xdr:spPr bwMode="auto">
        <a:xfrm flipV="1">
          <a:off x="10296525" y="6045200"/>
          <a:ext cx="1317625" cy="3556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12699</xdr:colOff>
      <xdr:row>36</xdr:row>
      <xdr:rowOff>11723</xdr:rowOff>
    </xdr:from>
    <xdr:to>
      <xdr:col>59</xdr:col>
      <xdr:colOff>12699</xdr:colOff>
      <xdr:row>37</xdr:row>
      <xdr:rowOff>175846</xdr:rowOff>
    </xdr:to>
    <xdr:sp macro="" textlink="">
      <xdr:nvSpPr>
        <xdr:cNvPr id="3" name="Line 3">
          <a:extLst>
            <a:ext uri="{FF2B5EF4-FFF2-40B4-BE49-F238E27FC236}">
              <a16:creationId xmlns:a16="http://schemas.microsoft.com/office/drawing/2014/main" id="{00000000-0008-0000-0C00-000003000000}"/>
            </a:ext>
          </a:extLst>
        </xdr:cNvPr>
        <xdr:cNvSpPr>
          <a:spLocks noChangeShapeType="1"/>
        </xdr:cNvSpPr>
      </xdr:nvSpPr>
      <xdr:spPr bwMode="auto">
        <a:xfrm flipV="1">
          <a:off x="6851649" y="6056923"/>
          <a:ext cx="3035300" cy="34192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36</xdr:row>
      <xdr:rowOff>7327</xdr:rowOff>
    </xdr:from>
    <xdr:to>
      <xdr:col>29</xdr:col>
      <xdr:colOff>175846</xdr:colOff>
      <xdr:row>37</xdr:row>
      <xdr:rowOff>179754</xdr:rowOff>
    </xdr:to>
    <xdr:sp macro="" textlink="">
      <xdr:nvSpPr>
        <xdr:cNvPr id="4" name="Line 4">
          <a:extLst>
            <a:ext uri="{FF2B5EF4-FFF2-40B4-BE49-F238E27FC236}">
              <a16:creationId xmlns:a16="http://schemas.microsoft.com/office/drawing/2014/main" id="{00000000-0008-0000-0C00-000004000000}"/>
            </a:ext>
          </a:extLst>
        </xdr:cNvPr>
        <xdr:cNvSpPr>
          <a:spLocks noChangeShapeType="1"/>
        </xdr:cNvSpPr>
      </xdr:nvSpPr>
      <xdr:spPr bwMode="auto">
        <a:xfrm flipH="1">
          <a:off x="1117600" y="6052527"/>
          <a:ext cx="4487496" cy="35022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41</xdr:col>
      <xdr:colOff>9525</xdr:colOff>
      <xdr:row>39</xdr:row>
      <xdr:rowOff>38099</xdr:rowOff>
    </xdr:from>
    <xdr:to>
      <xdr:col>49</xdr:col>
      <xdr:colOff>152399</xdr:colOff>
      <xdr:row>41</xdr:row>
      <xdr:rowOff>9524</xdr:rowOff>
    </xdr:to>
    <xdr:sp macro="" textlink="">
      <xdr:nvSpPr>
        <xdr:cNvPr id="2" name="Line 3">
          <a:extLst>
            <a:ext uri="{FF2B5EF4-FFF2-40B4-BE49-F238E27FC236}">
              <a16:creationId xmlns:a16="http://schemas.microsoft.com/office/drawing/2014/main" id="{00000000-0008-0000-0D00-000002000000}"/>
            </a:ext>
          </a:extLst>
        </xdr:cNvPr>
        <xdr:cNvSpPr>
          <a:spLocks noChangeShapeType="1"/>
        </xdr:cNvSpPr>
      </xdr:nvSpPr>
      <xdr:spPr bwMode="auto">
        <a:xfrm flipV="1">
          <a:off x="7210425" y="5949949"/>
          <a:ext cx="12477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0</xdr:colOff>
      <xdr:row>39</xdr:row>
      <xdr:rowOff>28575</xdr:rowOff>
    </xdr:from>
    <xdr:to>
      <xdr:col>40</xdr:col>
      <xdr:colOff>142875</xdr:colOff>
      <xdr:row>41</xdr:row>
      <xdr:rowOff>9525</xdr:rowOff>
    </xdr:to>
    <xdr:sp macro="" textlink="">
      <xdr:nvSpPr>
        <xdr:cNvPr id="3" name="Line 3">
          <a:extLst>
            <a:ext uri="{FF2B5EF4-FFF2-40B4-BE49-F238E27FC236}">
              <a16:creationId xmlns:a16="http://schemas.microsoft.com/office/drawing/2014/main" id="{00000000-0008-0000-0D00-000003000000}"/>
            </a:ext>
          </a:extLst>
        </xdr:cNvPr>
        <xdr:cNvSpPr>
          <a:spLocks noChangeShapeType="1"/>
        </xdr:cNvSpPr>
      </xdr:nvSpPr>
      <xdr:spPr bwMode="auto">
        <a:xfrm flipV="1">
          <a:off x="6362700" y="5940425"/>
          <a:ext cx="835025" cy="285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9525</xdr:colOff>
      <xdr:row>83</xdr:row>
      <xdr:rowOff>38099</xdr:rowOff>
    </xdr:from>
    <xdr:to>
      <xdr:col>49</xdr:col>
      <xdr:colOff>152399</xdr:colOff>
      <xdr:row>87</xdr:row>
      <xdr:rowOff>9524</xdr:rowOff>
    </xdr:to>
    <xdr:sp macro="" textlink="">
      <xdr:nvSpPr>
        <xdr:cNvPr id="4" name="Line 3">
          <a:extLst>
            <a:ext uri="{FF2B5EF4-FFF2-40B4-BE49-F238E27FC236}">
              <a16:creationId xmlns:a16="http://schemas.microsoft.com/office/drawing/2014/main" id="{00000000-0008-0000-0D00-000004000000}"/>
            </a:ext>
          </a:extLst>
        </xdr:cNvPr>
        <xdr:cNvSpPr>
          <a:spLocks noChangeShapeType="1"/>
        </xdr:cNvSpPr>
      </xdr:nvSpPr>
      <xdr:spPr bwMode="auto">
        <a:xfrm flipV="1">
          <a:off x="7210425" y="12801599"/>
          <a:ext cx="1247774"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0</xdr:colOff>
      <xdr:row>83</xdr:row>
      <xdr:rowOff>28575</xdr:rowOff>
    </xdr:from>
    <xdr:to>
      <xdr:col>40</xdr:col>
      <xdr:colOff>142875</xdr:colOff>
      <xdr:row>87</xdr:row>
      <xdr:rowOff>9525</xdr:rowOff>
    </xdr:to>
    <xdr:sp macro="" textlink="">
      <xdr:nvSpPr>
        <xdr:cNvPr id="5" name="Line 3">
          <a:extLst>
            <a:ext uri="{FF2B5EF4-FFF2-40B4-BE49-F238E27FC236}">
              <a16:creationId xmlns:a16="http://schemas.microsoft.com/office/drawing/2014/main" id="{00000000-0008-0000-0D00-000005000000}"/>
            </a:ext>
          </a:extLst>
        </xdr:cNvPr>
        <xdr:cNvSpPr>
          <a:spLocks noChangeShapeType="1"/>
        </xdr:cNvSpPr>
      </xdr:nvSpPr>
      <xdr:spPr bwMode="auto">
        <a:xfrm flipV="1">
          <a:off x="6362700" y="12792075"/>
          <a:ext cx="83502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9525</xdr:colOff>
      <xdr:row>129</xdr:row>
      <xdr:rowOff>38099</xdr:rowOff>
    </xdr:from>
    <xdr:to>
      <xdr:col>49</xdr:col>
      <xdr:colOff>152399</xdr:colOff>
      <xdr:row>133</xdr:row>
      <xdr:rowOff>9524</xdr:rowOff>
    </xdr:to>
    <xdr:sp macro="" textlink="">
      <xdr:nvSpPr>
        <xdr:cNvPr id="6" name="Line 3">
          <a:extLst>
            <a:ext uri="{FF2B5EF4-FFF2-40B4-BE49-F238E27FC236}">
              <a16:creationId xmlns:a16="http://schemas.microsoft.com/office/drawing/2014/main" id="{00000000-0008-0000-0D00-000006000000}"/>
            </a:ext>
          </a:extLst>
        </xdr:cNvPr>
        <xdr:cNvSpPr>
          <a:spLocks noChangeShapeType="1"/>
        </xdr:cNvSpPr>
      </xdr:nvSpPr>
      <xdr:spPr bwMode="auto">
        <a:xfrm flipV="1">
          <a:off x="7210425" y="19958049"/>
          <a:ext cx="1247774"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0</xdr:colOff>
      <xdr:row>129</xdr:row>
      <xdr:rowOff>28575</xdr:rowOff>
    </xdr:from>
    <xdr:to>
      <xdr:col>40</xdr:col>
      <xdr:colOff>142875</xdr:colOff>
      <xdr:row>133</xdr:row>
      <xdr:rowOff>9525</xdr:rowOff>
    </xdr:to>
    <xdr:sp macro="" textlink="">
      <xdr:nvSpPr>
        <xdr:cNvPr id="7" name="Line 3">
          <a:extLst>
            <a:ext uri="{FF2B5EF4-FFF2-40B4-BE49-F238E27FC236}">
              <a16:creationId xmlns:a16="http://schemas.microsoft.com/office/drawing/2014/main" id="{00000000-0008-0000-0D00-000007000000}"/>
            </a:ext>
          </a:extLst>
        </xdr:cNvPr>
        <xdr:cNvSpPr>
          <a:spLocks noChangeShapeType="1"/>
        </xdr:cNvSpPr>
      </xdr:nvSpPr>
      <xdr:spPr bwMode="auto">
        <a:xfrm flipV="1">
          <a:off x="6362700" y="19948525"/>
          <a:ext cx="83502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9525</xdr:colOff>
      <xdr:row>175</xdr:row>
      <xdr:rowOff>38099</xdr:rowOff>
    </xdr:from>
    <xdr:to>
      <xdr:col>49</xdr:col>
      <xdr:colOff>152399</xdr:colOff>
      <xdr:row>179</xdr:row>
      <xdr:rowOff>9524</xdr:rowOff>
    </xdr:to>
    <xdr:sp macro="" textlink="">
      <xdr:nvSpPr>
        <xdr:cNvPr id="8" name="Line 3">
          <a:extLst>
            <a:ext uri="{FF2B5EF4-FFF2-40B4-BE49-F238E27FC236}">
              <a16:creationId xmlns:a16="http://schemas.microsoft.com/office/drawing/2014/main" id="{00000000-0008-0000-0D00-000008000000}"/>
            </a:ext>
          </a:extLst>
        </xdr:cNvPr>
        <xdr:cNvSpPr>
          <a:spLocks noChangeShapeType="1"/>
        </xdr:cNvSpPr>
      </xdr:nvSpPr>
      <xdr:spPr bwMode="auto">
        <a:xfrm flipV="1">
          <a:off x="7210425" y="27139899"/>
          <a:ext cx="1247774"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0</xdr:colOff>
      <xdr:row>175</xdr:row>
      <xdr:rowOff>28575</xdr:rowOff>
    </xdr:from>
    <xdr:to>
      <xdr:col>40</xdr:col>
      <xdr:colOff>142875</xdr:colOff>
      <xdr:row>179</xdr:row>
      <xdr:rowOff>9525</xdr:rowOff>
    </xdr:to>
    <xdr:sp macro="" textlink="">
      <xdr:nvSpPr>
        <xdr:cNvPr id="9" name="Line 3">
          <a:extLst>
            <a:ext uri="{FF2B5EF4-FFF2-40B4-BE49-F238E27FC236}">
              <a16:creationId xmlns:a16="http://schemas.microsoft.com/office/drawing/2014/main" id="{00000000-0008-0000-0D00-000009000000}"/>
            </a:ext>
          </a:extLst>
        </xdr:cNvPr>
        <xdr:cNvSpPr>
          <a:spLocks noChangeShapeType="1"/>
        </xdr:cNvSpPr>
      </xdr:nvSpPr>
      <xdr:spPr bwMode="auto">
        <a:xfrm flipV="1">
          <a:off x="6362700" y="27130375"/>
          <a:ext cx="83502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136072</xdr:colOff>
      <xdr:row>39</xdr:row>
      <xdr:rowOff>6802</xdr:rowOff>
    </xdr:from>
    <xdr:to>
      <xdr:col>31</xdr:col>
      <xdr:colOff>15875</xdr:colOff>
      <xdr:row>41</xdr:row>
      <xdr:rowOff>0</xdr:rowOff>
    </xdr:to>
    <xdr:sp macro="" textlink="">
      <xdr:nvSpPr>
        <xdr:cNvPr id="10" name="Line 4">
          <a:extLst>
            <a:ext uri="{FF2B5EF4-FFF2-40B4-BE49-F238E27FC236}">
              <a16:creationId xmlns:a16="http://schemas.microsoft.com/office/drawing/2014/main" id="{00000000-0008-0000-0D00-00000A000000}"/>
            </a:ext>
          </a:extLst>
        </xdr:cNvPr>
        <xdr:cNvSpPr>
          <a:spLocks noChangeShapeType="1"/>
        </xdr:cNvSpPr>
      </xdr:nvSpPr>
      <xdr:spPr bwMode="auto">
        <a:xfrm flipH="1">
          <a:off x="1882322" y="5918652"/>
          <a:ext cx="3353253" cy="29799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11112</xdr:colOff>
      <xdr:row>83</xdr:row>
      <xdr:rowOff>20411</xdr:rowOff>
    </xdr:from>
    <xdr:to>
      <xdr:col>30</xdr:col>
      <xdr:colOff>156482</xdr:colOff>
      <xdr:row>86</xdr:row>
      <xdr:rowOff>142420</xdr:rowOff>
    </xdr:to>
    <xdr:sp macro="" textlink="">
      <xdr:nvSpPr>
        <xdr:cNvPr id="11" name="Line 4">
          <a:extLst>
            <a:ext uri="{FF2B5EF4-FFF2-40B4-BE49-F238E27FC236}">
              <a16:creationId xmlns:a16="http://schemas.microsoft.com/office/drawing/2014/main" id="{00000000-0008-0000-0D00-00000B000000}"/>
            </a:ext>
          </a:extLst>
        </xdr:cNvPr>
        <xdr:cNvSpPr>
          <a:spLocks noChangeShapeType="1"/>
        </xdr:cNvSpPr>
      </xdr:nvSpPr>
      <xdr:spPr bwMode="auto">
        <a:xfrm flipH="1">
          <a:off x="1897062" y="12783911"/>
          <a:ext cx="3320370" cy="57920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20411</xdr:colOff>
      <xdr:row>129</xdr:row>
      <xdr:rowOff>8161</xdr:rowOff>
    </xdr:from>
    <xdr:to>
      <xdr:col>31</xdr:col>
      <xdr:colOff>7483</xdr:colOff>
      <xdr:row>132</xdr:row>
      <xdr:rowOff>142875</xdr:rowOff>
    </xdr:to>
    <xdr:sp macro="" textlink="">
      <xdr:nvSpPr>
        <xdr:cNvPr id="12" name="Line 4">
          <a:extLst>
            <a:ext uri="{FF2B5EF4-FFF2-40B4-BE49-F238E27FC236}">
              <a16:creationId xmlns:a16="http://schemas.microsoft.com/office/drawing/2014/main" id="{00000000-0008-0000-0D00-00000C000000}"/>
            </a:ext>
          </a:extLst>
        </xdr:cNvPr>
        <xdr:cNvSpPr>
          <a:spLocks noChangeShapeType="1"/>
        </xdr:cNvSpPr>
      </xdr:nvSpPr>
      <xdr:spPr bwMode="auto">
        <a:xfrm flipH="1">
          <a:off x="1906361" y="19928111"/>
          <a:ext cx="3320822" cy="59191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20411</xdr:colOff>
      <xdr:row>175</xdr:row>
      <xdr:rowOff>8161</xdr:rowOff>
    </xdr:from>
    <xdr:to>
      <xdr:col>31</xdr:col>
      <xdr:colOff>7483</xdr:colOff>
      <xdr:row>178</xdr:row>
      <xdr:rowOff>142875</xdr:rowOff>
    </xdr:to>
    <xdr:sp macro="" textlink="">
      <xdr:nvSpPr>
        <xdr:cNvPr id="13" name="Line 4">
          <a:extLst>
            <a:ext uri="{FF2B5EF4-FFF2-40B4-BE49-F238E27FC236}">
              <a16:creationId xmlns:a16="http://schemas.microsoft.com/office/drawing/2014/main" id="{00000000-0008-0000-0D00-00000D000000}"/>
            </a:ext>
          </a:extLst>
        </xdr:cNvPr>
        <xdr:cNvSpPr>
          <a:spLocks noChangeShapeType="1"/>
        </xdr:cNvSpPr>
      </xdr:nvSpPr>
      <xdr:spPr bwMode="auto">
        <a:xfrm flipH="1">
          <a:off x="1906361" y="27109961"/>
          <a:ext cx="3320822" cy="59191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20411</xdr:colOff>
      <xdr:row>175</xdr:row>
      <xdr:rowOff>8161</xdr:rowOff>
    </xdr:from>
    <xdr:to>
      <xdr:col>31</xdr:col>
      <xdr:colOff>7483</xdr:colOff>
      <xdr:row>178</xdr:row>
      <xdr:rowOff>142875</xdr:rowOff>
    </xdr:to>
    <xdr:sp macro="" textlink="">
      <xdr:nvSpPr>
        <xdr:cNvPr id="14" name="Line 4">
          <a:extLst>
            <a:ext uri="{FF2B5EF4-FFF2-40B4-BE49-F238E27FC236}">
              <a16:creationId xmlns:a16="http://schemas.microsoft.com/office/drawing/2014/main" id="{00000000-0008-0000-0D00-00000E000000}"/>
            </a:ext>
          </a:extLst>
        </xdr:cNvPr>
        <xdr:cNvSpPr>
          <a:spLocks noChangeShapeType="1"/>
        </xdr:cNvSpPr>
      </xdr:nvSpPr>
      <xdr:spPr bwMode="auto">
        <a:xfrm flipH="1">
          <a:off x="1906361" y="27109961"/>
          <a:ext cx="3320822" cy="59191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9525</xdr:colOff>
          <xdr:row>24</xdr:row>
          <xdr:rowOff>10432</xdr:rowOff>
        </xdr:from>
        <xdr:to>
          <xdr:col>31</xdr:col>
          <xdr:colOff>0</xdr:colOff>
          <xdr:row>25</xdr:row>
          <xdr:rowOff>20480</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2941108" y="4116765"/>
              <a:ext cx="2403475" cy="179382"/>
              <a:chOff x="3105167" y="1085850"/>
              <a:chExt cx="1447820" cy="209550"/>
            </a:xfrm>
          </xdr:grpSpPr>
          <xdr:sp macro="" textlink="">
            <xdr:nvSpPr>
              <xdr:cNvPr id="965633" name="Check Box 1" hidden="1">
                <a:extLst>
                  <a:ext uri="{63B3BB69-23CF-44E3-9099-C40C66FF867C}">
                    <a14:compatExt spid="_x0000_s965633"/>
                  </a:ext>
                  <a:ext uri="{FF2B5EF4-FFF2-40B4-BE49-F238E27FC236}">
                    <a16:creationId xmlns:a16="http://schemas.microsoft.com/office/drawing/2014/main" id="{00000000-0008-0000-0F00-000001BC0E00}"/>
                  </a:ext>
                </a:extLst>
              </xdr:cNvPr>
              <xdr:cNvSpPr/>
            </xdr:nvSpPr>
            <xdr:spPr bwMode="auto">
              <a:xfrm>
                <a:off x="3105167"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65634" name="Check Box 2" hidden="1">
                <a:extLst>
                  <a:ext uri="{63B3BB69-23CF-44E3-9099-C40C66FF867C}">
                    <a14:compatExt spid="_x0000_s965634"/>
                  </a:ext>
                  <a:ext uri="{FF2B5EF4-FFF2-40B4-BE49-F238E27FC236}">
                    <a16:creationId xmlns:a16="http://schemas.microsoft.com/office/drawing/2014/main" id="{00000000-0008-0000-0F00-000002BC0E00}"/>
                  </a:ext>
                </a:extLst>
              </xdr:cNvPr>
              <xdr:cNvSpPr/>
            </xdr:nvSpPr>
            <xdr:spPr bwMode="auto">
              <a:xfrm>
                <a:off x="3876711"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34</xdr:row>
          <xdr:rowOff>21199</xdr:rowOff>
        </xdr:from>
        <xdr:to>
          <xdr:col>31</xdr:col>
          <xdr:colOff>9525</xdr:colOff>
          <xdr:row>35</xdr:row>
          <xdr:rowOff>43424</xdr:rowOff>
        </xdr:to>
        <xdr:grpSp>
          <xdr:nvGrpSpPr>
            <xdr:cNvPr id="3" name="グループ化 2">
              <a:extLst>
                <a:ext uri="{FF2B5EF4-FFF2-40B4-BE49-F238E27FC236}">
                  <a16:creationId xmlns:a16="http://schemas.microsoft.com/office/drawing/2014/main" id="{00000000-0008-0000-0F00-000003000000}"/>
                </a:ext>
              </a:extLst>
            </xdr:cNvPr>
            <xdr:cNvGrpSpPr/>
          </xdr:nvGrpSpPr>
          <xdr:grpSpPr>
            <a:xfrm>
              <a:off x="2941108" y="6127782"/>
              <a:ext cx="2413000" cy="191559"/>
              <a:chOff x="3105184" y="1085850"/>
              <a:chExt cx="1447811" cy="209550"/>
            </a:xfrm>
          </xdr:grpSpPr>
          <xdr:sp macro="" textlink="">
            <xdr:nvSpPr>
              <xdr:cNvPr id="965635" name="Check Box 3" hidden="1">
                <a:extLst>
                  <a:ext uri="{63B3BB69-23CF-44E3-9099-C40C66FF867C}">
                    <a14:compatExt spid="_x0000_s965635"/>
                  </a:ext>
                  <a:ext uri="{FF2B5EF4-FFF2-40B4-BE49-F238E27FC236}">
                    <a16:creationId xmlns:a16="http://schemas.microsoft.com/office/drawing/2014/main" id="{00000000-0008-0000-0F00-000003BC0E00}"/>
                  </a:ext>
                </a:extLst>
              </xdr:cNvPr>
              <xdr:cNvSpPr/>
            </xdr:nvSpPr>
            <xdr:spPr bwMode="auto">
              <a:xfrm>
                <a:off x="3105184"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65636" name="Check Box 4" hidden="1">
                <a:extLst>
                  <a:ext uri="{63B3BB69-23CF-44E3-9099-C40C66FF867C}">
                    <a14:compatExt spid="_x0000_s965636"/>
                  </a:ext>
                  <a:ext uri="{FF2B5EF4-FFF2-40B4-BE49-F238E27FC236}">
                    <a16:creationId xmlns:a16="http://schemas.microsoft.com/office/drawing/2014/main" id="{00000000-0008-0000-0F00-000004BC0E00}"/>
                  </a:ext>
                </a:extLst>
              </xdr:cNvPr>
              <xdr:cNvSpPr/>
            </xdr:nvSpPr>
            <xdr:spPr bwMode="auto">
              <a:xfrm>
                <a:off x="3876720"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92916</xdr:colOff>
          <xdr:row>12</xdr:row>
          <xdr:rowOff>12</xdr:rowOff>
        </xdr:from>
        <xdr:to>
          <xdr:col>25</xdr:col>
          <xdr:colOff>63500</xdr:colOff>
          <xdr:row>14</xdr:row>
          <xdr:rowOff>134424</xdr:rowOff>
        </xdr:to>
        <xdr:grpSp>
          <xdr:nvGrpSpPr>
            <xdr:cNvPr id="4" name="グループ化 3">
              <a:extLst>
                <a:ext uri="{FF2B5EF4-FFF2-40B4-BE49-F238E27FC236}">
                  <a16:creationId xmlns:a16="http://schemas.microsoft.com/office/drawing/2014/main" id="{00000000-0008-0000-0F00-000004000000}"/>
                </a:ext>
              </a:extLst>
            </xdr:cNvPr>
            <xdr:cNvGrpSpPr/>
          </xdr:nvGrpSpPr>
          <xdr:grpSpPr>
            <a:xfrm>
              <a:off x="505666" y="1809762"/>
              <a:ext cx="3928751" cy="525995"/>
              <a:chOff x="445452" y="1257607"/>
              <a:chExt cx="2996115" cy="312620"/>
            </a:xfrm>
            <a:noFill/>
            <a:effectLst>
              <a:glow rad="127000">
                <a:schemeClr val="tx1"/>
              </a:glow>
            </a:effectLst>
          </xdr:grpSpPr>
          <xdr:grpSp>
            <xdr:nvGrpSpPr>
              <xdr:cNvPr id="5" name="グループ化 4">
                <a:extLst>
                  <a:ext uri="{FF2B5EF4-FFF2-40B4-BE49-F238E27FC236}">
                    <a16:creationId xmlns:a16="http://schemas.microsoft.com/office/drawing/2014/main" id="{00000000-0008-0000-0F00-000005000000}"/>
                  </a:ext>
                </a:extLst>
              </xdr:cNvPr>
              <xdr:cNvGrpSpPr/>
            </xdr:nvGrpSpPr>
            <xdr:grpSpPr>
              <a:xfrm>
                <a:off x="445452" y="1302564"/>
                <a:ext cx="1783912" cy="218088"/>
                <a:chOff x="445452" y="6665145"/>
                <a:chExt cx="1783912" cy="218090"/>
              </a:xfrm>
              <a:grpFill/>
            </xdr:grpSpPr>
            <xdr:sp macro="" textlink="">
              <xdr:nvSpPr>
                <xdr:cNvPr id="965637" name="Check Box 5" hidden="1">
                  <a:extLst>
                    <a:ext uri="{63B3BB69-23CF-44E3-9099-C40C66FF867C}">
                      <a14:compatExt spid="_x0000_s965637"/>
                    </a:ext>
                    <a:ext uri="{FF2B5EF4-FFF2-40B4-BE49-F238E27FC236}">
                      <a16:creationId xmlns:a16="http://schemas.microsoft.com/office/drawing/2014/main" id="{00000000-0008-0000-0F00-000005BC0E00}"/>
                    </a:ext>
                  </a:extLst>
                </xdr:cNvPr>
                <xdr:cNvSpPr/>
              </xdr:nvSpPr>
              <xdr:spPr bwMode="auto">
                <a:xfrm>
                  <a:off x="445452" y="6673679"/>
                  <a:ext cx="1104900" cy="2095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調理衣の着用</a:t>
                  </a:r>
                </a:p>
              </xdr:txBody>
            </xdr:sp>
            <xdr:sp macro="" textlink="">
              <xdr:nvSpPr>
                <xdr:cNvPr id="965638" name="Check Box 6" hidden="1">
                  <a:extLst>
                    <a:ext uri="{63B3BB69-23CF-44E3-9099-C40C66FF867C}">
                      <a14:compatExt spid="_x0000_s965638"/>
                    </a:ext>
                    <a:ext uri="{FF2B5EF4-FFF2-40B4-BE49-F238E27FC236}">
                      <a16:creationId xmlns:a16="http://schemas.microsoft.com/office/drawing/2014/main" id="{00000000-0008-0000-0F00-000006BC0E00}"/>
                    </a:ext>
                  </a:extLst>
                </xdr:cNvPr>
                <xdr:cNvSpPr/>
              </xdr:nvSpPr>
              <xdr:spPr bwMode="auto">
                <a:xfrm>
                  <a:off x="1442660" y="6665145"/>
                  <a:ext cx="786704" cy="2087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頭巾の着用</a:t>
                  </a:r>
                </a:p>
              </xdr:txBody>
            </xdr:sp>
          </xdr:grpSp>
          <xdr:sp macro="" textlink="">
            <xdr:nvSpPr>
              <xdr:cNvPr id="965639" name="Check Box 7" hidden="1">
                <a:extLst>
                  <a:ext uri="{63B3BB69-23CF-44E3-9099-C40C66FF867C}">
                    <a14:compatExt spid="_x0000_s965639"/>
                  </a:ext>
                  <a:ext uri="{FF2B5EF4-FFF2-40B4-BE49-F238E27FC236}">
                    <a16:creationId xmlns:a16="http://schemas.microsoft.com/office/drawing/2014/main" id="{00000000-0008-0000-0F00-000007BC0E00}"/>
                  </a:ext>
                </a:extLst>
              </xdr:cNvPr>
              <xdr:cNvSpPr/>
            </xdr:nvSpPr>
            <xdr:spPr bwMode="auto">
              <a:xfrm>
                <a:off x="2342395" y="1257607"/>
                <a:ext cx="1099172" cy="3126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マスクの着用</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1569</xdr:colOff>
          <xdr:row>37</xdr:row>
          <xdr:rowOff>20395</xdr:rowOff>
        </xdr:from>
        <xdr:to>
          <xdr:col>28</xdr:col>
          <xdr:colOff>31750</xdr:colOff>
          <xdr:row>38</xdr:row>
          <xdr:rowOff>63500</xdr:rowOff>
        </xdr:to>
        <xdr:grpSp>
          <xdr:nvGrpSpPr>
            <xdr:cNvPr id="6" name="グループ化 5">
              <a:extLst>
                <a:ext uri="{FF2B5EF4-FFF2-40B4-BE49-F238E27FC236}">
                  <a16:creationId xmlns:a16="http://schemas.microsoft.com/office/drawing/2014/main" id="{00000000-0008-0000-0F00-000006000000}"/>
                </a:ext>
              </a:extLst>
            </xdr:cNvPr>
            <xdr:cNvGrpSpPr/>
          </xdr:nvGrpSpPr>
          <xdr:grpSpPr>
            <a:xfrm>
              <a:off x="2933152" y="6645562"/>
              <a:ext cx="1966931" cy="212438"/>
              <a:chOff x="3105170" y="1085845"/>
              <a:chExt cx="1187163" cy="196674"/>
            </a:xfrm>
          </xdr:grpSpPr>
          <xdr:sp macro="" textlink="">
            <xdr:nvSpPr>
              <xdr:cNvPr id="965640" name="Check Box 8" hidden="1">
                <a:extLst>
                  <a:ext uri="{63B3BB69-23CF-44E3-9099-C40C66FF867C}">
                    <a14:compatExt spid="_x0000_s965640"/>
                  </a:ext>
                  <a:ext uri="{FF2B5EF4-FFF2-40B4-BE49-F238E27FC236}">
                    <a16:creationId xmlns:a16="http://schemas.microsoft.com/office/drawing/2014/main" id="{00000000-0008-0000-0F00-000008BC0E00}"/>
                  </a:ext>
                </a:extLst>
              </xdr:cNvPr>
              <xdr:cNvSpPr/>
            </xdr:nvSpPr>
            <xdr:spPr bwMode="auto">
              <a:xfrm>
                <a:off x="3105170" y="1085851"/>
                <a:ext cx="452907" cy="1873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65641" name="Check Box 9" hidden="1">
                <a:extLst>
                  <a:ext uri="{63B3BB69-23CF-44E3-9099-C40C66FF867C}">
                    <a14:compatExt spid="_x0000_s965641"/>
                  </a:ext>
                  <a:ext uri="{FF2B5EF4-FFF2-40B4-BE49-F238E27FC236}">
                    <a16:creationId xmlns:a16="http://schemas.microsoft.com/office/drawing/2014/main" id="{00000000-0008-0000-0F00-000009BC0E00}"/>
                  </a:ext>
                </a:extLst>
              </xdr:cNvPr>
              <xdr:cNvSpPr/>
            </xdr:nvSpPr>
            <xdr:spPr bwMode="auto">
              <a:xfrm>
                <a:off x="3863353" y="1085845"/>
                <a:ext cx="428980" cy="1966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489</xdr:colOff>
          <xdr:row>42</xdr:row>
          <xdr:rowOff>137584</xdr:rowOff>
        </xdr:from>
        <xdr:to>
          <xdr:col>28</xdr:col>
          <xdr:colOff>116413</xdr:colOff>
          <xdr:row>44</xdr:row>
          <xdr:rowOff>21166</xdr:rowOff>
        </xdr:to>
        <xdr:grpSp>
          <xdr:nvGrpSpPr>
            <xdr:cNvPr id="7" name="グループ化 6">
              <a:extLst>
                <a:ext uri="{FF2B5EF4-FFF2-40B4-BE49-F238E27FC236}">
                  <a16:creationId xmlns:a16="http://schemas.microsoft.com/office/drawing/2014/main" id="{00000000-0008-0000-0F00-000007000000}"/>
                </a:ext>
              </a:extLst>
            </xdr:cNvPr>
            <xdr:cNvGrpSpPr/>
          </xdr:nvGrpSpPr>
          <xdr:grpSpPr>
            <a:xfrm>
              <a:off x="2932072" y="7609417"/>
              <a:ext cx="2052674" cy="232832"/>
              <a:chOff x="3089341" y="1085850"/>
              <a:chExt cx="1703447" cy="209550"/>
            </a:xfrm>
          </xdr:grpSpPr>
          <xdr:sp macro="" textlink="">
            <xdr:nvSpPr>
              <xdr:cNvPr id="965642" name="Check Box 10" hidden="1">
                <a:extLst>
                  <a:ext uri="{63B3BB69-23CF-44E3-9099-C40C66FF867C}">
                    <a14:compatExt spid="_x0000_s965642"/>
                  </a:ext>
                  <a:ext uri="{FF2B5EF4-FFF2-40B4-BE49-F238E27FC236}">
                    <a16:creationId xmlns:a16="http://schemas.microsoft.com/office/drawing/2014/main" id="{00000000-0008-0000-0F00-00000ABC0E00}"/>
                  </a:ext>
                </a:extLst>
              </xdr:cNvPr>
              <xdr:cNvSpPr/>
            </xdr:nvSpPr>
            <xdr:spPr bwMode="auto">
              <a:xfrm>
                <a:off x="3089341"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65643" name="Check Box 11" hidden="1">
                <a:extLst>
                  <a:ext uri="{63B3BB69-23CF-44E3-9099-C40C66FF867C}">
                    <a14:compatExt spid="_x0000_s965643"/>
                  </a:ext>
                  <a:ext uri="{FF2B5EF4-FFF2-40B4-BE49-F238E27FC236}">
                    <a16:creationId xmlns:a16="http://schemas.microsoft.com/office/drawing/2014/main" id="{00000000-0008-0000-0F00-00000BBC0E00}"/>
                  </a:ext>
                </a:extLst>
              </xdr:cNvPr>
              <xdr:cNvSpPr/>
            </xdr:nvSpPr>
            <xdr:spPr bwMode="auto">
              <a:xfrm>
                <a:off x="4118607" y="1085850"/>
                <a:ext cx="6741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483</xdr:colOff>
          <xdr:row>47</xdr:row>
          <xdr:rowOff>86642</xdr:rowOff>
        </xdr:from>
        <xdr:to>
          <xdr:col>28</xdr:col>
          <xdr:colOff>52898</xdr:colOff>
          <xdr:row>48</xdr:row>
          <xdr:rowOff>169334</xdr:rowOff>
        </xdr:to>
        <xdr:grpSp>
          <xdr:nvGrpSpPr>
            <xdr:cNvPr id="8" name="グループ化 7">
              <a:extLst>
                <a:ext uri="{FF2B5EF4-FFF2-40B4-BE49-F238E27FC236}">
                  <a16:creationId xmlns:a16="http://schemas.microsoft.com/office/drawing/2014/main" id="{00000000-0008-0000-0F00-000008000000}"/>
                </a:ext>
              </a:extLst>
            </xdr:cNvPr>
            <xdr:cNvGrpSpPr/>
          </xdr:nvGrpSpPr>
          <xdr:grpSpPr>
            <a:xfrm>
              <a:off x="2932066" y="8426309"/>
              <a:ext cx="1989165" cy="262608"/>
              <a:chOff x="3089574" y="1085851"/>
              <a:chExt cx="1639240" cy="270941"/>
            </a:xfrm>
          </xdr:grpSpPr>
          <xdr:sp macro="" textlink="">
            <xdr:nvSpPr>
              <xdr:cNvPr id="965644" name="Check Box 12" hidden="1">
                <a:extLst>
                  <a:ext uri="{63B3BB69-23CF-44E3-9099-C40C66FF867C}">
                    <a14:compatExt spid="_x0000_s965644"/>
                  </a:ext>
                  <a:ext uri="{FF2B5EF4-FFF2-40B4-BE49-F238E27FC236}">
                    <a16:creationId xmlns:a16="http://schemas.microsoft.com/office/drawing/2014/main" id="{00000000-0008-0000-0F00-00000CBC0E00}"/>
                  </a:ext>
                </a:extLst>
              </xdr:cNvPr>
              <xdr:cNvSpPr/>
            </xdr:nvSpPr>
            <xdr:spPr bwMode="auto">
              <a:xfrm>
                <a:off x="3089574" y="1085851"/>
                <a:ext cx="472030" cy="2076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65645" name="Check Box 13" hidden="1">
                <a:extLst>
                  <a:ext uri="{63B3BB69-23CF-44E3-9099-C40C66FF867C}">
                    <a14:compatExt spid="_x0000_s965645"/>
                  </a:ext>
                  <a:ext uri="{FF2B5EF4-FFF2-40B4-BE49-F238E27FC236}">
                    <a16:creationId xmlns:a16="http://schemas.microsoft.com/office/drawing/2014/main" id="{00000000-0008-0000-0F00-00000DBC0E00}"/>
                  </a:ext>
                </a:extLst>
              </xdr:cNvPr>
              <xdr:cNvSpPr/>
            </xdr:nvSpPr>
            <xdr:spPr bwMode="auto">
              <a:xfrm>
                <a:off x="4108106" y="1089493"/>
                <a:ext cx="620708" cy="2672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35</xdr:colOff>
          <xdr:row>38</xdr:row>
          <xdr:rowOff>52916</xdr:rowOff>
        </xdr:from>
        <xdr:to>
          <xdr:col>31</xdr:col>
          <xdr:colOff>13568</xdr:colOff>
          <xdr:row>40</xdr:row>
          <xdr:rowOff>10583</xdr:rowOff>
        </xdr:to>
        <xdr:grpSp>
          <xdr:nvGrpSpPr>
            <xdr:cNvPr id="9" name="グループ化 8">
              <a:extLst>
                <a:ext uri="{FF2B5EF4-FFF2-40B4-BE49-F238E27FC236}">
                  <a16:creationId xmlns:a16="http://schemas.microsoft.com/office/drawing/2014/main" id="{00000000-0008-0000-0F00-000009000000}"/>
                </a:ext>
              </a:extLst>
            </xdr:cNvPr>
            <xdr:cNvGrpSpPr/>
          </xdr:nvGrpSpPr>
          <xdr:grpSpPr>
            <a:xfrm>
              <a:off x="2931618" y="6847416"/>
              <a:ext cx="2426533" cy="296334"/>
              <a:chOff x="3119322" y="1081226"/>
              <a:chExt cx="1429905" cy="214177"/>
            </a:xfrm>
          </xdr:grpSpPr>
          <xdr:sp macro="" textlink="">
            <xdr:nvSpPr>
              <xdr:cNvPr id="965646" name="Check Box 14" hidden="1">
                <a:extLst>
                  <a:ext uri="{63B3BB69-23CF-44E3-9099-C40C66FF867C}">
                    <a14:compatExt spid="_x0000_s965646"/>
                  </a:ext>
                  <a:ext uri="{FF2B5EF4-FFF2-40B4-BE49-F238E27FC236}">
                    <a16:creationId xmlns:a16="http://schemas.microsoft.com/office/drawing/2014/main" id="{00000000-0008-0000-0F00-00000EBC0E00}"/>
                  </a:ext>
                </a:extLst>
              </xdr:cNvPr>
              <xdr:cNvSpPr/>
            </xdr:nvSpPr>
            <xdr:spPr bwMode="auto">
              <a:xfrm>
                <a:off x="3119322" y="1085851"/>
                <a:ext cx="666738"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965647" name="Check Box 15" hidden="1">
                <a:extLst>
                  <a:ext uri="{63B3BB69-23CF-44E3-9099-C40C66FF867C}">
                    <a14:compatExt spid="_x0000_s965647"/>
                  </a:ext>
                  <a:ext uri="{FF2B5EF4-FFF2-40B4-BE49-F238E27FC236}">
                    <a16:creationId xmlns:a16="http://schemas.microsoft.com/office/drawing/2014/main" id="{00000000-0008-0000-0F00-00000FBC0E00}"/>
                  </a:ext>
                </a:extLst>
              </xdr:cNvPr>
              <xdr:cNvSpPr/>
            </xdr:nvSpPr>
            <xdr:spPr bwMode="auto">
              <a:xfrm>
                <a:off x="3870037" y="1081226"/>
                <a:ext cx="679190" cy="21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5</xdr:colOff>
          <xdr:row>19</xdr:row>
          <xdr:rowOff>134850</xdr:rowOff>
        </xdr:from>
        <xdr:to>
          <xdr:col>29</xdr:col>
          <xdr:colOff>19058</xdr:colOff>
          <xdr:row>22</xdr:row>
          <xdr:rowOff>51845</xdr:rowOff>
        </xdr:to>
        <xdr:grpSp>
          <xdr:nvGrpSpPr>
            <xdr:cNvPr id="10" name="グループ化 9">
              <a:extLst>
                <a:ext uri="{FF2B5EF4-FFF2-40B4-BE49-F238E27FC236}">
                  <a16:creationId xmlns:a16="http://schemas.microsoft.com/office/drawing/2014/main" id="{00000000-0008-0000-0F00-00000A000000}"/>
                </a:ext>
              </a:extLst>
            </xdr:cNvPr>
            <xdr:cNvGrpSpPr/>
          </xdr:nvGrpSpPr>
          <xdr:grpSpPr>
            <a:xfrm>
              <a:off x="2931588" y="3352183"/>
              <a:ext cx="2114553" cy="467329"/>
              <a:chOff x="3052297" y="1059536"/>
              <a:chExt cx="1763405" cy="271869"/>
            </a:xfrm>
          </xdr:grpSpPr>
          <xdr:sp macro="" textlink="">
            <xdr:nvSpPr>
              <xdr:cNvPr id="965648" name="Check Box 16" hidden="1">
                <a:extLst>
                  <a:ext uri="{63B3BB69-23CF-44E3-9099-C40C66FF867C}">
                    <a14:compatExt spid="_x0000_s965648"/>
                  </a:ext>
                  <a:ext uri="{FF2B5EF4-FFF2-40B4-BE49-F238E27FC236}">
                    <a16:creationId xmlns:a16="http://schemas.microsoft.com/office/drawing/2014/main" id="{00000000-0008-0000-0F00-000010BC0E00}"/>
                  </a:ext>
                </a:extLst>
              </xdr:cNvPr>
              <xdr:cNvSpPr/>
            </xdr:nvSpPr>
            <xdr:spPr bwMode="auto">
              <a:xfrm>
                <a:off x="3052297" y="1085851"/>
                <a:ext cx="66674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65649" name="Check Box 17" hidden="1">
                <a:extLst>
                  <a:ext uri="{63B3BB69-23CF-44E3-9099-C40C66FF867C}">
                    <a14:compatExt spid="_x0000_s965649"/>
                  </a:ext>
                  <a:ext uri="{FF2B5EF4-FFF2-40B4-BE49-F238E27FC236}">
                    <a16:creationId xmlns:a16="http://schemas.microsoft.com/office/drawing/2014/main" id="{00000000-0008-0000-0F00-000011BC0E00}"/>
                  </a:ext>
                </a:extLst>
              </xdr:cNvPr>
              <xdr:cNvSpPr/>
            </xdr:nvSpPr>
            <xdr:spPr bwMode="auto">
              <a:xfrm>
                <a:off x="4127902" y="1059536"/>
                <a:ext cx="687800" cy="2718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9</xdr:row>
          <xdr:rowOff>9525</xdr:rowOff>
        </xdr:from>
        <xdr:to>
          <xdr:col>10</xdr:col>
          <xdr:colOff>57150</xdr:colOff>
          <xdr:row>10</xdr:row>
          <xdr:rowOff>19050</xdr:rowOff>
        </xdr:to>
        <xdr:sp macro="" textlink="">
          <xdr:nvSpPr>
            <xdr:cNvPr id="965650" name="Check Box 18" hidden="1">
              <a:extLst>
                <a:ext uri="{63B3BB69-23CF-44E3-9099-C40C66FF867C}">
                  <a14:compatExt spid="_x0000_s965650"/>
                </a:ext>
                <a:ext uri="{FF2B5EF4-FFF2-40B4-BE49-F238E27FC236}">
                  <a16:creationId xmlns:a16="http://schemas.microsoft.com/office/drawing/2014/main" id="{00000000-0008-0000-0F00-000012B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排水設備の設置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xdr:row>
          <xdr:rowOff>28575</xdr:rowOff>
        </xdr:from>
        <xdr:to>
          <xdr:col>18</xdr:col>
          <xdr:colOff>76200</xdr:colOff>
          <xdr:row>10</xdr:row>
          <xdr:rowOff>66675</xdr:rowOff>
        </xdr:to>
        <xdr:sp macro="" textlink="">
          <xdr:nvSpPr>
            <xdr:cNvPr id="965651" name="Check Box 19" hidden="1">
              <a:extLst>
                <a:ext uri="{63B3BB69-23CF-44E3-9099-C40C66FF867C}">
                  <a14:compatExt spid="_x0000_s965651"/>
                </a:ext>
                <a:ext uri="{FF2B5EF4-FFF2-40B4-BE49-F238E27FC236}">
                  <a16:creationId xmlns:a16="http://schemas.microsoft.com/office/drawing/2014/main" id="{00000000-0008-0000-0F00-000013B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防鼠・防虫の実施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104775</xdr:colOff>
          <xdr:row>9</xdr:row>
          <xdr:rowOff>28575</xdr:rowOff>
        </xdr:from>
        <xdr:to>
          <xdr:col>29</xdr:col>
          <xdr:colOff>66675</xdr:colOff>
          <xdr:row>10</xdr:row>
          <xdr:rowOff>76200</xdr:rowOff>
        </xdr:to>
        <xdr:sp macro="" textlink="">
          <xdr:nvSpPr>
            <xdr:cNvPr id="965652" name="Check Box 20" hidden="1">
              <a:extLst>
                <a:ext uri="{63B3BB69-23CF-44E3-9099-C40C66FF867C}">
                  <a14:compatExt spid="_x0000_s965652"/>
                </a:ext>
                <a:ext uri="{FF2B5EF4-FFF2-40B4-BE49-F238E27FC236}">
                  <a16:creationId xmlns:a16="http://schemas.microsoft.com/office/drawing/2014/main" id="{00000000-0008-0000-0F00-000014B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調理前後の塩素濃度の測定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104775</xdr:colOff>
          <xdr:row>8</xdr:row>
          <xdr:rowOff>28575</xdr:rowOff>
        </xdr:from>
        <xdr:to>
          <xdr:col>29</xdr:col>
          <xdr:colOff>85725</xdr:colOff>
          <xdr:row>9</xdr:row>
          <xdr:rowOff>38100</xdr:rowOff>
        </xdr:to>
        <xdr:sp macro="" textlink="">
          <xdr:nvSpPr>
            <xdr:cNvPr id="965653" name="Check Box 21" hidden="1">
              <a:extLst>
                <a:ext uri="{63B3BB69-23CF-44E3-9099-C40C66FF867C}">
                  <a14:compatExt spid="_x0000_s965653"/>
                </a:ext>
                <a:ext uri="{FF2B5EF4-FFF2-40B4-BE49-F238E27FC236}">
                  <a16:creationId xmlns:a16="http://schemas.microsoft.com/office/drawing/2014/main" id="{00000000-0008-0000-0F00-000015B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採光、換気、通風設備の設置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8</xdr:row>
          <xdr:rowOff>9525</xdr:rowOff>
        </xdr:from>
        <xdr:to>
          <xdr:col>10</xdr:col>
          <xdr:colOff>152400</xdr:colOff>
          <xdr:row>9</xdr:row>
          <xdr:rowOff>57150</xdr:rowOff>
        </xdr:to>
        <xdr:sp macro="" textlink="">
          <xdr:nvSpPr>
            <xdr:cNvPr id="965654" name="Check Box 22" hidden="1">
              <a:extLst>
                <a:ext uri="{63B3BB69-23CF-44E3-9099-C40C66FF867C}">
                  <a14:compatExt spid="_x0000_s965654"/>
                </a:ext>
                <a:ext uri="{FF2B5EF4-FFF2-40B4-BE49-F238E27FC236}">
                  <a16:creationId xmlns:a16="http://schemas.microsoft.com/office/drawing/2014/main" id="{00000000-0008-0000-0F00-000016B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専用手洗いの設置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xdr:row>
          <xdr:rowOff>9525</xdr:rowOff>
        </xdr:from>
        <xdr:to>
          <xdr:col>18</xdr:col>
          <xdr:colOff>9525</xdr:colOff>
          <xdr:row>9</xdr:row>
          <xdr:rowOff>28575</xdr:rowOff>
        </xdr:to>
        <xdr:sp macro="" textlink="">
          <xdr:nvSpPr>
            <xdr:cNvPr id="965655" name="Check Box 23" hidden="1">
              <a:extLst>
                <a:ext uri="{63B3BB69-23CF-44E3-9099-C40C66FF867C}">
                  <a14:compatExt spid="_x0000_s965655"/>
                </a:ext>
                <a:ext uri="{FF2B5EF4-FFF2-40B4-BE49-F238E27FC236}">
                  <a16:creationId xmlns:a16="http://schemas.microsoft.com/office/drawing/2014/main" id="{00000000-0008-0000-0F00-000017B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専用便所の設置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133350</xdr:rowOff>
        </xdr:from>
        <xdr:to>
          <xdr:col>14</xdr:col>
          <xdr:colOff>114300</xdr:colOff>
          <xdr:row>13</xdr:row>
          <xdr:rowOff>28575</xdr:rowOff>
        </xdr:to>
        <xdr:sp macro="" textlink="">
          <xdr:nvSpPr>
            <xdr:cNvPr id="965656" name="Check Box 24" hidden="1">
              <a:extLst>
                <a:ext uri="{63B3BB69-23CF-44E3-9099-C40C66FF867C}">
                  <a14:compatExt spid="_x0000_s965656"/>
                </a:ext>
                <a:ext uri="{FF2B5EF4-FFF2-40B4-BE49-F238E27FC236}">
                  <a16:creationId xmlns:a16="http://schemas.microsoft.com/office/drawing/2014/main" id="{00000000-0008-0000-0F00-000018B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健康状態の確認、報告、記録</a:t>
              </a:r>
            </a:p>
          </xdr:txBody>
        </xdr:sp>
        <xdr:clientData/>
      </xdr:twoCellAnchor>
    </mc:Choice>
    <mc:Fallback/>
  </mc:AlternateContent>
  <xdr:twoCellAnchor>
    <xdr:from>
      <xdr:col>2</xdr:col>
      <xdr:colOff>160110</xdr:colOff>
      <xdr:row>52</xdr:row>
      <xdr:rowOff>166460</xdr:rowOff>
    </xdr:from>
    <xdr:to>
      <xdr:col>30</xdr:col>
      <xdr:colOff>20410</xdr:colOff>
      <xdr:row>55</xdr:row>
      <xdr:rowOff>24039</xdr:rowOff>
    </xdr:to>
    <xdr:sp macro="" textlink="">
      <xdr:nvSpPr>
        <xdr:cNvPr id="11" name="AutoShape 5">
          <a:extLst>
            <a:ext uri="{FF2B5EF4-FFF2-40B4-BE49-F238E27FC236}">
              <a16:creationId xmlns:a16="http://schemas.microsoft.com/office/drawing/2014/main" id="{00000000-0008-0000-0F00-00000B000000}"/>
            </a:ext>
          </a:extLst>
        </xdr:cNvPr>
        <xdr:cNvSpPr>
          <a:spLocks noChangeArrowheads="1"/>
        </xdr:cNvSpPr>
      </xdr:nvSpPr>
      <xdr:spPr bwMode="auto">
        <a:xfrm>
          <a:off x="372835" y="9564460"/>
          <a:ext cx="4314825" cy="406854"/>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16</xdr:col>
      <xdr:colOff>142875</xdr:colOff>
      <xdr:row>56</xdr:row>
      <xdr:rowOff>142876</xdr:rowOff>
    </xdr:from>
    <xdr:to>
      <xdr:col>20</xdr:col>
      <xdr:colOff>74083</xdr:colOff>
      <xdr:row>58</xdr:row>
      <xdr:rowOff>21167</xdr:rowOff>
    </xdr:to>
    <xdr:sp macro="" textlink="">
      <xdr:nvSpPr>
        <xdr:cNvPr id="12" name="正方形/長方形 11">
          <a:extLst>
            <a:ext uri="{FF2B5EF4-FFF2-40B4-BE49-F238E27FC236}">
              <a16:creationId xmlns:a16="http://schemas.microsoft.com/office/drawing/2014/main" id="{00000000-0008-0000-0F00-00000C000000}"/>
            </a:ext>
          </a:extLst>
        </xdr:cNvPr>
        <xdr:cNvSpPr/>
      </xdr:nvSpPr>
      <xdr:spPr>
        <a:xfrm>
          <a:off x="2616200" y="10264776"/>
          <a:ext cx="582083" cy="24341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1</xdr:colOff>
          <xdr:row>51</xdr:row>
          <xdr:rowOff>0</xdr:rowOff>
        </xdr:from>
        <xdr:to>
          <xdr:col>30</xdr:col>
          <xdr:colOff>80130</xdr:colOff>
          <xdr:row>52</xdr:row>
          <xdr:rowOff>44904</xdr:rowOff>
        </xdr:to>
        <xdr:grpSp>
          <xdr:nvGrpSpPr>
            <xdr:cNvPr id="13" name="グループ化 12">
              <a:extLst>
                <a:ext uri="{FF2B5EF4-FFF2-40B4-BE49-F238E27FC236}">
                  <a16:creationId xmlns:a16="http://schemas.microsoft.com/office/drawing/2014/main" id="{00000000-0008-0000-0F00-00000D000000}"/>
                </a:ext>
              </a:extLst>
            </xdr:cNvPr>
            <xdr:cNvGrpSpPr/>
          </xdr:nvGrpSpPr>
          <xdr:grpSpPr>
            <a:xfrm>
              <a:off x="2931584" y="9027583"/>
              <a:ext cx="2334379" cy="214238"/>
              <a:chOff x="3105078" y="1085850"/>
              <a:chExt cx="1422575" cy="209550"/>
            </a:xfrm>
          </xdr:grpSpPr>
          <xdr:sp macro="" textlink="">
            <xdr:nvSpPr>
              <xdr:cNvPr id="965657" name="Check Box 25" hidden="1">
                <a:extLst>
                  <a:ext uri="{63B3BB69-23CF-44E3-9099-C40C66FF867C}">
                    <a14:compatExt spid="_x0000_s965657"/>
                  </a:ext>
                  <a:ext uri="{FF2B5EF4-FFF2-40B4-BE49-F238E27FC236}">
                    <a16:creationId xmlns:a16="http://schemas.microsoft.com/office/drawing/2014/main" id="{00000000-0008-0000-0F00-000019BC0E00}"/>
                  </a:ext>
                </a:extLst>
              </xdr:cNvPr>
              <xdr:cNvSpPr/>
            </xdr:nvSpPr>
            <xdr:spPr bwMode="auto">
              <a:xfrm>
                <a:off x="3105078" y="1085850"/>
                <a:ext cx="66673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65658" name="Check Box 26" hidden="1">
                <a:extLst>
                  <a:ext uri="{63B3BB69-23CF-44E3-9099-C40C66FF867C}">
                    <a14:compatExt spid="_x0000_s965658"/>
                  </a:ext>
                  <a:ext uri="{FF2B5EF4-FFF2-40B4-BE49-F238E27FC236}">
                    <a16:creationId xmlns:a16="http://schemas.microsoft.com/office/drawing/2014/main" id="{00000000-0008-0000-0F00-00001ABC0E00}"/>
                  </a:ext>
                </a:extLst>
              </xdr:cNvPr>
              <xdr:cNvSpPr/>
            </xdr:nvSpPr>
            <xdr:spPr bwMode="auto">
              <a:xfrm>
                <a:off x="3850377" y="1085850"/>
                <a:ext cx="677276"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7248</xdr:colOff>
          <xdr:row>57</xdr:row>
          <xdr:rowOff>0</xdr:rowOff>
        </xdr:from>
        <xdr:to>
          <xdr:col>30</xdr:col>
          <xdr:colOff>102052</xdr:colOff>
          <xdr:row>58</xdr:row>
          <xdr:rowOff>44903</xdr:rowOff>
        </xdr:to>
        <xdr:grpSp>
          <xdr:nvGrpSpPr>
            <xdr:cNvPr id="14" name="グループ化 13">
              <a:extLst>
                <a:ext uri="{FF2B5EF4-FFF2-40B4-BE49-F238E27FC236}">
                  <a16:creationId xmlns:a16="http://schemas.microsoft.com/office/drawing/2014/main" id="{00000000-0008-0000-0F00-00000E000000}"/>
                </a:ext>
              </a:extLst>
            </xdr:cNvPr>
            <xdr:cNvGrpSpPr/>
          </xdr:nvGrpSpPr>
          <xdr:grpSpPr>
            <a:xfrm>
              <a:off x="2938831" y="10043583"/>
              <a:ext cx="2349054" cy="214237"/>
              <a:chOff x="3105089" y="1085850"/>
              <a:chExt cx="1451987" cy="209550"/>
            </a:xfrm>
          </xdr:grpSpPr>
          <xdr:sp macro="" textlink="">
            <xdr:nvSpPr>
              <xdr:cNvPr id="965659" name="Check Box 27" hidden="1">
                <a:extLst>
                  <a:ext uri="{63B3BB69-23CF-44E3-9099-C40C66FF867C}">
                    <a14:compatExt spid="_x0000_s965659"/>
                  </a:ext>
                  <a:ext uri="{FF2B5EF4-FFF2-40B4-BE49-F238E27FC236}">
                    <a16:creationId xmlns:a16="http://schemas.microsoft.com/office/drawing/2014/main" id="{00000000-0008-0000-0F00-00001BBC0E00}"/>
                  </a:ext>
                </a:extLst>
              </xdr:cNvPr>
              <xdr:cNvSpPr/>
            </xdr:nvSpPr>
            <xdr:spPr bwMode="auto">
              <a:xfrm>
                <a:off x="3105089" y="1085850"/>
                <a:ext cx="66673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65660" name="Check Box 28" hidden="1">
                <a:extLst>
                  <a:ext uri="{63B3BB69-23CF-44E3-9099-C40C66FF867C}">
                    <a14:compatExt spid="_x0000_s965660"/>
                  </a:ext>
                  <a:ext uri="{FF2B5EF4-FFF2-40B4-BE49-F238E27FC236}">
                    <a16:creationId xmlns:a16="http://schemas.microsoft.com/office/drawing/2014/main" id="{00000000-0008-0000-0F00-00001CBC0E00}"/>
                  </a:ext>
                </a:extLst>
              </xdr:cNvPr>
              <xdr:cNvSpPr/>
            </xdr:nvSpPr>
            <xdr:spPr bwMode="auto">
              <a:xfrm>
                <a:off x="3878866" y="1085850"/>
                <a:ext cx="67821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0</xdr:colOff>
      <xdr:row>59</xdr:row>
      <xdr:rowOff>0</xdr:rowOff>
    </xdr:from>
    <xdr:to>
      <xdr:col>30</xdr:col>
      <xdr:colOff>20411</xdr:colOff>
      <xdr:row>61</xdr:row>
      <xdr:rowOff>47625</xdr:rowOff>
    </xdr:to>
    <xdr:sp macro="" textlink="">
      <xdr:nvSpPr>
        <xdr:cNvPr id="15" name="AutoShape 5">
          <a:extLst>
            <a:ext uri="{FF2B5EF4-FFF2-40B4-BE49-F238E27FC236}">
              <a16:creationId xmlns:a16="http://schemas.microsoft.com/office/drawing/2014/main" id="{00000000-0008-0000-0F00-00000F000000}"/>
            </a:ext>
          </a:extLst>
        </xdr:cNvPr>
        <xdr:cNvSpPr>
          <a:spLocks noChangeArrowheads="1"/>
        </xdr:cNvSpPr>
      </xdr:nvSpPr>
      <xdr:spPr bwMode="auto">
        <a:xfrm>
          <a:off x="371475" y="10668000"/>
          <a:ext cx="4316186" cy="406400"/>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17</xdr:col>
          <xdr:colOff>0</xdr:colOff>
          <xdr:row>17</xdr:row>
          <xdr:rowOff>95250</xdr:rowOff>
        </xdr:from>
        <xdr:to>
          <xdr:col>29</xdr:col>
          <xdr:colOff>19053</xdr:colOff>
          <xdr:row>19</xdr:row>
          <xdr:rowOff>96912</xdr:rowOff>
        </xdr:to>
        <xdr:grpSp>
          <xdr:nvGrpSpPr>
            <xdr:cNvPr id="16" name="グループ化 15">
              <a:extLst>
                <a:ext uri="{FF2B5EF4-FFF2-40B4-BE49-F238E27FC236}">
                  <a16:creationId xmlns:a16="http://schemas.microsoft.com/office/drawing/2014/main" id="{00000000-0008-0000-0F00-000010000000}"/>
                </a:ext>
              </a:extLst>
            </xdr:cNvPr>
            <xdr:cNvGrpSpPr/>
          </xdr:nvGrpSpPr>
          <xdr:grpSpPr>
            <a:xfrm>
              <a:off x="2931583" y="2889250"/>
              <a:ext cx="2114553" cy="424995"/>
              <a:chOff x="3052297" y="1059508"/>
              <a:chExt cx="1763405" cy="271869"/>
            </a:xfrm>
          </xdr:grpSpPr>
          <xdr:sp macro="" textlink="">
            <xdr:nvSpPr>
              <xdr:cNvPr id="965661" name="Check Box 29" hidden="1">
                <a:extLst>
                  <a:ext uri="{63B3BB69-23CF-44E3-9099-C40C66FF867C}">
                    <a14:compatExt spid="_x0000_s965661"/>
                  </a:ext>
                  <a:ext uri="{FF2B5EF4-FFF2-40B4-BE49-F238E27FC236}">
                    <a16:creationId xmlns:a16="http://schemas.microsoft.com/office/drawing/2014/main" id="{00000000-0008-0000-0F00-00001DBC0E00}"/>
                  </a:ext>
                </a:extLst>
              </xdr:cNvPr>
              <xdr:cNvSpPr/>
            </xdr:nvSpPr>
            <xdr:spPr bwMode="auto">
              <a:xfrm>
                <a:off x="3052297" y="1085851"/>
                <a:ext cx="66674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65662" name="Check Box 30" hidden="1">
                <a:extLst>
                  <a:ext uri="{63B3BB69-23CF-44E3-9099-C40C66FF867C}">
                    <a14:compatExt spid="_x0000_s965662"/>
                  </a:ext>
                  <a:ext uri="{FF2B5EF4-FFF2-40B4-BE49-F238E27FC236}">
                    <a16:creationId xmlns:a16="http://schemas.microsoft.com/office/drawing/2014/main" id="{00000000-0008-0000-0F00-00001EBC0E00}"/>
                  </a:ext>
                </a:extLst>
              </xdr:cNvPr>
              <xdr:cNvSpPr/>
            </xdr:nvSpPr>
            <xdr:spPr bwMode="auto">
              <a:xfrm>
                <a:off x="4127902" y="1059508"/>
                <a:ext cx="687800" cy="2718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135713</xdr:colOff>
          <xdr:row>43</xdr:row>
          <xdr:rowOff>65740</xdr:rowOff>
        </xdr:from>
        <xdr:to>
          <xdr:col>24</xdr:col>
          <xdr:colOff>181205</xdr:colOff>
          <xdr:row>44</xdr:row>
          <xdr:rowOff>106897</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2907488" y="7228540"/>
              <a:ext cx="1493292" cy="222132"/>
              <a:chOff x="3105127" y="1085850"/>
              <a:chExt cx="1342842" cy="209550"/>
            </a:xfrm>
          </xdr:grpSpPr>
          <xdr:sp macro="" textlink="">
            <xdr:nvSpPr>
              <xdr:cNvPr id="950273" name="Check Box 1" hidden="1">
                <a:extLst>
                  <a:ext uri="{63B3BB69-23CF-44E3-9099-C40C66FF867C}">
                    <a14:compatExt spid="_x0000_s950273"/>
                  </a:ext>
                  <a:ext uri="{FF2B5EF4-FFF2-40B4-BE49-F238E27FC236}">
                    <a16:creationId xmlns:a16="http://schemas.microsoft.com/office/drawing/2014/main" id="{00000000-0008-0000-1000-000001800E00}"/>
                  </a:ext>
                </a:extLst>
              </xdr:cNvPr>
              <xdr:cNvSpPr/>
            </xdr:nvSpPr>
            <xdr:spPr bwMode="auto">
              <a:xfrm>
                <a:off x="3105127"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50274" name="Check Box 2" hidden="1">
                <a:extLst>
                  <a:ext uri="{63B3BB69-23CF-44E3-9099-C40C66FF867C}">
                    <a14:compatExt spid="_x0000_s950274"/>
                  </a:ext>
                  <a:ext uri="{FF2B5EF4-FFF2-40B4-BE49-F238E27FC236}">
                    <a16:creationId xmlns:a16="http://schemas.microsoft.com/office/drawing/2014/main" id="{00000000-0008-0000-1000-000002800E00}"/>
                  </a:ext>
                </a:extLst>
              </xdr:cNvPr>
              <xdr:cNvSpPr/>
            </xdr:nvSpPr>
            <xdr:spPr bwMode="auto">
              <a:xfrm>
                <a:off x="3773190" y="1085850"/>
                <a:ext cx="6747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135746</xdr:colOff>
          <xdr:row>40</xdr:row>
          <xdr:rowOff>150964</xdr:rowOff>
        </xdr:from>
        <xdr:to>
          <xdr:col>24</xdr:col>
          <xdr:colOff>181965</xdr:colOff>
          <xdr:row>42</xdr:row>
          <xdr:rowOff>17496</xdr:rowOff>
        </xdr:to>
        <xdr:grpSp>
          <xdr:nvGrpSpPr>
            <xdr:cNvPr id="3" name="グループ化 2">
              <a:extLst>
                <a:ext uri="{FF2B5EF4-FFF2-40B4-BE49-F238E27FC236}">
                  <a16:creationId xmlns:a16="http://schemas.microsoft.com/office/drawing/2014/main" id="{00000000-0008-0000-1000-000003000000}"/>
                </a:ext>
              </a:extLst>
            </xdr:cNvPr>
            <xdr:cNvGrpSpPr/>
          </xdr:nvGrpSpPr>
          <xdr:grpSpPr>
            <a:xfrm>
              <a:off x="2907521" y="6770839"/>
              <a:ext cx="1494019" cy="228482"/>
              <a:chOff x="3105160" y="1085850"/>
              <a:chExt cx="1343550" cy="209550"/>
            </a:xfrm>
          </xdr:grpSpPr>
          <xdr:sp macro="" textlink="">
            <xdr:nvSpPr>
              <xdr:cNvPr id="950275" name="Check Box 3" hidden="1">
                <a:extLst>
                  <a:ext uri="{63B3BB69-23CF-44E3-9099-C40C66FF867C}">
                    <a14:compatExt spid="_x0000_s950275"/>
                  </a:ext>
                  <a:ext uri="{FF2B5EF4-FFF2-40B4-BE49-F238E27FC236}">
                    <a16:creationId xmlns:a16="http://schemas.microsoft.com/office/drawing/2014/main" id="{00000000-0008-0000-1000-000003800E00}"/>
                  </a:ext>
                </a:extLst>
              </xdr:cNvPr>
              <xdr:cNvSpPr/>
            </xdr:nvSpPr>
            <xdr:spPr bwMode="auto">
              <a:xfrm>
                <a:off x="3105160"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50276" name="Check Box 4" hidden="1">
                <a:extLst>
                  <a:ext uri="{63B3BB69-23CF-44E3-9099-C40C66FF867C}">
                    <a14:compatExt spid="_x0000_s950276"/>
                  </a:ext>
                  <a:ext uri="{FF2B5EF4-FFF2-40B4-BE49-F238E27FC236}">
                    <a16:creationId xmlns:a16="http://schemas.microsoft.com/office/drawing/2014/main" id="{00000000-0008-0000-1000-000004800E00}"/>
                  </a:ext>
                </a:extLst>
              </xdr:cNvPr>
              <xdr:cNvSpPr/>
            </xdr:nvSpPr>
            <xdr:spPr bwMode="auto">
              <a:xfrm>
                <a:off x="3773924" y="1085850"/>
                <a:ext cx="67478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135716</xdr:colOff>
          <xdr:row>38</xdr:row>
          <xdr:rowOff>39682</xdr:rowOff>
        </xdr:from>
        <xdr:to>
          <xdr:col>24</xdr:col>
          <xdr:colOff>182005</xdr:colOff>
          <xdr:row>39</xdr:row>
          <xdr:rowOff>84014</xdr:rowOff>
        </xdr:to>
        <xdr:grpSp>
          <xdr:nvGrpSpPr>
            <xdr:cNvPr id="4" name="グループ化 3">
              <a:extLst>
                <a:ext uri="{FF2B5EF4-FFF2-40B4-BE49-F238E27FC236}">
                  <a16:creationId xmlns:a16="http://schemas.microsoft.com/office/drawing/2014/main" id="{00000000-0008-0000-1000-000004000000}"/>
                </a:ext>
              </a:extLst>
            </xdr:cNvPr>
            <xdr:cNvGrpSpPr/>
          </xdr:nvGrpSpPr>
          <xdr:grpSpPr>
            <a:xfrm>
              <a:off x="2907491" y="6297607"/>
              <a:ext cx="1494089" cy="225307"/>
              <a:chOff x="3105123" y="1085850"/>
              <a:chExt cx="1343644" cy="209550"/>
            </a:xfrm>
          </xdr:grpSpPr>
          <xdr:sp macro="" textlink="">
            <xdr:nvSpPr>
              <xdr:cNvPr id="950277" name="Check Box 5" hidden="1">
                <a:extLst>
                  <a:ext uri="{63B3BB69-23CF-44E3-9099-C40C66FF867C}">
                    <a14:compatExt spid="_x0000_s950277"/>
                  </a:ext>
                  <a:ext uri="{FF2B5EF4-FFF2-40B4-BE49-F238E27FC236}">
                    <a16:creationId xmlns:a16="http://schemas.microsoft.com/office/drawing/2014/main" id="{00000000-0008-0000-1000-000005800E00}"/>
                  </a:ext>
                </a:extLst>
              </xdr:cNvPr>
              <xdr:cNvSpPr/>
            </xdr:nvSpPr>
            <xdr:spPr bwMode="auto">
              <a:xfrm>
                <a:off x="3105123"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50278" name="Check Box 6" hidden="1">
                <a:extLst>
                  <a:ext uri="{63B3BB69-23CF-44E3-9099-C40C66FF867C}">
                    <a14:compatExt spid="_x0000_s950278"/>
                  </a:ext>
                  <a:ext uri="{FF2B5EF4-FFF2-40B4-BE49-F238E27FC236}">
                    <a16:creationId xmlns:a16="http://schemas.microsoft.com/office/drawing/2014/main" id="{00000000-0008-0000-1000-000006800E00}"/>
                  </a:ext>
                </a:extLst>
              </xdr:cNvPr>
              <xdr:cNvSpPr/>
            </xdr:nvSpPr>
            <xdr:spPr bwMode="auto">
              <a:xfrm>
                <a:off x="3770985" y="1085850"/>
                <a:ext cx="67778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24</xdr:row>
          <xdr:rowOff>0</xdr:rowOff>
        </xdr:from>
        <xdr:to>
          <xdr:col>17</xdr:col>
          <xdr:colOff>76200</xdr:colOff>
          <xdr:row>25</xdr:row>
          <xdr:rowOff>0</xdr:rowOff>
        </xdr:to>
        <xdr:sp macro="" textlink="">
          <xdr:nvSpPr>
            <xdr:cNvPr id="950279" name="Check Box 7" hidden="1">
              <a:extLst>
                <a:ext uri="{63B3BB69-23CF-44E3-9099-C40C66FF867C}">
                  <a14:compatExt spid="_x0000_s950279"/>
                </a:ext>
                <a:ext uri="{FF2B5EF4-FFF2-40B4-BE49-F238E27FC236}">
                  <a16:creationId xmlns:a16="http://schemas.microsoft.com/office/drawing/2014/main" id="{00000000-0008-0000-1000-0000078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24</xdr:row>
          <xdr:rowOff>0</xdr:rowOff>
        </xdr:from>
        <xdr:to>
          <xdr:col>20</xdr:col>
          <xdr:colOff>123825</xdr:colOff>
          <xdr:row>25</xdr:row>
          <xdr:rowOff>0</xdr:rowOff>
        </xdr:to>
        <xdr:sp macro="" textlink="">
          <xdr:nvSpPr>
            <xdr:cNvPr id="950280" name="Check Box 8" hidden="1">
              <a:extLst>
                <a:ext uri="{63B3BB69-23CF-44E3-9099-C40C66FF867C}">
                  <a14:compatExt spid="_x0000_s950280"/>
                </a:ext>
                <a:ext uri="{FF2B5EF4-FFF2-40B4-BE49-F238E27FC236}">
                  <a16:creationId xmlns:a16="http://schemas.microsoft.com/office/drawing/2014/main" id="{00000000-0008-0000-1000-0000088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16</xdr:row>
          <xdr:rowOff>0</xdr:rowOff>
        </xdr:from>
        <xdr:to>
          <xdr:col>24</xdr:col>
          <xdr:colOff>152400</xdr:colOff>
          <xdr:row>17</xdr:row>
          <xdr:rowOff>38100</xdr:rowOff>
        </xdr:to>
        <xdr:grpSp>
          <xdr:nvGrpSpPr>
            <xdr:cNvPr id="5" name="グループ化 4">
              <a:extLst>
                <a:ext uri="{FF2B5EF4-FFF2-40B4-BE49-F238E27FC236}">
                  <a16:creationId xmlns:a16="http://schemas.microsoft.com/office/drawing/2014/main" id="{00000000-0008-0000-1000-000005000000}"/>
                </a:ext>
              </a:extLst>
            </xdr:cNvPr>
            <xdr:cNvGrpSpPr/>
          </xdr:nvGrpSpPr>
          <xdr:grpSpPr>
            <a:xfrm>
              <a:off x="2924175" y="2533650"/>
              <a:ext cx="1447800" cy="209550"/>
              <a:chOff x="3105049" y="1085850"/>
              <a:chExt cx="1447804" cy="209550"/>
            </a:xfrm>
          </xdr:grpSpPr>
          <xdr:sp macro="" textlink="">
            <xdr:nvSpPr>
              <xdr:cNvPr id="950281" name="Check Box 9" hidden="1">
                <a:extLst>
                  <a:ext uri="{63B3BB69-23CF-44E3-9099-C40C66FF867C}">
                    <a14:compatExt spid="_x0000_s950281"/>
                  </a:ext>
                  <a:ext uri="{FF2B5EF4-FFF2-40B4-BE49-F238E27FC236}">
                    <a16:creationId xmlns:a16="http://schemas.microsoft.com/office/drawing/2014/main" id="{00000000-0008-0000-1000-000009800E00}"/>
                  </a:ext>
                </a:extLst>
              </xdr:cNvPr>
              <xdr:cNvSpPr/>
            </xdr:nvSpPr>
            <xdr:spPr bwMode="auto">
              <a:xfrm>
                <a:off x="3105049"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50282" name="Check Box 10" hidden="1">
                <a:extLst>
                  <a:ext uri="{63B3BB69-23CF-44E3-9099-C40C66FF867C}">
                    <a14:compatExt spid="_x0000_s950282"/>
                  </a:ext>
                  <a:ext uri="{FF2B5EF4-FFF2-40B4-BE49-F238E27FC236}">
                    <a16:creationId xmlns:a16="http://schemas.microsoft.com/office/drawing/2014/main" id="{00000000-0008-0000-1000-00000A800E00}"/>
                  </a:ext>
                </a:extLst>
              </xdr:cNvPr>
              <xdr:cNvSpPr/>
            </xdr:nvSpPr>
            <xdr:spPr bwMode="auto">
              <a:xfrm>
                <a:off x="3876578"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14</xdr:row>
          <xdr:rowOff>0</xdr:rowOff>
        </xdr:from>
        <xdr:to>
          <xdr:col>24</xdr:col>
          <xdr:colOff>152400</xdr:colOff>
          <xdr:row>15</xdr:row>
          <xdr:rowOff>38100</xdr:rowOff>
        </xdr:to>
        <xdr:grpSp>
          <xdr:nvGrpSpPr>
            <xdr:cNvPr id="6" name="グループ化 5">
              <a:extLst>
                <a:ext uri="{FF2B5EF4-FFF2-40B4-BE49-F238E27FC236}">
                  <a16:creationId xmlns:a16="http://schemas.microsoft.com/office/drawing/2014/main" id="{00000000-0008-0000-1000-000006000000}"/>
                </a:ext>
              </a:extLst>
            </xdr:cNvPr>
            <xdr:cNvGrpSpPr/>
          </xdr:nvGrpSpPr>
          <xdr:grpSpPr>
            <a:xfrm>
              <a:off x="2924175" y="2190750"/>
              <a:ext cx="1447800" cy="209550"/>
              <a:chOff x="3105049" y="1085850"/>
              <a:chExt cx="1447804" cy="209550"/>
            </a:xfrm>
          </xdr:grpSpPr>
          <xdr:sp macro="" textlink="">
            <xdr:nvSpPr>
              <xdr:cNvPr id="950283" name="Check Box 11" hidden="1">
                <a:extLst>
                  <a:ext uri="{63B3BB69-23CF-44E3-9099-C40C66FF867C}">
                    <a14:compatExt spid="_x0000_s950283"/>
                  </a:ext>
                  <a:ext uri="{FF2B5EF4-FFF2-40B4-BE49-F238E27FC236}">
                    <a16:creationId xmlns:a16="http://schemas.microsoft.com/office/drawing/2014/main" id="{00000000-0008-0000-1000-00000B800E00}"/>
                  </a:ext>
                </a:extLst>
              </xdr:cNvPr>
              <xdr:cNvSpPr/>
            </xdr:nvSpPr>
            <xdr:spPr bwMode="auto">
              <a:xfrm>
                <a:off x="3105049"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50284" name="Check Box 12" hidden="1">
                <a:extLst>
                  <a:ext uri="{63B3BB69-23CF-44E3-9099-C40C66FF867C}">
                    <a14:compatExt spid="_x0000_s950284"/>
                  </a:ext>
                  <a:ext uri="{FF2B5EF4-FFF2-40B4-BE49-F238E27FC236}">
                    <a16:creationId xmlns:a16="http://schemas.microsoft.com/office/drawing/2014/main" id="{00000000-0008-0000-1000-00000C800E00}"/>
                  </a:ext>
                </a:extLst>
              </xdr:cNvPr>
              <xdr:cNvSpPr/>
            </xdr:nvSpPr>
            <xdr:spPr bwMode="auto">
              <a:xfrm>
                <a:off x="3876578"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95246</xdr:colOff>
          <xdr:row>6</xdr:row>
          <xdr:rowOff>152400</xdr:rowOff>
        </xdr:from>
        <xdr:to>
          <xdr:col>4</xdr:col>
          <xdr:colOff>28571</xdr:colOff>
          <xdr:row>10</xdr:row>
          <xdr:rowOff>0</xdr:rowOff>
        </xdr:to>
        <xdr:grpSp>
          <xdr:nvGrpSpPr>
            <xdr:cNvPr id="7" name="グループ化 6">
              <a:extLst>
                <a:ext uri="{FF2B5EF4-FFF2-40B4-BE49-F238E27FC236}">
                  <a16:creationId xmlns:a16="http://schemas.microsoft.com/office/drawing/2014/main" id="{00000000-0008-0000-1000-000007000000}"/>
                </a:ext>
              </a:extLst>
            </xdr:cNvPr>
            <xdr:cNvGrpSpPr/>
          </xdr:nvGrpSpPr>
          <xdr:grpSpPr>
            <a:xfrm>
              <a:off x="333371" y="971550"/>
              <a:ext cx="295275" cy="533400"/>
              <a:chOff x="609600" y="2266919"/>
              <a:chExt cx="304800" cy="552480"/>
            </a:xfrm>
          </xdr:grpSpPr>
          <xdr:sp macro="" textlink="">
            <xdr:nvSpPr>
              <xdr:cNvPr id="950285" name="Check Box 13" hidden="1">
                <a:extLst>
                  <a:ext uri="{63B3BB69-23CF-44E3-9099-C40C66FF867C}">
                    <a14:compatExt spid="_x0000_s950285"/>
                  </a:ext>
                  <a:ext uri="{FF2B5EF4-FFF2-40B4-BE49-F238E27FC236}">
                    <a16:creationId xmlns:a16="http://schemas.microsoft.com/office/drawing/2014/main" id="{00000000-0008-0000-1000-00000D800E00}"/>
                  </a:ext>
                </a:extLst>
              </xdr:cNvPr>
              <xdr:cNvSpPr/>
            </xdr:nvSpPr>
            <xdr:spPr bwMode="auto">
              <a:xfrm>
                <a:off x="609600" y="2266919"/>
                <a:ext cx="304800" cy="2095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50286" name="Check Box 14" hidden="1">
                <a:extLst>
                  <a:ext uri="{63B3BB69-23CF-44E3-9099-C40C66FF867C}">
                    <a14:compatExt spid="_x0000_s950286"/>
                  </a:ext>
                  <a:ext uri="{FF2B5EF4-FFF2-40B4-BE49-F238E27FC236}">
                    <a16:creationId xmlns:a16="http://schemas.microsoft.com/office/drawing/2014/main" id="{00000000-0008-0000-1000-00000E800E00}"/>
                  </a:ext>
                </a:extLst>
              </xdr:cNvPr>
              <xdr:cNvSpPr/>
            </xdr:nvSpPr>
            <xdr:spPr bwMode="auto">
              <a:xfrm>
                <a:off x="609600" y="2609853"/>
                <a:ext cx="304800"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50287" name="Check Box 15" hidden="1">
                <a:extLst>
                  <a:ext uri="{63B3BB69-23CF-44E3-9099-C40C66FF867C}">
                    <a14:compatExt spid="_x0000_s950287"/>
                  </a:ext>
                  <a:ext uri="{FF2B5EF4-FFF2-40B4-BE49-F238E27FC236}">
                    <a16:creationId xmlns:a16="http://schemas.microsoft.com/office/drawing/2014/main" id="{00000000-0008-0000-1000-00000F800E00}"/>
                  </a:ext>
                </a:extLst>
              </xdr:cNvPr>
              <xdr:cNvSpPr/>
            </xdr:nvSpPr>
            <xdr:spPr bwMode="auto">
              <a:xfrm>
                <a:off x="609600" y="2447925"/>
                <a:ext cx="304800"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106359</xdr:colOff>
          <xdr:row>31</xdr:row>
          <xdr:rowOff>169859</xdr:rowOff>
        </xdr:from>
        <xdr:to>
          <xdr:col>15</xdr:col>
          <xdr:colOff>106359</xdr:colOff>
          <xdr:row>36</xdr:row>
          <xdr:rowOff>11112</xdr:rowOff>
        </xdr:to>
        <xdr:grpSp>
          <xdr:nvGrpSpPr>
            <xdr:cNvPr id="8" name="グループ化 7">
              <a:extLst>
                <a:ext uri="{FF2B5EF4-FFF2-40B4-BE49-F238E27FC236}">
                  <a16:creationId xmlns:a16="http://schemas.microsoft.com/office/drawing/2014/main" id="{00000000-0008-0000-1000-000008000000}"/>
                </a:ext>
              </a:extLst>
            </xdr:cNvPr>
            <xdr:cNvGrpSpPr/>
          </xdr:nvGrpSpPr>
          <xdr:grpSpPr>
            <a:xfrm>
              <a:off x="344484" y="5275259"/>
              <a:ext cx="2352675" cy="631828"/>
              <a:chOff x="7267575" y="4543381"/>
              <a:chExt cx="2343150" cy="533427"/>
            </a:xfrm>
          </xdr:grpSpPr>
          <xdr:sp macro="" textlink="">
            <xdr:nvSpPr>
              <xdr:cNvPr id="950288" name="Check Box 16" hidden="1">
                <a:extLst>
                  <a:ext uri="{63B3BB69-23CF-44E3-9099-C40C66FF867C}">
                    <a14:compatExt spid="_x0000_s950288"/>
                  </a:ext>
                  <a:ext uri="{FF2B5EF4-FFF2-40B4-BE49-F238E27FC236}">
                    <a16:creationId xmlns:a16="http://schemas.microsoft.com/office/drawing/2014/main" id="{00000000-0008-0000-1000-000010800E00}"/>
                  </a:ext>
                </a:extLst>
              </xdr:cNvPr>
              <xdr:cNvSpPr/>
            </xdr:nvSpPr>
            <xdr:spPr bwMode="auto">
              <a:xfrm>
                <a:off x="7267575" y="4543381"/>
                <a:ext cx="2343150"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保護者からの申出書又は面接票など</a:t>
                </a:r>
              </a:p>
            </xdr:txBody>
          </xdr:sp>
          <xdr:sp macro="" textlink="">
            <xdr:nvSpPr>
              <xdr:cNvPr id="950289" name="Check Box 17" hidden="1">
                <a:extLst>
                  <a:ext uri="{63B3BB69-23CF-44E3-9099-C40C66FF867C}">
                    <a14:compatExt spid="_x0000_s950289"/>
                  </a:ext>
                  <a:ext uri="{FF2B5EF4-FFF2-40B4-BE49-F238E27FC236}">
                    <a16:creationId xmlns:a16="http://schemas.microsoft.com/office/drawing/2014/main" id="{00000000-0008-0000-1000-000011800E00}"/>
                  </a:ext>
                </a:extLst>
              </xdr:cNvPr>
              <xdr:cNvSpPr/>
            </xdr:nvSpPr>
            <xdr:spPr bwMode="auto">
              <a:xfrm>
                <a:off x="7267575" y="4708417"/>
                <a:ext cx="23431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主治医等の医師の意見及び指示書</a:t>
                </a:r>
              </a:p>
            </xdr:txBody>
          </xdr:sp>
          <xdr:sp macro="" textlink="">
            <xdr:nvSpPr>
              <xdr:cNvPr id="950290" name="Check Box 18" hidden="1">
                <a:extLst>
                  <a:ext uri="{63B3BB69-23CF-44E3-9099-C40C66FF867C}">
                    <a14:compatExt spid="_x0000_s950290"/>
                  </a:ext>
                  <a:ext uri="{FF2B5EF4-FFF2-40B4-BE49-F238E27FC236}">
                    <a16:creationId xmlns:a16="http://schemas.microsoft.com/office/drawing/2014/main" id="{00000000-0008-0000-1000-000012800E00}"/>
                  </a:ext>
                </a:extLst>
              </xdr:cNvPr>
              <xdr:cNvSpPr/>
            </xdr:nvSpPr>
            <xdr:spPr bwMode="auto">
              <a:xfrm>
                <a:off x="7267575" y="4867256"/>
                <a:ext cx="723901"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24</xdr:row>
          <xdr:rowOff>0</xdr:rowOff>
        </xdr:from>
        <xdr:to>
          <xdr:col>24</xdr:col>
          <xdr:colOff>190500</xdr:colOff>
          <xdr:row>25</xdr:row>
          <xdr:rowOff>0</xdr:rowOff>
        </xdr:to>
        <xdr:sp macro="" textlink="">
          <xdr:nvSpPr>
            <xdr:cNvPr id="950291" name="Check Box 19" hidden="1">
              <a:extLst>
                <a:ext uri="{63B3BB69-23CF-44E3-9099-C40C66FF867C}">
                  <a14:compatExt spid="_x0000_s950291"/>
                </a:ext>
                <a:ext uri="{FF2B5EF4-FFF2-40B4-BE49-F238E27FC236}">
                  <a16:creationId xmlns:a16="http://schemas.microsoft.com/office/drawing/2014/main" id="{00000000-0008-0000-1000-0000138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xdr:twoCellAnchor>
    <xdr:from>
      <xdr:col>2</xdr:col>
      <xdr:colOff>36512</xdr:colOff>
      <xdr:row>25</xdr:row>
      <xdr:rowOff>161926</xdr:rowOff>
    </xdr:from>
    <xdr:to>
      <xdr:col>24</xdr:col>
      <xdr:colOff>127000</xdr:colOff>
      <xdr:row>29</xdr:row>
      <xdr:rowOff>23813</xdr:rowOff>
    </xdr:to>
    <xdr:sp macro="" textlink="">
      <xdr:nvSpPr>
        <xdr:cNvPr id="9" name="AutoShape 5">
          <a:extLst>
            <a:ext uri="{FF2B5EF4-FFF2-40B4-BE49-F238E27FC236}">
              <a16:creationId xmlns:a16="http://schemas.microsoft.com/office/drawing/2014/main" id="{00000000-0008-0000-1000-000009000000}"/>
            </a:ext>
          </a:extLst>
        </xdr:cNvPr>
        <xdr:cNvSpPr>
          <a:spLocks noChangeArrowheads="1"/>
        </xdr:cNvSpPr>
      </xdr:nvSpPr>
      <xdr:spPr bwMode="auto">
        <a:xfrm>
          <a:off x="252412" y="4225926"/>
          <a:ext cx="3722688" cy="573087"/>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13</xdr:col>
          <xdr:colOff>114290</xdr:colOff>
          <xdr:row>18</xdr:row>
          <xdr:rowOff>95250</xdr:rowOff>
        </xdr:from>
        <xdr:to>
          <xdr:col>24</xdr:col>
          <xdr:colOff>152390</xdr:colOff>
          <xdr:row>21</xdr:row>
          <xdr:rowOff>82550</xdr:rowOff>
        </xdr:to>
        <xdr:grpSp>
          <xdr:nvGrpSpPr>
            <xdr:cNvPr id="10" name="グループ化 9">
              <a:extLst>
                <a:ext uri="{FF2B5EF4-FFF2-40B4-BE49-F238E27FC236}">
                  <a16:creationId xmlns:a16="http://schemas.microsoft.com/office/drawing/2014/main" id="{00000000-0008-0000-1000-00000A000000}"/>
                </a:ext>
              </a:extLst>
            </xdr:cNvPr>
            <xdr:cNvGrpSpPr/>
          </xdr:nvGrpSpPr>
          <xdr:grpSpPr>
            <a:xfrm>
              <a:off x="2343140" y="2971800"/>
              <a:ext cx="2028825" cy="501650"/>
              <a:chOff x="5181604" y="3571875"/>
              <a:chExt cx="1971674" cy="209550"/>
            </a:xfrm>
          </xdr:grpSpPr>
          <xdr:sp macro="" textlink="">
            <xdr:nvSpPr>
              <xdr:cNvPr id="950292" name="Check Box 20" hidden="1">
                <a:extLst>
                  <a:ext uri="{63B3BB69-23CF-44E3-9099-C40C66FF867C}">
                    <a14:compatExt spid="_x0000_s950292"/>
                  </a:ext>
                  <a:ext uri="{FF2B5EF4-FFF2-40B4-BE49-F238E27FC236}">
                    <a16:creationId xmlns:a16="http://schemas.microsoft.com/office/drawing/2014/main" id="{00000000-0008-0000-1000-000014800E00}"/>
                  </a:ext>
                </a:extLst>
              </xdr:cNvPr>
              <xdr:cNvSpPr/>
            </xdr:nvSpPr>
            <xdr:spPr bwMode="auto">
              <a:xfrm>
                <a:off x="5181604" y="3571875"/>
                <a:ext cx="66669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50293" name="Check Box 21" hidden="1">
                <a:extLst>
                  <a:ext uri="{63B3BB69-23CF-44E3-9099-C40C66FF867C}">
                    <a14:compatExt spid="_x0000_s950293"/>
                  </a:ext>
                  <a:ext uri="{FF2B5EF4-FFF2-40B4-BE49-F238E27FC236}">
                    <a16:creationId xmlns:a16="http://schemas.microsoft.com/office/drawing/2014/main" id="{00000000-0008-0000-1000-000015800E00}"/>
                  </a:ext>
                </a:extLst>
              </xdr:cNvPr>
              <xdr:cNvSpPr/>
            </xdr:nvSpPr>
            <xdr:spPr bwMode="auto">
              <a:xfrm>
                <a:off x="5753134" y="3571875"/>
                <a:ext cx="67624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950294" name="Check Box 22" hidden="1">
                <a:extLst>
                  <a:ext uri="{63B3BB69-23CF-44E3-9099-C40C66FF867C}">
                    <a14:compatExt spid="_x0000_s950294"/>
                  </a:ext>
                  <a:ext uri="{FF2B5EF4-FFF2-40B4-BE49-F238E27FC236}">
                    <a16:creationId xmlns:a16="http://schemas.microsoft.com/office/drawing/2014/main" id="{00000000-0008-0000-1000-000016800E00}"/>
                  </a:ext>
                </a:extLst>
              </xdr:cNvPr>
              <xdr:cNvSpPr/>
            </xdr:nvSpPr>
            <xdr:spPr bwMode="auto">
              <a:xfrm>
                <a:off x="6477007" y="3571875"/>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15</xdr:col>
      <xdr:colOff>47625</xdr:colOff>
      <xdr:row>19</xdr:row>
      <xdr:rowOff>19050</xdr:rowOff>
    </xdr:from>
    <xdr:to>
      <xdr:col>24</xdr:col>
      <xdr:colOff>561975</xdr:colOff>
      <xdr:row>21</xdr:row>
      <xdr:rowOff>0</xdr:rowOff>
    </xdr:to>
    <xdr:sp macro="" textlink="">
      <xdr:nvSpPr>
        <xdr:cNvPr id="11" name="正方形/長方形 10">
          <a:extLst>
            <a:ext uri="{FF2B5EF4-FFF2-40B4-BE49-F238E27FC236}">
              <a16:creationId xmlns:a16="http://schemas.microsoft.com/office/drawing/2014/main" id="{00000000-0008-0000-1000-00000B000000}"/>
            </a:ext>
          </a:extLst>
        </xdr:cNvPr>
        <xdr:cNvSpPr/>
      </xdr:nvSpPr>
      <xdr:spPr>
        <a:xfrm>
          <a:off x="2409825" y="3016250"/>
          <a:ext cx="2000250" cy="336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16</xdr:col>
          <xdr:colOff>152379</xdr:colOff>
          <xdr:row>21</xdr:row>
          <xdr:rowOff>150819</xdr:rowOff>
        </xdr:from>
        <xdr:to>
          <xdr:col>24</xdr:col>
          <xdr:colOff>161907</xdr:colOff>
          <xdr:row>23</xdr:row>
          <xdr:rowOff>6356</xdr:rowOff>
        </xdr:to>
        <xdr:grpSp>
          <xdr:nvGrpSpPr>
            <xdr:cNvPr id="12" name="グループ化 11">
              <a:extLst>
                <a:ext uri="{FF2B5EF4-FFF2-40B4-BE49-F238E27FC236}">
                  <a16:creationId xmlns:a16="http://schemas.microsoft.com/office/drawing/2014/main" id="{00000000-0008-0000-1000-00000C000000}"/>
                </a:ext>
              </a:extLst>
            </xdr:cNvPr>
            <xdr:cNvGrpSpPr/>
          </xdr:nvGrpSpPr>
          <xdr:grpSpPr>
            <a:xfrm>
              <a:off x="2924154" y="3541719"/>
              <a:ext cx="1457328" cy="198437"/>
              <a:chOff x="3495686" y="5800662"/>
              <a:chExt cx="1413213" cy="209608"/>
            </a:xfrm>
          </xdr:grpSpPr>
          <xdr:sp macro="" textlink="">
            <xdr:nvSpPr>
              <xdr:cNvPr id="950295" name="Check Box 23" hidden="1">
                <a:extLst>
                  <a:ext uri="{63B3BB69-23CF-44E3-9099-C40C66FF867C}">
                    <a14:compatExt spid="_x0000_s950295"/>
                  </a:ext>
                  <a:ext uri="{FF2B5EF4-FFF2-40B4-BE49-F238E27FC236}">
                    <a16:creationId xmlns:a16="http://schemas.microsoft.com/office/drawing/2014/main" id="{00000000-0008-0000-1000-000017800E00}"/>
                  </a:ext>
                </a:extLst>
              </xdr:cNvPr>
              <xdr:cNvSpPr/>
            </xdr:nvSpPr>
            <xdr:spPr bwMode="auto">
              <a:xfrm>
                <a:off x="3495686" y="5800723"/>
                <a:ext cx="666694"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50296" name="Check Box 24" hidden="1">
                <a:extLst>
                  <a:ext uri="{63B3BB69-23CF-44E3-9099-C40C66FF867C}">
                    <a14:compatExt spid="_x0000_s950296"/>
                  </a:ext>
                  <a:ext uri="{FF2B5EF4-FFF2-40B4-BE49-F238E27FC236}">
                    <a16:creationId xmlns:a16="http://schemas.microsoft.com/office/drawing/2014/main" id="{00000000-0008-0000-1000-000018800E00}"/>
                  </a:ext>
                </a:extLst>
              </xdr:cNvPr>
              <xdr:cNvSpPr/>
            </xdr:nvSpPr>
            <xdr:spPr bwMode="auto">
              <a:xfrm>
                <a:off x="4238254" y="5800662"/>
                <a:ext cx="670645" cy="2065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20</xdr:col>
      <xdr:colOff>28575</xdr:colOff>
      <xdr:row>21</xdr:row>
      <xdr:rowOff>19050</xdr:rowOff>
    </xdr:from>
    <xdr:to>
      <xdr:col>24</xdr:col>
      <xdr:colOff>561975</xdr:colOff>
      <xdr:row>22</xdr:row>
      <xdr:rowOff>47625</xdr:rowOff>
    </xdr:to>
    <xdr:sp macro="" textlink="">
      <xdr:nvSpPr>
        <xdr:cNvPr id="13" name="正方形/長方形 12">
          <a:extLst>
            <a:ext uri="{FF2B5EF4-FFF2-40B4-BE49-F238E27FC236}">
              <a16:creationId xmlns:a16="http://schemas.microsoft.com/office/drawing/2014/main" id="{00000000-0008-0000-1000-00000D000000}"/>
            </a:ext>
          </a:extLst>
        </xdr:cNvPr>
        <xdr:cNvSpPr/>
      </xdr:nvSpPr>
      <xdr:spPr>
        <a:xfrm>
          <a:off x="3216275" y="3371850"/>
          <a:ext cx="1193800" cy="2063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1375</xdr:colOff>
          <xdr:row>56</xdr:row>
          <xdr:rowOff>9525</xdr:rowOff>
        </xdr:from>
        <xdr:to>
          <xdr:col>23</xdr:col>
          <xdr:colOff>98215</xdr:colOff>
          <xdr:row>57</xdr:row>
          <xdr:rowOff>0</xdr:rowOff>
        </xdr:to>
        <xdr:grpSp>
          <xdr:nvGrpSpPr>
            <xdr:cNvPr id="14" name="グループ化 13">
              <a:extLst>
                <a:ext uri="{FF2B5EF4-FFF2-40B4-BE49-F238E27FC236}">
                  <a16:creationId xmlns:a16="http://schemas.microsoft.com/office/drawing/2014/main" id="{00000000-0008-0000-1000-00000E000000}"/>
                </a:ext>
              </a:extLst>
            </xdr:cNvPr>
            <xdr:cNvGrpSpPr/>
          </xdr:nvGrpSpPr>
          <xdr:grpSpPr>
            <a:xfrm>
              <a:off x="2954125" y="9420225"/>
              <a:ext cx="1182690" cy="161925"/>
              <a:chOff x="2914632" y="1133550"/>
              <a:chExt cx="1154668" cy="209548"/>
            </a:xfrm>
          </xdr:grpSpPr>
          <xdr:sp macro="" textlink="">
            <xdr:nvSpPr>
              <xdr:cNvPr id="950297" name="Check Box 25" hidden="1">
                <a:extLst>
                  <a:ext uri="{63B3BB69-23CF-44E3-9099-C40C66FF867C}">
                    <a14:compatExt spid="_x0000_s950297"/>
                  </a:ext>
                  <a:ext uri="{FF2B5EF4-FFF2-40B4-BE49-F238E27FC236}">
                    <a16:creationId xmlns:a16="http://schemas.microsoft.com/office/drawing/2014/main" id="{00000000-0008-0000-1000-000019800E00}"/>
                  </a:ext>
                </a:extLst>
              </xdr:cNvPr>
              <xdr:cNvSpPr/>
            </xdr:nvSpPr>
            <xdr:spPr bwMode="auto">
              <a:xfrm>
                <a:off x="2914632" y="1133550"/>
                <a:ext cx="666746"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950298" name="Check Box 26" hidden="1">
                <a:extLst>
                  <a:ext uri="{63B3BB69-23CF-44E3-9099-C40C66FF867C}">
                    <a14:compatExt spid="_x0000_s950298"/>
                  </a:ext>
                  <a:ext uri="{FF2B5EF4-FFF2-40B4-BE49-F238E27FC236}">
                    <a16:creationId xmlns:a16="http://schemas.microsoft.com/office/drawing/2014/main" id="{00000000-0008-0000-1000-00001A800E00}"/>
                  </a:ext>
                </a:extLst>
              </xdr:cNvPr>
              <xdr:cNvSpPr/>
            </xdr:nvSpPr>
            <xdr:spPr bwMode="auto">
              <a:xfrm>
                <a:off x="3613529" y="1137247"/>
                <a:ext cx="455771" cy="2057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54</xdr:row>
          <xdr:rowOff>0</xdr:rowOff>
        </xdr:from>
        <xdr:to>
          <xdr:col>24</xdr:col>
          <xdr:colOff>76200</xdr:colOff>
          <xdr:row>55</xdr:row>
          <xdr:rowOff>28575</xdr:rowOff>
        </xdr:to>
        <xdr:sp macro="" textlink="">
          <xdr:nvSpPr>
            <xdr:cNvPr id="950299" name="Check Box 27" hidden="1">
              <a:extLst>
                <a:ext uri="{63B3BB69-23CF-44E3-9099-C40C66FF867C}">
                  <a14:compatExt spid="_x0000_s950299"/>
                </a:ext>
                <a:ext uri="{FF2B5EF4-FFF2-40B4-BE49-F238E27FC236}">
                  <a16:creationId xmlns:a16="http://schemas.microsoft.com/office/drawing/2014/main" id="{00000000-0008-0000-1000-00001B8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54</xdr:row>
          <xdr:rowOff>0</xdr:rowOff>
        </xdr:from>
        <xdr:to>
          <xdr:col>6</xdr:col>
          <xdr:colOff>85725</xdr:colOff>
          <xdr:row>55</xdr:row>
          <xdr:rowOff>28575</xdr:rowOff>
        </xdr:to>
        <xdr:sp macro="" textlink="">
          <xdr:nvSpPr>
            <xdr:cNvPr id="950300" name="Check Box 28" hidden="1">
              <a:extLst>
                <a:ext uri="{63B3BB69-23CF-44E3-9099-C40C66FF867C}">
                  <a14:compatExt spid="_x0000_s950300"/>
                </a:ext>
                <a:ext uri="{FF2B5EF4-FFF2-40B4-BE49-F238E27FC236}">
                  <a16:creationId xmlns:a16="http://schemas.microsoft.com/office/drawing/2014/main" id="{00000000-0008-0000-1000-00001C8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3</xdr:col>
      <xdr:colOff>57150</xdr:colOff>
      <xdr:row>64</xdr:row>
      <xdr:rowOff>158750</xdr:rowOff>
    </xdr:from>
    <xdr:to>
      <xdr:col>25</xdr:col>
      <xdr:colOff>57150</xdr:colOff>
      <xdr:row>68</xdr:row>
      <xdr:rowOff>0</xdr:rowOff>
    </xdr:to>
    <xdr:sp macro="" textlink="">
      <xdr:nvSpPr>
        <xdr:cNvPr id="2" name="AutoShape 2">
          <a:extLst>
            <a:ext uri="{FF2B5EF4-FFF2-40B4-BE49-F238E27FC236}">
              <a16:creationId xmlns:a16="http://schemas.microsoft.com/office/drawing/2014/main" id="{00000000-0008-0000-1100-000002000000}"/>
            </a:ext>
          </a:extLst>
        </xdr:cNvPr>
        <xdr:cNvSpPr>
          <a:spLocks noChangeArrowheads="1"/>
        </xdr:cNvSpPr>
      </xdr:nvSpPr>
      <xdr:spPr bwMode="auto">
        <a:xfrm>
          <a:off x="466725" y="10845800"/>
          <a:ext cx="3981450" cy="527050"/>
        </a:xfrm>
        <a:prstGeom prst="bracketPair">
          <a:avLst>
            <a:gd name="adj" fmla="val 988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17</xdr:col>
          <xdr:colOff>152400</xdr:colOff>
          <xdr:row>7</xdr:row>
          <xdr:rowOff>25400</xdr:rowOff>
        </xdr:from>
        <xdr:to>
          <xdr:col>25</xdr:col>
          <xdr:colOff>552450</xdr:colOff>
          <xdr:row>8</xdr:row>
          <xdr:rowOff>66675</xdr:rowOff>
        </xdr:to>
        <xdr:grpSp>
          <xdr:nvGrpSpPr>
            <xdr:cNvPr id="3" name="グループ化 2">
              <a:extLst>
                <a:ext uri="{FF2B5EF4-FFF2-40B4-BE49-F238E27FC236}">
                  <a16:creationId xmlns:a16="http://schemas.microsoft.com/office/drawing/2014/main" id="{00000000-0008-0000-1100-000003000000}"/>
                </a:ext>
              </a:extLst>
            </xdr:cNvPr>
            <xdr:cNvGrpSpPr/>
          </xdr:nvGrpSpPr>
          <xdr:grpSpPr>
            <a:xfrm>
              <a:off x="3095625" y="1092200"/>
              <a:ext cx="1847850" cy="212725"/>
              <a:chOff x="3105152" y="1085850"/>
              <a:chExt cx="1447806" cy="209550"/>
            </a:xfrm>
          </xdr:grpSpPr>
          <xdr:sp macro="" textlink="">
            <xdr:nvSpPr>
              <xdr:cNvPr id="1003521" name="Check Box 1" hidden="1">
                <a:extLst>
                  <a:ext uri="{63B3BB69-23CF-44E3-9099-C40C66FF867C}">
                    <a14:compatExt spid="_x0000_s1003521"/>
                  </a:ext>
                  <a:ext uri="{FF2B5EF4-FFF2-40B4-BE49-F238E27FC236}">
                    <a16:creationId xmlns:a16="http://schemas.microsoft.com/office/drawing/2014/main" id="{00000000-0008-0000-1100-000001C00E00}"/>
                  </a:ext>
                </a:extLst>
              </xdr:cNvPr>
              <xdr:cNvSpPr/>
            </xdr:nvSpPr>
            <xdr:spPr bwMode="auto">
              <a:xfrm>
                <a:off x="3105152"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3522" name="Check Box 2" hidden="1">
                <a:extLst>
                  <a:ext uri="{63B3BB69-23CF-44E3-9099-C40C66FF867C}">
                    <a14:compatExt spid="_x0000_s1003522"/>
                  </a:ext>
                  <a:ext uri="{FF2B5EF4-FFF2-40B4-BE49-F238E27FC236}">
                    <a16:creationId xmlns:a16="http://schemas.microsoft.com/office/drawing/2014/main" id="{00000000-0008-0000-1100-000002C00E00}"/>
                  </a:ext>
                </a:extLst>
              </xdr:cNvPr>
              <xdr:cNvSpPr/>
            </xdr:nvSpPr>
            <xdr:spPr bwMode="auto">
              <a:xfrm>
                <a:off x="3876680"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10</xdr:row>
          <xdr:rowOff>101600</xdr:rowOff>
        </xdr:from>
        <xdr:to>
          <xdr:col>26</xdr:col>
          <xdr:colOff>0</xdr:colOff>
          <xdr:row>11</xdr:row>
          <xdr:rowOff>139700</xdr:rowOff>
        </xdr:to>
        <xdr:grpSp>
          <xdr:nvGrpSpPr>
            <xdr:cNvPr id="6" name="グループ化 5">
              <a:extLst>
                <a:ext uri="{FF2B5EF4-FFF2-40B4-BE49-F238E27FC236}">
                  <a16:creationId xmlns:a16="http://schemas.microsoft.com/office/drawing/2014/main" id="{00000000-0008-0000-1100-000004000000}"/>
                </a:ext>
              </a:extLst>
            </xdr:cNvPr>
            <xdr:cNvGrpSpPr/>
          </xdr:nvGrpSpPr>
          <xdr:grpSpPr>
            <a:xfrm>
              <a:off x="3124200" y="1682750"/>
              <a:ext cx="1876425" cy="209550"/>
              <a:chOff x="3105162" y="1085850"/>
              <a:chExt cx="1447795" cy="209550"/>
            </a:xfrm>
          </xdr:grpSpPr>
          <xdr:sp macro="" textlink="">
            <xdr:nvSpPr>
              <xdr:cNvPr id="1003523" name="Check Box 3" hidden="1">
                <a:extLst>
                  <a:ext uri="{63B3BB69-23CF-44E3-9099-C40C66FF867C}">
                    <a14:compatExt spid="_x0000_s1003523"/>
                  </a:ext>
                  <a:ext uri="{FF2B5EF4-FFF2-40B4-BE49-F238E27FC236}">
                    <a16:creationId xmlns:a16="http://schemas.microsoft.com/office/drawing/2014/main" id="{00000000-0008-0000-1100-000003C00E00}"/>
                  </a:ext>
                </a:extLst>
              </xdr:cNvPr>
              <xdr:cNvSpPr/>
            </xdr:nvSpPr>
            <xdr:spPr bwMode="auto">
              <a:xfrm>
                <a:off x="3105162"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3524" name="Check Box 4" hidden="1">
                <a:extLst>
                  <a:ext uri="{63B3BB69-23CF-44E3-9099-C40C66FF867C}">
                    <a14:compatExt spid="_x0000_s1003524"/>
                  </a:ext>
                  <a:ext uri="{FF2B5EF4-FFF2-40B4-BE49-F238E27FC236}">
                    <a16:creationId xmlns:a16="http://schemas.microsoft.com/office/drawing/2014/main" id="{00000000-0008-0000-1100-000004C00E00}"/>
                  </a:ext>
                </a:extLst>
              </xdr:cNvPr>
              <xdr:cNvSpPr/>
            </xdr:nvSpPr>
            <xdr:spPr bwMode="auto">
              <a:xfrm>
                <a:off x="3876683"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15</xdr:row>
          <xdr:rowOff>133350</xdr:rowOff>
        </xdr:from>
        <xdr:to>
          <xdr:col>26</xdr:col>
          <xdr:colOff>0</xdr:colOff>
          <xdr:row>17</xdr:row>
          <xdr:rowOff>0</xdr:rowOff>
        </xdr:to>
        <xdr:grpSp>
          <xdr:nvGrpSpPr>
            <xdr:cNvPr id="9" name="グループ化 8">
              <a:extLst>
                <a:ext uri="{FF2B5EF4-FFF2-40B4-BE49-F238E27FC236}">
                  <a16:creationId xmlns:a16="http://schemas.microsoft.com/office/drawing/2014/main" id="{00000000-0008-0000-1100-000005000000}"/>
                </a:ext>
              </a:extLst>
            </xdr:cNvPr>
            <xdr:cNvGrpSpPr/>
          </xdr:nvGrpSpPr>
          <xdr:grpSpPr>
            <a:xfrm>
              <a:off x="3124200" y="2571750"/>
              <a:ext cx="1876425" cy="209550"/>
              <a:chOff x="3105162" y="1085850"/>
              <a:chExt cx="1447795" cy="209550"/>
            </a:xfrm>
          </xdr:grpSpPr>
          <xdr:sp macro="" textlink="">
            <xdr:nvSpPr>
              <xdr:cNvPr id="1003525" name="Check Box 5" hidden="1">
                <a:extLst>
                  <a:ext uri="{63B3BB69-23CF-44E3-9099-C40C66FF867C}">
                    <a14:compatExt spid="_x0000_s1003525"/>
                  </a:ext>
                  <a:ext uri="{FF2B5EF4-FFF2-40B4-BE49-F238E27FC236}">
                    <a16:creationId xmlns:a16="http://schemas.microsoft.com/office/drawing/2014/main" id="{00000000-0008-0000-1100-000005C00E00}"/>
                  </a:ext>
                </a:extLst>
              </xdr:cNvPr>
              <xdr:cNvSpPr/>
            </xdr:nvSpPr>
            <xdr:spPr bwMode="auto">
              <a:xfrm>
                <a:off x="3105162"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3526" name="Check Box 6" hidden="1">
                <a:extLst>
                  <a:ext uri="{63B3BB69-23CF-44E3-9099-C40C66FF867C}">
                    <a14:compatExt spid="_x0000_s1003526"/>
                  </a:ext>
                  <a:ext uri="{FF2B5EF4-FFF2-40B4-BE49-F238E27FC236}">
                    <a16:creationId xmlns:a16="http://schemas.microsoft.com/office/drawing/2014/main" id="{00000000-0008-0000-1100-000006C00E00}"/>
                  </a:ext>
                </a:extLst>
              </xdr:cNvPr>
              <xdr:cNvSpPr/>
            </xdr:nvSpPr>
            <xdr:spPr bwMode="auto">
              <a:xfrm>
                <a:off x="3876683"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3</xdr:colOff>
          <xdr:row>53</xdr:row>
          <xdr:rowOff>25400</xdr:rowOff>
        </xdr:from>
        <xdr:to>
          <xdr:col>25</xdr:col>
          <xdr:colOff>352777</xdr:colOff>
          <xdr:row>54</xdr:row>
          <xdr:rowOff>25400</xdr:rowOff>
        </xdr:to>
        <xdr:grpSp>
          <xdr:nvGrpSpPr>
            <xdr:cNvPr id="12" name="グループ化 11">
              <a:extLst>
                <a:ext uri="{FF2B5EF4-FFF2-40B4-BE49-F238E27FC236}">
                  <a16:creationId xmlns:a16="http://schemas.microsoft.com/office/drawing/2014/main" id="{00000000-0008-0000-1100-000006000000}"/>
                </a:ext>
              </a:extLst>
            </xdr:cNvPr>
            <xdr:cNvGrpSpPr/>
          </xdr:nvGrpSpPr>
          <xdr:grpSpPr>
            <a:xfrm>
              <a:off x="3124203" y="8978900"/>
              <a:ext cx="1619599" cy="171450"/>
              <a:chOff x="3105184" y="1085850"/>
              <a:chExt cx="1272856" cy="209550"/>
            </a:xfrm>
          </xdr:grpSpPr>
          <xdr:sp macro="" textlink="">
            <xdr:nvSpPr>
              <xdr:cNvPr id="1003527" name="Check Box 7" hidden="1">
                <a:extLst>
                  <a:ext uri="{63B3BB69-23CF-44E3-9099-C40C66FF867C}">
                    <a14:compatExt spid="_x0000_s1003527"/>
                  </a:ext>
                  <a:ext uri="{FF2B5EF4-FFF2-40B4-BE49-F238E27FC236}">
                    <a16:creationId xmlns:a16="http://schemas.microsoft.com/office/drawing/2014/main" id="{00000000-0008-0000-1100-000007C00E00}"/>
                  </a:ext>
                </a:extLst>
              </xdr:cNvPr>
              <xdr:cNvSpPr/>
            </xdr:nvSpPr>
            <xdr:spPr bwMode="auto">
              <a:xfrm>
                <a:off x="3105184"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3528" name="Check Box 8" hidden="1">
                <a:extLst>
                  <a:ext uri="{63B3BB69-23CF-44E3-9099-C40C66FF867C}">
                    <a14:compatExt spid="_x0000_s1003528"/>
                  </a:ext>
                  <a:ext uri="{FF2B5EF4-FFF2-40B4-BE49-F238E27FC236}">
                    <a16:creationId xmlns:a16="http://schemas.microsoft.com/office/drawing/2014/main" id="{00000000-0008-0000-1100-000008C00E00}"/>
                  </a:ext>
                </a:extLst>
              </xdr:cNvPr>
              <xdr:cNvSpPr/>
            </xdr:nvSpPr>
            <xdr:spPr bwMode="auto">
              <a:xfrm>
                <a:off x="3701766"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13</xdr:row>
          <xdr:rowOff>0</xdr:rowOff>
        </xdr:from>
        <xdr:to>
          <xdr:col>26</xdr:col>
          <xdr:colOff>0</xdr:colOff>
          <xdr:row>14</xdr:row>
          <xdr:rowOff>38100</xdr:rowOff>
        </xdr:to>
        <xdr:grpSp>
          <xdr:nvGrpSpPr>
            <xdr:cNvPr id="15" name="グループ化 14">
              <a:extLst>
                <a:ext uri="{FF2B5EF4-FFF2-40B4-BE49-F238E27FC236}">
                  <a16:creationId xmlns:a16="http://schemas.microsoft.com/office/drawing/2014/main" id="{00000000-0008-0000-1100-000007000000}"/>
                </a:ext>
              </a:extLst>
            </xdr:cNvPr>
            <xdr:cNvGrpSpPr/>
          </xdr:nvGrpSpPr>
          <xdr:grpSpPr>
            <a:xfrm>
              <a:off x="3124200" y="2095500"/>
              <a:ext cx="1876425" cy="209550"/>
              <a:chOff x="3105162" y="1085850"/>
              <a:chExt cx="1447795" cy="209550"/>
            </a:xfrm>
          </xdr:grpSpPr>
          <xdr:sp macro="" textlink="">
            <xdr:nvSpPr>
              <xdr:cNvPr id="1003529" name="Check Box 9" hidden="1">
                <a:extLst>
                  <a:ext uri="{63B3BB69-23CF-44E3-9099-C40C66FF867C}">
                    <a14:compatExt spid="_x0000_s1003529"/>
                  </a:ext>
                  <a:ext uri="{FF2B5EF4-FFF2-40B4-BE49-F238E27FC236}">
                    <a16:creationId xmlns:a16="http://schemas.microsoft.com/office/drawing/2014/main" id="{00000000-0008-0000-1100-000009C00E00}"/>
                  </a:ext>
                </a:extLst>
              </xdr:cNvPr>
              <xdr:cNvSpPr/>
            </xdr:nvSpPr>
            <xdr:spPr bwMode="auto">
              <a:xfrm>
                <a:off x="3105162"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3530" name="Check Box 10" hidden="1">
                <a:extLst>
                  <a:ext uri="{63B3BB69-23CF-44E3-9099-C40C66FF867C}">
                    <a14:compatExt spid="_x0000_s1003530"/>
                  </a:ext>
                  <a:ext uri="{FF2B5EF4-FFF2-40B4-BE49-F238E27FC236}">
                    <a16:creationId xmlns:a16="http://schemas.microsoft.com/office/drawing/2014/main" id="{00000000-0008-0000-1100-00000AC00E00}"/>
                  </a:ext>
                </a:extLst>
              </xdr:cNvPr>
              <xdr:cNvSpPr/>
            </xdr:nvSpPr>
            <xdr:spPr bwMode="auto">
              <a:xfrm>
                <a:off x="3876683"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1465</xdr:colOff>
          <xdr:row>45</xdr:row>
          <xdr:rowOff>24178</xdr:rowOff>
        </xdr:from>
        <xdr:to>
          <xdr:col>25</xdr:col>
          <xdr:colOff>167054</xdr:colOff>
          <xdr:row>46</xdr:row>
          <xdr:rowOff>27109</xdr:rowOff>
        </xdr:to>
        <xdr:grpSp>
          <xdr:nvGrpSpPr>
            <xdr:cNvPr id="18" name="グループ化 17">
              <a:extLst>
                <a:ext uri="{FF2B5EF4-FFF2-40B4-BE49-F238E27FC236}">
                  <a16:creationId xmlns:a16="http://schemas.microsoft.com/office/drawing/2014/main" id="{00000000-0008-0000-1100-000008000000}"/>
                </a:ext>
              </a:extLst>
            </xdr:cNvPr>
            <xdr:cNvGrpSpPr/>
          </xdr:nvGrpSpPr>
          <xdr:grpSpPr>
            <a:xfrm>
              <a:off x="3125665" y="7606078"/>
              <a:ext cx="1432414" cy="174381"/>
              <a:chOff x="3105106" y="1085850"/>
              <a:chExt cx="1447887" cy="209550"/>
            </a:xfrm>
          </xdr:grpSpPr>
          <xdr:sp macro="" textlink="">
            <xdr:nvSpPr>
              <xdr:cNvPr id="1003531" name="Check Box 11" hidden="1">
                <a:extLst>
                  <a:ext uri="{63B3BB69-23CF-44E3-9099-C40C66FF867C}">
                    <a14:compatExt spid="_x0000_s1003531"/>
                  </a:ext>
                  <a:ext uri="{FF2B5EF4-FFF2-40B4-BE49-F238E27FC236}">
                    <a16:creationId xmlns:a16="http://schemas.microsoft.com/office/drawing/2014/main" id="{00000000-0008-0000-1100-00000BC00E00}"/>
                  </a:ext>
                </a:extLst>
              </xdr:cNvPr>
              <xdr:cNvSpPr/>
            </xdr:nvSpPr>
            <xdr:spPr bwMode="auto">
              <a:xfrm>
                <a:off x="3105106" y="1085850"/>
                <a:ext cx="66674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3532" name="Check Box 12" hidden="1">
                <a:extLst>
                  <a:ext uri="{63B3BB69-23CF-44E3-9099-C40C66FF867C}">
                    <a14:compatExt spid="_x0000_s1003532"/>
                  </a:ext>
                  <a:ext uri="{FF2B5EF4-FFF2-40B4-BE49-F238E27FC236}">
                    <a16:creationId xmlns:a16="http://schemas.microsoft.com/office/drawing/2014/main" id="{00000000-0008-0000-1100-00000CC00E00}"/>
                  </a:ext>
                </a:extLst>
              </xdr:cNvPr>
              <xdr:cNvSpPr/>
            </xdr:nvSpPr>
            <xdr:spPr bwMode="auto">
              <a:xfrm>
                <a:off x="3876705" y="1085850"/>
                <a:ext cx="67628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51289</xdr:colOff>
      <xdr:row>45</xdr:row>
      <xdr:rowOff>14653</xdr:rowOff>
    </xdr:from>
    <xdr:to>
      <xdr:col>25</xdr:col>
      <xdr:colOff>186105</xdr:colOff>
      <xdr:row>46</xdr:row>
      <xdr:rowOff>46159</xdr:rowOff>
    </xdr:to>
    <xdr:sp macro="" textlink="">
      <xdr:nvSpPr>
        <xdr:cNvPr id="21" name="正方形/長方形 20">
          <a:extLst>
            <a:ext uri="{FF2B5EF4-FFF2-40B4-BE49-F238E27FC236}">
              <a16:creationId xmlns:a16="http://schemas.microsoft.com/office/drawing/2014/main" id="{00000000-0008-0000-1100-000009000000}"/>
            </a:ext>
          </a:extLst>
        </xdr:cNvPr>
        <xdr:cNvSpPr/>
      </xdr:nvSpPr>
      <xdr:spPr>
        <a:xfrm>
          <a:off x="2994514" y="7444153"/>
          <a:ext cx="1582616" cy="2029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87924</xdr:colOff>
      <xdr:row>48</xdr:row>
      <xdr:rowOff>17341</xdr:rowOff>
    </xdr:from>
    <xdr:to>
      <xdr:col>25</xdr:col>
      <xdr:colOff>58617</xdr:colOff>
      <xdr:row>51</xdr:row>
      <xdr:rowOff>17341</xdr:rowOff>
    </xdr:to>
    <xdr:sp macro="" textlink="">
      <xdr:nvSpPr>
        <xdr:cNvPr id="22" name="AutoShape 1">
          <a:extLst>
            <a:ext uri="{FF2B5EF4-FFF2-40B4-BE49-F238E27FC236}">
              <a16:creationId xmlns:a16="http://schemas.microsoft.com/office/drawing/2014/main" id="{00000000-0008-0000-1100-00000A000000}"/>
            </a:ext>
          </a:extLst>
        </xdr:cNvPr>
        <xdr:cNvSpPr>
          <a:spLocks noChangeArrowheads="1"/>
        </xdr:cNvSpPr>
      </xdr:nvSpPr>
      <xdr:spPr bwMode="auto">
        <a:xfrm>
          <a:off x="497499" y="7961191"/>
          <a:ext cx="3952143" cy="514350"/>
        </a:xfrm>
        <a:prstGeom prst="bracketPair">
          <a:avLst>
            <a:gd name="adj" fmla="val 1266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85725</xdr:colOff>
      <xdr:row>60</xdr:row>
      <xdr:rowOff>9525</xdr:rowOff>
    </xdr:from>
    <xdr:to>
      <xdr:col>25</xdr:col>
      <xdr:colOff>56418</xdr:colOff>
      <xdr:row>63</xdr:row>
      <xdr:rowOff>0</xdr:rowOff>
    </xdr:to>
    <xdr:sp macro="" textlink="">
      <xdr:nvSpPr>
        <xdr:cNvPr id="23" name="AutoShape 1">
          <a:extLst>
            <a:ext uri="{FF2B5EF4-FFF2-40B4-BE49-F238E27FC236}">
              <a16:creationId xmlns:a16="http://schemas.microsoft.com/office/drawing/2014/main" id="{00000000-0008-0000-1100-00000B000000}"/>
            </a:ext>
          </a:extLst>
        </xdr:cNvPr>
        <xdr:cNvSpPr>
          <a:spLocks noChangeArrowheads="1"/>
        </xdr:cNvSpPr>
      </xdr:nvSpPr>
      <xdr:spPr bwMode="auto">
        <a:xfrm>
          <a:off x="495300" y="10010775"/>
          <a:ext cx="3952143" cy="504825"/>
        </a:xfrm>
        <a:prstGeom prst="bracketPair">
          <a:avLst>
            <a:gd name="adj" fmla="val 1266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0</xdr:colOff>
          <xdr:row>31</xdr:row>
          <xdr:rowOff>0</xdr:rowOff>
        </xdr:from>
        <xdr:to>
          <xdr:col>25</xdr:col>
          <xdr:colOff>165589</xdr:colOff>
          <xdr:row>32</xdr:row>
          <xdr:rowOff>0</xdr:rowOff>
        </xdr:to>
        <xdr:grpSp>
          <xdr:nvGrpSpPr>
            <xdr:cNvPr id="24" name="グループ化 23">
              <a:extLst>
                <a:ext uri="{FF2B5EF4-FFF2-40B4-BE49-F238E27FC236}">
                  <a16:creationId xmlns:a16="http://schemas.microsoft.com/office/drawing/2014/main" id="{00000000-0008-0000-1100-00000C000000}"/>
                </a:ext>
              </a:extLst>
            </xdr:cNvPr>
            <xdr:cNvGrpSpPr/>
          </xdr:nvGrpSpPr>
          <xdr:grpSpPr>
            <a:xfrm>
              <a:off x="3124200" y="5181600"/>
              <a:ext cx="1432414" cy="171450"/>
              <a:chOff x="3105106" y="1085850"/>
              <a:chExt cx="1447887" cy="209550"/>
            </a:xfrm>
          </xdr:grpSpPr>
          <xdr:sp macro="" textlink="">
            <xdr:nvSpPr>
              <xdr:cNvPr id="1003533" name="Check Box 13" hidden="1">
                <a:extLst>
                  <a:ext uri="{63B3BB69-23CF-44E3-9099-C40C66FF867C}">
                    <a14:compatExt spid="_x0000_s1003533"/>
                  </a:ext>
                  <a:ext uri="{FF2B5EF4-FFF2-40B4-BE49-F238E27FC236}">
                    <a16:creationId xmlns:a16="http://schemas.microsoft.com/office/drawing/2014/main" id="{00000000-0008-0000-1100-00000DC00E00}"/>
                  </a:ext>
                </a:extLst>
              </xdr:cNvPr>
              <xdr:cNvSpPr/>
            </xdr:nvSpPr>
            <xdr:spPr bwMode="auto">
              <a:xfrm>
                <a:off x="3105106" y="1085850"/>
                <a:ext cx="66674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3534" name="Check Box 14" hidden="1">
                <a:extLst>
                  <a:ext uri="{63B3BB69-23CF-44E3-9099-C40C66FF867C}">
                    <a14:compatExt spid="_x0000_s1003534"/>
                  </a:ext>
                  <a:ext uri="{FF2B5EF4-FFF2-40B4-BE49-F238E27FC236}">
                    <a16:creationId xmlns:a16="http://schemas.microsoft.com/office/drawing/2014/main" id="{00000000-0008-0000-1100-00000EC00E00}"/>
                  </a:ext>
                </a:extLst>
              </xdr:cNvPr>
              <xdr:cNvSpPr/>
            </xdr:nvSpPr>
            <xdr:spPr bwMode="auto">
              <a:xfrm>
                <a:off x="3876705" y="1085850"/>
                <a:ext cx="67628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3</xdr:col>
      <xdr:colOff>85725</xdr:colOff>
      <xdr:row>13</xdr:row>
      <xdr:rowOff>19049</xdr:rowOff>
    </xdr:from>
    <xdr:to>
      <xdr:col>25</xdr:col>
      <xdr:colOff>85725</xdr:colOff>
      <xdr:row>16</xdr:row>
      <xdr:rowOff>9524</xdr:rowOff>
    </xdr:to>
    <xdr:sp macro="" textlink="">
      <xdr:nvSpPr>
        <xdr:cNvPr id="2" name="AutoShape 2">
          <a:extLst>
            <a:ext uri="{FF2B5EF4-FFF2-40B4-BE49-F238E27FC236}">
              <a16:creationId xmlns:a16="http://schemas.microsoft.com/office/drawing/2014/main" id="{00000000-0008-0000-1200-000002000000}"/>
            </a:ext>
          </a:extLst>
        </xdr:cNvPr>
        <xdr:cNvSpPr>
          <a:spLocks noChangeArrowheads="1"/>
        </xdr:cNvSpPr>
      </xdr:nvSpPr>
      <xdr:spPr bwMode="auto">
        <a:xfrm>
          <a:off x="454025" y="1949449"/>
          <a:ext cx="3632200" cy="523875"/>
        </a:xfrm>
        <a:prstGeom prst="bracketPair">
          <a:avLst>
            <a:gd name="adj" fmla="val 1176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0</xdr:colOff>
          <xdr:row>18</xdr:row>
          <xdr:rowOff>0</xdr:rowOff>
        </xdr:from>
        <xdr:to>
          <xdr:col>26</xdr:col>
          <xdr:colOff>0</xdr:colOff>
          <xdr:row>19</xdr:row>
          <xdr:rowOff>38100</xdr:rowOff>
        </xdr:to>
        <xdr:grpSp>
          <xdr:nvGrpSpPr>
            <xdr:cNvPr id="3" name="グループ化 2">
              <a:extLst>
                <a:ext uri="{FF2B5EF4-FFF2-40B4-BE49-F238E27FC236}">
                  <a16:creationId xmlns:a16="http://schemas.microsoft.com/office/drawing/2014/main" id="{00000000-0008-0000-1200-000003000000}"/>
                </a:ext>
              </a:extLst>
            </xdr:cNvPr>
            <xdr:cNvGrpSpPr/>
          </xdr:nvGrpSpPr>
          <xdr:grpSpPr>
            <a:xfrm>
              <a:off x="3124200" y="2867025"/>
              <a:ext cx="1790700" cy="209550"/>
              <a:chOff x="3105185" y="1085850"/>
              <a:chExt cx="1447780" cy="209550"/>
            </a:xfrm>
          </xdr:grpSpPr>
          <xdr:sp macro="" textlink="">
            <xdr:nvSpPr>
              <xdr:cNvPr id="952321" name="Check Box 1" hidden="1">
                <a:extLst>
                  <a:ext uri="{63B3BB69-23CF-44E3-9099-C40C66FF867C}">
                    <a14:compatExt spid="_x0000_s952321"/>
                  </a:ext>
                  <a:ext uri="{FF2B5EF4-FFF2-40B4-BE49-F238E27FC236}">
                    <a16:creationId xmlns:a16="http://schemas.microsoft.com/office/drawing/2014/main" id="{00000000-0008-0000-1200-000001880E00}"/>
                  </a:ext>
                </a:extLst>
              </xdr:cNvPr>
              <xdr:cNvSpPr/>
            </xdr:nvSpPr>
            <xdr:spPr bwMode="auto">
              <a:xfrm>
                <a:off x="3105185"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52322" name="Check Box 2" hidden="1">
                <a:extLst>
                  <a:ext uri="{63B3BB69-23CF-44E3-9099-C40C66FF867C}">
                    <a14:compatExt spid="_x0000_s952322"/>
                  </a:ext>
                  <a:ext uri="{FF2B5EF4-FFF2-40B4-BE49-F238E27FC236}">
                    <a16:creationId xmlns:a16="http://schemas.microsoft.com/office/drawing/2014/main" id="{00000000-0008-0000-1200-000002880E00}"/>
                  </a:ext>
                </a:extLst>
              </xdr:cNvPr>
              <xdr:cNvSpPr/>
            </xdr:nvSpPr>
            <xdr:spPr bwMode="auto">
              <a:xfrm>
                <a:off x="3876690"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21</xdr:row>
          <xdr:rowOff>0</xdr:rowOff>
        </xdr:from>
        <xdr:to>
          <xdr:col>26</xdr:col>
          <xdr:colOff>0</xdr:colOff>
          <xdr:row>22</xdr:row>
          <xdr:rowOff>38100</xdr:rowOff>
        </xdr:to>
        <xdr:grpSp>
          <xdr:nvGrpSpPr>
            <xdr:cNvPr id="4" name="グループ化 3">
              <a:extLst>
                <a:ext uri="{FF2B5EF4-FFF2-40B4-BE49-F238E27FC236}">
                  <a16:creationId xmlns:a16="http://schemas.microsoft.com/office/drawing/2014/main" id="{00000000-0008-0000-1200-000004000000}"/>
                </a:ext>
              </a:extLst>
            </xdr:cNvPr>
            <xdr:cNvGrpSpPr/>
          </xdr:nvGrpSpPr>
          <xdr:grpSpPr>
            <a:xfrm>
              <a:off x="3124200" y="3381375"/>
              <a:ext cx="1790700" cy="209550"/>
              <a:chOff x="3105185" y="1085850"/>
              <a:chExt cx="1447780" cy="209550"/>
            </a:xfrm>
          </xdr:grpSpPr>
          <xdr:sp macro="" textlink="">
            <xdr:nvSpPr>
              <xdr:cNvPr id="952323" name="Check Box 3" hidden="1">
                <a:extLst>
                  <a:ext uri="{63B3BB69-23CF-44E3-9099-C40C66FF867C}">
                    <a14:compatExt spid="_x0000_s952323"/>
                  </a:ext>
                  <a:ext uri="{FF2B5EF4-FFF2-40B4-BE49-F238E27FC236}">
                    <a16:creationId xmlns:a16="http://schemas.microsoft.com/office/drawing/2014/main" id="{00000000-0008-0000-1200-000003880E00}"/>
                  </a:ext>
                </a:extLst>
              </xdr:cNvPr>
              <xdr:cNvSpPr/>
            </xdr:nvSpPr>
            <xdr:spPr bwMode="auto">
              <a:xfrm>
                <a:off x="3105185"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52324" name="Check Box 4" hidden="1">
                <a:extLst>
                  <a:ext uri="{63B3BB69-23CF-44E3-9099-C40C66FF867C}">
                    <a14:compatExt spid="_x0000_s952324"/>
                  </a:ext>
                  <a:ext uri="{FF2B5EF4-FFF2-40B4-BE49-F238E27FC236}">
                    <a16:creationId xmlns:a16="http://schemas.microsoft.com/office/drawing/2014/main" id="{00000000-0008-0000-1200-000004880E00}"/>
                  </a:ext>
                </a:extLst>
              </xdr:cNvPr>
              <xdr:cNvSpPr/>
            </xdr:nvSpPr>
            <xdr:spPr bwMode="auto">
              <a:xfrm>
                <a:off x="3876690"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36</xdr:row>
          <xdr:rowOff>0</xdr:rowOff>
        </xdr:from>
        <xdr:to>
          <xdr:col>26</xdr:col>
          <xdr:colOff>0</xdr:colOff>
          <xdr:row>37</xdr:row>
          <xdr:rowOff>38100</xdr:rowOff>
        </xdr:to>
        <xdr:grpSp>
          <xdr:nvGrpSpPr>
            <xdr:cNvPr id="5" name="グループ化 4">
              <a:extLst>
                <a:ext uri="{FF2B5EF4-FFF2-40B4-BE49-F238E27FC236}">
                  <a16:creationId xmlns:a16="http://schemas.microsoft.com/office/drawing/2014/main" id="{00000000-0008-0000-1200-000005000000}"/>
                </a:ext>
              </a:extLst>
            </xdr:cNvPr>
            <xdr:cNvGrpSpPr/>
          </xdr:nvGrpSpPr>
          <xdr:grpSpPr>
            <a:xfrm>
              <a:off x="3124200" y="5953125"/>
              <a:ext cx="1790700" cy="209550"/>
              <a:chOff x="3105185" y="1085850"/>
              <a:chExt cx="1447780" cy="209550"/>
            </a:xfrm>
          </xdr:grpSpPr>
          <xdr:sp macro="" textlink="">
            <xdr:nvSpPr>
              <xdr:cNvPr id="952325" name="Check Box 5" hidden="1">
                <a:extLst>
                  <a:ext uri="{63B3BB69-23CF-44E3-9099-C40C66FF867C}">
                    <a14:compatExt spid="_x0000_s952325"/>
                  </a:ext>
                  <a:ext uri="{FF2B5EF4-FFF2-40B4-BE49-F238E27FC236}">
                    <a16:creationId xmlns:a16="http://schemas.microsoft.com/office/drawing/2014/main" id="{00000000-0008-0000-1200-000005880E00}"/>
                  </a:ext>
                </a:extLst>
              </xdr:cNvPr>
              <xdr:cNvSpPr/>
            </xdr:nvSpPr>
            <xdr:spPr bwMode="auto">
              <a:xfrm>
                <a:off x="3105185"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52326" name="Check Box 6" hidden="1">
                <a:extLst>
                  <a:ext uri="{63B3BB69-23CF-44E3-9099-C40C66FF867C}">
                    <a14:compatExt spid="_x0000_s952326"/>
                  </a:ext>
                  <a:ext uri="{FF2B5EF4-FFF2-40B4-BE49-F238E27FC236}">
                    <a16:creationId xmlns:a16="http://schemas.microsoft.com/office/drawing/2014/main" id="{00000000-0008-0000-1200-000006880E00}"/>
                  </a:ext>
                </a:extLst>
              </xdr:cNvPr>
              <xdr:cNvSpPr/>
            </xdr:nvSpPr>
            <xdr:spPr bwMode="auto">
              <a:xfrm>
                <a:off x="3876690"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33</xdr:row>
          <xdr:rowOff>0</xdr:rowOff>
        </xdr:from>
        <xdr:to>
          <xdr:col>26</xdr:col>
          <xdr:colOff>0</xdr:colOff>
          <xdr:row>34</xdr:row>
          <xdr:rowOff>38100</xdr:rowOff>
        </xdr:to>
        <xdr:grpSp>
          <xdr:nvGrpSpPr>
            <xdr:cNvPr id="6" name="グループ化 5">
              <a:extLst>
                <a:ext uri="{FF2B5EF4-FFF2-40B4-BE49-F238E27FC236}">
                  <a16:creationId xmlns:a16="http://schemas.microsoft.com/office/drawing/2014/main" id="{00000000-0008-0000-1200-000006000000}"/>
                </a:ext>
              </a:extLst>
            </xdr:cNvPr>
            <xdr:cNvGrpSpPr/>
          </xdr:nvGrpSpPr>
          <xdr:grpSpPr>
            <a:xfrm>
              <a:off x="3124200" y="5438775"/>
              <a:ext cx="1790700" cy="209550"/>
              <a:chOff x="3105185" y="1085850"/>
              <a:chExt cx="1447780" cy="209550"/>
            </a:xfrm>
          </xdr:grpSpPr>
          <xdr:sp macro="" textlink="">
            <xdr:nvSpPr>
              <xdr:cNvPr id="952327" name="Check Box 7" hidden="1">
                <a:extLst>
                  <a:ext uri="{63B3BB69-23CF-44E3-9099-C40C66FF867C}">
                    <a14:compatExt spid="_x0000_s952327"/>
                  </a:ext>
                  <a:ext uri="{FF2B5EF4-FFF2-40B4-BE49-F238E27FC236}">
                    <a16:creationId xmlns:a16="http://schemas.microsoft.com/office/drawing/2014/main" id="{00000000-0008-0000-1200-000007880E00}"/>
                  </a:ext>
                </a:extLst>
              </xdr:cNvPr>
              <xdr:cNvSpPr/>
            </xdr:nvSpPr>
            <xdr:spPr bwMode="auto">
              <a:xfrm>
                <a:off x="3105185"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52328" name="Check Box 8" hidden="1">
                <a:extLst>
                  <a:ext uri="{63B3BB69-23CF-44E3-9099-C40C66FF867C}">
                    <a14:compatExt spid="_x0000_s952328"/>
                  </a:ext>
                  <a:ext uri="{FF2B5EF4-FFF2-40B4-BE49-F238E27FC236}">
                    <a16:creationId xmlns:a16="http://schemas.microsoft.com/office/drawing/2014/main" id="{00000000-0008-0000-1200-000008880E00}"/>
                  </a:ext>
                </a:extLst>
              </xdr:cNvPr>
              <xdr:cNvSpPr/>
            </xdr:nvSpPr>
            <xdr:spPr bwMode="auto">
              <a:xfrm>
                <a:off x="3876690"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76199</xdr:colOff>
      <xdr:row>23</xdr:row>
      <xdr:rowOff>0</xdr:rowOff>
    </xdr:from>
    <xdr:to>
      <xdr:col>25</xdr:col>
      <xdr:colOff>95249</xdr:colOff>
      <xdr:row>26</xdr:row>
      <xdr:rowOff>47625</xdr:rowOff>
    </xdr:to>
    <xdr:sp macro="" textlink="">
      <xdr:nvSpPr>
        <xdr:cNvPr id="7" name="AutoShape 1">
          <a:extLst>
            <a:ext uri="{FF2B5EF4-FFF2-40B4-BE49-F238E27FC236}">
              <a16:creationId xmlns:a16="http://schemas.microsoft.com/office/drawing/2014/main" id="{00000000-0008-0000-1200-000007000000}"/>
            </a:ext>
          </a:extLst>
        </xdr:cNvPr>
        <xdr:cNvSpPr>
          <a:spLocks noChangeArrowheads="1"/>
        </xdr:cNvSpPr>
      </xdr:nvSpPr>
      <xdr:spPr bwMode="auto">
        <a:xfrm>
          <a:off x="444499" y="3708400"/>
          <a:ext cx="3651250" cy="581025"/>
        </a:xfrm>
        <a:prstGeom prst="bracketPair">
          <a:avLst>
            <a:gd name="adj" fmla="val 1266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31747</xdr:colOff>
          <xdr:row>53</xdr:row>
          <xdr:rowOff>142877</xdr:rowOff>
        </xdr:from>
        <xdr:to>
          <xdr:col>25</xdr:col>
          <xdr:colOff>266697</xdr:colOff>
          <xdr:row>55</xdr:row>
          <xdr:rowOff>120655</xdr:rowOff>
        </xdr:to>
        <xdr:grpSp>
          <xdr:nvGrpSpPr>
            <xdr:cNvPr id="8" name="グループ化 7">
              <a:extLst>
                <a:ext uri="{FF2B5EF4-FFF2-40B4-BE49-F238E27FC236}">
                  <a16:creationId xmlns:a16="http://schemas.microsoft.com/office/drawing/2014/main" id="{00000000-0008-0000-1200-000008000000}"/>
                </a:ext>
              </a:extLst>
            </xdr:cNvPr>
            <xdr:cNvGrpSpPr/>
          </xdr:nvGrpSpPr>
          <xdr:grpSpPr>
            <a:xfrm>
              <a:off x="3155947" y="9010652"/>
              <a:ext cx="1501775" cy="320678"/>
              <a:chOff x="3105202" y="1025200"/>
              <a:chExt cx="1650457" cy="326828"/>
            </a:xfrm>
          </xdr:grpSpPr>
          <xdr:sp macro="" textlink="">
            <xdr:nvSpPr>
              <xdr:cNvPr id="952329" name="Check Box 9" hidden="1">
                <a:extLst>
                  <a:ext uri="{63B3BB69-23CF-44E3-9099-C40C66FF867C}">
                    <a14:compatExt spid="_x0000_s952329"/>
                  </a:ext>
                  <a:ext uri="{FF2B5EF4-FFF2-40B4-BE49-F238E27FC236}">
                    <a16:creationId xmlns:a16="http://schemas.microsoft.com/office/drawing/2014/main" id="{00000000-0008-0000-1200-000009880E00}"/>
                  </a:ext>
                </a:extLst>
              </xdr:cNvPr>
              <xdr:cNvSpPr/>
            </xdr:nvSpPr>
            <xdr:spPr bwMode="auto">
              <a:xfrm>
                <a:off x="3105202"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52330" name="Check Box 10" hidden="1">
                <a:extLst>
                  <a:ext uri="{63B3BB69-23CF-44E3-9099-C40C66FF867C}">
                    <a14:compatExt spid="_x0000_s952330"/>
                  </a:ext>
                  <a:ext uri="{FF2B5EF4-FFF2-40B4-BE49-F238E27FC236}">
                    <a16:creationId xmlns:a16="http://schemas.microsoft.com/office/drawing/2014/main" id="{00000000-0008-0000-1200-00000A880E00}"/>
                  </a:ext>
                </a:extLst>
              </xdr:cNvPr>
              <xdr:cNvSpPr/>
            </xdr:nvSpPr>
            <xdr:spPr bwMode="auto">
              <a:xfrm>
                <a:off x="4095336" y="1025200"/>
                <a:ext cx="660323" cy="3268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114300</xdr:colOff>
      <xdr:row>39</xdr:row>
      <xdr:rowOff>0</xdr:rowOff>
    </xdr:from>
    <xdr:to>
      <xdr:col>25</xdr:col>
      <xdr:colOff>76200</xdr:colOff>
      <xdr:row>43</xdr:row>
      <xdr:rowOff>9525</xdr:rowOff>
    </xdr:to>
    <xdr:sp macro="" textlink="">
      <xdr:nvSpPr>
        <xdr:cNvPr id="9" name="AutoShape 5">
          <a:extLst>
            <a:ext uri="{FF2B5EF4-FFF2-40B4-BE49-F238E27FC236}">
              <a16:creationId xmlns:a16="http://schemas.microsoft.com/office/drawing/2014/main" id="{00000000-0008-0000-1200-000009000000}"/>
            </a:ext>
          </a:extLst>
        </xdr:cNvPr>
        <xdr:cNvSpPr>
          <a:spLocks noChangeArrowheads="1"/>
        </xdr:cNvSpPr>
      </xdr:nvSpPr>
      <xdr:spPr bwMode="auto">
        <a:xfrm>
          <a:off x="482600" y="6546850"/>
          <a:ext cx="3594100" cy="720725"/>
        </a:xfrm>
        <a:prstGeom prst="bracketPair">
          <a:avLst>
            <a:gd name="adj" fmla="val 958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114300</xdr:colOff>
      <xdr:row>64</xdr:row>
      <xdr:rowOff>6350</xdr:rowOff>
    </xdr:from>
    <xdr:to>
      <xdr:col>25</xdr:col>
      <xdr:colOff>63500</xdr:colOff>
      <xdr:row>67</xdr:row>
      <xdr:rowOff>6350</xdr:rowOff>
    </xdr:to>
    <xdr:sp macro="" textlink="">
      <xdr:nvSpPr>
        <xdr:cNvPr id="10" name="AutoShape 5">
          <a:extLst>
            <a:ext uri="{FF2B5EF4-FFF2-40B4-BE49-F238E27FC236}">
              <a16:creationId xmlns:a16="http://schemas.microsoft.com/office/drawing/2014/main" id="{00000000-0008-0000-1200-00000A000000}"/>
            </a:ext>
          </a:extLst>
        </xdr:cNvPr>
        <xdr:cNvSpPr>
          <a:spLocks noChangeArrowheads="1"/>
        </xdr:cNvSpPr>
      </xdr:nvSpPr>
      <xdr:spPr bwMode="auto">
        <a:xfrm>
          <a:off x="317500" y="11099800"/>
          <a:ext cx="3746500" cy="533400"/>
        </a:xfrm>
        <a:prstGeom prst="bracketPair">
          <a:avLst>
            <a:gd name="adj" fmla="val 773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11</xdr:col>
          <xdr:colOff>104659</xdr:colOff>
          <xdr:row>59</xdr:row>
          <xdr:rowOff>2026</xdr:rowOff>
        </xdr:from>
        <xdr:to>
          <xdr:col>12</xdr:col>
          <xdr:colOff>131302</xdr:colOff>
          <xdr:row>62</xdr:row>
          <xdr:rowOff>73949</xdr:rowOff>
        </xdr:to>
        <xdr:grpSp>
          <xdr:nvGrpSpPr>
            <xdr:cNvPr id="11" name="グループ化 10">
              <a:extLst>
                <a:ext uri="{FF2B5EF4-FFF2-40B4-BE49-F238E27FC236}">
                  <a16:creationId xmlns:a16="http://schemas.microsoft.com/office/drawing/2014/main" id="{00000000-0008-0000-1200-00000B000000}"/>
                </a:ext>
              </a:extLst>
            </xdr:cNvPr>
            <xdr:cNvGrpSpPr/>
          </xdr:nvGrpSpPr>
          <xdr:grpSpPr>
            <a:xfrm>
              <a:off x="1962034" y="9898501"/>
              <a:ext cx="207618" cy="671998"/>
              <a:chOff x="2871114" y="8713698"/>
              <a:chExt cx="322657" cy="792136"/>
            </a:xfrm>
          </xdr:grpSpPr>
          <xdr:sp macro="" textlink="">
            <xdr:nvSpPr>
              <xdr:cNvPr id="952331" name="Check Box 11" hidden="1">
                <a:extLst>
                  <a:ext uri="{63B3BB69-23CF-44E3-9099-C40C66FF867C}">
                    <a14:compatExt spid="_x0000_s952331"/>
                  </a:ext>
                  <a:ext uri="{FF2B5EF4-FFF2-40B4-BE49-F238E27FC236}">
                    <a16:creationId xmlns:a16="http://schemas.microsoft.com/office/drawing/2014/main" id="{00000000-0008-0000-1200-00000B880E00}"/>
                  </a:ext>
                </a:extLst>
              </xdr:cNvPr>
              <xdr:cNvSpPr/>
            </xdr:nvSpPr>
            <xdr:spPr bwMode="auto">
              <a:xfrm>
                <a:off x="2877710" y="8947725"/>
                <a:ext cx="307285" cy="3383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nvGrpSpPr>
              <xdr:cNvPr id="12" name="グループ化 11">
                <a:extLst>
                  <a:ext uri="{FF2B5EF4-FFF2-40B4-BE49-F238E27FC236}">
                    <a16:creationId xmlns:a16="http://schemas.microsoft.com/office/drawing/2014/main" id="{00000000-0008-0000-1200-00000C000000}"/>
                  </a:ext>
                </a:extLst>
              </xdr:cNvPr>
              <xdr:cNvGrpSpPr/>
            </xdr:nvGrpSpPr>
            <xdr:grpSpPr>
              <a:xfrm>
                <a:off x="2871114" y="8713698"/>
                <a:ext cx="322657" cy="792136"/>
                <a:chOff x="1674276" y="8746828"/>
                <a:chExt cx="322657" cy="792136"/>
              </a:xfrm>
            </xdr:grpSpPr>
            <xdr:sp macro="" textlink="">
              <xdr:nvSpPr>
                <xdr:cNvPr id="952332" name="Check Box 12" hidden="1">
                  <a:extLst>
                    <a:ext uri="{63B3BB69-23CF-44E3-9099-C40C66FF867C}">
                      <a14:compatExt spid="_x0000_s952332"/>
                    </a:ext>
                    <a:ext uri="{FF2B5EF4-FFF2-40B4-BE49-F238E27FC236}">
                      <a16:creationId xmlns:a16="http://schemas.microsoft.com/office/drawing/2014/main" id="{00000000-0008-0000-1200-00000C880E00}"/>
                    </a:ext>
                  </a:extLst>
                </xdr:cNvPr>
                <xdr:cNvSpPr/>
              </xdr:nvSpPr>
              <xdr:spPr bwMode="auto">
                <a:xfrm>
                  <a:off x="1674276" y="8746828"/>
                  <a:ext cx="312642" cy="3371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52333" name="Check Box 13" hidden="1">
                  <a:extLst>
                    <a:ext uri="{63B3BB69-23CF-44E3-9099-C40C66FF867C}">
                      <a14:compatExt spid="_x0000_s952333"/>
                    </a:ext>
                    <a:ext uri="{FF2B5EF4-FFF2-40B4-BE49-F238E27FC236}">
                      <a16:creationId xmlns:a16="http://schemas.microsoft.com/office/drawing/2014/main" id="{00000000-0008-0000-1200-00000D880E00}"/>
                    </a:ext>
                  </a:extLst>
                </xdr:cNvPr>
                <xdr:cNvSpPr/>
              </xdr:nvSpPr>
              <xdr:spPr bwMode="auto">
                <a:xfrm>
                  <a:off x="1680222" y="9200622"/>
                  <a:ext cx="316711" cy="3383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30</xdr:row>
          <xdr:rowOff>0</xdr:rowOff>
        </xdr:from>
        <xdr:to>
          <xdr:col>26</xdr:col>
          <xdr:colOff>0</xdr:colOff>
          <xdr:row>31</xdr:row>
          <xdr:rowOff>37350</xdr:rowOff>
        </xdr:to>
        <xdr:grpSp>
          <xdr:nvGrpSpPr>
            <xdr:cNvPr id="13" name="グループ化 12">
              <a:extLst>
                <a:ext uri="{FF2B5EF4-FFF2-40B4-BE49-F238E27FC236}">
                  <a16:creationId xmlns:a16="http://schemas.microsoft.com/office/drawing/2014/main" id="{00000000-0008-0000-1200-00000D000000}"/>
                </a:ext>
              </a:extLst>
            </xdr:cNvPr>
            <xdr:cNvGrpSpPr/>
          </xdr:nvGrpSpPr>
          <xdr:grpSpPr>
            <a:xfrm>
              <a:off x="3124200" y="4924425"/>
              <a:ext cx="1790700" cy="208800"/>
              <a:chOff x="3105185" y="1085850"/>
              <a:chExt cx="1447780" cy="209550"/>
            </a:xfrm>
          </xdr:grpSpPr>
          <xdr:sp macro="" textlink="">
            <xdr:nvSpPr>
              <xdr:cNvPr id="952334" name="Check Box 14" hidden="1">
                <a:extLst>
                  <a:ext uri="{63B3BB69-23CF-44E3-9099-C40C66FF867C}">
                    <a14:compatExt spid="_x0000_s952334"/>
                  </a:ext>
                  <a:ext uri="{FF2B5EF4-FFF2-40B4-BE49-F238E27FC236}">
                    <a16:creationId xmlns:a16="http://schemas.microsoft.com/office/drawing/2014/main" id="{00000000-0008-0000-1200-00000E880E00}"/>
                  </a:ext>
                </a:extLst>
              </xdr:cNvPr>
              <xdr:cNvSpPr/>
            </xdr:nvSpPr>
            <xdr:spPr bwMode="auto">
              <a:xfrm>
                <a:off x="3105185"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52335" name="Check Box 15" hidden="1">
                <a:extLst>
                  <a:ext uri="{63B3BB69-23CF-44E3-9099-C40C66FF867C}">
                    <a14:compatExt spid="_x0000_s952335"/>
                  </a:ext>
                  <a:ext uri="{FF2B5EF4-FFF2-40B4-BE49-F238E27FC236}">
                    <a16:creationId xmlns:a16="http://schemas.microsoft.com/office/drawing/2014/main" id="{00000000-0008-0000-1200-00000F880E00}"/>
                  </a:ext>
                </a:extLst>
              </xdr:cNvPr>
              <xdr:cNvSpPr/>
            </xdr:nvSpPr>
            <xdr:spPr bwMode="auto">
              <a:xfrm>
                <a:off x="3876690"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6350</xdr:colOff>
          <xdr:row>46</xdr:row>
          <xdr:rowOff>44450</xdr:rowOff>
        </xdr:from>
        <xdr:to>
          <xdr:col>26</xdr:col>
          <xdr:colOff>6350</xdr:colOff>
          <xdr:row>47</xdr:row>
          <xdr:rowOff>82550</xdr:rowOff>
        </xdr:to>
        <xdr:grpSp>
          <xdr:nvGrpSpPr>
            <xdr:cNvPr id="14" name="グループ化 13">
              <a:extLst>
                <a:ext uri="{FF2B5EF4-FFF2-40B4-BE49-F238E27FC236}">
                  <a16:creationId xmlns:a16="http://schemas.microsoft.com/office/drawing/2014/main" id="{00000000-0008-0000-1200-00000E000000}"/>
                </a:ext>
              </a:extLst>
            </xdr:cNvPr>
            <xdr:cNvGrpSpPr/>
          </xdr:nvGrpSpPr>
          <xdr:grpSpPr>
            <a:xfrm>
              <a:off x="3130550" y="7712075"/>
              <a:ext cx="1790700" cy="209550"/>
              <a:chOff x="3105185" y="1085850"/>
              <a:chExt cx="1447780" cy="209550"/>
            </a:xfrm>
          </xdr:grpSpPr>
          <xdr:sp macro="" textlink="">
            <xdr:nvSpPr>
              <xdr:cNvPr id="952336" name="Check Box 16" hidden="1">
                <a:extLst>
                  <a:ext uri="{63B3BB69-23CF-44E3-9099-C40C66FF867C}">
                    <a14:compatExt spid="_x0000_s952336"/>
                  </a:ext>
                  <a:ext uri="{FF2B5EF4-FFF2-40B4-BE49-F238E27FC236}">
                    <a16:creationId xmlns:a16="http://schemas.microsoft.com/office/drawing/2014/main" id="{00000000-0008-0000-1200-000010880E00}"/>
                  </a:ext>
                </a:extLst>
              </xdr:cNvPr>
              <xdr:cNvSpPr/>
            </xdr:nvSpPr>
            <xdr:spPr bwMode="auto">
              <a:xfrm>
                <a:off x="3105185"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52337" name="Check Box 17" hidden="1">
                <a:extLst>
                  <a:ext uri="{63B3BB69-23CF-44E3-9099-C40C66FF867C}">
                    <a14:compatExt spid="_x0000_s952337"/>
                  </a:ext>
                  <a:ext uri="{FF2B5EF4-FFF2-40B4-BE49-F238E27FC236}">
                    <a16:creationId xmlns:a16="http://schemas.microsoft.com/office/drawing/2014/main" id="{00000000-0008-0000-1200-000011880E00}"/>
                  </a:ext>
                </a:extLst>
              </xdr:cNvPr>
              <xdr:cNvSpPr/>
            </xdr:nvSpPr>
            <xdr:spPr bwMode="auto">
              <a:xfrm>
                <a:off x="3876690"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19050</xdr:colOff>
          <xdr:row>6</xdr:row>
          <xdr:rowOff>158750</xdr:rowOff>
        </xdr:from>
        <xdr:to>
          <xdr:col>26</xdr:col>
          <xdr:colOff>63500</xdr:colOff>
          <xdr:row>8</xdr:row>
          <xdr:rowOff>25400</xdr:rowOff>
        </xdr:to>
        <xdr:grpSp>
          <xdr:nvGrpSpPr>
            <xdr:cNvPr id="15" name="グループ化 14">
              <a:extLst>
                <a:ext uri="{FF2B5EF4-FFF2-40B4-BE49-F238E27FC236}">
                  <a16:creationId xmlns:a16="http://schemas.microsoft.com/office/drawing/2014/main" id="{00000000-0008-0000-1200-00000F000000}"/>
                </a:ext>
              </a:extLst>
            </xdr:cNvPr>
            <xdr:cNvGrpSpPr/>
          </xdr:nvGrpSpPr>
          <xdr:grpSpPr>
            <a:xfrm>
              <a:off x="3143250" y="968375"/>
              <a:ext cx="1835150" cy="209550"/>
              <a:chOff x="3105128" y="1085850"/>
              <a:chExt cx="1447844" cy="209550"/>
            </a:xfrm>
          </xdr:grpSpPr>
          <xdr:sp macro="" textlink="">
            <xdr:nvSpPr>
              <xdr:cNvPr id="952338" name="Check Box 18" hidden="1">
                <a:extLst>
                  <a:ext uri="{63B3BB69-23CF-44E3-9099-C40C66FF867C}">
                    <a14:compatExt spid="_x0000_s952338"/>
                  </a:ext>
                  <a:ext uri="{FF2B5EF4-FFF2-40B4-BE49-F238E27FC236}">
                    <a16:creationId xmlns:a16="http://schemas.microsoft.com/office/drawing/2014/main" id="{00000000-0008-0000-1200-000012880E00}"/>
                  </a:ext>
                </a:extLst>
              </xdr:cNvPr>
              <xdr:cNvSpPr/>
            </xdr:nvSpPr>
            <xdr:spPr bwMode="auto">
              <a:xfrm>
                <a:off x="3105128"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52339" name="Check Box 19" hidden="1">
                <a:extLst>
                  <a:ext uri="{63B3BB69-23CF-44E3-9099-C40C66FF867C}">
                    <a14:compatExt spid="_x0000_s952339"/>
                  </a:ext>
                  <a:ext uri="{FF2B5EF4-FFF2-40B4-BE49-F238E27FC236}">
                    <a16:creationId xmlns:a16="http://schemas.microsoft.com/office/drawing/2014/main" id="{00000000-0008-0000-1200-000013880E00}"/>
                  </a:ext>
                </a:extLst>
              </xdr:cNvPr>
              <xdr:cNvSpPr/>
            </xdr:nvSpPr>
            <xdr:spPr bwMode="auto">
              <a:xfrm>
                <a:off x="3876697"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171450</xdr:colOff>
      <xdr:row>7</xdr:row>
      <xdr:rowOff>0</xdr:rowOff>
    </xdr:from>
    <xdr:to>
      <xdr:col>25</xdr:col>
      <xdr:colOff>428625</xdr:colOff>
      <xdr:row>8</xdr:row>
      <xdr:rowOff>28575</xdr:rowOff>
    </xdr:to>
    <xdr:sp macro="" textlink="">
      <xdr:nvSpPr>
        <xdr:cNvPr id="16" name="正方形/長方形 15">
          <a:extLst>
            <a:ext uri="{FF2B5EF4-FFF2-40B4-BE49-F238E27FC236}">
              <a16:creationId xmlns:a16="http://schemas.microsoft.com/office/drawing/2014/main" id="{00000000-0008-0000-1200-000010000000}"/>
            </a:ext>
          </a:extLst>
        </xdr:cNvPr>
        <xdr:cNvSpPr/>
      </xdr:nvSpPr>
      <xdr:spPr>
        <a:xfrm>
          <a:off x="2844800" y="863600"/>
          <a:ext cx="1584325" cy="2063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19050</xdr:colOff>
          <xdr:row>10</xdr:row>
          <xdr:rowOff>158750</xdr:rowOff>
        </xdr:from>
        <xdr:to>
          <xdr:col>26</xdr:col>
          <xdr:colOff>63500</xdr:colOff>
          <xdr:row>12</xdr:row>
          <xdr:rowOff>25400</xdr:rowOff>
        </xdr:to>
        <xdr:grpSp>
          <xdr:nvGrpSpPr>
            <xdr:cNvPr id="17" name="グループ化 16">
              <a:extLst>
                <a:ext uri="{FF2B5EF4-FFF2-40B4-BE49-F238E27FC236}">
                  <a16:creationId xmlns:a16="http://schemas.microsoft.com/office/drawing/2014/main" id="{00000000-0008-0000-1200-000011000000}"/>
                </a:ext>
              </a:extLst>
            </xdr:cNvPr>
            <xdr:cNvGrpSpPr/>
          </xdr:nvGrpSpPr>
          <xdr:grpSpPr>
            <a:xfrm>
              <a:off x="3143250" y="1654175"/>
              <a:ext cx="1835150" cy="209550"/>
              <a:chOff x="3105128" y="1085850"/>
              <a:chExt cx="1447844" cy="209550"/>
            </a:xfrm>
          </xdr:grpSpPr>
          <xdr:sp macro="" textlink="">
            <xdr:nvSpPr>
              <xdr:cNvPr id="952340" name="Check Box 20" hidden="1">
                <a:extLst>
                  <a:ext uri="{63B3BB69-23CF-44E3-9099-C40C66FF867C}">
                    <a14:compatExt spid="_x0000_s952340"/>
                  </a:ext>
                  <a:ext uri="{FF2B5EF4-FFF2-40B4-BE49-F238E27FC236}">
                    <a16:creationId xmlns:a16="http://schemas.microsoft.com/office/drawing/2014/main" id="{00000000-0008-0000-1200-000014880E00}"/>
                  </a:ext>
                </a:extLst>
              </xdr:cNvPr>
              <xdr:cNvSpPr/>
            </xdr:nvSpPr>
            <xdr:spPr bwMode="auto">
              <a:xfrm>
                <a:off x="3105128"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52341" name="Check Box 21" hidden="1">
                <a:extLst>
                  <a:ext uri="{63B3BB69-23CF-44E3-9099-C40C66FF867C}">
                    <a14:compatExt spid="_x0000_s952341"/>
                  </a:ext>
                  <a:ext uri="{FF2B5EF4-FFF2-40B4-BE49-F238E27FC236}">
                    <a16:creationId xmlns:a16="http://schemas.microsoft.com/office/drawing/2014/main" id="{00000000-0008-0000-1200-000015880E00}"/>
                  </a:ext>
                </a:extLst>
              </xdr:cNvPr>
              <xdr:cNvSpPr/>
            </xdr:nvSpPr>
            <xdr:spPr bwMode="auto">
              <a:xfrm>
                <a:off x="3876697"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171450</xdr:colOff>
      <xdr:row>11</xdr:row>
      <xdr:rowOff>0</xdr:rowOff>
    </xdr:from>
    <xdr:to>
      <xdr:col>25</xdr:col>
      <xdr:colOff>428625</xdr:colOff>
      <xdr:row>12</xdr:row>
      <xdr:rowOff>28575</xdr:rowOff>
    </xdr:to>
    <xdr:sp macro="" textlink="">
      <xdr:nvSpPr>
        <xdr:cNvPr id="18" name="正方形/長方形 17">
          <a:extLst>
            <a:ext uri="{FF2B5EF4-FFF2-40B4-BE49-F238E27FC236}">
              <a16:creationId xmlns:a16="http://schemas.microsoft.com/office/drawing/2014/main" id="{00000000-0008-0000-1200-000012000000}"/>
            </a:ext>
          </a:extLst>
        </xdr:cNvPr>
        <xdr:cNvSpPr/>
      </xdr:nvSpPr>
      <xdr:spPr>
        <a:xfrm>
          <a:off x="2844800" y="1574800"/>
          <a:ext cx="1584325" cy="2063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21</xdr:col>
          <xdr:colOff>122463</xdr:colOff>
          <xdr:row>57</xdr:row>
          <xdr:rowOff>132896</xdr:rowOff>
        </xdr:from>
        <xdr:to>
          <xdr:col>25</xdr:col>
          <xdr:colOff>321581</xdr:colOff>
          <xdr:row>59</xdr:row>
          <xdr:rowOff>20410</xdr:rowOff>
        </xdr:to>
        <xdr:grpSp>
          <xdr:nvGrpSpPr>
            <xdr:cNvPr id="19" name="グループ化 18">
              <a:extLst>
                <a:ext uri="{FF2B5EF4-FFF2-40B4-BE49-F238E27FC236}">
                  <a16:creationId xmlns:a16="http://schemas.microsoft.com/office/drawing/2014/main" id="{00000000-0008-0000-1200-000013000000}"/>
                </a:ext>
              </a:extLst>
            </xdr:cNvPr>
            <xdr:cNvGrpSpPr/>
          </xdr:nvGrpSpPr>
          <xdr:grpSpPr>
            <a:xfrm>
              <a:off x="3789588" y="9686471"/>
              <a:ext cx="923018" cy="230414"/>
              <a:chOff x="2914629" y="1130780"/>
              <a:chExt cx="1060442" cy="212194"/>
            </a:xfrm>
          </xdr:grpSpPr>
          <xdr:sp macro="" textlink="">
            <xdr:nvSpPr>
              <xdr:cNvPr id="952342" name="Check Box 22" hidden="1">
                <a:extLst>
                  <a:ext uri="{63B3BB69-23CF-44E3-9099-C40C66FF867C}">
                    <a14:compatExt spid="_x0000_s952342"/>
                  </a:ext>
                  <a:ext uri="{FF2B5EF4-FFF2-40B4-BE49-F238E27FC236}">
                    <a16:creationId xmlns:a16="http://schemas.microsoft.com/office/drawing/2014/main" id="{00000000-0008-0000-1200-000016880E00}"/>
                  </a:ext>
                </a:extLst>
              </xdr:cNvPr>
              <xdr:cNvSpPr/>
            </xdr:nvSpPr>
            <xdr:spPr bwMode="auto">
              <a:xfrm>
                <a:off x="2914629" y="1133424"/>
                <a:ext cx="423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952343" name="Check Box 23" hidden="1">
                <a:extLst>
                  <a:ext uri="{63B3BB69-23CF-44E3-9099-C40C66FF867C}">
                    <a14:compatExt spid="_x0000_s952343"/>
                  </a:ext>
                  <a:ext uri="{FF2B5EF4-FFF2-40B4-BE49-F238E27FC236}">
                    <a16:creationId xmlns:a16="http://schemas.microsoft.com/office/drawing/2014/main" id="{00000000-0008-0000-1200-000017880E00}"/>
                  </a:ext>
                </a:extLst>
              </xdr:cNvPr>
              <xdr:cNvSpPr/>
            </xdr:nvSpPr>
            <xdr:spPr bwMode="auto">
              <a:xfrm>
                <a:off x="3573910" y="1130780"/>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124448</xdr:colOff>
          <xdr:row>58</xdr:row>
          <xdr:rowOff>168841</xdr:rowOff>
        </xdr:from>
        <xdr:to>
          <xdr:col>25</xdr:col>
          <xdr:colOff>314041</xdr:colOff>
          <xdr:row>60</xdr:row>
          <xdr:rowOff>47851</xdr:rowOff>
        </xdr:to>
        <xdr:grpSp>
          <xdr:nvGrpSpPr>
            <xdr:cNvPr id="20" name="グループ化 19">
              <a:extLst>
                <a:ext uri="{FF2B5EF4-FFF2-40B4-BE49-F238E27FC236}">
                  <a16:creationId xmlns:a16="http://schemas.microsoft.com/office/drawing/2014/main" id="{00000000-0008-0000-1200-000014000000}"/>
                </a:ext>
              </a:extLst>
            </xdr:cNvPr>
            <xdr:cNvGrpSpPr/>
          </xdr:nvGrpSpPr>
          <xdr:grpSpPr>
            <a:xfrm>
              <a:off x="3791573" y="9893866"/>
              <a:ext cx="913493" cy="250485"/>
              <a:chOff x="2914613" y="1130914"/>
              <a:chExt cx="1060469" cy="212193"/>
            </a:xfrm>
          </xdr:grpSpPr>
          <xdr:sp macro="" textlink="">
            <xdr:nvSpPr>
              <xdr:cNvPr id="952344" name="Check Box 24" hidden="1">
                <a:extLst>
                  <a:ext uri="{63B3BB69-23CF-44E3-9099-C40C66FF867C}">
                    <a14:compatExt spid="_x0000_s952344"/>
                  </a:ext>
                  <a:ext uri="{FF2B5EF4-FFF2-40B4-BE49-F238E27FC236}">
                    <a16:creationId xmlns:a16="http://schemas.microsoft.com/office/drawing/2014/main" id="{00000000-0008-0000-1200-000018880E00}"/>
                  </a:ext>
                </a:extLst>
              </xdr:cNvPr>
              <xdr:cNvSpPr/>
            </xdr:nvSpPr>
            <xdr:spPr bwMode="auto">
              <a:xfrm>
                <a:off x="2914613" y="1133475"/>
                <a:ext cx="423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952345" name="Check Box 25" hidden="1">
                <a:extLst>
                  <a:ext uri="{63B3BB69-23CF-44E3-9099-C40C66FF867C}">
                    <a14:compatExt spid="_x0000_s952345"/>
                  </a:ext>
                  <a:ext uri="{FF2B5EF4-FFF2-40B4-BE49-F238E27FC236}">
                    <a16:creationId xmlns:a16="http://schemas.microsoft.com/office/drawing/2014/main" id="{00000000-0008-0000-1200-000019880E00}"/>
                  </a:ext>
                </a:extLst>
              </xdr:cNvPr>
              <xdr:cNvSpPr/>
            </xdr:nvSpPr>
            <xdr:spPr bwMode="auto">
              <a:xfrm>
                <a:off x="3573921" y="1130914"/>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124618</xdr:colOff>
          <xdr:row>60</xdr:row>
          <xdr:rowOff>2779</xdr:rowOff>
        </xdr:from>
        <xdr:to>
          <xdr:col>25</xdr:col>
          <xdr:colOff>326911</xdr:colOff>
          <xdr:row>61</xdr:row>
          <xdr:rowOff>54032</xdr:rowOff>
        </xdr:to>
        <xdr:grpSp>
          <xdr:nvGrpSpPr>
            <xdr:cNvPr id="21" name="グループ化 20">
              <a:extLst>
                <a:ext uri="{FF2B5EF4-FFF2-40B4-BE49-F238E27FC236}">
                  <a16:creationId xmlns:a16="http://schemas.microsoft.com/office/drawing/2014/main" id="{00000000-0008-0000-1200-000015000000}"/>
                </a:ext>
              </a:extLst>
            </xdr:cNvPr>
            <xdr:cNvGrpSpPr/>
          </xdr:nvGrpSpPr>
          <xdr:grpSpPr>
            <a:xfrm>
              <a:off x="3791743" y="10099279"/>
              <a:ext cx="926193" cy="251278"/>
              <a:chOff x="2914608" y="1130833"/>
              <a:chExt cx="1060464" cy="212193"/>
            </a:xfrm>
          </xdr:grpSpPr>
          <xdr:sp macro="" textlink="">
            <xdr:nvSpPr>
              <xdr:cNvPr id="952346" name="Check Box 26" hidden="1">
                <a:extLst>
                  <a:ext uri="{63B3BB69-23CF-44E3-9099-C40C66FF867C}">
                    <a14:compatExt spid="_x0000_s952346"/>
                  </a:ext>
                  <a:ext uri="{FF2B5EF4-FFF2-40B4-BE49-F238E27FC236}">
                    <a16:creationId xmlns:a16="http://schemas.microsoft.com/office/drawing/2014/main" id="{00000000-0008-0000-1200-00001A880E00}"/>
                  </a:ext>
                </a:extLst>
              </xdr:cNvPr>
              <xdr:cNvSpPr/>
            </xdr:nvSpPr>
            <xdr:spPr bwMode="auto">
              <a:xfrm>
                <a:off x="2914608" y="1133471"/>
                <a:ext cx="423757"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952347" name="Check Box 27" hidden="1">
                <a:extLst>
                  <a:ext uri="{63B3BB69-23CF-44E3-9099-C40C66FF867C}">
                    <a14:compatExt spid="_x0000_s952347"/>
                  </a:ext>
                  <a:ext uri="{FF2B5EF4-FFF2-40B4-BE49-F238E27FC236}">
                    <a16:creationId xmlns:a16="http://schemas.microsoft.com/office/drawing/2014/main" id="{00000000-0008-0000-1200-00001B880E00}"/>
                  </a:ext>
                </a:extLst>
              </xdr:cNvPr>
              <xdr:cNvSpPr/>
            </xdr:nvSpPr>
            <xdr:spPr bwMode="auto">
              <a:xfrm>
                <a:off x="3573911" y="1130833"/>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120651</xdr:colOff>
          <xdr:row>61</xdr:row>
          <xdr:rowOff>2778</xdr:rowOff>
        </xdr:from>
        <xdr:to>
          <xdr:col>25</xdr:col>
          <xdr:colOff>312228</xdr:colOff>
          <xdr:row>62</xdr:row>
          <xdr:rowOff>57207</xdr:rowOff>
        </xdr:to>
        <xdr:grpSp>
          <xdr:nvGrpSpPr>
            <xdr:cNvPr id="22" name="グループ化 21">
              <a:extLst>
                <a:ext uri="{FF2B5EF4-FFF2-40B4-BE49-F238E27FC236}">
                  <a16:creationId xmlns:a16="http://schemas.microsoft.com/office/drawing/2014/main" id="{00000000-0008-0000-1200-000016000000}"/>
                </a:ext>
              </a:extLst>
            </xdr:cNvPr>
            <xdr:cNvGrpSpPr/>
          </xdr:nvGrpSpPr>
          <xdr:grpSpPr>
            <a:xfrm>
              <a:off x="3787776" y="10299303"/>
              <a:ext cx="915477" cy="254454"/>
              <a:chOff x="2914600" y="1130946"/>
              <a:chExt cx="1060456" cy="212193"/>
            </a:xfrm>
          </xdr:grpSpPr>
          <xdr:sp macro="" textlink="">
            <xdr:nvSpPr>
              <xdr:cNvPr id="952348" name="Check Box 28" hidden="1">
                <a:extLst>
                  <a:ext uri="{63B3BB69-23CF-44E3-9099-C40C66FF867C}">
                    <a14:compatExt spid="_x0000_s952348"/>
                  </a:ext>
                  <a:ext uri="{FF2B5EF4-FFF2-40B4-BE49-F238E27FC236}">
                    <a16:creationId xmlns:a16="http://schemas.microsoft.com/office/drawing/2014/main" id="{00000000-0008-0000-1200-00001C880E00}"/>
                  </a:ext>
                </a:extLst>
              </xdr:cNvPr>
              <xdr:cNvSpPr/>
            </xdr:nvSpPr>
            <xdr:spPr bwMode="auto">
              <a:xfrm>
                <a:off x="2914600" y="1133475"/>
                <a:ext cx="423755"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952349" name="Check Box 29" hidden="1">
                <a:extLst>
                  <a:ext uri="{63B3BB69-23CF-44E3-9099-C40C66FF867C}">
                    <a14:compatExt spid="_x0000_s952349"/>
                  </a:ext>
                  <a:ext uri="{FF2B5EF4-FFF2-40B4-BE49-F238E27FC236}">
                    <a16:creationId xmlns:a16="http://schemas.microsoft.com/office/drawing/2014/main" id="{00000000-0008-0000-1200-00001D880E00}"/>
                  </a:ext>
                </a:extLst>
              </xdr:cNvPr>
              <xdr:cNvSpPr/>
            </xdr:nvSpPr>
            <xdr:spPr bwMode="auto">
              <a:xfrm>
                <a:off x="3573895" y="1130946"/>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1581</xdr:colOff>
          <xdr:row>38</xdr:row>
          <xdr:rowOff>114300</xdr:rowOff>
        </xdr:from>
        <xdr:to>
          <xdr:col>27</xdr:col>
          <xdr:colOff>98415</xdr:colOff>
          <xdr:row>39</xdr:row>
          <xdr:rowOff>114300</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3225427" y="6342185"/>
              <a:ext cx="1698290" cy="167472"/>
              <a:chOff x="3105140" y="1085850"/>
              <a:chExt cx="1399784" cy="209550"/>
            </a:xfrm>
          </xdr:grpSpPr>
          <xdr:sp macro="" textlink="">
            <xdr:nvSpPr>
              <xdr:cNvPr id="1002497" name="Check Box 1" hidden="1">
                <a:extLst>
                  <a:ext uri="{63B3BB69-23CF-44E3-9099-C40C66FF867C}">
                    <a14:compatExt spid="_x0000_s1002497"/>
                  </a:ext>
                  <a:ext uri="{FF2B5EF4-FFF2-40B4-BE49-F238E27FC236}">
                    <a16:creationId xmlns:a16="http://schemas.microsoft.com/office/drawing/2014/main" id="{00000000-0008-0000-1300-000001C40E00}"/>
                  </a:ext>
                </a:extLst>
              </xdr:cNvPr>
              <xdr:cNvSpPr/>
            </xdr:nvSpPr>
            <xdr:spPr bwMode="auto">
              <a:xfrm>
                <a:off x="3105140"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2498" name="Check Box 2" hidden="1">
                <a:extLst>
                  <a:ext uri="{63B3BB69-23CF-44E3-9099-C40C66FF867C}">
                    <a14:compatExt spid="_x0000_s1002498"/>
                  </a:ext>
                  <a:ext uri="{FF2B5EF4-FFF2-40B4-BE49-F238E27FC236}">
                    <a16:creationId xmlns:a16="http://schemas.microsoft.com/office/drawing/2014/main" id="{00000000-0008-0000-1300-000002C40E00}"/>
                  </a:ext>
                </a:extLst>
              </xdr:cNvPr>
              <xdr:cNvSpPr/>
            </xdr:nvSpPr>
            <xdr:spPr bwMode="auto">
              <a:xfrm>
                <a:off x="3827253" y="1085850"/>
                <a:ext cx="6776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3171</xdr:colOff>
          <xdr:row>46</xdr:row>
          <xdr:rowOff>171449</xdr:rowOff>
        </xdr:from>
        <xdr:to>
          <xdr:col>27</xdr:col>
          <xdr:colOff>104770</xdr:colOff>
          <xdr:row>48</xdr:row>
          <xdr:rowOff>82550</xdr:rowOff>
        </xdr:to>
        <xdr:grpSp>
          <xdr:nvGrpSpPr>
            <xdr:cNvPr id="5" name="グループ化 4">
              <a:extLst>
                <a:ext uri="{FF2B5EF4-FFF2-40B4-BE49-F238E27FC236}">
                  <a16:creationId xmlns:a16="http://schemas.microsoft.com/office/drawing/2014/main" id="{00000000-0008-0000-1300-000003000000}"/>
                </a:ext>
              </a:extLst>
            </xdr:cNvPr>
            <xdr:cNvGrpSpPr/>
          </xdr:nvGrpSpPr>
          <xdr:grpSpPr>
            <a:xfrm>
              <a:off x="3227017" y="7739114"/>
              <a:ext cx="1703055" cy="246046"/>
              <a:chOff x="3105146" y="1085850"/>
              <a:chExt cx="1406923" cy="209550"/>
            </a:xfrm>
          </xdr:grpSpPr>
          <xdr:sp macro="" textlink="">
            <xdr:nvSpPr>
              <xdr:cNvPr id="1002499" name="Check Box 3" hidden="1">
                <a:extLst>
                  <a:ext uri="{63B3BB69-23CF-44E3-9099-C40C66FF867C}">
                    <a14:compatExt spid="_x0000_s1002499"/>
                  </a:ext>
                  <a:ext uri="{FF2B5EF4-FFF2-40B4-BE49-F238E27FC236}">
                    <a16:creationId xmlns:a16="http://schemas.microsoft.com/office/drawing/2014/main" id="{00000000-0008-0000-1300-000003C40E00}"/>
                  </a:ext>
                </a:extLst>
              </xdr:cNvPr>
              <xdr:cNvSpPr/>
            </xdr:nvSpPr>
            <xdr:spPr bwMode="auto">
              <a:xfrm>
                <a:off x="3105146"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2500" name="Check Box 4" hidden="1">
                <a:extLst>
                  <a:ext uri="{63B3BB69-23CF-44E3-9099-C40C66FF867C}">
                    <a14:compatExt spid="_x0000_s1002500"/>
                  </a:ext>
                  <a:ext uri="{FF2B5EF4-FFF2-40B4-BE49-F238E27FC236}">
                    <a16:creationId xmlns:a16="http://schemas.microsoft.com/office/drawing/2014/main" id="{00000000-0008-0000-1300-000004C40E00}"/>
                  </a:ext>
                </a:extLst>
              </xdr:cNvPr>
              <xdr:cNvSpPr/>
            </xdr:nvSpPr>
            <xdr:spPr bwMode="auto">
              <a:xfrm>
                <a:off x="3833065" y="1085850"/>
                <a:ext cx="67900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3172</xdr:colOff>
          <xdr:row>49</xdr:row>
          <xdr:rowOff>198435</xdr:rowOff>
        </xdr:from>
        <xdr:to>
          <xdr:col>27</xdr:col>
          <xdr:colOff>104771</xdr:colOff>
          <xdr:row>51</xdr:row>
          <xdr:rowOff>85724</xdr:rowOff>
        </xdr:to>
        <xdr:grpSp>
          <xdr:nvGrpSpPr>
            <xdr:cNvPr id="8" name="グループ化 7">
              <a:extLst>
                <a:ext uri="{FF2B5EF4-FFF2-40B4-BE49-F238E27FC236}">
                  <a16:creationId xmlns:a16="http://schemas.microsoft.com/office/drawing/2014/main" id="{00000000-0008-0000-1300-000004000000}"/>
                </a:ext>
              </a:extLst>
            </xdr:cNvPr>
            <xdr:cNvGrpSpPr/>
          </xdr:nvGrpSpPr>
          <xdr:grpSpPr>
            <a:xfrm>
              <a:off x="3227018" y="8289451"/>
              <a:ext cx="1703055" cy="253636"/>
              <a:chOff x="3105146" y="1080418"/>
              <a:chExt cx="1406923" cy="225099"/>
            </a:xfrm>
          </xdr:grpSpPr>
          <xdr:sp macro="" textlink="">
            <xdr:nvSpPr>
              <xdr:cNvPr id="1002501" name="Check Box 5" hidden="1">
                <a:extLst>
                  <a:ext uri="{63B3BB69-23CF-44E3-9099-C40C66FF867C}">
                    <a14:compatExt spid="_x0000_s1002501"/>
                  </a:ext>
                  <a:ext uri="{FF2B5EF4-FFF2-40B4-BE49-F238E27FC236}">
                    <a16:creationId xmlns:a16="http://schemas.microsoft.com/office/drawing/2014/main" id="{00000000-0008-0000-1300-000005C40E00}"/>
                  </a:ext>
                </a:extLst>
              </xdr:cNvPr>
              <xdr:cNvSpPr/>
            </xdr:nvSpPr>
            <xdr:spPr bwMode="auto">
              <a:xfrm>
                <a:off x="3105146"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2502" name="Check Box 6" hidden="1">
                <a:extLst>
                  <a:ext uri="{63B3BB69-23CF-44E3-9099-C40C66FF867C}">
                    <a14:compatExt spid="_x0000_s1002502"/>
                  </a:ext>
                  <a:ext uri="{FF2B5EF4-FFF2-40B4-BE49-F238E27FC236}">
                    <a16:creationId xmlns:a16="http://schemas.microsoft.com/office/drawing/2014/main" id="{00000000-0008-0000-1300-000006C40E00}"/>
                  </a:ext>
                </a:extLst>
              </xdr:cNvPr>
              <xdr:cNvSpPr/>
            </xdr:nvSpPr>
            <xdr:spPr bwMode="auto">
              <a:xfrm>
                <a:off x="3833065" y="1080418"/>
                <a:ext cx="679004" cy="2250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57150</xdr:colOff>
      <xdr:row>8</xdr:row>
      <xdr:rowOff>9525</xdr:rowOff>
    </xdr:from>
    <xdr:to>
      <xdr:col>26</xdr:col>
      <xdr:colOff>133350</xdr:colOff>
      <xdr:row>12</xdr:row>
      <xdr:rowOff>85725</xdr:rowOff>
    </xdr:to>
    <xdr:sp macro="" textlink="">
      <xdr:nvSpPr>
        <xdr:cNvPr id="11" name="正方形/長方形 10">
          <a:extLst>
            <a:ext uri="{FF2B5EF4-FFF2-40B4-BE49-F238E27FC236}">
              <a16:creationId xmlns:a16="http://schemas.microsoft.com/office/drawing/2014/main" id="{00000000-0008-0000-1300-000005000000}"/>
            </a:ext>
          </a:extLst>
        </xdr:cNvPr>
        <xdr:cNvSpPr/>
      </xdr:nvSpPr>
      <xdr:spPr>
        <a:xfrm>
          <a:off x="3076575" y="1095375"/>
          <a:ext cx="1524000" cy="762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76200</xdr:colOff>
      <xdr:row>54</xdr:row>
      <xdr:rowOff>114300</xdr:rowOff>
    </xdr:from>
    <xdr:to>
      <xdr:col>27</xdr:col>
      <xdr:colOff>152400</xdr:colOff>
      <xdr:row>55</xdr:row>
      <xdr:rowOff>139700</xdr:rowOff>
    </xdr:to>
    <xdr:sp macro="" textlink="">
      <xdr:nvSpPr>
        <xdr:cNvPr id="12" name="正方形/長方形 11">
          <a:extLst>
            <a:ext uri="{FF2B5EF4-FFF2-40B4-BE49-F238E27FC236}">
              <a16:creationId xmlns:a16="http://schemas.microsoft.com/office/drawing/2014/main" id="{00000000-0008-0000-1300-000006000000}"/>
            </a:ext>
          </a:extLst>
        </xdr:cNvPr>
        <xdr:cNvSpPr/>
      </xdr:nvSpPr>
      <xdr:spPr>
        <a:xfrm>
          <a:off x="3095625" y="9172575"/>
          <a:ext cx="1704975" cy="2063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152402</xdr:colOff>
          <xdr:row>15</xdr:row>
          <xdr:rowOff>0</xdr:rowOff>
        </xdr:from>
        <xdr:to>
          <xdr:col>27</xdr:col>
          <xdr:colOff>112713</xdr:colOff>
          <xdr:row>16</xdr:row>
          <xdr:rowOff>0</xdr:rowOff>
        </xdr:to>
        <xdr:grpSp>
          <xdr:nvGrpSpPr>
            <xdr:cNvPr id="13" name="グループ化 12">
              <a:extLst>
                <a:ext uri="{FF2B5EF4-FFF2-40B4-BE49-F238E27FC236}">
                  <a16:creationId xmlns:a16="http://schemas.microsoft.com/office/drawing/2014/main" id="{00000000-0008-0000-1300-000007000000}"/>
                </a:ext>
              </a:extLst>
            </xdr:cNvPr>
            <xdr:cNvGrpSpPr/>
          </xdr:nvGrpSpPr>
          <xdr:grpSpPr>
            <a:xfrm>
              <a:off x="3198309" y="2386484"/>
              <a:ext cx="1739706" cy="167472"/>
              <a:chOff x="3105155" y="1085850"/>
              <a:chExt cx="1414514" cy="209550"/>
            </a:xfrm>
          </xdr:grpSpPr>
          <xdr:sp macro="" textlink="">
            <xdr:nvSpPr>
              <xdr:cNvPr id="1002503" name="Check Box 7" hidden="1">
                <a:extLst>
                  <a:ext uri="{63B3BB69-23CF-44E3-9099-C40C66FF867C}">
                    <a14:compatExt spid="_x0000_s1002503"/>
                  </a:ext>
                  <a:ext uri="{FF2B5EF4-FFF2-40B4-BE49-F238E27FC236}">
                    <a16:creationId xmlns:a16="http://schemas.microsoft.com/office/drawing/2014/main" id="{00000000-0008-0000-1300-000007C40E00}"/>
                  </a:ext>
                </a:extLst>
              </xdr:cNvPr>
              <xdr:cNvSpPr/>
            </xdr:nvSpPr>
            <xdr:spPr bwMode="auto">
              <a:xfrm>
                <a:off x="3105155"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2504" name="Check Box 8" hidden="1">
                <a:extLst>
                  <a:ext uri="{63B3BB69-23CF-44E3-9099-C40C66FF867C}">
                    <a14:compatExt spid="_x0000_s1002504"/>
                  </a:ext>
                  <a:ext uri="{FF2B5EF4-FFF2-40B4-BE49-F238E27FC236}">
                    <a16:creationId xmlns:a16="http://schemas.microsoft.com/office/drawing/2014/main" id="{00000000-0008-0000-1300-000008C40E00}"/>
                  </a:ext>
                </a:extLst>
              </xdr:cNvPr>
              <xdr:cNvSpPr/>
            </xdr:nvSpPr>
            <xdr:spPr bwMode="auto">
              <a:xfrm>
                <a:off x="3842038" y="1085850"/>
                <a:ext cx="67763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152401</xdr:colOff>
          <xdr:row>20</xdr:row>
          <xdr:rowOff>0</xdr:rowOff>
        </xdr:from>
        <xdr:to>
          <xdr:col>27</xdr:col>
          <xdr:colOff>96836</xdr:colOff>
          <xdr:row>21</xdr:row>
          <xdr:rowOff>0</xdr:rowOff>
        </xdr:to>
        <xdr:grpSp>
          <xdr:nvGrpSpPr>
            <xdr:cNvPr id="16" name="グループ化 15">
              <a:extLst>
                <a:ext uri="{FF2B5EF4-FFF2-40B4-BE49-F238E27FC236}">
                  <a16:creationId xmlns:a16="http://schemas.microsoft.com/office/drawing/2014/main" id="{00000000-0008-0000-1300-000008000000}"/>
                </a:ext>
              </a:extLst>
            </xdr:cNvPr>
            <xdr:cNvGrpSpPr/>
          </xdr:nvGrpSpPr>
          <xdr:grpSpPr>
            <a:xfrm>
              <a:off x="3198308" y="3223846"/>
              <a:ext cx="1723830" cy="167473"/>
              <a:chOff x="3105140" y="1085850"/>
              <a:chExt cx="1397130" cy="209550"/>
            </a:xfrm>
          </xdr:grpSpPr>
          <xdr:sp macro="" textlink="">
            <xdr:nvSpPr>
              <xdr:cNvPr id="1002505" name="Check Box 9" hidden="1">
                <a:extLst>
                  <a:ext uri="{63B3BB69-23CF-44E3-9099-C40C66FF867C}">
                    <a14:compatExt spid="_x0000_s1002505"/>
                  </a:ext>
                  <a:ext uri="{FF2B5EF4-FFF2-40B4-BE49-F238E27FC236}">
                    <a16:creationId xmlns:a16="http://schemas.microsoft.com/office/drawing/2014/main" id="{00000000-0008-0000-1300-000009C40E00}"/>
                  </a:ext>
                </a:extLst>
              </xdr:cNvPr>
              <xdr:cNvSpPr/>
            </xdr:nvSpPr>
            <xdr:spPr bwMode="auto">
              <a:xfrm>
                <a:off x="3105140"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2506" name="Check Box 10" hidden="1">
                <a:extLst>
                  <a:ext uri="{63B3BB69-23CF-44E3-9099-C40C66FF867C}">
                    <a14:compatExt spid="_x0000_s1002506"/>
                  </a:ext>
                  <a:ext uri="{FF2B5EF4-FFF2-40B4-BE49-F238E27FC236}">
                    <a16:creationId xmlns:a16="http://schemas.microsoft.com/office/drawing/2014/main" id="{00000000-0008-0000-1300-00000AC40E00}"/>
                  </a:ext>
                </a:extLst>
              </xdr:cNvPr>
              <xdr:cNvSpPr/>
            </xdr:nvSpPr>
            <xdr:spPr bwMode="auto">
              <a:xfrm>
                <a:off x="3826034" y="1085850"/>
                <a:ext cx="67623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152401</xdr:colOff>
          <xdr:row>26</xdr:row>
          <xdr:rowOff>0</xdr:rowOff>
        </xdr:from>
        <xdr:to>
          <xdr:col>27</xdr:col>
          <xdr:colOff>104774</xdr:colOff>
          <xdr:row>27</xdr:row>
          <xdr:rowOff>0</xdr:rowOff>
        </xdr:to>
        <xdr:grpSp>
          <xdr:nvGrpSpPr>
            <xdr:cNvPr id="19" name="グループ化 18">
              <a:extLst>
                <a:ext uri="{FF2B5EF4-FFF2-40B4-BE49-F238E27FC236}">
                  <a16:creationId xmlns:a16="http://schemas.microsoft.com/office/drawing/2014/main" id="{00000000-0008-0000-1300-000009000000}"/>
                </a:ext>
              </a:extLst>
            </xdr:cNvPr>
            <xdr:cNvGrpSpPr/>
          </xdr:nvGrpSpPr>
          <xdr:grpSpPr>
            <a:xfrm>
              <a:off x="3198308" y="4228681"/>
              <a:ext cx="1731768" cy="167473"/>
              <a:chOff x="3105114" y="1085850"/>
              <a:chExt cx="1407289" cy="209550"/>
            </a:xfrm>
          </xdr:grpSpPr>
          <xdr:sp macro="" textlink="">
            <xdr:nvSpPr>
              <xdr:cNvPr id="1002507" name="Check Box 11" hidden="1">
                <a:extLst>
                  <a:ext uri="{63B3BB69-23CF-44E3-9099-C40C66FF867C}">
                    <a14:compatExt spid="_x0000_s1002507"/>
                  </a:ext>
                  <a:ext uri="{FF2B5EF4-FFF2-40B4-BE49-F238E27FC236}">
                    <a16:creationId xmlns:a16="http://schemas.microsoft.com/office/drawing/2014/main" id="{00000000-0008-0000-1300-00000BC40E00}"/>
                  </a:ext>
                </a:extLst>
              </xdr:cNvPr>
              <xdr:cNvSpPr/>
            </xdr:nvSpPr>
            <xdr:spPr bwMode="auto">
              <a:xfrm>
                <a:off x="3105114" y="108585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2508" name="Check Box 12" hidden="1">
                <a:extLst>
                  <a:ext uri="{63B3BB69-23CF-44E3-9099-C40C66FF867C}">
                    <a14:compatExt spid="_x0000_s1002508"/>
                  </a:ext>
                  <a:ext uri="{FF2B5EF4-FFF2-40B4-BE49-F238E27FC236}">
                    <a16:creationId xmlns:a16="http://schemas.microsoft.com/office/drawing/2014/main" id="{00000000-0008-0000-1300-00000CC40E00}"/>
                  </a:ext>
                </a:extLst>
              </xdr:cNvPr>
              <xdr:cNvSpPr/>
            </xdr:nvSpPr>
            <xdr:spPr bwMode="auto">
              <a:xfrm>
                <a:off x="3834772" y="1085850"/>
                <a:ext cx="67763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95250</xdr:colOff>
      <xdr:row>21</xdr:row>
      <xdr:rowOff>177800</xdr:rowOff>
    </xdr:from>
    <xdr:to>
      <xdr:col>27</xdr:col>
      <xdr:colOff>88899</xdr:colOff>
      <xdr:row>23</xdr:row>
      <xdr:rowOff>177800</xdr:rowOff>
    </xdr:to>
    <xdr:sp macro="" textlink="">
      <xdr:nvSpPr>
        <xdr:cNvPr id="22" name="AutoShape 11">
          <a:extLst>
            <a:ext uri="{FF2B5EF4-FFF2-40B4-BE49-F238E27FC236}">
              <a16:creationId xmlns:a16="http://schemas.microsoft.com/office/drawing/2014/main" id="{00000000-0008-0000-1300-00000A000000}"/>
            </a:ext>
          </a:extLst>
        </xdr:cNvPr>
        <xdr:cNvSpPr>
          <a:spLocks noChangeArrowheads="1"/>
        </xdr:cNvSpPr>
      </xdr:nvSpPr>
      <xdr:spPr bwMode="auto">
        <a:xfrm>
          <a:off x="400050" y="3482975"/>
          <a:ext cx="4337049" cy="342900"/>
        </a:xfrm>
        <a:prstGeom prst="bracketPair">
          <a:avLst>
            <a:gd name="adj" fmla="val 1383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104776</xdr:colOff>
      <xdr:row>16</xdr:row>
      <xdr:rowOff>149226</xdr:rowOff>
    </xdr:from>
    <xdr:to>
      <xdr:col>27</xdr:col>
      <xdr:colOff>57151</xdr:colOff>
      <xdr:row>19</xdr:row>
      <xdr:rowOff>25401</xdr:rowOff>
    </xdr:to>
    <xdr:sp macro="" textlink="">
      <xdr:nvSpPr>
        <xdr:cNvPr id="23" name="AutoShape 11">
          <a:extLst>
            <a:ext uri="{FF2B5EF4-FFF2-40B4-BE49-F238E27FC236}">
              <a16:creationId xmlns:a16="http://schemas.microsoft.com/office/drawing/2014/main" id="{00000000-0008-0000-1300-00000B000000}"/>
            </a:ext>
          </a:extLst>
        </xdr:cNvPr>
        <xdr:cNvSpPr>
          <a:spLocks noChangeArrowheads="1"/>
        </xdr:cNvSpPr>
      </xdr:nvSpPr>
      <xdr:spPr bwMode="auto">
        <a:xfrm>
          <a:off x="409576" y="2606676"/>
          <a:ext cx="4295775" cy="390525"/>
        </a:xfrm>
        <a:prstGeom prst="bracketPair">
          <a:avLst>
            <a:gd name="adj" fmla="val 1383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104776</xdr:colOff>
      <xdr:row>32</xdr:row>
      <xdr:rowOff>174625</xdr:rowOff>
    </xdr:from>
    <xdr:to>
      <xdr:col>27</xdr:col>
      <xdr:colOff>47626</xdr:colOff>
      <xdr:row>35</xdr:row>
      <xdr:rowOff>47626</xdr:rowOff>
    </xdr:to>
    <xdr:sp macro="" textlink="">
      <xdr:nvSpPr>
        <xdr:cNvPr id="24" name="AutoShape 11">
          <a:extLst>
            <a:ext uri="{FF2B5EF4-FFF2-40B4-BE49-F238E27FC236}">
              <a16:creationId xmlns:a16="http://schemas.microsoft.com/office/drawing/2014/main" id="{00000000-0008-0000-1300-00000C000000}"/>
            </a:ext>
          </a:extLst>
        </xdr:cNvPr>
        <xdr:cNvSpPr>
          <a:spLocks noChangeArrowheads="1"/>
        </xdr:cNvSpPr>
      </xdr:nvSpPr>
      <xdr:spPr bwMode="auto">
        <a:xfrm>
          <a:off x="409576" y="5356225"/>
          <a:ext cx="4286250" cy="387351"/>
        </a:xfrm>
        <a:prstGeom prst="bracketPair">
          <a:avLst>
            <a:gd name="adj" fmla="val 1383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14</xdr:col>
          <xdr:colOff>111425</xdr:colOff>
          <xdr:row>30</xdr:row>
          <xdr:rowOff>4401</xdr:rowOff>
        </xdr:from>
        <xdr:to>
          <xdr:col>26</xdr:col>
          <xdr:colOff>1849</xdr:colOff>
          <xdr:row>31</xdr:row>
          <xdr:rowOff>4043</xdr:rowOff>
        </xdr:to>
        <xdr:grpSp>
          <xdr:nvGrpSpPr>
            <xdr:cNvPr id="25" name="グループ化 24">
              <a:extLst>
                <a:ext uri="{FF2B5EF4-FFF2-40B4-BE49-F238E27FC236}">
                  <a16:creationId xmlns:a16="http://schemas.microsoft.com/office/drawing/2014/main" id="{00000000-0008-0000-1300-00000D000000}"/>
                </a:ext>
              </a:extLst>
            </xdr:cNvPr>
            <xdr:cNvGrpSpPr/>
          </xdr:nvGrpSpPr>
          <xdr:grpSpPr>
            <a:xfrm>
              <a:off x="2623513" y="4892505"/>
              <a:ext cx="2025699" cy="167115"/>
              <a:chOff x="2238013" y="6299363"/>
              <a:chExt cx="2374383" cy="366618"/>
            </a:xfrm>
          </xdr:grpSpPr>
          <xdr:grpSp>
            <xdr:nvGrpSpPr>
              <xdr:cNvPr id="26" name="グループ化 25">
                <a:extLst>
                  <a:ext uri="{FF2B5EF4-FFF2-40B4-BE49-F238E27FC236}">
                    <a16:creationId xmlns:a16="http://schemas.microsoft.com/office/drawing/2014/main" id="{00000000-0008-0000-1300-00000E000000}"/>
                  </a:ext>
                </a:extLst>
              </xdr:cNvPr>
              <xdr:cNvGrpSpPr/>
            </xdr:nvGrpSpPr>
            <xdr:grpSpPr>
              <a:xfrm>
                <a:off x="2238013" y="6314592"/>
                <a:ext cx="1433664" cy="301607"/>
                <a:chOff x="3085281" y="913917"/>
                <a:chExt cx="1472371" cy="301607"/>
              </a:xfrm>
            </xdr:grpSpPr>
            <xdr:sp macro="" textlink="">
              <xdr:nvSpPr>
                <xdr:cNvPr id="1002509" name="Check Box 13" hidden="1">
                  <a:extLst>
                    <a:ext uri="{63B3BB69-23CF-44E3-9099-C40C66FF867C}">
                      <a14:compatExt spid="_x0000_s1002509"/>
                    </a:ext>
                    <a:ext uri="{FF2B5EF4-FFF2-40B4-BE49-F238E27FC236}">
                      <a16:creationId xmlns:a16="http://schemas.microsoft.com/office/drawing/2014/main" id="{00000000-0008-0000-1300-00000DC40E00}"/>
                    </a:ext>
                  </a:extLst>
                </xdr:cNvPr>
                <xdr:cNvSpPr/>
              </xdr:nvSpPr>
              <xdr:spPr bwMode="auto">
                <a:xfrm>
                  <a:off x="3085281" y="913917"/>
                  <a:ext cx="666743" cy="2827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2510" name="Check Box 14" hidden="1">
                  <a:extLst>
                    <a:ext uri="{63B3BB69-23CF-44E3-9099-C40C66FF867C}">
                      <a14:compatExt spid="_x0000_s1002510"/>
                    </a:ext>
                    <a:ext uri="{FF2B5EF4-FFF2-40B4-BE49-F238E27FC236}">
                      <a16:creationId xmlns:a16="http://schemas.microsoft.com/office/drawing/2014/main" id="{00000000-0008-0000-1300-00000EC40E00}"/>
                    </a:ext>
                  </a:extLst>
                </xdr:cNvPr>
                <xdr:cNvSpPr/>
              </xdr:nvSpPr>
              <xdr:spPr bwMode="auto">
                <a:xfrm>
                  <a:off x="3879151" y="954700"/>
                  <a:ext cx="678501" cy="260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002511" name="Check Box 15" hidden="1">
                <a:extLst>
                  <a:ext uri="{63B3BB69-23CF-44E3-9099-C40C66FF867C}">
                    <a14:compatExt spid="_x0000_s1002511"/>
                  </a:ext>
                  <a:ext uri="{FF2B5EF4-FFF2-40B4-BE49-F238E27FC236}">
                    <a16:creationId xmlns:a16="http://schemas.microsoft.com/office/drawing/2014/main" id="{00000000-0008-0000-1300-00000FC40E00}"/>
                  </a:ext>
                </a:extLst>
              </xdr:cNvPr>
              <xdr:cNvSpPr/>
            </xdr:nvSpPr>
            <xdr:spPr bwMode="auto">
              <a:xfrm>
                <a:off x="3958455" y="6299363"/>
                <a:ext cx="653941" cy="3666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2650</xdr:colOff>
          <xdr:row>7</xdr:row>
          <xdr:rowOff>163135</xdr:rowOff>
        </xdr:from>
        <xdr:to>
          <xdr:col>27</xdr:col>
          <xdr:colOff>113772</xdr:colOff>
          <xdr:row>9</xdr:row>
          <xdr:rowOff>60779</xdr:rowOff>
        </xdr:to>
        <xdr:grpSp>
          <xdr:nvGrpSpPr>
            <xdr:cNvPr id="30" name="グループ化 29">
              <a:extLst>
                <a:ext uri="{FF2B5EF4-FFF2-40B4-BE49-F238E27FC236}">
                  <a16:creationId xmlns:a16="http://schemas.microsoft.com/office/drawing/2014/main" id="{00000000-0008-0000-1300-00000F000000}"/>
                </a:ext>
              </a:extLst>
            </xdr:cNvPr>
            <xdr:cNvGrpSpPr/>
          </xdr:nvGrpSpPr>
          <xdr:grpSpPr>
            <a:xfrm>
              <a:off x="3226496" y="1209838"/>
              <a:ext cx="1712578" cy="232589"/>
              <a:chOff x="3105150" y="1085850"/>
              <a:chExt cx="1398693" cy="209550"/>
            </a:xfrm>
          </xdr:grpSpPr>
          <xdr:sp macro="" textlink="">
            <xdr:nvSpPr>
              <xdr:cNvPr id="1002512" name="Check Box 16" hidden="1">
                <a:extLst>
                  <a:ext uri="{63B3BB69-23CF-44E3-9099-C40C66FF867C}">
                    <a14:compatExt spid="_x0000_s1002512"/>
                  </a:ext>
                  <a:ext uri="{FF2B5EF4-FFF2-40B4-BE49-F238E27FC236}">
                    <a16:creationId xmlns:a16="http://schemas.microsoft.com/office/drawing/2014/main" id="{00000000-0008-0000-1300-000010C40E00}"/>
                  </a:ext>
                </a:extLst>
              </xdr:cNvPr>
              <xdr:cNvSpPr/>
            </xdr:nvSpPr>
            <xdr:spPr bwMode="auto">
              <a:xfrm>
                <a:off x="3105150" y="108585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2513" name="Check Box 17" hidden="1">
                <a:extLst>
                  <a:ext uri="{63B3BB69-23CF-44E3-9099-C40C66FF867C}">
                    <a14:compatExt spid="_x0000_s1002513"/>
                  </a:ext>
                  <a:ext uri="{FF2B5EF4-FFF2-40B4-BE49-F238E27FC236}">
                    <a16:creationId xmlns:a16="http://schemas.microsoft.com/office/drawing/2014/main" id="{00000000-0008-0000-1300-000011C40E00}"/>
                  </a:ext>
                </a:extLst>
              </xdr:cNvPr>
              <xdr:cNvSpPr/>
            </xdr:nvSpPr>
            <xdr:spPr bwMode="auto">
              <a:xfrm>
                <a:off x="3830298" y="1085850"/>
                <a:ext cx="6735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xdr:colOff>
          <xdr:row>42</xdr:row>
          <xdr:rowOff>1270</xdr:rowOff>
        </xdr:from>
        <xdr:to>
          <xdr:col>27</xdr:col>
          <xdr:colOff>96833</xdr:colOff>
          <xdr:row>43</xdr:row>
          <xdr:rowOff>7620</xdr:rowOff>
        </xdr:to>
        <xdr:grpSp>
          <xdr:nvGrpSpPr>
            <xdr:cNvPr id="33" name="グループ化 32">
              <a:extLst>
                <a:ext uri="{FF2B5EF4-FFF2-40B4-BE49-F238E27FC236}">
                  <a16:creationId xmlns:a16="http://schemas.microsoft.com/office/drawing/2014/main" id="{00000000-0008-0000-1300-000010000000}"/>
                </a:ext>
              </a:extLst>
            </xdr:cNvPr>
            <xdr:cNvGrpSpPr/>
          </xdr:nvGrpSpPr>
          <xdr:grpSpPr>
            <a:xfrm>
              <a:off x="3231466" y="6899045"/>
              <a:ext cx="1690669" cy="173822"/>
              <a:chOff x="3105155" y="1085850"/>
              <a:chExt cx="1399502" cy="209550"/>
            </a:xfrm>
          </xdr:grpSpPr>
          <xdr:sp macro="" textlink="">
            <xdr:nvSpPr>
              <xdr:cNvPr id="1002514" name="Check Box 18" hidden="1">
                <a:extLst>
                  <a:ext uri="{63B3BB69-23CF-44E3-9099-C40C66FF867C}">
                    <a14:compatExt spid="_x0000_s1002514"/>
                  </a:ext>
                  <a:ext uri="{FF2B5EF4-FFF2-40B4-BE49-F238E27FC236}">
                    <a16:creationId xmlns:a16="http://schemas.microsoft.com/office/drawing/2014/main" id="{00000000-0008-0000-1300-000012C40E00}"/>
                  </a:ext>
                </a:extLst>
              </xdr:cNvPr>
              <xdr:cNvSpPr/>
            </xdr:nvSpPr>
            <xdr:spPr bwMode="auto">
              <a:xfrm>
                <a:off x="3105155"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2515" name="Check Box 19" hidden="1">
                <a:extLst>
                  <a:ext uri="{63B3BB69-23CF-44E3-9099-C40C66FF867C}">
                    <a14:compatExt spid="_x0000_s1002515"/>
                  </a:ext>
                  <a:ext uri="{FF2B5EF4-FFF2-40B4-BE49-F238E27FC236}">
                    <a16:creationId xmlns:a16="http://schemas.microsoft.com/office/drawing/2014/main" id="{00000000-0008-0000-1300-000013C40E00}"/>
                  </a:ext>
                </a:extLst>
              </xdr:cNvPr>
              <xdr:cNvSpPr/>
            </xdr:nvSpPr>
            <xdr:spPr bwMode="auto">
              <a:xfrm>
                <a:off x="3827020" y="1085850"/>
                <a:ext cx="6776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152397</xdr:colOff>
          <xdr:row>44</xdr:row>
          <xdr:rowOff>7617</xdr:rowOff>
        </xdr:from>
        <xdr:to>
          <xdr:col>27</xdr:col>
          <xdr:colOff>111755</xdr:colOff>
          <xdr:row>45</xdr:row>
          <xdr:rowOff>50162</xdr:rowOff>
        </xdr:to>
        <xdr:grpSp>
          <xdr:nvGrpSpPr>
            <xdr:cNvPr id="36" name="グループ化 35">
              <a:extLst>
                <a:ext uri="{FF2B5EF4-FFF2-40B4-BE49-F238E27FC236}">
                  <a16:creationId xmlns:a16="http://schemas.microsoft.com/office/drawing/2014/main" id="{00000000-0008-0000-1300-000011000000}"/>
                </a:ext>
              </a:extLst>
            </xdr:cNvPr>
            <xdr:cNvGrpSpPr/>
          </xdr:nvGrpSpPr>
          <xdr:grpSpPr>
            <a:xfrm>
              <a:off x="3198304" y="7240337"/>
              <a:ext cx="1738753" cy="210017"/>
              <a:chOff x="3105181" y="1076664"/>
              <a:chExt cx="1418666" cy="218719"/>
            </a:xfrm>
          </xdr:grpSpPr>
          <xdr:sp macro="" textlink="">
            <xdr:nvSpPr>
              <xdr:cNvPr id="1002516" name="Check Box 20" hidden="1">
                <a:extLst>
                  <a:ext uri="{63B3BB69-23CF-44E3-9099-C40C66FF867C}">
                    <a14:compatExt spid="_x0000_s1002516"/>
                  </a:ext>
                  <a:ext uri="{FF2B5EF4-FFF2-40B4-BE49-F238E27FC236}">
                    <a16:creationId xmlns:a16="http://schemas.microsoft.com/office/drawing/2014/main" id="{00000000-0008-0000-1300-000014C40E00}"/>
                  </a:ext>
                </a:extLst>
              </xdr:cNvPr>
              <xdr:cNvSpPr/>
            </xdr:nvSpPr>
            <xdr:spPr bwMode="auto">
              <a:xfrm>
                <a:off x="3105181" y="1085833"/>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2517" name="Check Box 21" hidden="1">
                <a:extLst>
                  <a:ext uri="{63B3BB69-23CF-44E3-9099-C40C66FF867C}">
                    <a14:compatExt spid="_x0000_s1002517"/>
                  </a:ext>
                  <a:ext uri="{FF2B5EF4-FFF2-40B4-BE49-F238E27FC236}">
                    <a16:creationId xmlns:a16="http://schemas.microsoft.com/office/drawing/2014/main" id="{00000000-0008-0000-1300-000015C40E00}"/>
                  </a:ext>
                </a:extLst>
              </xdr:cNvPr>
              <xdr:cNvSpPr/>
            </xdr:nvSpPr>
            <xdr:spPr bwMode="auto">
              <a:xfrm>
                <a:off x="3847579" y="1076664"/>
                <a:ext cx="676268" cy="2156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1901</xdr:colOff>
          <xdr:row>53</xdr:row>
          <xdr:rowOff>123189</xdr:rowOff>
        </xdr:from>
        <xdr:to>
          <xdr:col>27</xdr:col>
          <xdr:colOff>100639</xdr:colOff>
          <xdr:row>54</xdr:row>
          <xdr:rowOff>123189</xdr:rowOff>
        </xdr:to>
        <xdr:grpSp>
          <xdr:nvGrpSpPr>
            <xdr:cNvPr id="39" name="グループ化 38">
              <a:extLst>
                <a:ext uri="{FF2B5EF4-FFF2-40B4-BE49-F238E27FC236}">
                  <a16:creationId xmlns:a16="http://schemas.microsoft.com/office/drawing/2014/main" id="{00000000-0008-0000-1300-000012000000}"/>
                </a:ext>
              </a:extLst>
            </xdr:cNvPr>
            <xdr:cNvGrpSpPr/>
          </xdr:nvGrpSpPr>
          <xdr:grpSpPr>
            <a:xfrm>
              <a:off x="3225747" y="8946898"/>
              <a:ext cx="1700194" cy="198873"/>
              <a:chOff x="3105148" y="1071957"/>
              <a:chExt cx="1416959" cy="223431"/>
            </a:xfrm>
          </xdr:grpSpPr>
          <xdr:sp macro="" textlink="">
            <xdr:nvSpPr>
              <xdr:cNvPr id="1002518" name="Check Box 22" hidden="1">
                <a:extLst>
                  <a:ext uri="{63B3BB69-23CF-44E3-9099-C40C66FF867C}">
                    <a14:compatExt spid="_x0000_s1002518"/>
                  </a:ext>
                  <a:ext uri="{FF2B5EF4-FFF2-40B4-BE49-F238E27FC236}">
                    <a16:creationId xmlns:a16="http://schemas.microsoft.com/office/drawing/2014/main" id="{00000000-0008-0000-1300-000016C40E00}"/>
                  </a:ext>
                </a:extLst>
              </xdr:cNvPr>
              <xdr:cNvSpPr/>
            </xdr:nvSpPr>
            <xdr:spPr bwMode="auto">
              <a:xfrm>
                <a:off x="3105148" y="1085831"/>
                <a:ext cx="666753" cy="2095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2519" name="Check Box 23" hidden="1">
                <a:extLst>
                  <a:ext uri="{63B3BB69-23CF-44E3-9099-C40C66FF867C}">
                    <a14:compatExt spid="_x0000_s1002519"/>
                  </a:ext>
                  <a:ext uri="{FF2B5EF4-FFF2-40B4-BE49-F238E27FC236}">
                    <a16:creationId xmlns:a16="http://schemas.microsoft.com/office/drawing/2014/main" id="{00000000-0008-0000-1300-000017C40E00}"/>
                  </a:ext>
                </a:extLst>
              </xdr:cNvPr>
              <xdr:cNvSpPr/>
            </xdr:nvSpPr>
            <xdr:spPr bwMode="auto">
              <a:xfrm>
                <a:off x="3843045" y="1071957"/>
                <a:ext cx="679062" cy="2233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59</xdr:row>
          <xdr:rowOff>76200</xdr:rowOff>
        </xdr:from>
        <xdr:to>
          <xdr:col>27</xdr:col>
          <xdr:colOff>105090</xdr:colOff>
          <xdr:row>62</xdr:row>
          <xdr:rowOff>83820</xdr:rowOff>
        </xdr:to>
        <xdr:grpSp>
          <xdr:nvGrpSpPr>
            <xdr:cNvPr id="42" name="グループ化 41">
              <a:extLst>
                <a:ext uri="{FF2B5EF4-FFF2-40B4-BE49-F238E27FC236}">
                  <a16:creationId xmlns:a16="http://schemas.microsoft.com/office/drawing/2014/main" id="{00000000-0008-0000-1300-000013000000}"/>
                </a:ext>
              </a:extLst>
            </xdr:cNvPr>
            <xdr:cNvGrpSpPr/>
          </xdr:nvGrpSpPr>
          <xdr:grpSpPr>
            <a:xfrm>
              <a:off x="3223846" y="9978013"/>
              <a:ext cx="1706546" cy="489104"/>
              <a:chOff x="3105136" y="1085850"/>
              <a:chExt cx="1408429" cy="209550"/>
            </a:xfrm>
          </xdr:grpSpPr>
          <xdr:sp macro="" textlink="">
            <xdr:nvSpPr>
              <xdr:cNvPr id="1002520" name="Check Box 24" hidden="1">
                <a:extLst>
                  <a:ext uri="{63B3BB69-23CF-44E3-9099-C40C66FF867C}">
                    <a14:compatExt spid="_x0000_s1002520"/>
                  </a:ext>
                  <a:ext uri="{FF2B5EF4-FFF2-40B4-BE49-F238E27FC236}">
                    <a16:creationId xmlns:a16="http://schemas.microsoft.com/office/drawing/2014/main" id="{00000000-0008-0000-1300-000018C40E00}"/>
                  </a:ext>
                </a:extLst>
              </xdr:cNvPr>
              <xdr:cNvSpPr/>
            </xdr:nvSpPr>
            <xdr:spPr bwMode="auto">
              <a:xfrm>
                <a:off x="3105136"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2521" name="Check Box 25" hidden="1">
                <a:extLst>
                  <a:ext uri="{63B3BB69-23CF-44E3-9099-C40C66FF867C}">
                    <a14:compatExt spid="_x0000_s1002521"/>
                  </a:ext>
                  <a:ext uri="{FF2B5EF4-FFF2-40B4-BE49-F238E27FC236}">
                    <a16:creationId xmlns:a16="http://schemas.microsoft.com/office/drawing/2014/main" id="{00000000-0008-0000-1300-000019C40E00}"/>
                  </a:ext>
                </a:extLst>
              </xdr:cNvPr>
              <xdr:cNvSpPr/>
            </xdr:nvSpPr>
            <xdr:spPr bwMode="auto">
              <a:xfrm>
                <a:off x="3838661" y="1085850"/>
                <a:ext cx="67490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56</xdr:row>
          <xdr:rowOff>135730</xdr:rowOff>
        </xdr:from>
        <xdr:to>
          <xdr:col>27</xdr:col>
          <xdr:colOff>105090</xdr:colOff>
          <xdr:row>58</xdr:row>
          <xdr:rowOff>59530</xdr:rowOff>
        </xdr:to>
        <xdr:grpSp>
          <xdr:nvGrpSpPr>
            <xdr:cNvPr id="45" name="グループ化 44">
              <a:extLst>
                <a:ext uri="{FF2B5EF4-FFF2-40B4-BE49-F238E27FC236}">
                  <a16:creationId xmlns:a16="http://schemas.microsoft.com/office/drawing/2014/main" id="{00000000-0008-0000-1300-000014000000}"/>
                </a:ext>
              </a:extLst>
            </xdr:cNvPr>
            <xdr:cNvGrpSpPr/>
          </xdr:nvGrpSpPr>
          <xdr:grpSpPr>
            <a:xfrm>
              <a:off x="3223846" y="9535126"/>
              <a:ext cx="1706546" cy="258745"/>
              <a:chOff x="3105136" y="1085850"/>
              <a:chExt cx="1408429" cy="209550"/>
            </a:xfrm>
          </xdr:grpSpPr>
          <xdr:sp macro="" textlink="">
            <xdr:nvSpPr>
              <xdr:cNvPr id="1002522" name="Check Box 26" hidden="1">
                <a:extLst>
                  <a:ext uri="{63B3BB69-23CF-44E3-9099-C40C66FF867C}">
                    <a14:compatExt spid="_x0000_s1002522"/>
                  </a:ext>
                  <a:ext uri="{FF2B5EF4-FFF2-40B4-BE49-F238E27FC236}">
                    <a16:creationId xmlns:a16="http://schemas.microsoft.com/office/drawing/2014/main" id="{00000000-0008-0000-1300-00001AC40E00}"/>
                  </a:ext>
                </a:extLst>
              </xdr:cNvPr>
              <xdr:cNvSpPr/>
            </xdr:nvSpPr>
            <xdr:spPr bwMode="auto">
              <a:xfrm>
                <a:off x="3105136"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2523" name="Check Box 27" hidden="1">
                <a:extLst>
                  <a:ext uri="{63B3BB69-23CF-44E3-9099-C40C66FF867C}">
                    <a14:compatExt spid="_x0000_s1002523"/>
                  </a:ext>
                  <a:ext uri="{FF2B5EF4-FFF2-40B4-BE49-F238E27FC236}">
                    <a16:creationId xmlns:a16="http://schemas.microsoft.com/office/drawing/2014/main" id="{00000000-0008-0000-1300-00001BC40E00}"/>
                  </a:ext>
                </a:extLst>
              </xdr:cNvPr>
              <xdr:cNvSpPr/>
            </xdr:nvSpPr>
            <xdr:spPr bwMode="auto">
              <a:xfrm>
                <a:off x="3838661" y="1085850"/>
                <a:ext cx="67490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153984</xdr:colOff>
          <xdr:row>63</xdr:row>
          <xdr:rowOff>0</xdr:rowOff>
        </xdr:from>
        <xdr:to>
          <xdr:col>27</xdr:col>
          <xdr:colOff>93974</xdr:colOff>
          <xdr:row>66</xdr:row>
          <xdr:rowOff>0</xdr:rowOff>
        </xdr:to>
        <xdr:grpSp>
          <xdr:nvGrpSpPr>
            <xdr:cNvPr id="48" name="グループ化 47">
              <a:extLst>
                <a:ext uri="{FF2B5EF4-FFF2-40B4-BE49-F238E27FC236}">
                  <a16:creationId xmlns:a16="http://schemas.microsoft.com/office/drawing/2014/main" id="{00000000-0008-0000-1300-000015000000}"/>
                </a:ext>
              </a:extLst>
            </xdr:cNvPr>
            <xdr:cNvGrpSpPr/>
          </xdr:nvGrpSpPr>
          <xdr:grpSpPr>
            <a:xfrm>
              <a:off x="3199891" y="10540302"/>
              <a:ext cx="1719385" cy="471017"/>
              <a:chOff x="3105182" y="1085850"/>
              <a:chExt cx="1408409" cy="209550"/>
            </a:xfrm>
          </xdr:grpSpPr>
          <xdr:sp macro="" textlink="">
            <xdr:nvSpPr>
              <xdr:cNvPr id="1002524" name="Check Box 28" hidden="1">
                <a:extLst>
                  <a:ext uri="{63B3BB69-23CF-44E3-9099-C40C66FF867C}">
                    <a14:compatExt spid="_x0000_s1002524"/>
                  </a:ext>
                  <a:ext uri="{FF2B5EF4-FFF2-40B4-BE49-F238E27FC236}">
                    <a16:creationId xmlns:a16="http://schemas.microsoft.com/office/drawing/2014/main" id="{00000000-0008-0000-1300-00001CC40E00}"/>
                  </a:ext>
                </a:extLst>
              </xdr:cNvPr>
              <xdr:cNvSpPr/>
            </xdr:nvSpPr>
            <xdr:spPr bwMode="auto">
              <a:xfrm>
                <a:off x="3105182"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2525" name="Check Box 29" hidden="1">
                <a:extLst>
                  <a:ext uri="{63B3BB69-23CF-44E3-9099-C40C66FF867C}">
                    <a14:compatExt spid="_x0000_s1002525"/>
                  </a:ext>
                  <a:ext uri="{FF2B5EF4-FFF2-40B4-BE49-F238E27FC236}">
                    <a16:creationId xmlns:a16="http://schemas.microsoft.com/office/drawing/2014/main" id="{00000000-0008-0000-1300-00001DC40E00}"/>
                  </a:ext>
                </a:extLst>
              </xdr:cNvPr>
              <xdr:cNvSpPr/>
            </xdr:nvSpPr>
            <xdr:spPr bwMode="auto">
              <a:xfrm>
                <a:off x="3838689" y="1085850"/>
                <a:ext cx="67490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104776</xdr:colOff>
      <xdr:row>9</xdr:row>
      <xdr:rowOff>173265</xdr:rowOff>
    </xdr:from>
    <xdr:to>
      <xdr:col>27</xdr:col>
      <xdr:colOff>57151</xdr:colOff>
      <xdr:row>12</xdr:row>
      <xdr:rowOff>58965</xdr:rowOff>
    </xdr:to>
    <xdr:sp macro="" textlink="">
      <xdr:nvSpPr>
        <xdr:cNvPr id="51" name="AutoShape 11">
          <a:extLst>
            <a:ext uri="{FF2B5EF4-FFF2-40B4-BE49-F238E27FC236}">
              <a16:creationId xmlns:a16="http://schemas.microsoft.com/office/drawing/2014/main" id="{00000000-0008-0000-1300-000016000000}"/>
            </a:ext>
          </a:extLst>
        </xdr:cNvPr>
        <xdr:cNvSpPr>
          <a:spLocks noChangeArrowheads="1"/>
        </xdr:cNvSpPr>
      </xdr:nvSpPr>
      <xdr:spPr bwMode="auto">
        <a:xfrm>
          <a:off x="409576" y="1430565"/>
          <a:ext cx="4295775" cy="400050"/>
        </a:xfrm>
        <a:prstGeom prst="bracketPair">
          <a:avLst>
            <a:gd name="adj" fmla="val 13839"/>
          </a:avLst>
        </a:prstGeom>
        <a:noFill/>
        <a:ln w="9525">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a:lstStyle/>
        <a:p>
          <a:endParaRPr lang="ja-JP" altLang="en-US"/>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17</xdr:col>
      <xdr:colOff>57150</xdr:colOff>
      <xdr:row>7</xdr:row>
      <xdr:rowOff>9525</xdr:rowOff>
    </xdr:from>
    <xdr:to>
      <xdr:col>25</xdr:col>
      <xdr:colOff>133350</xdr:colOff>
      <xdr:row>8</xdr:row>
      <xdr:rowOff>85725</xdr:rowOff>
    </xdr:to>
    <xdr:sp macro="" textlink="">
      <xdr:nvSpPr>
        <xdr:cNvPr id="2" name="正方形/長方形 1">
          <a:extLst>
            <a:ext uri="{FF2B5EF4-FFF2-40B4-BE49-F238E27FC236}">
              <a16:creationId xmlns:a16="http://schemas.microsoft.com/office/drawing/2014/main" id="{00000000-0008-0000-1400-000002000000}"/>
            </a:ext>
          </a:extLst>
        </xdr:cNvPr>
        <xdr:cNvSpPr/>
      </xdr:nvSpPr>
      <xdr:spPr>
        <a:xfrm>
          <a:off x="3067050" y="838200"/>
          <a:ext cx="15240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5</xdr:colOff>
          <xdr:row>24</xdr:row>
          <xdr:rowOff>0</xdr:rowOff>
        </xdr:from>
        <xdr:to>
          <xdr:col>26</xdr:col>
          <xdr:colOff>258764</xdr:colOff>
          <xdr:row>25</xdr:row>
          <xdr:rowOff>0</xdr:rowOff>
        </xdr:to>
        <xdr:grpSp>
          <xdr:nvGrpSpPr>
            <xdr:cNvPr id="3" name="グループ化 2">
              <a:extLst>
                <a:ext uri="{FF2B5EF4-FFF2-40B4-BE49-F238E27FC236}">
                  <a16:creationId xmlns:a16="http://schemas.microsoft.com/office/drawing/2014/main" id="{00000000-0008-0000-1400-000003000000}"/>
                </a:ext>
              </a:extLst>
            </xdr:cNvPr>
            <xdr:cNvGrpSpPr/>
          </xdr:nvGrpSpPr>
          <xdr:grpSpPr>
            <a:xfrm>
              <a:off x="3009905" y="3895725"/>
              <a:ext cx="1887534" cy="171450"/>
              <a:chOff x="3105194" y="1085850"/>
              <a:chExt cx="1311565" cy="209550"/>
            </a:xfrm>
          </xdr:grpSpPr>
          <xdr:sp macro="" textlink="">
            <xdr:nvSpPr>
              <xdr:cNvPr id="1001473" name="Check Box 1" hidden="1">
                <a:extLst>
                  <a:ext uri="{63B3BB69-23CF-44E3-9099-C40C66FF867C}">
                    <a14:compatExt spid="_x0000_s1001473"/>
                  </a:ext>
                  <a:ext uri="{FF2B5EF4-FFF2-40B4-BE49-F238E27FC236}">
                    <a16:creationId xmlns:a16="http://schemas.microsoft.com/office/drawing/2014/main" id="{00000000-0008-0000-1400-000001900E00}"/>
                  </a:ext>
                </a:extLst>
              </xdr:cNvPr>
              <xdr:cNvSpPr/>
            </xdr:nvSpPr>
            <xdr:spPr bwMode="auto">
              <a:xfrm>
                <a:off x="310519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1474" name="Check Box 2" hidden="1">
                <a:extLst>
                  <a:ext uri="{63B3BB69-23CF-44E3-9099-C40C66FF867C}">
                    <a14:compatExt spid="_x0000_s1001474"/>
                  </a:ext>
                  <a:ext uri="{FF2B5EF4-FFF2-40B4-BE49-F238E27FC236}">
                    <a16:creationId xmlns:a16="http://schemas.microsoft.com/office/drawing/2014/main" id="{00000000-0008-0000-1400-000002900E00}"/>
                  </a:ext>
                </a:extLst>
              </xdr:cNvPr>
              <xdr:cNvSpPr/>
            </xdr:nvSpPr>
            <xdr:spPr bwMode="auto">
              <a:xfrm>
                <a:off x="3737955" y="1085850"/>
                <a:ext cx="67880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3</xdr:colOff>
          <xdr:row>26</xdr:row>
          <xdr:rowOff>46030</xdr:rowOff>
        </xdr:from>
        <xdr:to>
          <xdr:col>26</xdr:col>
          <xdr:colOff>246060</xdr:colOff>
          <xdr:row>27</xdr:row>
          <xdr:rowOff>30154</xdr:rowOff>
        </xdr:to>
        <xdr:grpSp>
          <xdr:nvGrpSpPr>
            <xdr:cNvPr id="6" name="グループ化 5">
              <a:extLst>
                <a:ext uri="{FF2B5EF4-FFF2-40B4-BE49-F238E27FC236}">
                  <a16:creationId xmlns:a16="http://schemas.microsoft.com/office/drawing/2014/main" id="{00000000-0008-0000-1400-000004000000}"/>
                </a:ext>
              </a:extLst>
            </xdr:cNvPr>
            <xdr:cNvGrpSpPr/>
          </xdr:nvGrpSpPr>
          <xdr:grpSpPr>
            <a:xfrm>
              <a:off x="3009903" y="4284655"/>
              <a:ext cx="1874832" cy="155574"/>
              <a:chOff x="3105183" y="1085850"/>
              <a:chExt cx="1294391" cy="209550"/>
            </a:xfrm>
          </xdr:grpSpPr>
          <xdr:sp macro="" textlink="">
            <xdr:nvSpPr>
              <xdr:cNvPr id="1001475" name="Check Box 3" hidden="1">
                <a:extLst>
                  <a:ext uri="{63B3BB69-23CF-44E3-9099-C40C66FF867C}">
                    <a14:compatExt spid="_x0000_s1001475"/>
                  </a:ext>
                  <a:ext uri="{FF2B5EF4-FFF2-40B4-BE49-F238E27FC236}">
                    <a16:creationId xmlns:a16="http://schemas.microsoft.com/office/drawing/2014/main" id="{00000000-0008-0000-1400-000003900E00}"/>
                  </a:ext>
                </a:extLst>
              </xdr:cNvPr>
              <xdr:cNvSpPr/>
            </xdr:nvSpPr>
            <xdr:spPr bwMode="auto">
              <a:xfrm>
                <a:off x="3105183"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1476" name="Check Box 4" hidden="1">
                <a:extLst>
                  <a:ext uri="{63B3BB69-23CF-44E3-9099-C40C66FF867C}">
                    <a14:compatExt spid="_x0000_s1001476"/>
                  </a:ext>
                  <a:ext uri="{FF2B5EF4-FFF2-40B4-BE49-F238E27FC236}">
                    <a16:creationId xmlns:a16="http://schemas.microsoft.com/office/drawing/2014/main" id="{00000000-0008-0000-1400-000004900E00}"/>
                  </a:ext>
                </a:extLst>
              </xdr:cNvPr>
              <xdr:cNvSpPr/>
            </xdr:nvSpPr>
            <xdr:spPr bwMode="auto">
              <a:xfrm>
                <a:off x="3723292" y="1085850"/>
                <a:ext cx="67628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1905</xdr:colOff>
          <xdr:row>7</xdr:row>
          <xdr:rowOff>113665</xdr:rowOff>
        </xdr:from>
        <xdr:to>
          <xdr:col>26</xdr:col>
          <xdr:colOff>95883</xdr:colOff>
          <xdr:row>8</xdr:row>
          <xdr:rowOff>113664</xdr:rowOff>
        </xdr:to>
        <xdr:grpSp>
          <xdr:nvGrpSpPr>
            <xdr:cNvPr id="9" name="グループ化 8">
              <a:extLst>
                <a:ext uri="{FF2B5EF4-FFF2-40B4-BE49-F238E27FC236}">
                  <a16:creationId xmlns:a16="http://schemas.microsoft.com/office/drawing/2014/main" id="{00000000-0008-0000-1400-000005000000}"/>
                </a:ext>
              </a:extLst>
            </xdr:cNvPr>
            <xdr:cNvGrpSpPr/>
          </xdr:nvGrpSpPr>
          <xdr:grpSpPr>
            <a:xfrm>
              <a:off x="3011805" y="1094740"/>
              <a:ext cx="1722753" cy="171449"/>
              <a:chOff x="3105144" y="1085850"/>
              <a:chExt cx="1400987" cy="209550"/>
            </a:xfrm>
          </xdr:grpSpPr>
          <xdr:sp macro="" textlink="">
            <xdr:nvSpPr>
              <xdr:cNvPr id="1001477" name="Check Box 5" hidden="1">
                <a:extLst>
                  <a:ext uri="{63B3BB69-23CF-44E3-9099-C40C66FF867C}">
                    <a14:compatExt spid="_x0000_s1001477"/>
                  </a:ext>
                  <a:ext uri="{FF2B5EF4-FFF2-40B4-BE49-F238E27FC236}">
                    <a16:creationId xmlns:a16="http://schemas.microsoft.com/office/drawing/2014/main" id="{00000000-0008-0000-1400-000005900E00}"/>
                  </a:ext>
                </a:extLst>
              </xdr:cNvPr>
              <xdr:cNvSpPr/>
            </xdr:nvSpPr>
            <xdr:spPr bwMode="auto">
              <a:xfrm>
                <a:off x="3105144"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1478" name="Check Box 6" hidden="1">
                <a:extLst>
                  <a:ext uri="{63B3BB69-23CF-44E3-9099-C40C66FF867C}">
                    <a14:compatExt spid="_x0000_s1001478"/>
                  </a:ext>
                  <a:ext uri="{FF2B5EF4-FFF2-40B4-BE49-F238E27FC236}">
                    <a16:creationId xmlns:a16="http://schemas.microsoft.com/office/drawing/2014/main" id="{00000000-0008-0000-1400-000006900E00}"/>
                  </a:ext>
                </a:extLst>
              </xdr:cNvPr>
              <xdr:cNvSpPr/>
            </xdr:nvSpPr>
            <xdr:spPr bwMode="auto">
              <a:xfrm>
                <a:off x="3831261" y="1085850"/>
                <a:ext cx="6748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152404</xdr:colOff>
          <xdr:row>10</xdr:row>
          <xdr:rowOff>38100</xdr:rowOff>
        </xdr:from>
        <xdr:to>
          <xdr:col>26</xdr:col>
          <xdr:colOff>163516</xdr:colOff>
          <xdr:row>11</xdr:row>
          <xdr:rowOff>38100</xdr:rowOff>
        </xdr:to>
        <xdr:grpSp>
          <xdr:nvGrpSpPr>
            <xdr:cNvPr id="12" name="グループ化 11">
              <a:extLst>
                <a:ext uri="{FF2B5EF4-FFF2-40B4-BE49-F238E27FC236}">
                  <a16:creationId xmlns:a16="http://schemas.microsoft.com/office/drawing/2014/main" id="{00000000-0008-0000-1400-000006000000}"/>
                </a:ext>
              </a:extLst>
            </xdr:cNvPr>
            <xdr:cNvGrpSpPr/>
          </xdr:nvGrpSpPr>
          <xdr:grpSpPr>
            <a:xfrm>
              <a:off x="2981329" y="1533525"/>
              <a:ext cx="1820862" cy="171450"/>
              <a:chOff x="3105145" y="1085850"/>
              <a:chExt cx="1349970" cy="209550"/>
            </a:xfrm>
          </xdr:grpSpPr>
          <xdr:sp macro="" textlink="">
            <xdr:nvSpPr>
              <xdr:cNvPr id="1001479" name="Check Box 7" hidden="1">
                <a:extLst>
                  <a:ext uri="{63B3BB69-23CF-44E3-9099-C40C66FF867C}">
                    <a14:compatExt spid="_x0000_s1001479"/>
                  </a:ext>
                  <a:ext uri="{FF2B5EF4-FFF2-40B4-BE49-F238E27FC236}">
                    <a16:creationId xmlns:a16="http://schemas.microsoft.com/office/drawing/2014/main" id="{00000000-0008-0000-1400-000007900E00}"/>
                  </a:ext>
                </a:extLst>
              </xdr:cNvPr>
              <xdr:cNvSpPr/>
            </xdr:nvSpPr>
            <xdr:spPr bwMode="auto">
              <a:xfrm>
                <a:off x="3105145"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1480" name="Check Box 8" hidden="1">
                <a:extLst>
                  <a:ext uri="{63B3BB69-23CF-44E3-9099-C40C66FF867C}">
                    <a14:compatExt spid="_x0000_s1001480"/>
                  </a:ext>
                  <a:ext uri="{FF2B5EF4-FFF2-40B4-BE49-F238E27FC236}">
                    <a16:creationId xmlns:a16="http://schemas.microsoft.com/office/drawing/2014/main" id="{00000000-0008-0000-1400-000008900E00}"/>
                  </a:ext>
                </a:extLst>
              </xdr:cNvPr>
              <xdr:cNvSpPr/>
            </xdr:nvSpPr>
            <xdr:spPr bwMode="auto">
              <a:xfrm>
                <a:off x="3777655" y="1085850"/>
                <a:ext cx="67746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152396</xdr:colOff>
          <xdr:row>13</xdr:row>
          <xdr:rowOff>57150</xdr:rowOff>
        </xdr:from>
        <xdr:to>
          <xdr:col>26</xdr:col>
          <xdr:colOff>114293</xdr:colOff>
          <xdr:row>14</xdr:row>
          <xdr:rowOff>57150</xdr:rowOff>
        </xdr:to>
        <xdr:grpSp>
          <xdr:nvGrpSpPr>
            <xdr:cNvPr id="15" name="グループ化 14">
              <a:extLst>
                <a:ext uri="{FF2B5EF4-FFF2-40B4-BE49-F238E27FC236}">
                  <a16:creationId xmlns:a16="http://schemas.microsoft.com/office/drawing/2014/main" id="{00000000-0008-0000-1400-000007000000}"/>
                </a:ext>
              </a:extLst>
            </xdr:cNvPr>
            <xdr:cNvGrpSpPr/>
          </xdr:nvGrpSpPr>
          <xdr:grpSpPr>
            <a:xfrm>
              <a:off x="2981321" y="2066925"/>
              <a:ext cx="1771647" cy="171450"/>
              <a:chOff x="3105160" y="1085850"/>
              <a:chExt cx="1401788" cy="209550"/>
            </a:xfrm>
          </xdr:grpSpPr>
          <xdr:sp macro="" textlink="">
            <xdr:nvSpPr>
              <xdr:cNvPr id="1001481" name="Check Box 9" hidden="1">
                <a:extLst>
                  <a:ext uri="{63B3BB69-23CF-44E3-9099-C40C66FF867C}">
                    <a14:compatExt spid="_x0000_s1001481"/>
                  </a:ext>
                  <a:ext uri="{FF2B5EF4-FFF2-40B4-BE49-F238E27FC236}">
                    <a16:creationId xmlns:a16="http://schemas.microsoft.com/office/drawing/2014/main" id="{00000000-0008-0000-1400-000009900E00}"/>
                  </a:ext>
                </a:extLst>
              </xdr:cNvPr>
              <xdr:cNvSpPr/>
            </xdr:nvSpPr>
            <xdr:spPr bwMode="auto">
              <a:xfrm>
                <a:off x="3105160"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1482" name="Check Box 10" hidden="1">
                <a:extLst>
                  <a:ext uri="{63B3BB69-23CF-44E3-9099-C40C66FF867C}">
                    <a14:compatExt spid="_x0000_s1001482"/>
                  </a:ext>
                  <a:ext uri="{FF2B5EF4-FFF2-40B4-BE49-F238E27FC236}">
                    <a16:creationId xmlns:a16="http://schemas.microsoft.com/office/drawing/2014/main" id="{00000000-0008-0000-1400-00000A900E00}"/>
                  </a:ext>
                </a:extLst>
              </xdr:cNvPr>
              <xdr:cNvSpPr/>
            </xdr:nvSpPr>
            <xdr:spPr bwMode="auto">
              <a:xfrm>
                <a:off x="3832021" y="1085850"/>
                <a:ext cx="67492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17448</xdr:colOff>
          <xdr:row>22</xdr:row>
          <xdr:rowOff>0</xdr:rowOff>
        </xdr:from>
        <xdr:to>
          <xdr:col>26</xdr:col>
          <xdr:colOff>192063</xdr:colOff>
          <xdr:row>23</xdr:row>
          <xdr:rowOff>0</xdr:rowOff>
        </xdr:to>
        <xdr:grpSp>
          <xdr:nvGrpSpPr>
            <xdr:cNvPr id="18" name="グループ化 17">
              <a:extLst>
                <a:ext uri="{FF2B5EF4-FFF2-40B4-BE49-F238E27FC236}">
                  <a16:creationId xmlns:a16="http://schemas.microsoft.com/office/drawing/2014/main" id="{00000000-0008-0000-1400-000008000000}"/>
                </a:ext>
              </a:extLst>
            </xdr:cNvPr>
            <xdr:cNvGrpSpPr/>
          </xdr:nvGrpSpPr>
          <xdr:grpSpPr>
            <a:xfrm>
              <a:off x="3027348" y="3552825"/>
              <a:ext cx="1803390" cy="171450"/>
              <a:chOff x="3105161" y="1085850"/>
              <a:chExt cx="1354010" cy="209550"/>
            </a:xfrm>
          </xdr:grpSpPr>
          <xdr:sp macro="" textlink="">
            <xdr:nvSpPr>
              <xdr:cNvPr id="1001483" name="Check Box 11" hidden="1">
                <a:extLst>
                  <a:ext uri="{63B3BB69-23CF-44E3-9099-C40C66FF867C}">
                    <a14:compatExt spid="_x0000_s1001483"/>
                  </a:ext>
                  <a:ext uri="{FF2B5EF4-FFF2-40B4-BE49-F238E27FC236}">
                    <a16:creationId xmlns:a16="http://schemas.microsoft.com/office/drawing/2014/main" id="{00000000-0008-0000-1400-00000B900E00}"/>
                  </a:ext>
                </a:extLst>
              </xdr:cNvPr>
              <xdr:cNvSpPr/>
            </xdr:nvSpPr>
            <xdr:spPr bwMode="auto">
              <a:xfrm>
                <a:off x="3105161"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1484" name="Check Box 12" hidden="1">
                <a:extLst>
                  <a:ext uri="{63B3BB69-23CF-44E3-9099-C40C66FF867C}">
                    <a14:compatExt spid="_x0000_s1001484"/>
                  </a:ext>
                  <a:ext uri="{FF2B5EF4-FFF2-40B4-BE49-F238E27FC236}">
                    <a16:creationId xmlns:a16="http://schemas.microsoft.com/office/drawing/2014/main" id="{00000000-0008-0000-1400-00000C900E00}"/>
                  </a:ext>
                </a:extLst>
              </xdr:cNvPr>
              <xdr:cNvSpPr/>
            </xdr:nvSpPr>
            <xdr:spPr bwMode="auto">
              <a:xfrm>
                <a:off x="3782842" y="1085850"/>
                <a:ext cx="67632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6911</xdr:colOff>
          <xdr:row>16</xdr:row>
          <xdr:rowOff>115511</xdr:rowOff>
        </xdr:from>
        <xdr:to>
          <xdr:col>25</xdr:col>
          <xdr:colOff>63873</xdr:colOff>
          <xdr:row>18</xdr:row>
          <xdr:rowOff>78236</xdr:rowOff>
        </xdr:to>
        <xdr:grpSp>
          <xdr:nvGrpSpPr>
            <xdr:cNvPr id="21" name="グループ化 20">
              <a:extLst>
                <a:ext uri="{FF2B5EF4-FFF2-40B4-BE49-F238E27FC236}">
                  <a16:creationId xmlns:a16="http://schemas.microsoft.com/office/drawing/2014/main" id="{00000000-0008-0000-1400-000009000000}"/>
                </a:ext>
              </a:extLst>
            </xdr:cNvPr>
            <xdr:cNvGrpSpPr/>
          </xdr:nvGrpSpPr>
          <xdr:grpSpPr>
            <a:xfrm>
              <a:off x="2292911" y="2639636"/>
              <a:ext cx="2228662" cy="305625"/>
              <a:chOff x="3105159" y="3463147"/>
              <a:chExt cx="2093969" cy="228735"/>
            </a:xfrm>
          </xdr:grpSpPr>
          <xdr:grpSp>
            <xdr:nvGrpSpPr>
              <xdr:cNvPr id="22" name="グループ化 21">
                <a:extLst>
                  <a:ext uri="{FF2B5EF4-FFF2-40B4-BE49-F238E27FC236}">
                    <a16:creationId xmlns:a16="http://schemas.microsoft.com/office/drawing/2014/main" id="{00000000-0008-0000-1400-00000A000000}"/>
                  </a:ext>
                </a:extLst>
              </xdr:cNvPr>
              <xdr:cNvGrpSpPr/>
            </xdr:nvGrpSpPr>
            <xdr:grpSpPr>
              <a:xfrm>
                <a:off x="3105159" y="3463147"/>
                <a:ext cx="1692146" cy="228735"/>
                <a:chOff x="3105177" y="1062661"/>
                <a:chExt cx="971570" cy="205878"/>
              </a:xfrm>
            </xdr:grpSpPr>
            <xdr:sp macro="" textlink="">
              <xdr:nvSpPr>
                <xdr:cNvPr id="1001485" name="Check Box 13" hidden="1">
                  <a:extLst>
                    <a:ext uri="{63B3BB69-23CF-44E3-9099-C40C66FF867C}">
                      <a14:compatExt spid="_x0000_s1001485"/>
                    </a:ext>
                    <a:ext uri="{FF2B5EF4-FFF2-40B4-BE49-F238E27FC236}">
                      <a16:creationId xmlns:a16="http://schemas.microsoft.com/office/drawing/2014/main" id="{00000000-0008-0000-1400-00000D900E00}"/>
                    </a:ext>
                  </a:extLst>
                </xdr:cNvPr>
                <xdr:cNvSpPr/>
              </xdr:nvSpPr>
              <xdr:spPr bwMode="auto">
                <a:xfrm>
                  <a:off x="3105177" y="1062661"/>
                  <a:ext cx="357469" cy="2058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01486" name="Check Box 14" hidden="1">
                  <a:extLst>
                    <a:ext uri="{63B3BB69-23CF-44E3-9099-C40C66FF867C}">
                      <a14:compatExt spid="_x0000_s1001486"/>
                    </a:ext>
                    <a:ext uri="{FF2B5EF4-FFF2-40B4-BE49-F238E27FC236}">
                      <a16:creationId xmlns:a16="http://schemas.microsoft.com/office/drawing/2014/main" id="{00000000-0008-0000-1400-00000E900E00}"/>
                    </a:ext>
                  </a:extLst>
                </xdr:cNvPr>
                <xdr:cNvSpPr/>
              </xdr:nvSpPr>
              <xdr:spPr bwMode="auto">
                <a:xfrm>
                  <a:off x="3400477" y="1062724"/>
                  <a:ext cx="676270" cy="2058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001487" name="Check Box 15" hidden="1">
                <a:extLst>
                  <a:ext uri="{63B3BB69-23CF-44E3-9099-C40C66FF867C}">
                    <a14:compatExt spid="_x0000_s1001487"/>
                  </a:ext>
                  <a:ext uri="{FF2B5EF4-FFF2-40B4-BE49-F238E27FC236}">
                    <a16:creationId xmlns:a16="http://schemas.microsoft.com/office/drawing/2014/main" id="{00000000-0008-0000-1400-00000F900E00}"/>
                  </a:ext>
                </a:extLst>
              </xdr:cNvPr>
              <xdr:cNvSpPr/>
            </xdr:nvSpPr>
            <xdr:spPr bwMode="auto">
              <a:xfrm>
                <a:off x="4433493" y="3463213"/>
                <a:ext cx="765635" cy="2226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12694</xdr:colOff>
          <xdr:row>28</xdr:row>
          <xdr:rowOff>160328</xdr:rowOff>
        </xdr:from>
        <xdr:to>
          <xdr:col>26</xdr:col>
          <xdr:colOff>165086</xdr:colOff>
          <xdr:row>29</xdr:row>
          <xdr:rowOff>160328</xdr:rowOff>
        </xdr:to>
        <xdr:grpSp>
          <xdr:nvGrpSpPr>
            <xdr:cNvPr id="26" name="グループ化 25">
              <a:extLst>
                <a:ext uri="{FF2B5EF4-FFF2-40B4-BE49-F238E27FC236}">
                  <a16:creationId xmlns:a16="http://schemas.microsoft.com/office/drawing/2014/main" id="{00000000-0008-0000-1400-00000B000000}"/>
                </a:ext>
              </a:extLst>
            </xdr:cNvPr>
            <xdr:cNvGrpSpPr/>
          </xdr:nvGrpSpPr>
          <xdr:grpSpPr>
            <a:xfrm>
              <a:off x="3022594" y="4741853"/>
              <a:ext cx="1781167" cy="171450"/>
              <a:chOff x="3105158" y="1085850"/>
              <a:chExt cx="1323104" cy="209550"/>
            </a:xfrm>
          </xdr:grpSpPr>
          <xdr:sp macro="" textlink="">
            <xdr:nvSpPr>
              <xdr:cNvPr id="1001488" name="Check Box 16" hidden="1">
                <a:extLst>
                  <a:ext uri="{63B3BB69-23CF-44E3-9099-C40C66FF867C}">
                    <a14:compatExt spid="_x0000_s1001488"/>
                  </a:ext>
                  <a:ext uri="{FF2B5EF4-FFF2-40B4-BE49-F238E27FC236}">
                    <a16:creationId xmlns:a16="http://schemas.microsoft.com/office/drawing/2014/main" id="{00000000-0008-0000-1400-000010900E00}"/>
                  </a:ext>
                </a:extLst>
              </xdr:cNvPr>
              <xdr:cNvSpPr/>
            </xdr:nvSpPr>
            <xdr:spPr bwMode="auto">
              <a:xfrm>
                <a:off x="3105158"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1489" name="Check Box 17" hidden="1">
                <a:extLst>
                  <a:ext uri="{63B3BB69-23CF-44E3-9099-C40C66FF867C}">
                    <a14:compatExt spid="_x0000_s1001489"/>
                  </a:ext>
                  <a:ext uri="{FF2B5EF4-FFF2-40B4-BE49-F238E27FC236}">
                    <a16:creationId xmlns:a16="http://schemas.microsoft.com/office/drawing/2014/main" id="{00000000-0008-0000-1400-000011900E00}"/>
                  </a:ext>
                </a:extLst>
              </xdr:cNvPr>
              <xdr:cNvSpPr/>
            </xdr:nvSpPr>
            <xdr:spPr bwMode="auto">
              <a:xfrm>
                <a:off x="3754571" y="1085850"/>
                <a:ext cx="67369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152406</xdr:colOff>
          <xdr:row>37</xdr:row>
          <xdr:rowOff>44459</xdr:rowOff>
        </xdr:from>
        <xdr:to>
          <xdr:col>26</xdr:col>
          <xdr:colOff>104777</xdr:colOff>
          <xdr:row>38</xdr:row>
          <xdr:rowOff>44459</xdr:rowOff>
        </xdr:to>
        <xdr:grpSp>
          <xdr:nvGrpSpPr>
            <xdr:cNvPr id="29" name="グループ化 28">
              <a:extLst>
                <a:ext uri="{FF2B5EF4-FFF2-40B4-BE49-F238E27FC236}">
                  <a16:creationId xmlns:a16="http://schemas.microsoft.com/office/drawing/2014/main" id="{00000000-0008-0000-1400-00000C000000}"/>
                </a:ext>
              </a:extLst>
            </xdr:cNvPr>
            <xdr:cNvGrpSpPr/>
          </xdr:nvGrpSpPr>
          <xdr:grpSpPr>
            <a:xfrm>
              <a:off x="2981331" y="6169034"/>
              <a:ext cx="1762121" cy="171450"/>
              <a:chOff x="3105159" y="1085835"/>
              <a:chExt cx="1393358" cy="240831"/>
            </a:xfrm>
          </xdr:grpSpPr>
          <xdr:sp macro="" textlink="">
            <xdr:nvSpPr>
              <xdr:cNvPr id="1001490" name="Check Box 18" hidden="1">
                <a:extLst>
                  <a:ext uri="{63B3BB69-23CF-44E3-9099-C40C66FF867C}">
                    <a14:compatExt spid="_x0000_s1001490"/>
                  </a:ext>
                  <a:ext uri="{FF2B5EF4-FFF2-40B4-BE49-F238E27FC236}">
                    <a16:creationId xmlns:a16="http://schemas.microsoft.com/office/drawing/2014/main" id="{00000000-0008-0000-1400-000012900E00}"/>
                  </a:ext>
                </a:extLst>
              </xdr:cNvPr>
              <xdr:cNvSpPr/>
            </xdr:nvSpPr>
            <xdr:spPr bwMode="auto">
              <a:xfrm>
                <a:off x="3105159" y="1085853"/>
                <a:ext cx="666751"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1491" name="Check Box 19" hidden="1">
                <a:extLst>
                  <a:ext uri="{63B3BB69-23CF-44E3-9099-C40C66FF867C}">
                    <a14:compatExt spid="_x0000_s1001491"/>
                  </a:ext>
                  <a:ext uri="{FF2B5EF4-FFF2-40B4-BE49-F238E27FC236}">
                    <a16:creationId xmlns:a16="http://schemas.microsoft.com/office/drawing/2014/main" id="{00000000-0008-0000-1400-000013900E00}"/>
                  </a:ext>
                </a:extLst>
              </xdr:cNvPr>
              <xdr:cNvSpPr/>
            </xdr:nvSpPr>
            <xdr:spPr bwMode="auto">
              <a:xfrm>
                <a:off x="3820867" y="1085835"/>
                <a:ext cx="677650" cy="2408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141298</xdr:colOff>
          <xdr:row>32</xdr:row>
          <xdr:rowOff>63506</xdr:rowOff>
        </xdr:from>
        <xdr:to>
          <xdr:col>26</xdr:col>
          <xdr:colOff>77795</xdr:colOff>
          <xdr:row>33</xdr:row>
          <xdr:rowOff>63506</xdr:rowOff>
        </xdr:to>
        <xdr:grpSp>
          <xdr:nvGrpSpPr>
            <xdr:cNvPr id="32" name="グループ化 31">
              <a:extLst>
                <a:ext uri="{FF2B5EF4-FFF2-40B4-BE49-F238E27FC236}">
                  <a16:creationId xmlns:a16="http://schemas.microsoft.com/office/drawing/2014/main" id="{00000000-0008-0000-1400-00000D000000}"/>
                </a:ext>
              </a:extLst>
            </xdr:cNvPr>
            <xdr:cNvGrpSpPr/>
          </xdr:nvGrpSpPr>
          <xdr:grpSpPr>
            <a:xfrm>
              <a:off x="2970223" y="5330831"/>
              <a:ext cx="1746247" cy="171450"/>
              <a:chOff x="3105120" y="1085795"/>
              <a:chExt cx="1389905" cy="240830"/>
            </a:xfrm>
          </xdr:grpSpPr>
          <xdr:sp macro="" textlink="">
            <xdr:nvSpPr>
              <xdr:cNvPr id="1001492" name="Check Box 20" hidden="1">
                <a:extLst>
                  <a:ext uri="{63B3BB69-23CF-44E3-9099-C40C66FF867C}">
                    <a14:compatExt spid="_x0000_s1001492"/>
                  </a:ext>
                  <a:ext uri="{FF2B5EF4-FFF2-40B4-BE49-F238E27FC236}">
                    <a16:creationId xmlns:a16="http://schemas.microsoft.com/office/drawing/2014/main" id="{00000000-0008-0000-1400-000014900E00}"/>
                  </a:ext>
                </a:extLst>
              </xdr:cNvPr>
              <xdr:cNvSpPr/>
            </xdr:nvSpPr>
            <xdr:spPr bwMode="auto">
              <a:xfrm>
                <a:off x="3105120" y="1085855"/>
                <a:ext cx="666751"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1493" name="Check Box 21" hidden="1">
                <a:extLst>
                  <a:ext uri="{63B3BB69-23CF-44E3-9099-C40C66FF867C}">
                    <a14:compatExt spid="_x0000_s1001493"/>
                  </a:ext>
                  <a:ext uri="{FF2B5EF4-FFF2-40B4-BE49-F238E27FC236}">
                    <a16:creationId xmlns:a16="http://schemas.microsoft.com/office/drawing/2014/main" id="{00000000-0008-0000-1400-000015900E00}"/>
                  </a:ext>
                </a:extLst>
              </xdr:cNvPr>
              <xdr:cNvSpPr/>
            </xdr:nvSpPr>
            <xdr:spPr bwMode="auto">
              <a:xfrm>
                <a:off x="3815970" y="1085795"/>
                <a:ext cx="679055" cy="2408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144473</xdr:colOff>
          <xdr:row>34</xdr:row>
          <xdr:rowOff>111127</xdr:rowOff>
        </xdr:from>
        <xdr:to>
          <xdr:col>26</xdr:col>
          <xdr:colOff>104782</xdr:colOff>
          <xdr:row>35</xdr:row>
          <xdr:rowOff>111127</xdr:rowOff>
        </xdr:to>
        <xdr:grpSp>
          <xdr:nvGrpSpPr>
            <xdr:cNvPr id="35" name="グループ化 34">
              <a:extLst>
                <a:ext uri="{FF2B5EF4-FFF2-40B4-BE49-F238E27FC236}">
                  <a16:creationId xmlns:a16="http://schemas.microsoft.com/office/drawing/2014/main" id="{00000000-0008-0000-1400-00000E000000}"/>
                </a:ext>
              </a:extLst>
            </xdr:cNvPr>
            <xdr:cNvGrpSpPr/>
          </xdr:nvGrpSpPr>
          <xdr:grpSpPr>
            <a:xfrm>
              <a:off x="2973398" y="5721352"/>
              <a:ext cx="1770059" cy="171450"/>
              <a:chOff x="3105152" y="1085850"/>
              <a:chExt cx="1394848" cy="209550"/>
            </a:xfrm>
          </xdr:grpSpPr>
          <xdr:sp macro="" textlink="">
            <xdr:nvSpPr>
              <xdr:cNvPr id="1001494" name="Check Box 22" hidden="1">
                <a:extLst>
                  <a:ext uri="{63B3BB69-23CF-44E3-9099-C40C66FF867C}">
                    <a14:compatExt spid="_x0000_s1001494"/>
                  </a:ext>
                  <a:ext uri="{FF2B5EF4-FFF2-40B4-BE49-F238E27FC236}">
                    <a16:creationId xmlns:a16="http://schemas.microsoft.com/office/drawing/2014/main" id="{00000000-0008-0000-1400-000016900E00}"/>
                  </a:ext>
                </a:extLst>
              </xdr:cNvPr>
              <xdr:cNvSpPr/>
            </xdr:nvSpPr>
            <xdr:spPr bwMode="auto">
              <a:xfrm>
                <a:off x="3105152"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1495" name="Check Box 23" hidden="1">
                <a:extLst>
                  <a:ext uri="{63B3BB69-23CF-44E3-9099-C40C66FF867C}">
                    <a14:compatExt spid="_x0000_s1001495"/>
                  </a:ext>
                  <a:ext uri="{FF2B5EF4-FFF2-40B4-BE49-F238E27FC236}">
                    <a16:creationId xmlns:a16="http://schemas.microsoft.com/office/drawing/2014/main" id="{00000000-0008-0000-1400-000017900E00}"/>
                  </a:ext>
                </a:extLst>
              </xdr:cNvPr>
              <xdr:cNvSpPr/>
            </xdr:nvSpPr>
            <xdr:spPr bwMode="auto">
              <a:xfrm>
                <a:off x="3823720"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152404</xdr:colOff>
          <xdr:row>40</xdr:row>
          <xdr:rowOff>45692</xdr:rowOff>
        </xdr:from>
        <xdr:to>
          <xdr:col>26</xdr:col>
          <xdr:colOff>102398</xdr:colOff>
          <xdr:row>41</xdr:row>
          <xdr:rowOff>45692</xdr:rowOff>
        </xdr:to>
        <xdr:grpSp>
          <xdr:nvGrpSpPr>
            <xdr:cNvPr id="38" name="グループ化 37">
              <a:extLst>
                <a:ext uri="{FF2B5EF4-FFF2-40B4-BE49-F238E27FC236}">
                  <a16:creationId xmlns:a16="http://schemas.microsoft.com/office/drawing/2014/main" id="{00000000-0008-0000-1400-00000F000000}"/>
                </a:ext>
              </a:extLst>
            </xdr:cNvPr>
            <xdr:cNvGrpSpPr/>
          </xdr:nvGrpSpPr>
          <xdr:grpSpPr>
            <a:xfrm>
              <a:off x="2981329" y="6684617"/>
              <a:ext cx="1759744" cy="171450"/>
              <a:chOff x="3105155" y="1085843"/>
              <a:chExt cx="1404341" cy="232600"/>
            </a:xfrm>
          </xdr:grpSpPr>
          <xdr:sp macro="" textlink="">
            <xdr:nvSpPr>
              <xdr:cNvPr id="1001496" name="Check Box 24" hidden="1">
                <a:extLst>
                  <a:ext uri="{63B3BB69-23CF-44E3-9099-C40C66FF867C}">
                    <a14:compatExt spid="_x0000_s1001496"/>
                  </a:ext>
                  <a:ext uri="{FF2B5EF4-FFF2-40B4-BE49-F238E27FC236}">
                    <a16:creationId xmlns:a16="http://schemas.microsoft.com/office/drawing/2014/main" id="{00000000-0008-0000-1400-000018900E00}"/>
                  </a:ext>
                </a:extLst>
              </xdr:cNvPr>
              <xdr:cNvSpPr/>
            </xdr:nvSpPr>
            <xdr:spPr bwMode="auto">
              <a:xfrm>
                <a:off x="3105155" y="1085852"/>
                <a:ext cx="666749"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1497" name="Check Box 25" hidden="1">
                <a:extLst>
                  <a:ext uri="{63B3BB69-23CF-44E3-9099-C40C66FF867C}">
                    <a14:compatExt spid="_x0000_s1001497"/>
                  </a:ext>
                  <a:ext uri="{FF2B5EF4-FFF2-40B4-BE49-F238E27FC236}">
                    <a16:creationId xmlns:a16="http://schemas.microsoft.com/office/drawing/2014/main" id="{00000000-0008-0000-1400-000019900E00}"/>
                  </a:ext>
                </a:extLst>
              </xdr:cNvPr>
              <xdr:cNvSpPr/>
            </xdr:nvSpPr>
            <xdr:spPr bwMode="auto">
              <a:xfrm>
                <a:off x="3833230" y="1085843"/>
                <a:ext cx="676266" cy="232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0</xdr:colOff>
          <xdr:row>7</xdr:row>
          <xdr:rowOff>0</xdr:rowOff>
        </xdr:from>
        <xdr:to>
          <xdr:col>28</xdr:col>
          <xdr:colOff>0</xdr:colOff>
          <xdr:row>8</xdr:row>
          <xdr:rowOff>0</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3133725" y="981075"/>
              <a:ext cx="2171700" cy="171450"/>
              <a:chOff x="3105168" y="1085850"/>
              <a:chExt cx="1447786" cy="209550"/>
            </a:xfrm>
          </xdr:grpSpPr>
          <xdr:sp macro="" textlink="">
            <xdr:nvSpPr>
              <xdr:cNvPr id="955393" name="Check Box 1" hidden="1">
                <a:extLst>
                  <a:ext uri="{63B3BB69-23CF-44E3-9099-C40C66FF867C}">
                    <a14:compatExt spid="_x0000_s955393"/>
                  </a:ext>
                  <a:ext uri="{FF2B5EF4-FFF2-40B4-BE49-F238E27FC236}">
                    <a16:creationId xmlns:a16="http://schemas.microsoft.com/office/drawing/2014/main" id="{00000000-0008-0000-1500-000001940E00}"/>
                  </a:ext>
                </a:extLst>
              </xdr:cNvPr>
              <xdr:cNvSpPr/>
            </xdr:nvSpPr>
            <xdr:spPr bwMode="auto">
              <a:xfrm>
                <a:off x="310516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55394" name="Check Box 2" hidden="1">
                <a:extLst>
                  <a:ext uri="{63B3BB69-23CF-44E3-9099-C40C66FF867C}">
                    <a14:compatExt spid="_x0000_s955394"/>
                  </a:ext>
                  <a:ext uri="{FF2B5EF4-FFF2-40B4-BE49-F238E27FC236}">
                    <a16:creationId xmlns:a16="http://schemas.microsoft.com/office/drawing/2014/main" id="{00000000-0008-0000-1500-000002940E00}"/>
                  </a:ext>
                </a:extLst>
              </xdr:cNvPr>
              <xdr:cNvSpPr/>
            </xdr:nvSpPr>
            <xdr:spPr bwMode="auto">
              <a:xfrm>
                <a:off x="3876680"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9</xdr:row>
          <xdr:rowOff>0</xdr:rowOff>
        </xdr:from>
        <xdr:to>
          <xdr:col>28</xdr:col>
          <xdr:colOff>0</xdr:colOff>
          <xdr:row>10</xdr:row>
          <xdr:rowOff>0</xdr:rowOff>
        </xdr:to>
        <xdr:grpSp>
          <xdr:nvGrpSpPr>
            <xdr:cNvPr id="3" name="グループ化 2">
              <a:extLst>
                <a:ext uri="{FF2B5EF4-FFF2-40B4-BE49-F238E27FC236}">
                  <a16:creationId xmlns:a16="http://schemas.microsoft.com/office/drawing/2014/main" id="{00000000-0008-0000-1500-000003000000}"/>
                </a:ext>
              </a:extLst>
            </xdr:cNvPr>
            <xdr:cNvGrpSpPr/>
          </xdr:nvGrpSpPr>
          <xdr:grpSpPr>
            <a:xfrm>
              <a:off x="3133725" y="1323975"/>
              <a:ext cx="2171700" cy="171450"/>
              <a:chOff x="3105168" y="1085850"/>
              <a:chExt cx="1447786" cy="209550"/>
            </a:xfrm>
          </xdr:grpSpPr>
          <xdr:sp macro="" textlink="">
            <xdr:nvSpPr>
              <xdr:cNvPr id="955395" name="Check Box 3" hidden="1">
                <a:extLst>
                  <a:ext uri="{63B3BB69-23CF-44E3-9099-C40C66FF867C}">
                    <a14:compatExt spid="_x0000_s955395"/>
                  </a:ext>
                  <a:ext uri="{FF2B5EF4-FFF2-40B4-BE49-F238E27FC236}">
                    <a16:creationId xmlns:a16="http://schemas.microsoft.com/office/drawing/2014/main" id="{00000000-0008-0000-1500-000003940E00}"/>
                  </a:ext>
                </a:extLst>
              </xdr:cNvPr>
              <xdr:cNvSpPr/>
            </xdr:nvSpPr>
            <xdr:spPr bwMode="auto">
              <a:xfrm>
                <a:off x="310516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55396" name="Check Box 4" hidden="1">
                <a:extLst>
                  <a:ext uri="{63B3BB69-23CF-44E3-9099-C40C66FF867C}">
                    <a14:compatExt spid="_x0000_s955396"/>
                  </a:ext>
                  <a:ext uri="{FF2B5EF4-FFF2-40B4-BE49-F238E27FC236}">
                    <a16:creationId xmlns:a16="http://schemas.microsoft.com/office/drawing/2014/main" id="{00000000-0008-0000-1500-000004940E00}"/>
                  </a:ext>
                </a:extLst>
              </xdr:cNvPr>
              <xdr:cNvSpPr/>
            </xdr:nvSpPr>
            <xdr:spPr bwMode="auto">
              <a:xfrm>
                <a:off x="3876680"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12</xdr:row>
          <xdr:rowOff>86590</xdr:rowOff>
        </xdr:from>
        <xdr:to>
          <xdr:col>28</xdr:col>
          <xdr:colOff>0</xdr:colOff>
          <xdr:row>13</xdr:row>
          <xdr:rowOff>86590</xdr:rowOff>
        </xdr:to>
        <xdr:grpSp>
          <xdr:nvGrpSpPr>
            <xdr:cNvPr id="4" name="グループ化 3">
              <a:extLst>
                <a:ext uri="{FF2B5EF4-FFF2-40B4-BE49-F238E27FC236}">
                  <a16:creationId xmlns:a16="http://schemas.microsoft.com/office/drawing/2014/main" id="{00000000-0008-0000-1500-000004000000}"/>
                </a:ext>
              </a:extLst>
            </xdr:cNvPr>
            <xdr:cNvGrpSpPr/>
          </xdr:nvGrpSpPr>
          <xdr:grpSpPr>
            <a:xfrm>
              <a:off x="3133725" y="1924915"/>
              <a:ext cx="2171700" cy="171450"/>
              <a:chOff x="3105168" y="1085850"/>
              <a:chExt cx="1447786" cy="209550"/>
            </a:xfrm>
          </xdr:grpSpPr>
          <xdr:sp macro="" textlink="">
            <xdr:nvSpPr>
              <xdr:cNvPr id="955397" name="Check Box 5" hidden="1">
                <a:extLst>
                  <a:ext uri="{63B3BB69-23CF-44E3-9099-C40C66FF867C}">
                    <a14:compatExt spid="_x0000_s955397"/>
                  </a:ext>
                  <a:ext uri="{FF2B5EF4-FFF2-40B4-BE49-F238E27FC236}">
                    <a16:creationId xmlns:a16="http://schemas.microsoft.com/office/drawing/2014/main" id="{00000000-0008-0000-1500-000005940E00}"/>
                  </a:ext>
                </a:extLst>
              </xdr:cNvPr>
              <xdr:cNvSpPr/>
            </xdr:nvSpPr>
            <xdr:spPr bwMode="auto">
              <a:xfrm>
                <a:off x="310516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55398" name="Check Box 6" hidden="1">
                <a:extLst>
                  <a:ext uri="{63B3BB69-23CF-44E3-9099-C40C66FF867C}">
                    <a14:compatExt spid="_x0000_s955398"/>
                  </a:ext>
                  <a:ext uri="{FF2B5EF4-FFF2-40B4-BE49-F238E27FC236}">
                    <a16:creationId xmlns:a16="http://schemas.microsoft.com/office/drawing/2014/main" id="{00000000-0008-0000-1500-000006940E00}"/>
                  </a:ext>
                </a:extLst>
              </xdr:cNvPr>
              <xdr:cNvSpPr/>
            </xdr:nvSpPr>
            <xdr:spPr bwMode="auto">
              <a:xfrm>
                <a:off x="3876680"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36</xdr:row>
          <xdr:rowOff>55539</xdr:rowOff>
        </xdr:from>
        <xdr:to>
          <xdr:col>28</xdr:col>
          <xdr:colOff>0</xdr:colOff>
          <xdr:row>37</xdr:row>
          <xdr:rowOff>55539</xdr:rowOff>
        </xdr:to>
        <xdr:grpSp>
          <xdr:nvGrpSpPr>
            <xdr:cNvPr id="5" name="グループ化 4">
              <a:extLst>
                <a:ext uri="{FF2B5EF4-FFF2-40B4-BE49-F238E27FC236}">
                  <a16:creationId xmlns:a16="http://schemas.microsoft.com/office/drawing/2014/main" id="{00000000-0008-0000-1500-000005000000}"/>
                </a:ext>
              </a:extLst>
            </xdr:cNvPr>
            <xdr:cNvGrpSpPr/>
          </xdr:nvGrpSpPr>
          <xdr:grpSpPr>
            <a:xfrm>
              <a:off x="3133725" y="6008664"/>
              <a:ext cx="2171700" cy="171450"/>
              <a:chOff x="3105168" y="1085850"/>
              <a:chExt cx="1447786" cy="209550"/>
            </a:xfrm>
          </xdr:grpSpPr>
          <xdr:sp macro="" textlink="">
            <xdr:nvSpPr>
              <xdr:cNvPr id="955399" name="Check Box 7" hidden="1">
                <a:extLst>
                  <a:ext uri="{63B3BB69-23CF-44E3-9099-C40C66FF867C}">
                    <a14:compatExt spid="_x0000_s955399"/>
                  </a:ext>
                  <a:ext uri="{FF2B5EF4-FFF2-40B4-BE49-F238E27FC236}">
                    <a16:creationId xmlns:a16="http://schemas.microsoft.com/office/drawing/2014/main" id="{00000000-0008-0000-1500-000007940E00}"/>
                  </a:ext>
                </a:extLst>
              </xdr:cNvPr>
              <xdr:cNvSpPr/>
            </xdr:nvSpPr>
            <xdr:spPr bwMode="auto">
              <a:xfrm>
                <a:off x="310516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55400" name="Check Box 8" hidden="1">
                <a:extLst>
                  <a:ext uri="{63B3BB69-23CF-44E3-9099-C40C66FF867C}">
                    <a14:compatExt spid="_x0000_s955400"/>
                  </a:ext>
                  <a:ext uri="{FF2B5EF4-FFF2-40B4-BE49-F238E27FC236}">
                    <a16:creationId xmlns:a16="http://schemas.microsoft.com/office/drawing/2014/main" id="{00000000-0008-0000-1500-000008940E00}"/>
                  </a:ext>
                </a:extLst>
              </xdr:cNvPr>
              <xdr:cNvSpPr/>
            </xdr:nvSpPr>
            <xdr:spPr bwMode="auto">
              <a:xfrm>
                <a:off x="3876680"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21205</xdr:colOff>
          <xdr:row>45</xdr:row>
          <xdr:rowOff>124402</xdr:rowOff>
        </xdr:from>
        <xdr:to>
          <xdr:col>28</xdr:col>
          <xdr:colOff>21206</xdr:colOff>
          <xdr:row>46</xdr:row>
          <xdr:rowOff>124402</xdr:rowOff>
        </xdr:to>
        <xdr:grpSp>
          <xdr:nvGrpSpPr>
            <xdr:cNvPr id="6" name="グループ化 5">
              <a:extLst>
                <a:ext uri="{FF2B5EF4-FFF2-40B4-BE49-F238E27FC236}">
                  <a16:creationId xmlns:a16="http://schemas.microsoft.com/office/drawing/2014/main" id="{00000000-0008-0000-1500-000006000000}"/>
                </a:ext>
              </a:extLst>
            </xdr:cNvPr>
            <xdr:cNvGrpSpPr/>
          </xdr:nvGrpSpPr>
          <xdr:grpSpPr>
            <a:xfrm>
              <a:off x="3154930" y="7620577"/>
              <a:ext cx="2171701" cy="171450"/>
              <a:chOff x="3105167" y="1085850"/>
              <a:chExt cx="1447758" cy="209550"/>
            </a:xfrm>
          </xdr:grpSpPr>
          <xdr:sp macro="" textlink="">
            <xdr:nvSpPr>
              <xdr:cNvPr id="955401" name="Check Box 9" hidden="1">
                <a:extLst>
                  <a:ext uri="{63B3BB69-23CF-44E3-9099-C40C66FF867C}">
                    <a14:compatExt spid="_x0000_s955401"/>
                  </a:ext>
                  <a:ext uri="{FF2B5EF4-FFF2-40B4-BE49-F238E27FC236}">
                    <a16:creationId xmlns:a16="http://schemas.microsoft.com/office/drawing/2014/main" id="{00000000-0008-0000-1500-000009940E00}"/>
                  </a:ext>
                </a:extLst>
              </xdr:cNvPr>
              <xdr:cNvSpPr/>
            </xdr:nvSpPr>
            <xdr:spPr bwMode="auto">
              <a:xfrm>
                <a:off x="3105167"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55402" name="Check Box 10" hidden="1">
                <a:extLst>
                  <a:ext uri="{63B3BB69-23CF-44E3-9099-C40C66FF867C}">
                    <a14:compatExt spid="_x0000_s955402"/>
                  </a:ext>
                  <a:ext uri="{FF2B5EF4-FFF2-40B4-BE49-F238E27FC236}">
                    <a16:creationId xmlns:a16="http://schemas.microsoft.com/office/drawing/2014/main" id="{00000000-0008-0000-1500-00000A940E00}"/>
                  </a:ext>
                </a:extLst>
              </xdr:cNvPr>
              <xdr:cNvSpPr/>
            </xdr:nvSpPr>
            <xdr:spPr bwMode="auto">
              <a:xfrm>
                <a:off x="3876651"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19613</xdr:colOff>
          <xdr:row>58</xdr:row>
          <xdr:rowOff>30599</xdr:rowOff>
        </xdr:from>
        <xdr:to>
          <xdr:col>28</xdr:col>
          <xdr:colOff>19614</xdr:colOff>
          <xdr:row>59</xdr:row>
          <xdr:rowOff>30599</xdr:rowOff>
        </xdr:to>
        <xdr:grpSp>
          <xdr:nvGrpSpPr>
            <xdr:cNvPr id="7" name="グループ化 6">
              <a:extLst>
                <a:ext uri="{FF2B5EF4-FFF2-40B4-BE49-F238E27FC236}">
                  <a16:creationId xmlns:a16="http://schemas.microsoft.com/office/drawing/2014/main" id="{00000000-0008-0000-1500-000007000000}"/>
                </a:ext>
              </a:extLst>
            </xdr:cNvPr>
            <xdr:cNvGrpSpPr/>
          </xdr:nvGrpSpPr>
          <xdr:grpSpPr>
            <a:xfrm>
              <a:off x="3153338" y="9755624"/>
              <a:ext cx="2171701" cy="171450"/>
              <a:chOff x="3105167" y="1085850"/>
              <a:chExt cx="1447758" cy="209550"/>
            </a:xfrm>
          </xdr:grpSpPr>
          <xdr:sp macro="" textlink="">
            <xdr:nvSpPr>
              <xdr:cNvPr id="955403" name="Check Box 11" hidden="1">
                <a:extLst>
                  <a:ext uri="{63B3BB69-23CF-44E3-9099-C40C66FF867C}">
                    <a14:compatExt spid="_x0000_s955403"/>
                  </a:ext>
                  <a:ext uri="{FF2B5EF4-FFF2-40B4-BE49-F238E27FC236}">
                    <a16:creationId xmlns:a16="http://schemas.microsoft.com/office/drawing/2014/main" id="{00000000-0008-0000-1500-00000B940E00}"/>
                  </a:ext>
                </a:extLst>
              </xdr:cNvPr>
              <xdr:cNvSpPr/>
            </xdr:nvSpPr>
            <xdr:spPr bwMode="auto">
              <a:xfrm>
                <a:off x="3105167"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55404" name="Check Box 12" hidden="1">
                <a:extLst>
                  <a:ext uri="{63B3BB69-23CF-44E3-9099-C40C66FF867C}">
                    <a14:compatExt spid="_x0000_s955404"/>
                  </a:ext>
                  <a:ext uri="{FF2B5EF4-FFF2-40B4-BE49-F238E27FC236}">
                    <a16:creationId xmlns:a16="http://schemas.microsoft.com/office/drawing/2014/main" id="{00000000-0008-0000-1500-00000C940E00}"/>
                  </a:ext>
                </a:extLst>
              </xdr:cNvPr>
              <xdr:cNvSpPr/>
            </xdr:nvSpPr>
            <xdr:spPr bwMode="auto">
              <a:xfrm>
                <a:off x="3876651"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6908</xdr:colOff>
          <xdr:row>49</xdr:row>
          <xdr:rowOff>124553</xdr:rowOff>
        </xdr:from>
        <xdr:to>
          <xdr:col>28</xdr:col>
          <xdr:colOff>6909</xdr:colOff>
          <xdr:row>50</xdr:row>
          <xdr:rowOff>124553</xdr:rowOff>
        </xdr:to>
        <xdr:grpSp>
          <xdr:nvGrpSpPr>
            <xdr:cNvPr id="8" name="グループ化 7">
              <a:extLst>
                <a:ext uri="{FF2B5EF4-FFF2-40B4-BE49-F238E27FC236}">
                  <a16:creationId xmlns:a16="http://schemas.microsoft.com/office/drawing/2014/main" id="{00000000-0008-0000-1500-000008000000}"/>
                </a:ext>
              </a:extLst>
            </xdr:cNvPr>
            <xdr:cNvGrpSpPr/>
          </xdr:nvGrpSpPr>
          <xdr:grpSpPr>
            <a:xfrm>
              <a:off x="3140633" y="8306528"/>
              <a:ext cx="2171701" cy="171450"/>
              <a:chOff x="3105167" y="1085850"/>
              <a:chExt cx="1447758" cy="209550"/>
            </a:xfrm>
          </xdr:grpSpPr>
          <xdr:sp macro="" textlink="">
            <xdr:nvSpPr>
              <xdr:cNvPr id="955405" name="Check Box 13" hidden="1">
                <a:extLst>
                  <a:ext uri="{63B3BB69-23CF-44E3-9099-C40C66FF867C}">
                    <a14:compatExt spid="_x0000_s955405"/>
                  </a:ext>
                  <a:ext uri="{FF2B5EF4-FFF2-40B4-BE49-F238E27FC236}">
                    <a16:creationId xmlns:a16="http://schemas.microsoft.com/office/drawing/2014/main" id="{00000000-0008-0000-1500-00000D940E00}"/>
                  </a:ext>
                </a:extLst>
              </xdr:cNvPr>
              <xdr:cNvSpPr/>
            </xdr:nvSpPr>
            <xdr:spPr bwMode="auto">
              <a:xfrm>
                <a:off x="3105167"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55406" name="Check Box 14" hidden="1">
                <a:extLst>
                  <a:ext uri="{63B3BB69-23CF-44E3-9099-C40C66FF867C}">
                    <a14:compatExt spid="_x0000_s955406"/>
                  </a:ext>
                  <a:ext uri="{FF2B5EF4-FFF2-40B4-BE49-F238E27FC236}">
                    <a16:creationId xmlns:a16="http://schemas.microsoft.com/office/drawing/2014/main" id="{00000000-0008-0000-1500-00000E940E00}"/>
                  </a:ext>
                </a:extLst>
              </xdr:cNvPr>
              <xdr:cNvSpPr/>
            </xdr:nvSpPr>
            <xdr:spPr bwMode="auto">
              <a:xfrm>
                <a:off x="3876651"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10084</xdr:colOff>
          <xdr:row>53</xdr:row>
          <xdr:rowOff>155005</xdr:rowOff>
        </xdr:from>
        <xdr:to>
          <xdr:col>28</xdr:col>
          <xdr:colOff>10085</xdr:colOff>
          <xdr:row>54</xdr:row>
          <xdr:rowOff>155005</xdr:rowOff>
        </xdr:to>
        <xdr:grpSp>
          <xdr:nvGrpSpPr>
            <xdr:cNvPr id="9" name="グループ化 8">
              <a:extLst>
                <a:ext uri="{FF2B5EF4-FFF2-40B4-BE49-F238E27FC236}">
                  <a16:creationId xmlns:a16="http://schemas.microsoft.com/office/drawing/2014/main" id="{00000000-0008-0000-1500-000009000000}"/>
                </a:ext>
              </a:extLst>
            </xdr:cNvPr>
            <xdr:cNvGrpSpPr/>
          </xdr:nvGrpSpPr>
          <xdr:grpSpPr>
            <a:xfrm>
              <a:off x="3143809" y="9022780"/>
              <a:ext cx="2171701" cy="171450"/>
              <a:chOff x="3105167" y="1085850"/>
              <a:chExt cx="1447758" cy="209550"/>
            </a:xfrm>
          </xdr:grpSpPr>
          <xdr:sp macro="" textlink="">
            <xdr:nvSpPr>
              <xdr:cNvPr id="955407" name="Check Box 15" hidden="1">
                <a:extLst>
                  <a:ext uri="{63B3BB69-23CF-44E3-9099-C40C66FF867C}">
                    <a14:compatExt spid="_x0000_s955407"/>
                  </a:ext>
                  <a:ext uri="{FF2B5EF4-FFF2-40B4-BE49-F238E27FC236}">
                    <a16:creationId xmlns:a16="http://schemas.microsoft.com/office/drawing/2014/main" id="{00000000-0008-0000-1500-00000F940E00}"/>
                  </a:ext>
                </a:extLst>
              </xdr:cNvPr>
              <xdr:cNvSpPr/>
            </xdr:nvSpPr>
            <xdr:spPr bwMode="auto">
              <a:xfrm>
                <a:off x="3105167"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55408" name="Check Box 16" hidden="1">
                <a:extLst>
                  <a:ext uri="{63B3BB69-23CF-44E3-9099-C40C66FF867C}">
                    <a14:compatExt spid="_x0000_s955408"/>
                  </a:ext>
                  <a:ext uri="{FF2B5EF4-FFF2-40B4-BE49-F238E27FC236}">
                    <a16:creationId xmlns:a16="http://schemas.microsoft.com/office/drawing/2014/main" id="{00000000-0008-0000-1500-000010940E00}"/>
                  </a:ext>
                </a:extLst>
              </xdr:cNvPr>
              <xdr:cNvSpPr/>
            </xdr:nvSpPr>
            <xdr:spPr bwMode="auto">
              <a:xfrm>
                <a:off x="3876651"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135133</xdr:colOff>
          <xdr:row>40</xdr:row>
          <xdr:rowOff>144690</xdr:rowOff>
        </xdr:from>
        <xdr:to>
          <xdr:col>27</xdr:col>
          <xdr:colOff>399561</xdr:colOff>
          <xdr:row>41</xdr:row>
          <xdr:rowOff>169796</xdr:rowOff>
        </xdr:to>
        <xdr:grpSp>
          <xdr:nvGrpSpPr>
            <xdr:cNvPr id="10" name="グループ化 9">
              <a:extLst>
                <a:ext uri="{FF2B5EF4-FFF2-40B4-BE49-F238E27FC236}">
                  <a16:creationId xmlns:a16="http://schemas.microsoft.com/office/drawing/2014/main" id="{00000000-0008-0000-1500-00000A000000}"/>
                </a:ext>
              </a:extLst>
            </xdr:cNvPr>
            <xdr:cNvGrpSpPr/>
          </xdr:nvGrpSpPr>
          <xdr:grpSpPr>
            <a:xfrm>
              <a:off x="3087883" y="6783615"/>
              <a:ext cx="2074178" cy="196556"/>
              <a:chOff x="2048580" y="2877859"/>
              <a:chExt cx="2597088" cy="240471"/>
            </a:xfrm>
          </xdr:grpSpPr>
          <xdr:grpSp>
            <xdr:nvGrpSpPr>
              <xdr:cNvPr id="11" name="グループ化 10">
                <a:extLst>
                  <a:ext uri="{FF2B5EF4-FFF2-40B4-BE49-F238E27FC236}">
                    <a16:creationId xmlns:a16="http://schemas.microsoft.com/office/drawing/2014/main" id="{00000000-0008-0000-1500-00000B000000}"/>
                  </a:ext>
                </a:extLst>
              </xdr:cNvPr>
              <xdr:cNvGrpSpPr/>
            </xdr:nvGrpSpPr>
            <xdr:grpSpPr>
              <a:xfrm>
                <a:off x="2048580" y="2911415"/>
                <a:ext cx="1438083" cy="170731"/>
                <a:chOff x="3104941" y="1085850"/>
                <a:chExt cx="1448148" cy="209550"/>
              </a:xfrm>
            </xdr:grpSpPr>
            <xdr:sp macro="" textlink="">
              <xdr:nvSpPr>
                <xdr:cNvPr id="955409" name="Check Box 17" hidden="1">
                  <a:extLst>
                    <a:ext uri="{63B3BB69-23CF-44E3-9099-C40C66FF867C}">
                      <a14:compatExt spid="_x0000_s955409"/>
                    </a:ext>
                    <a:ext uri="{FF2B5EF4-FFF2-40B4-BE49-F238E27FC236}">
                      <a16:creationId xmlns:a16="http://schemas.microsoft.com/office/drawing/2014/main" id="{00000000-0008-0000-1500-000011940E00}"/>
                    </a:ext>
                  </a:extLst>
                </xdr:cNvPr>
                <xdr:cNvSpPr/>
              </xdr:nvSpPr>
              <xdr:spPr bwMode="auto">
                <a:xfrm>
                  <a:off x="3104941" y="1085850"/>
                  <a:ext cx="6667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55410" name="Check Box 18" hidden="1">
                  <a:extLst>
                    <a:ext uri="{63B3BB69-23CF-44E3-9099-C40C66FF867C}">
                      <a14:compatExt spid="_x0000_s955410"/>
                    </a:ext>
                    <a:ext uri="{FF2B5EF4-FFF2-40B4-BE49-F238E27FC236}">
                      <a16:creationId xmlns:a16="http://schemas.microsoft.com/office/drawing/2014/main" id="{00000000-0008-0000-1500-000012940E00}"/>
                    </a:ext>
                  </a:extLst>
                </xdr:cNvPr>
                <xdr:cNvSpPr/>
              </xdr:nvSpPr>
              <xdr:spPr bwMode="auto">
                <a:xfrm>
                  <a:off x="3876815"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955411" name="Check Box 19" hidden="1">
                <a:extLst>
                  <a:ext uri="{63B3BB69-23CF-44E3-9099-C40C66FF867C}">
                    <a14:compatExt spid="_x0000_s955411"/>
                  </a:ext>
                  <a:ext uri="{FF2B5EF4-FFF2-40B4-BE49-F238E27FC236}">
                    <a16:creationId xmlns:a16="http://schemas.microsoft.com/office/drawing/2014/main" id="{00000000-0008-0000-1500-000013940E00}"/>
                  </a:ext>
                </a:extLst>
              </xdr:cNvPr>
              <xdr:cNvSpPr/>
            </xdr:nvSpPr>
            <xdr:spPr bwMode="auto">
              <a:xfrm>
                <a:off x="3723367" y="2877859"/>
                <a:ext cx="922301" cy="2404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34</xdr:row>
          <xdr:rowOff>0</xdr:rowOff>
        </xdr:from>
        <xdr:to>
          <xdr:col>28</xdr:col>
          <xdr:colOff>0</xdr:colOff>
          <xdr:row>35</xdr:row>
          <xdr:rowOff>0</xdr:rowOff>
        </xdr:to>
        <xdr:grpSp>
          <xdr:nvGrpSpPr>
            <xdr:cNvPr id="12" name="グループ化 11">
              <a:extLst>
                <a:ext uri="{FF2B5EF4-FFF2-40B4-BE49-F238E27FC236}">
                  <a16:creationId xmlns:a16="http://schemas.microsoft.com/office/drawing/2014/main" id="{00000000-0008-0000-1500-00000C000000}"/>
                </a:ext>
              </a:extLst>
            </xdr:cNvPr>
            <xdr:cNvGrpSpPr/>
          </xdr:nvGrpSpPr>
          <xdr:grpSpPr>
            <a:xfrm>
              <a:off x="3133725" y="5610225"/>
              <a:ext cx="2171700" cy="171450"/>
              <a:chOff x="3105168" y="1085850"/>
              <a:chExt cx="1447786" cy="209550"/>
            </a:xfrm>
          </xdr:grpSpPr>
          <xdr:sp macro="" textlink="">
            <xdr:nvSpPr>
              <xdr:cNvPr id="955412" name="Check Box 20" hidden="1">
                <a:extLst>
                  <a:ext uri="{63B3BB69-23CF-44E3-9099-C40C66FF867C}">
                    <a14:compatExt spid="_x0000_s955412"/>
                  </a:ext>
                  <a:ext uri="{FF2B5EF4-FFF2-40B4-BE49-F238E27FC236}">
                    <a16:creationId xmlns:a16="http://schemas.microsoft.com/office/drawing/2014/main" id="{00000000-0008-0000-1500-000014940E00}"/>
                  </a:ext>
                </a:extLst>
              </xdr:cNvPr>
              <xdr:cNvSpPr/>
            </xdr:nvSpPr>
            <xdr:spPr bwMode="auto">
              <a:xfrm>
                <a:off x="310516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955413" name="Check Box 21" hidden="1">
                <a:extLst>
                  <a:ext uri="{63B3BB69-23CF-44E3-9099-C40C66FF867C}">
                    <a14:compatExt spid="_x0000_s955413"/>
                  </a:ext>
                  <a:ext uri="{FF2B5EF4-FFF2-40B4-BE49-F238E27FC236}">
                    <a16:creationId xmlns:a16="http://schemas.microsoft.com/office/drawing/2014/main" id="{00000000-0008-0000-1500-000015940E00}"/>
                  </a:ext>
                </a:extLst>
              </xdr:cNvPr>
              <xdr:cNvSpPr/>
            </xdr:nvSpPr>
            <xdr:spPr bwMode="auto">
              <a:xfrm>
                <a:off x="3876680"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19</xdr:col>
      <xdr:colOff>161584</xdr:colOff>
      <xdr:row>45</xdr:row>
      <xdr:rowOff>8504</xdr:rowOff>
    </xdr:from>
    <xdr:to>
      <xdr:col>27</xdr:col>
      <xdr:colOff>518772</xdr:colOff>
      <xdr:row>46</xdr:row>
      <xdr:rowOff>76540</xdr:rowOff>
    </xdr:to>
    <xdr:sp macro="" textlink="">
      <xdr:nvSpPr>
        <xdr:cNvPr id="13" name="正方形/長方形 12">
          <a:extLst>
            <a:ext uri="{FF2B5EF4-FFF2-40B4-BE49-F238E27FC236}">
              <a16:creationId xmlns:a16="http://schemas.microsoft.com/office/drawing/2014/main" id="{00000000-0008-0000-1500-00000D000000}"/>
            </a:ext>
          </a:extLst>
        </xdr:cNvPr>
        <xdr:cNvSpPr/>
      </xdr:nvSpPr>
      <xdr:spPr>
        <a:xfrm>
          <a:off x="3184184" y="7622154"/>
          <a:ext cx="1658938" cy="2458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19050</xdr:colOff>
          <xdr:row>20</xdr:row>
          <xdr:rowOff>0</xdr:rowOff>
        </xdr:from>
        <xdr:to>
          <xdr:col>17</xdr:col>
          <xdr:colOff>66675</xdr:colOff>
          <xdr:row>21</xdr:row>
          <xdr:rowOff>28575</xdr:rowOff>
        </xdr:to>
        <xdr:sp macro="" textlink="">
          <xdr:nvSpPr>
            <xdr:cNvPr id="646145" name="Check Box 1" hidden="1">
              <a:extLst>
                <a:ext uri="{63B3BB69-23CF-44E3-9099-C40C66FF867C}">
                  <a14:compatExt spid="_x0000_s646145"/>
                </a:ext>
                <a:ext uri="{FF2B5EF4-FFF2-40B4-BE49-F238E27FC236}">
                  <a16:creationId xmlns:a16="http://schemas.microsoft.com/office/drawing/2014/main" id="{00000000-0008-0000-0200-000001D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19</xdr:row>
          <xdr:rowOff>0</xdr:rowOff>
        </xdr:from>
        <xdr:to>
          <xdr:col>17</xdr:col>
          <xdr:colOff>66675</xdr:colOff>
          <xdr:row>20</xdr:row>
          <xdr:rowOff>28575</xdr:rowOff>
        </xdr:to>
        <xdr:sp macro="" textlink="">
          <xdr:nvSpPr>
            <xdr:cNvPr id="646146" name="Check Box 2" hidden="1">
              <a:extLst>
                <a:ext uri="{63B3BB69-23CF-44E3-9099-C40C66FF867C}">
                  <a14:compatExt spid="_x0000_s646146"/>
                </a:ext>
                <a:ext uri="{FF2B5EF4-FFF2-40B4-BE49-F238E27FC236}">
                  <a16:creationId xmlns:a16="http://schemas.microsoft.com/office/drawing/2014/main" id="{00000000-0008-0000-0200-000002D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21</xdr:row>
          <xdr:rowOff>152400</xdr:rowOff>
        </xdr:from>
        <xdr:to>
          <xdr:col>17</xdr:col>
          <xdr:colOff>66675</xdr:colOff>
          <xdr:row>23</xdr:row>
          <xdr:rowOff>19050</xdr:rowOff>
        </xdr:to>
        <xdr:sp macro="" textlink="">
          <xdr:nvSpPr>
            <xdr:cNvPr id="646147" name="Check Box 3" hidden="1">
              <a:extLst>
                <a:ext uri="{63B3BB69-23CF-44E3-9099-C40C66FF867C}">
                  <a14:compatExt spid="_x0000_s646147"/>
                </a:ext>
                <a:ext uri="{FF2B5EF4-FFF2-40B4-BE49-F238E27FC236}">
                  <a16:creationId xmlns:a16="http://schemas.microsoft.com/office/drawing/2014/main" id="{00000000-0008-0000-0200-000003D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20</xdr:row>
          <xdr:rowOff>161925</xdr:rowOff>
        </xdr:from>
        <xdr:to>
          <xdr:col>17</xdr:col>
          <xdr:colOff>66675</xdr:colOff>
          <xdr:row>22</xdr:row>
          <xdr:rowOff>28575</xdr:rowOff>
        </xdr:to>
        <xdr:sp macro="" textlink="">
          <xdr:nvSpPr>
            <xdr:cNvPr id="646148" name="Check Box 4" hidden="1">
              <a:extLst>
                <a:ext uri="{63B3BB69-23CF-44E3-9099-C40C66FF867C}">
                  <a14:compatExt spid="_x0000_s646148"/>
                </a:ext>
                <a:ext uri="{FF2B5EF4-FFF2-40B4-BE49-F238E27FC236}">
                  <a16:creationId xmlns:a16="http://schemas.microsoft.com/office/drawing/2014/main" id="{00000000-0008-0000-0200-000004D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27</xdr:row>
          <xdr:rowOff>0</xdr:rowOff>
        </xdr:from>
        <xdr:to>
          <xdr:col>31</xdr:col>
          <xdr:colOff>0</xdr:colOff>
          <xdr:row>28</xdr:row>
          <xdr:rowOff>30150</xdr:rowOff>
        </xdr:to>
        <xdr:grpSp>
          <xdr:nvGrpSpPr>
            <xdr:cNvPr id="7" name="グループ化 6">
              <a:extLst>
                <a:ext uri="{FF2B5EF4-FFF2-40B4-BE49-F238E27FC236}">
                  <a16:creationId xmlns:a16="http://schemas.microsoft.com/office/drawing/2014/main" id="{00000000-0008-0000-0200-000007000000}"/>
                </a:ext>
              </a:extLst>
            </xdr:cNvPr>
            <xdr:cNvGrpSpPr/>
          </xdr:nvGrpSpPr>
          <xdr:grpSpPr>
            <a:xfrm>
              <a:off x="4098515" y="4295775"/>
              <a:ext cx="1292635" cy="201600"/>
              <a:chOff x="3257555" y="6411140"/>
              <a:chExt cx="1162019" cy="209922"/>
            </a:xfrm>
          </xdr:grpSpPr>
          <xdr:sp macro="" textlink="">
            <xdr:nvSpPr>
              <xdr:cNvPr id="646149" name="Check Box 5" hidden="1">
                <a:extLst>
                  <a:ext uri="{63B3BB69-23CF-44E3-9099-C40C66FF867C}">
                    <a14:compatExt spid="_x0000_s646149"/>
                  </a:ext>
                  <a:ext uri="{FF2B5EF4-FFF2-40B4-BE49-F238E27FC236}">
                    <a16:creationId xmlns:a16="http://schemas.microsoft.com/office/drawing/2014/main" id="{00000000-0008-0000-0200-000005DC0900}"/>
                  </a:ext>
                </a:extLst>
              </xdr:cNvPr>
              <xdr:cNvSpPr/>
            </xdr:nvSpPr>
            <xdr:spPr bwMode="auto">
              <a:xfrm>
                <a:off x="3257555" y="6411518"/>
                <a:ext cx="590555"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6150" name="Check Box 6" hidden="1">
                <a:extLst>
                  <a:ext uri="{63B3BB69-23CF-44E3-9099-C40C66FF867C}">
                    <a14:compatExt spid="_x0000_s646150"/>
                  </a:ext>
                  <a:ext uri="{FF2B5EF4-FFF2-40B4-BE49-F238E27FC236}">
                    <a16:creationId xmlns:a16="http://schemas.microsoft.com/office/drawing/2014/main" id="{00000000-0008-0000-0200-000006DC0900}"/>
                  </a:ext>
                </a:extLst>
              </xdr:cNvPr>
              <xdr:cNvSpPr/>
            </xdr:nvSpPr>
            <xdr:spPr bwMode="auto">
              <a:xfrm>
                <a:off x="3867123" y="6411140"/>
                <a:ext cx="552451" cy="2000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29</xdr:row>
          <xdr:rowOff>0</xdr:rowOff>
        </xdr:from>
        <xdr:to>
          <xdr:col>31</xdr:col>
          <xdr:colOff>0</xdr:colOff>
          <xdr:row>30</xdr:row>
          <xdr:rowOff>30150</xdr:rowOff>
        </xdr:to>
        <xdr:grpSp>
          <xdr:nvGrpSpPr>
            <xdr:cNvPr id="10" name="グループ化 9">
              <a:extLst>
                <a:ext uri="{FF2B5EF4-FFF2-40B4-BE49-F238E27FC236}">
                  <a16:creationId xmlns:a16="http://schemas.microsoft.com/office/drawing/2014/main" id="{00000000-0008-0000-0200-00000A000000}"/>
                </a:ext>
              </a:extLst>
            </xdr:cNvPr>
            <xdr:cNvGrpSpPr/>
          </xdr:nvGrpSpPr>
          <xdr:grpSpPr>
            <a:xfrm>
              <a:off x="4098515" y="4638675"/>
              <a:ext cx="1292635" cy="201600"/>
              <a:chOff x="3257555" y="6410921"/>
              <a:chExt cx="1162019" cy="209722"/>
            </a:xfrm>
          </xdr:grpSpPr>
          <xdr:sp macro="" textlink="">
            <xdr:nvSpPr>
              <xdr:cNvPr id="646151" name="Check Box 7" hidden="1">
                <a:extLst>
                  <a:ext uri="{63B3BB69-23CF-44E3-9099-C40C66FF867C}">
                    <a14:compatExt spid="_x0000_s646151"/>
                  </a:ext>
                  <a:ext uri="{FF2B5EF4-FFF2-40B4-BE49-F238E27FC236}">
                    <a16:creationId xmlns:a16="http://schemas.microsoft.com/office/drawing/2014/main" id="{00000000-0008-0000-0200-000007DC0900}"/>
                  </a:ext>
                </a:extLst>
              </xdr:cNvPr>
              <xdr:cNvSpPr/>
            </xdr:nvSpPr>
            <xdr:spPr bwMode="auto">
              <a:xfrm>
                <a:off x="3257555" y="6411102"/>
                <a:ext cx="590555" cy="2095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6152" name="Check Box 8" hidden="1">
                <a:extLst>
                  <a:ext uri="{63B3BB69-23CF-44E3-9099-C40C66FF867C}">
                    <a14:compatExt spid="_x0000_s646152"/>
                  </a:ext>
                  <a:ext uri="{FF2B5EF4-FFF2-40B4-BE49-F238E27FC236}">
                    <a16:creationId xmlns:a16="http://schemas.microsoft.com/office/drawing/2014/main" id="{00000000-0008-0000-0200-000008DC0900}"/>
                  </a:ext>
                </a:extLst>
              </xdr:cNvPr>
              <xdr:cNvSpPr/>
            </xdr:nvSpPr>
            <xdr:spPr bwMode="auto">
              <a:xfrm>
                <a:off x="3867123" y="6410921"/>
                <a:ext cx="552451" cy="2000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31</xdr:row>
          <xdr:rowOff>0</xdr:rowOff>
        </xdr:from>
        <xdr:to>
          <xdr:col>31</xdr:col>
          <xdr:colOff>0</xdr:colOff>
          <xdr:row>32</xdr:row>
          <xdr:rowOff>30150</xdr:rowOff>
        </xdr:to>
        <xdr:grpSp>
          <xdr:nvGrpSpPr>
            <xdr:cNvPr id="13" name="グループ化 12">
              <a:extLst>
                <a:ext uri="{FF2B5EF4-FFF2-40B4-BE49-F238E27FC236}">
                  <a16:creationId xmlns:a16="http://schemas.microsoft.com/office/drawing/2014/main" id="{00000000-0008-0000-0200-00000D000000}"/>
                </a:ext>
              </a:extLst>
            </xdr:cNvPr>
            <xdr:cNvGrpSpPr/>
          </xdr:nvGrpSpPr>
          <xdr:grpSpPr>
            <a:xfrm>
              <a:off x="4098515" y="4981575"/>
              <a:ext cx="1292635" cy="201600"/>
              <a:chOff x="3257555" y="6411140"/>
              <a:chExt cx="1162019" cy="209922"/>
            </a:xfrm>
          </xdr:grpSpPr>
          <xdr:sp macro="" textlink="">
            <xdr:nvSpPr>
              <xdr:cNvPr id="646153" name="Check Box 9" hidden="1">
                <a:extLst>
                  <a:ext uri="{63B3BB69-23CF-44E3-9099-C40C66FF867C}">
                    <a14:compatExt spid="_x0000_s646153"/>
                  </a:ext>
                  <a:ext uri="{FF2B5EF4-FFF2-40B4-BE49-F238E27FC236}">
                    <a16:creationId xmlns:a16="http://schemas.microsoft.com/office/drawing/2014/main" id="{00000000-0008-0000-0200-000009DC0900}"/>
                  </a:ext>
                </a:extLst>
              </xdr:cNvPr>
              <xdr:cNvSpPr/>
            </xdr:nvSpPr>
            <xdr:spPr bwMode="auto">
              <a:xfrm>
                <a:off x="3257555" y="6411518"/>
                <a:ext cx="590555"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46154" name="Check Box 10" hidden="1">
                <a:extLst>
                  <a:ext uri="{63B3BB69-23CF-44E3-9099-C40C66FF867C}">
                    <a14:compatExt spid="_x0000_s646154"/>
                  </a:ext>
                  <a:ext uri="{FF2B5EF4-FFF2-40B4-BE49-F238E27FC236}">
                    <a16:creationId xmlns:a16="http://schemas.microsoft.com/office/drawing/2014/main" id="{00000000-0008-0000-0200-00000ADC0900}"/>
                  </a:ext>
                </a:extLst>
              </xdr:cNvPr>
              <xdr:cNvSpPr/>
            </xdr:nvSpPr>
            <xdr:spPr bwMode="auto">
              <a:xfrm>
                <a:off x="3867123" y="6411140"/>
                <a:ext cx="552451" cy="2000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34</xdr:row>
          <xdr:rowOff>0</xdr:rowOff>
        </xdr:from>
        <xdr:to>
          <xdr:col>31</xdr:col>
          <xdr:colOff>0</xdr:colOff>
          <xdr:row>35</xdr:row>
          <xdr:rowOff>30150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4098515" y="5495925"/>
              <a:ext cx="1292635" cy="201600"/>
              <a:chOff x="3257555" y="6411051"/>
              <a:chExt cx="1162019" cy="209652"/>
            </a:xfrm>
          </xdr:grpSpPr>
          <xdr:sp macro="" textlink="">
            <xdr:nvSpPr>
              <xdr:cNvPr id="646155" name="Check Box 11" hidden="1">
                <a:extLst>
                  <a:ext uri="{63B3BB69-23CF-44E3-9099-C40C66FF867C}">
                    <a14:compatExt spid="_x0000_s646155"/>
                  </a:ext>
                  <a:ext uri="{FF2B5EF4-FFF2-40B4-BE49-F238E27FC236}">
                    <a16:creationId xmlns:a16="http://schemas.microsoft.com/office/drawing/2014/main" id="{00000000-0008-0000-0200-00000BDC0900}"/>
                  </a:ext>
                </a:extLst>
              </xdr:cNvPr>
              <xdr:cNvSpPr/>
            </xdr:nvSpPr>
            <xdr:spPr bwMode="auto">
              <a:xfrm>
                <a:off x="3257555" y="6411156"/>
                <a:ext cx="590555"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56" name="Check Box 12" hidden="1">
                <a:extLst>
                  <a:ext uri="{63B3BB69-23CF-44E3-9099-C40C66FF867C}">
                    <a14:compatExt spid="_x0000_s646156"/>
                  </a:ext>
                  <a:ext uri="{FF2B5EF4-FFF2-40B4-BE49-F238E27FC236}">
                    <a16:creationId xmlns:a16="http://schemas.microsoft.com/office/drawing/2014/main" id="{00000000-0008-0000-0200-00000CDC0900}"/>
                  </a:ext>
                </a:extLst>
              </xdr:cNvPr>
              <xdr:cNvSpPr/>
            </xdr:nvSpPr>
            <xdr:spPr bwMode="auto">
              <a:xfrm>
                <a:off x="3867123" y="6411051"/>
                <a:ext cx="552451" cy="2000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35</xdr:row>
          <xdr:rowOff>168991</xdr:rowOff>
        </xdr:from>
        <xdr:to>
          <xdr:col>31</xdr:col>
          <xdr:colOff>0</xdr:colOff>
          <xdr:row>37</xdr:row>
          <xdr:rowOff>30150</xdr:rowOff>
        </xdr:to>
        <xdr:grpSp>
          <xdr:nvGrpSpPr>
            <xdr:cNvPr id="19" name="グループ化 18">
              <a:extLst>
                <a:ext uri="{FF2B5EF4-FFF2-40B4-BE49-F238E27FC236}">
                  <a16:creationId xmlns:a16="http://schemas.microsoft.com/office/drawing/2014/main" id="{00000000-0008-0000-0200-000013000000}"/>
                </a:ext>
              </a:extLst>
            </xdr:cNvPr>
            <xdr:cNvGrpSpPr/>
          </xdr:nvGrpSpPr>
          <xdr:grpSpPr>
            <a:xfrm>
              <a:off x="4098515" y="5836366"/>
              <a:ext cx="1292635" cy="204059"/>
              <a:chOff x="3257555" y="6410938"/>
              <a:chExt cx="1162019" cy="209550"/>
            </a:xfrm>
          </xdr:grpSpPr>
          <xdr:sp macro="" textlink="">
            <xdr:nvSpPr>
              <xdr:cNvPr id="646157" name="Check Box 13" hidden="1">
                <a:extLst>
                  <a:ext uri="{63B3BB69-23CF-44E3-9099-C40C66FF867C}">
                    <a14:compatExt spid="_x0000_s646157"/>
                  </a:ext>
                  <a:ext uri="{FF2B5EF4-FFF2-40B4-BE49-F238E27FC236}">
                    <a16:creationId xmlns:a16="http://schemas.microsoft.com/office/drawing/2014/main" id="{00000000-0008-0000-0200-00000DDC0900}"/>
                  </a:ext>
                </a:extLst>
              </xdr:cNvPr>
              <xdr:cNvSpPr/>
            </xdr:nvSpPr>
            <xdr:spPr bwMode="auto">
              <a:xfrm>
                <a:off x="3257555" y="6410938"/>
                <a:ext cx="5905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58" name="Check Box 14" hidden="1">
                <a:extLst>
                  <a:ext uri="{63B3BB69-23CF-44E3-9099-C40C66FF867C}">
                    <a14:compatExt spid="_x0000_s646158"/>
                  </a:ext>
                  <a:ext uri="{FF2B5EF4-FFF2-40B4-BE49-F238E27FC236}">
                    <a16:creationId xmlns:a16="http://schemas.microsoft.com/office/drawing/2014/main" id="{00000000-0008-0000-0200-00000EDC0900}"/>
                  </a:ext>
                </a:extLst>
              </xdr:cNvPr>
              <xdr:cNvSpPr/>
            </xdr:nvSpPr>
            <xdr:spPr bwMode="auto">
              <a:xfrm>
                <a:off x="3867123" y="6411426"/>
                <a:ext cx="552451" cy="2000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39</xdr:row>
          <xdr:rowOff>0</xdr:rowOff>
        </xdr:from>
        <xdr:to>
          <xdr:col>31</xdr:col>
          <xdr:colOff>0</xdr:colOff>
          <xdr:row>40</xdr:row>
          <xdr:rowOff>30150</xdr:rowOff>
        </xdr:to>
        <xdr:grpSp>
          <xdr:nvGrpSpPr>
            <xdr:cNvPr id="22" name="グループ化 21">
              <a:extLst>
                <a:ext uri="{FF2B5EF4-FFF2-40B4-BE49-F238E27FC236}">
                  <a16:creationId xmlns:a16="http://schemas.microsoft.com/office/drawing/2014/main" id="{00000000-0008-0000-0200-000016000000}"/>
                </a:ext>
              </a:extLst>
            </xdr:cNvPr>
            <xdr:cNvGrpSpPr/>
          </xdr:nvGrpSpPr>
          <xdr:grpSpPr>
            <a:xfrm>
              <a:off x="4098515" y="6353175"/>
              <a:ext cx="1292635" cy="201600"/>
              <a:chOff x="3257555" y="6411228"/>
              <a:chExt cx="1162019" cy="209826"/>
            </a:xfrm>
          </xdr:grpSpPr>
          <xdr:sp macro="" textlink="">
            <xdr:nvSpPr>
              <xdr:cNvPr id="646159" name="Check Box 15" hidden="1">
                <a:extLst>
                  <a:ext uri="{63B3BB69-23CF-44E3-9099-C40C66FF867C}">
                    <a14:compatExt spid="_x0000_s646159"/>
                  </a:ext>
                  <a:ext uri="{FF2B5EF4-FFF2-40B4-BE49-F238E27FC236}">
                    <a16:creationId xmlns:a16="http://schemas.microsoft.com/office/drawing/2014/main" id="{00000000-0008-0000-0200-00000FDC0900}"/>
                  </a:ext>
                </a:extLst>
              </xdr:cNvPr>
              <xdr:cNvSpPr/>
            </xdr:nvSpPr>
            <xdr:spPr bwMode="auto">
              <a:xfrm>
                <a:off x="3257555" y="6411508"/>
                <a:ext cx="590555"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60" name="Check Box 16" hidden="1">
                <a:extLst>
                  <a:ext uri="{63B3BB69-23CF-44E3-9099-C40C66FF867C}">
                    <a14:compatExt spid="_x0000_s646160"/>
                  </a:ext>
                  <a:ext uri="{FF2B5EF4-FFF2-40B4-BE49-F238E27FC236}">
                    <a16:creationId xmlns:a16="http://schemas.microsoft.com/office/drawing/2014/main" id="{00000000-0008-0000-0200-000010DC0900}"/>
                  </a:ext>
                </a:extLst>
              </xdr:cNvPr>
              <xdr:cNvSpPr/>
            </xdr:nvSpPr>
            <xdr:spPr bwMode="auto">
              <a:xfrm>
                <a:off x="3867123" y="6411228"/>
                <a:ext cx="552451" cy="200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43</xdr:row>
          <xdr:rowOff>0</xdr:rowOff>
        </xdr:from>
        <xdr:to>
          <xdr:col>31</xdr:col>
          <xdr:colOff>0</xdr:colOff>
          <xdr:row>44</xdr:row>
          <xdr:rowOff>30150</xdr:rowOff>
        </xdr:to>
        <xdr:grpSp>
          <xdr:nvGrpSpPr>
            <xdr:cNvPr id="25" name="グループ化 24">
              <a:extLst>
                <a:ext uri="{FF2B5EF4-FFF2-40B4-BE49-F238E27FC236}">
                  <a16:creationId xmlns:a16="http://schemas.microsoft.com/office/drawing/2014/main" id="{00000000-0008-0000-0200-000019000000}"/>
                </a:ext>
              </a:extLst>
            </xdr:cNvPr>
            <xdr:cNvGrpSpPr/>
          </xdr:nvGrpSpPr>
          <xdr:grpSpPr>
            <a:xfrm>
              <a:off x="4098515" y="7038975"/>
              <a:ext cx="1292635" cy="201600"/>
              <a:chOff x="3257555" y="6411228"/>
              <a:chExt cx="1162019" cy="209826"/>
            </a:xfrm>
          </xdr:grpSpPr>
          <xdr:sp macro="" textlink="">
            <xdr:nvSpPr>
              <xdr:cNvPr id="646161" name="Check Box 17" hidden="1">
                <a:extLst>
                  <a:ext uri="{63B3BB69-23CF-44E3-9099-C40C66FF867C}">
                    <a14:compatExt spid="_x0000_s646161"/>
                  </a:ext>
                  <a:ext uri="{FF2B5EF4-FFF2-40B4-BE49-F238E27FC236}">
                    <a16:creationId xmlns:a16="http://schemas.microsoft.com/office/drawing/2014/main" id="{00000000-0008-0000-0200-000011DC0900}"/>
                  </a:ext>
                </a:extLst>
              </xdr:cNvPr>
              <xdr:cNvSpPr/>
            </xdr:nvSpPr>
            <xdr:spPr bwMode="auto">
              <a:xfrm>
                <a:off x="3257555" y="6411508"/>
                <a:ext cx="590555"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62" name="Check Box 18" hidden="1">
                <a:extLst>
                  <a:ext uri="{63B3BB69-23CF-44E3-9099-C40C66FF867C}">
                    <a14:compatExt spid="_x0000_s646162"/>
                  </a:ext>
                  <a:ext uri="{FF2B5EF4-FFF2-40B4-BE49-F238E27FC236}">
                    <a16:creationId xmlns:a16="http://schemas.microsoft.com/office/drawing/2014/main" id="{00000000-0008-0000-0200-000012DC0900}"/>
                  </a:ext>
                </a:extLst>
              </xdr:cNvPr>
              <xdr:cNvSpPr/>
            </xdr:nvSpPr>
            <xdr:spPr bwMode="auto">
              <a:xfrm>
                <a:off x="3867123" y="6411228"/>
                <a:ext cx="552451" cy="200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46</xdr:row>
          <xdr:rowOff>0</xdr:rowOff>
        </xdr:from>
        <xdr:to>
          <xdr:col>31</xdr:col>
          <xdr:colOff>0</xdr:colOff>
          <xdr:row>47</xdr:row>
          <xdr:rowOff>30150</xdr:rowOff>
        </xdr:to>
        <xdr:grpSp>
          <xdr:nvGrpSpPr>
            <xdr:cNvPr id="28" name="グループ化 27">
              <a:extLst>
                <a:ext uri="{FF2B5EF4-FFF2-40B4-BE49-F238E27FC236}">
                  <a16:creationId xmlns:a16="http://schemas.microsoft.com/office/drawing/2014/main" id="{00000000-0008-0000-0200-00001C000000}"/>
                </a:ext>
              </a:extLst>
            </xdr:cNvPr>
            <xdr:cNvGrpSpPr/>
          </xdr:nvGrpSpPr>
          <xdr:grpSpPr>
            <a:xfrm>
              <a:off x="4098515" y="7553325"/>
              <a:ext cx="1292635" cy="201600"/>
              <a:chOff x="3257555" y="6411140"/>
              <a:chExt cx="1162019" cy="209922"/>
            </a:xfrm>
          </xdr:grpSpPr>
          <xdr:sp macro="" textlink="">
            <xdr:nvSpPr>
              <xdr:cNvPr id="646163" name="Check Box 19" hidden="1">
                <a:extLst>
                  <a:ext uri="{63B3BB69-23CF-44E3-9099-C40C66FF867C}">
                    <a14:compatExt spid="_x0000_s646163"/>
                  </a:ext>
                  <a:ext uri="{FF2B5EF4-FFF2-40B4-BE49-F238E27FC236}">
                    <a16:creationId xmlns:a16="http://schemas.microsoft.com/office/drawing/2014/main" id="{00000000-0008-0000-0200-000013DC0900}"/>
                  </a:ext>
                </a:extLst>
              </xdr:cNvPr>
              <xdr:cNvSpPr/>
            </xdr:nvSpPr>
            <xdr:spPr bwMode="auto">
              <a:xfrm>
                <a:off x="3257555" y="6411518"/>
                <a:ext cx="590555"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64" name="Check Box 20" hidden="1">
                <a:extLst>
                  <a:ext uri="{63B3BB69-23CF-44E3-9099-C40C66FF867C}">
                    <a14:compatExt spid="_x0000_s646164"/>
                  </a:ext>
                  <a:ext uri="{FF2B5EF4-FFF2-40B4-BE49-F238E27FC236}">
                    <a16:creationId xmlns:a16="http://schemas.microsoft.com/office/drawing/2014/main" id="{00000000-0008-0000-0200-000014DC0900}"/>
                  </a:ext>
                </a:extLst>
              </xdr:cNvPr>
              <xdr:cNvSpPr/>
            </xdr:nvSpPr>
            <xdr:spPr bwMode="auto">
              <a:xfrm>
                <a:off x="3867123" y="6411140"/>
                <a:ext cx="552451" cy="2000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50</xdr:row>
          <xdr:rowOff>0</xdr:rowOff>
        </xdr:from>
        <xdr:to>
          <xdr:col>31</xdr:col>
          <xdr:colOff>0</xdr:colOff>
          <xdr:row>51</xdr:row>
          <xdr:rowOff>30150</xdr:rowOff>
        </xdr:to>
        <xdr:grpSp>
          <xdr:nvGrpSpPr>
            <xdr:cNvPr id="31" name="グループ化 30">
              <a:extLst>
                <a:ext uri="{FF2B5EF4-FFF2-40B4-BE49-F238E27FC236}">
                  <a16:creationId xmlns:a16="http://schemas.microsoft.com/office/drawing/2014/main" id="{00000000-0008-0000-0200-00001F000000}"/>
                </a:ext>
              </a:extLst>
            </xdr:cNvPr>
            <xdr:cNvGrpSpPr/>
          </xdr:nvGrpSpPr>
          <xdr:grpSpPr>
            <a:xfrm>
              <a:off x="4098515" y="8239125"/>
              <a:ext cx="1292635" cy="201600"/>
              <a:chOff x="3257555" y="6411114"/>
              <a:chExt cx="1162019" cy="209695"/>
            </a:xfrm>
          </xdr:grpSpPr>
          <xdr:sp macro="" textlink="">
            <xdr:nvSpPr>
              <xdr:cNvPr id="646165" name="Check Box 21" hidden="1">
                <a:extLst>
                  <a:ext uri="{63B3BB69-23CF-44E3-9099-C40C66FF867C}">
                    <a14:compatExt spid="_x0000_s646165"/>
                  </a:ext>
                  <a:ext uri="{FF2B5EF4-FFF2-40B4-BE49-F238E27FC236}">
                    <a16:creationId xmlns:a16="http://schemas.microsoft.com/office/drawing/2014/main" id="{00000000-0008-0000-0200-000015DC0900}"/>
                  </a:ext>
                </a:extLst>
              </xdr:cNvPr>
              <xdr:cNvSpPr/>
            </xdr:nvSpPr>
            <xdr:spPr bwMode="auto">
              <a:xfrm>
                <a:off x="3257555" y="6411269"/>
                <a:ext cx="590555" cy="2095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66" name="Check Box 22" hidden="1">
                <a:extLst>
                  <a:ext uri="{63B3BB69-23CF-44E3-9099-C40C66FF867C}">
                    <a14:compatExt spid="_x0000_s646166"/>
                  </a:ext>
                  <a:ext uri="{FF2B5EF4-FFF2-40B4-BE49-F238E27FC236}">
                    <a16:creationId xmlns:a16="http://schemas.microsoft.com/office/drawing/2014/main" id="{00000000-0008-0000-0200-000016DC0900}"/>
                  </a:ext>
                </a:extLst>
              </xdr:cNvPr>
              <xdr:cNvSpPr/>
            </xdr:nvSpPr>
            <xdr:spPr bwMode="auto">
              <a:xfrm>
                <a:off x="3867123" y="6411114"/>
                <a:ext cx="552451" cy="2000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59</xdr:row>
          <xdr:rowOff>0</xdr:rowOff>
        </xdr:from>
        <xdr:to>
          <xdr:col>31</xdr:col>
          <xdr:colOff>0</xdr:colOff>
          <xdr:row>62</xdr:row>
          <xdr:rowOff>0</xdr:rowOff>
        </xdr:to>
        <xdr:grpSp>
          <xdr:nvGrpSpPr>
            <xdr:cNvPr id="37" name="グループ化 36">
              <a:extLst>
                <a:ext uri="{FF2B5EF4-FFF2-40B4-BE49-F238E27FC236}">
                  <a16:creationId xmlns:a16="http://schemas.microsoft.com/office/drawing/2014/main" id="{00000000-0008-0000-0200-000025000000}"/>
                </a:ext>
              </a:extLst>
            </xdr:cNvPr>
            <xdr:cNvGrpSpPr/>
          </xdr:nvGrpSpPr>
          <xdr:grpSpPr>
            <a:xfrm>
              <a:off x="4098515" y="9782175"/>
              <a:ext cx="1292635" cy="514350"/>
              <a:chOff x="3257555" y="6411339"/>
              <a:chExt cx="1162019" cy="209572"/>
            </a:xfrm>
          </xdr:grpSpPr>
          <xdr:sp macro="" textlink="">
            <xdr:nvSpPr>
              <xdr:cNvPr id="646169" name="Check Box 25" hidden="1">
                <a:extLst>
                  <a:ext uri="{63B3BB69-23CF-44E3-9099-C40C66FF867C}">
                    <a14:compatExt spid="_x0000_s646169"/>
                  </a:ext>
                  <a:ext uri="{FF2B5EF4-FFF2-40B4-BE49-F238E27FC236}">
                    <a16:creationId xmlns:a16="http://schemas.microsoft.com/office/drawing/2014/main" id="{00000000-0008-0000-0200-000019DC0900}"/>
                  </a:ext>
                </a:extLst>
              </xdr:cNvPr>
              <xdr:cNvSpPr/>
            </xdr:nvSpPr>
            <xdr:spPr bwMode="auto">
              <a:xfrm>
                <a:off x="3257555" y="6411363"/>
                <a:ext cx="590555"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70" name="Check Box 26" hidden="1">
                <a:extLst>
                  <a:ext uri="{63B3BB69-23CF-44E3-9099-C40C66FF867C}">
                    <a14:compatExt spid="_x0000_s646170"/>
                  </a:ext>
                  <a:ext uri="{FF2B5EF4-FFF2-40B4-BE49-F238E27FC236}">
                    <a16:creationId xmlns:a16="http://schemas.microsoft.com/office/drawing/2014/main" id="{00000000-0008-0000-0200-00001ADC0900}"/>
                  </a:ext>
                </a:extLst>
              </xdr:cNvPr>
              <xdr:cNvSpPr/>
            </xdr:nvSpPr>
            <xdr:spPr bwMode="auto">
              <a:xfrm>
                <a:off x="3867123" y="6411339"/>
                <a:ext cx="552451" cy="2000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63</xdr:row>
          <xdr:rowOff>0</xdr:rowOff>
        </xdr:from>
        <xdr:to>
          <xdr:col>31</xdr:col>
          <xdr:colOff>0</xdr:colOff>
          <xdr:row>64</xdr:row>
          <xdr:rowOff>30150</xdr:rowOff>
        </xdr:to>
        <xdr:grpSp>
          <xdr:nvGrpSpPr>
            <xdr:cNvPr id="40" name="グループ化 39">
              <a:extLst>
                <a:ext uri="{FF2B5EF4-FFF2-40B4-BE49-F238E27FC236}">
                  <a16:creationId xmlns:a16="http://schemas.microsoft.com/office/drawing/2014/main" id="{00000000-0008-0000-0200-000028000000}"/>
                </a:ext>
              </a:extLst>
            </xdr:cNvPr>
            <xdr:cNvGrpSpPr/>
          </xdr:nvGrpSpPr>
          <xdr:grpSpPr>
            <a:xfrm>
              <a:off x="4098515" y="10467975"/>
              <a:ext cx="1292635" cy="201600"/>
              <a:chOff x="3257555" y="6411380"/>
              <a:chExt cx="1162019" cy="209650"/>
            </a:xfrm>
          </xdr:grpSpPr>
          <xdr:sp macro="" textlink="">
            <xdr:nvSpPr>
              <xdr:cNvPr id="646171" name="Check Box 27" hidden="1">
                <a:extLst>
                  <a:ext uri="{63B3BB69-23CF-44E3-9099-C40C66FF867C}">
                    <a14:compatExt spid="_x0000_s646171"/>
                  </a:ext>
                  <a:ext uri="{FF2B5EF4-FFF2-40B4-BE49-F238E27FC236}">
                    <a16:creationId xmlns:a16="http://schemas.microsoft.com/office/drawing/2014/main" id="{00000000-0008-0000-0200-00001BDC0900}"/>
                  </a:ext>
                </a:extLst>
              </xdr:cNvPr>
              <xdr:cNvSpPr/>
            </xdr:nvSpPr>
            <xdr:spPr bwMode="auto">
              <a:xfrm>
                <a:off x="3257555" y="6411483"/>
                <a:ext cx="590555"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6172" name="Check Box 28" hidden="1">
                <a:extLst>
                  <a:ext uri="{63B3BB69-23CF-44E3-9099-C40C66FF867C}">
                    <a14:compatExt spid="_x0000_s646172"/>
                  </a:ext>
                  <a:ext uri="{FF2B5EF4-FFF2-40B4-BE49-F238E27FC236}">
                    <a16:creationId xmlns:a16="http://schemas.microsoft.com/office/drawing/2014/main" id="{00000000-0008-0000-0200-00001CDC0900}"/>
                  </a:ext>
                </a:extLst>
              </xdr:cNvPr>
              <xdr:cNvSpPr/>
            </xdr:nvSpPr>
            <xdr:spPr bwMode="auto">
              <a:xfrm>
                <a:off x="3867123" y="6411380"/>
                <a:ext cx="552451" cy="2000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66</xdr:row>
          <xdr:rowOff>0</xdr:rowOff>
        </xdr:from>
        <xdr:to>
          <xdr:col>31</xdr:col>
          <xdr:colOff>0</xdr:colOff>
          <xdr:row>67</xdr:row>
          <xdr:rowOff>0</xdr:rowOff>
        </xdr:to>
        <xdr:grpSp>
          <xdr:nvGrpSpPr>
            <xdr:cNvPr id="43" name="グループ化 42">
              <a:extLst>
                <a:ext uri="{FF2B5EF4-FFF2-40B4-BE49-F238E27FC236}">
                  <a16:creationId xmlns:a16="http://schemas.microsoft.com/office/drawing/2014/main" id="{00000000-0008-0000-0200-00002B000000}"/>
                </a:ext>
              </a:extLst>
            </xdr:cNvPr>
            <xdr:cNvGrpSpPr/>
          </xdr:nvGrpSpPr>
          <xdr:grpSpPr>
            <a:xfrm>
              <a:off x="4098515" y="10982325"/>
              <a:ext cx="1292635" cy="171450"/>
              <a:chOff x="3257555" y="6411285"/>
              <a:chExt cx="1162019" cy="209544"/>
            </a:xfrm>
          </xdr:grpSpPr>
          <xdr:sp macro="" textlink="">
            <xdr:nvSpPr>
              <xdr:cNvPr id="646173" name="Check Box 29" hidden="1">
                <a:extLst>
                  <a:ext uri="{63B3BB69-23CF-44E3-9099-C40C66FF867C}">
                    <a14:compatExt spid="_x0000_s646173"/>
                  </a:ext>
                  <a:ext uri="{FF2B5EF4-FFF2-40B4-BE49-F238E27FC236}">
                    <a16:creationId xmlns:a16="http://schemas.microsoft.com/office/drawing/2014/main" id="{00000000-0008-0000-0200-00001DDC0900}"/>
                  </a:ext>
                </a:extLst>
              </xdr:cNvPr>
              <xdr:cNvSpPr/>
            </xdr:nvSpPr>
            <xdr:spPr bwMode="auto">
              <a:xfrm>
                <a:off x="3257555" y="6411285"/>
                <a:ext cx="590555"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6174" name="Check Box 30" hidden="1">
                <a:extLst>
                  <a:ext uri="{63B3BB69-23CF-44E3-9099-C40C66FF867C}">
                    <a14:compatExt spid="_x0000_s646174"/>
                  </a:ext>
                  <a:ext uri="{FF2B5EF4-FFF2-40B4-BE49-F238E27FC236}">
                    <a16:creationId xmlns:a16="http://schemas.microsoft.com/office/drawing/2014/main" id="{00000000-0008-0000-0200-00001EDC0900}"/>
                  </a:ext>
                </a:extLst>
              </xdr:cNvPr>
              <xdr:cNvSpPr/>
            </xdr:nvSpPr>
            <xdr:spPr bwMode="auto">
              <a:xfrm>
                <a:off x="3867123" y="6411338"/>
                <a:ext cx="552451" cy="200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19924</xdr:colOff>
          <xdr:row>23</xdr:row>
          <xdr:rowOff>168607</xdr:rowOff>
        </xdr:from>
        <xdr:to>
          <xdr:col>36</xdr:col>
          <xdr:colOff>141668</xdr:colOff>
          <xdr:row>26</xdr:row>
          <xdr:rowOff>6012</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1591549" y="3778582"/>
              <a:ext cx="4750894" cy="351755"/>
              <a:chOff x="1453446" y="3779857"/>
              <a:chExt cx="4869503" cy="407036"/>
            </a:xfrm>
          </xdr:grpSpPr>
          <xdr:grpSp>
            <xdr:nvGrpSpPr>
              <xdr:cNvPr id="62" name="グループ化 61">
                <a:extLst>
                  <a:ext uri="{FF2B5EF4-FFF2-40B4-BE49-F238E27FC236}">
                    <a16:creationId xmlns:a16="http://schemas.microsoft.com/office/drawing/2014/main" id="{00000000-0008-0000-0200-00003E000000}"/>
                  </a:ext>
                </a:extLst>
              </xdr:cNvPr>
              <xdr:cNvGrpSpPr/>
            </xdr:nvGrpSpPr>
            <xdr:grpSpPr>
              <a:xfrm>
                <a:off x="1453446" y="3779857"/>
                <a:ext cx="694940" cy="206033"/>
                <a:chOff x="1343072" y="2454090"/>
                <a:chExt cx="677412" cy="204900"/>
              </a:xfrm>
            </xdr:grpSpPr>
            <xdr:sp macro="" textlink="">
              <xdr:nvSpPr>
                <xdr:cNvPr id="646185" name="Check Box 41" hidden="1">
                  <a:extLst>
                    <a:ext uri="{63B3BB69-23CF-44E3-9099-C40C66FF867C}">
                      <a14:compatExt spid="_x0000_s646185"/>
                    </a:ext>
                    <a:ext uri="{FF2B5EF4-FFF2-40B4-BE49-F238E27FC236}">
                      <a16:creationId xmlns:a16="http://schemas.microsoft.com/office/drawing/2014/main" id="{00000000-0008-0000-0200-000029DC0900}"/>
                    </a:ext>
                  </a:extLst>
                </xdr:cNvPr>
                <xdr:cNvSpPr/>
              </xdr:nvSpPr>
              <xdr:spPr bwMode="auto">
                <a:xfrm>
                  <a:off x="1343072" y="2457392"/>
                  <a:ext cx="333989" cy="2015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46186" name="Check Box 42" hidden="1">
                  <a:extLst>
                    <a:ext uri="{63B3BB69-23CF-44E3-9099-C40C66FF867C}">
                      <a14:compatExt spid="_x0000_s646186"/>
                    </a:ext>
                    <a:ext uri="{FF2B5EF4-FFF2-40B4-BE49-F238E27FC236}">
                      <a16:creationId xmlns:a16="http://schemas.microsoft.com/office/drawing/2014/main" id="{00000000-0008-0000-0200-00002ADC0900}"/>
                    </a:ext>
                  </a:extLst>
                </xdr:cNvPr>
                <xdr:cNvSpPr/>
              </xdr:nvSpPr>
              <xdr:spPr bwMode="auto">
                <a:xfrm>
                  <a:off x="1757605" y="2454090"/>
                  <a:ext cx="262879" cy="201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63" name="グループ化 62">
                <a:extLst>
                  <a:ext uri="{FF2B5EF4-FFF2-40B4-BE49-F238E27FC236}">
                    <a16:creationId xmlns:a16="http://schemas.microsoft.com/office/drawing/2014/main" id="{00000000-0008-0000-0200-00003F000000}"/>
                  </a:ext>
                </a:extLst>
              </xdr:cNvPr>
              <xdr:cNvGrpSpPr/>
            </xdr:nvGrpSpPr>
            <xdr:grpSpPr>
              <a:xfrm>
                <a:off x="1453467" y="4010835"/>
                <a:ext cx="693116" cy="176058"/>
                <a:chOff x="1343089" y="2628844"/>
                <a:chExt cx="675633" cy="175090"/>
              </a:xfrm>
            </xdr:grpSpPr>
            <xdr:sp macro="" textlink="">
              <xdr:nvSpPr>
                <xdr:cNvPr id="646187" name="Check Box 43" hidden="1">
                  <a:extLst>
                    <a:ext uri="{63B3BB69-23CF-44E3-9099-C40C66FF867C}">
                      <a14:compatExt spid="_x0000_s646187"/>
                    </a:ext>
                    <a:ext uri="{FF2B5EF4-FFF2-40B4-BE49-F238E27FC236}">
                      <a16:creationId xmlns:a16="http://schemas.microsoft.com/office/drawing/2014/main" id="{00000000-0008-0000-0200-00002BDC0900}"/>
                    </a:ext>
                  </a:extLst>
                </xdr:cNvPr>
                <xdr:cNvSpPr/>
              </xdr:nvSpPr>
              <xdr:spPr bwMode="auto">
                <a:xfrm>
                  <a:off x="1343089" y="2628844"/>
                  <a:ext cx="333980"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46188" name="Check Box 44" hidden="1">
                  <a:extLst>
                    <a:ext uri="{63B3BB69-23CF-44E3-9099-C40C66FF867C}">
                      <a14:compatExt spid="_x0000_s646188"/>
                    </a:ext>
                    <a:ext uri="{FF2B5EF4-FFF2-40B4-BE49-F238E27FC236}">
                      <a16:creationId xmlns:a16="http://schemas.microsoft.com/office/drawing/2014/main" id="{00000000-0008-0000-0200-00002CDC0900}"/>
                    </a:ext>
                  </a:extLst>
                </xdr:cNvPr>
                <xdr:cNvSpPr/>
              </xdr:nvSpPr>
              <xdr:spPr bwMode="auto">
                <a:xfrm>
                  <a:off x="1757706" y="2629476"/>
                  <a:ext cx="261016" cy="17445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64" name="グループ化 63">
                <a:extLst>
                  <a:ext uri="{FF2B5EF4-FFF2-40B4-BE49-F238E27FC236}">
                    <a16:creationId xmlns:a16="http://schemas.microsoft.com/office/drawing/2014/main" id="{00000000-0008-0000-0200-000040000000}"/>
                  </a:ext>
                </a:extLst>
              </xdr:cNvPr>
              <xdr:cNvGrpSpPr/>
            </xdr:nvGrpSpPr>
            <xdr:grpSpPr>
              <a:xfrm>
                <a:off x="3573319" y="3783234"/>
                <a:ext cx="690664" cy="202902"/>
                <a:chOff x="3352806" y="2457449"/>
                <a:chExt cx="673247" cy="201786"/>
              </a:xfrm>
            </xdr:grpSpPr>
            <xdr:sp macro="" textlink="">
              <xdr:nvSpPr>
                <xdr:cNvPr id="646189" name="Check Box 45" hidden="1">
                  <a:extLst>
                    <a:ext uri="{63B3BB69-23CF-44E3-9099-C40C66FF867C}">
                      <a14:compatExt spid="_x0000_s646189"/>
                    </a:ext>
                    <a:ext uri="{FF2B5EF4-FFF2-40B4-BE49-F238E27FC236}">
                      <a16:creationId xmlns:a16="http://schemas.microsoft.com/office/drawing/2014/main" id="{00000000-0008-0000-0200-00002DDC0900}"/>
                    </a:ext>
                  </a:extLst>
                </xdr:cNvPr>
                <xdr:cNvSpPr/>
              </xdr:nvSpPr>
              <xdr:spPr bwMode="auto">
                <a:xfrm>
                  <a:off x="3352806" y="2457449"/>
                  <a:ext cx="333944" cy="2016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46190" name="Check Box 46" hidden="1">
                  <a:extLst>
                    <a:ext uri="{63B3BB69-23CF-44E3-9099-C40C66FF867C}">
                      <a14:compatExt spid="_x0000_s646190"/>
                    </a:ext>
                    <a:ext uri="{FF2B5EF4-FFF2-40B4-BE49-F238E27FC236}">
                      <a16:creationId xmlns:a16="http://schemas.microsoft.com/office/drawing/2014/main" id="{00000000-0008-0000-0200-00002EDC0900}"/>
                    </a:ext>
                  </a:extLst>
                </xdr:cNvPr>
                <xdr:cNvSpPr/>
              </xdr:nvSpPr>
              <xdr:spPr bwMode="auto">
                <a:xfrm>
                  <a:off x="3762993" y="2457632"/>
                  <a:ext cx="263060" cy="2016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65" name="グループ化 64">
                <a:extLst>
                  <a:ext uri="{FF2B5EF4-FFF2-40B4-BE49-F238E27FC236}">
                    <a16:creationId xmlns:a16="http://schemas.microsoft.com/office/drawing/2014/main" id="{00000000-0008-0000-0200-000041000000}"/>
                  </a:ext>
                </a:extLst>
              </xdr:cNvPr>
              <xdr:cNvGrpSpPr/>
            </xdr:nvGrpSpPr>
            <xdr:grpSpPr>
              <a:xfrm>
                <a:off x="3563663" y="4010873"/>
                <a:ext cx="707917" cy="172581"/>
                <a:chOff x="3352849" y="2628897"/>
                <a:chExt cx="690066" cy="171633"/>
              </a:xfrm>
            </xdr:grpSpPr>
            <xdr:sp macro="" textlink="">
              <xdr:nvSpPr>
                <xdr:cNvPr id="646191" name="Check Box 47" hidden="1">
                  <a:extLst>
                    <a:ext uri="{63B3BB69-23CF-44E3-9099-C40C66FF867C}">
                      <a14:compatExt spid="_x0000_s646191"/>
                    </a:ext>
                    <a:ext uri="{FF2B5EF4-FFF2-40B4-BE49-F238E27FC236}">
                      <a16:creationId xmlns:a16="http://schemas.microsoft.com/office/drawing/2014/main" id="{00000000-0008-0000-0200-00002FDC0900}"/>
                    </a:ext>
                  </a:extLst>
                </xdr:cNvPr>
                <xdr:cNvSpPr/>
              </xdr:nvSpPr>
              <xdr:spPr bwMode="auto">
                <a:xfrm>
                  <a:off x="3352849" y="2628897"/>
                  <a:ext cx="333963"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46192" name="Check Box 48" hidden="1">
                  <a:extLst>
                    <a:ext uri="{63B3BB69-23CF-44E3-9099-C40C66FF867C}">
                      <a14:compatExt spid="_x0000_s646192"/>
                    </a:ext>
                    <a:ext uri="{FF2B5EF4-FFF2-40B4-BE49-F238E27FC236}">
                      <a16:creationId xmlns:a16="http://schemas.microsoft.com/office/drawing/2014/main" id="{00000000-0008-0000-0200-000030DC0900}"/>
                    </a:ext>
                  </a:extLst>
                </xdr:cNvPr>
                <xdr:cNvSpPr/>
              </xdr:nvSpPr>
              <xdr:spPr bwMode="auto">
                <a:xfrm>
                  <a:off x="3782095" y="2629080"/>
                  <a:ext cx="26082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66" name="グループ化 65">
                <a:extLst>
                  <a:ext uri="{FF2B5EF4-FFF2-40B4-BE49-F238E27FC236}">
                    <a16:creationId xmlns:a16="http://schemas.microsoft.com/office/drawing/2014/main" id="{00000000-0008-0000-0200-000042000000}"/>
                  </a:ext>
                </a:extLst>
              </xdr:cNvPr>
              <xdr:cNvGrpSpPr/>
            </xdr:nvGrpSpPr>
            <xdr:grpSpPr>
              <a:xfrm>
                <a:off x="5560811" y="3809808"/>
                <a:ext cx="762138" cy="175863"/>
                <a:chOff x="5143629" y="2453942"/>
                <a:chExt cx="742921" cy="174896"/>
              </a:xfrm>
            </xdr:grpSpPr>
            <xdr:sp macro="" textlink="">
              <xdr:nvSpPr>
                <xdr:cNvPr id="646193" name="Check Box 49" hidden="1">
                  <a:extLst>
                    <a:ext uri="{63B3BB69-23CF-44E3-9099-C40C66FF867C}">
                      <a14:compatExt spid="_x0000_s646193"/>
                    </a:ext>
                    <a:ext uri="{FF2B5EF4-FFF2-40B4-BE49-F238E27FC236}">
                      <a16:creationId xmlns:a16="http://schemas.microsoft.com/office/drawing/2014/main" id="{00000000-0008-0000-0200-000031DC0900}"/>
                    </a:ext>
                  </a:extLst>
                </xdr:cNvPr>
                <xdr:cNvSpPr/>
              </xdr:nvSpPr>
              <xdr:spPr bwMode="auto">
                <a:xfrm>
                  <a:off x="5143629" y="2453942"/>
                  <a:ext cx="334211" cy="1714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46194" name="Check Box 50" hidden="1">
                  <a:extLst>
                    <a:ext uri="{63B3BB69-23CF-44E3-9099-C40C66FF867C}">
                      <a14:compatExt spid="_x0000_s646194"/>
                    </a:ext>
                    <a:ext uri="{FF2B5EF4-FFF2-40B4-BE49-F238E27FC236}">
                      <a16:creationId xmlns:a16="http://schemas.microsoft.com/office/drawing/2014/main" id="{00000000-0008-0000-0200-000032DC0900}"/>
                    </a:ext>
                  </a:extLst>
                </xdr:cNvPr>
                <xdr:cNvSpPr/>
              </xdr:nvSpPr>
              <xdr:spPr bwMode="auto">
                <a:xfrm>
                  <a:off x="5624597" y="2457399"/>
                  <a:ext cx="261953" cy="1714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clientData/>
      </xdr:twoCellAnchor>
    </mc:Choice>
    <mc:Fallback/>
  </mc:AlternateContent>
  <xdr:twoCellAnchor>
    <xdr:from>
      <xdr:col>5</xdr:col>
      <xdr:colOff>133350</xdr:colOff>
      <xdr:row>15</xdr:row>
      <xdr:rowOff>142876</xdr:rowOff>
    </xdr:from>
    <xdr:to>
      <xdr:col>9</xdr:col>
      <xdr:colOff>133351</xdr:colOff>
      <xdr:row>17</xdr:row>
      <xdr:rowOff>19050</xdr:rowOff>
    </xdr:to>
    <xdr:sp macro="" textlink="">
      <xdr:nvSpPr>
        <xdr:cNvPr id="77" name="大かっこ 76">
          <a:extLst>
            <a:ext uri="{FF2B5EF4-FFF2-40B4-BE49-F238E27FC236}">
              <a16:creationId xmlns:a16="http://schemas.microsoft.com/office/drawing/2014/main" id="{00000000-0008-0000-0200-00004D000000}"/>
            </a:ext>
          </a:extLst>
        </xdr:cNvPr>
        <xdr:cNvSpPr/>
      </xdr:nvSpPr>
      <xdr:spPr>
        <a:xfrm>
          <a:off x="895350" y="885826"/>
          <a:ext cx="647701" cy="21907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24</xdr:col>
          <xdr:colOff>31340</xdr:colOff>
          <xdr:row>56</xdr:row>
          <xdr:rowOff>161925</xdr:rowOff>
        </xdr:from>
        <xdr:to>
          <xdr:col>31</xdr:col>
          <xdr:colOff>0</xdr:colOff>
          <xdr:row>58</xdr:row>
          <xdr:rowOff>20625</xdr:rowOff>
        </xdr:to>
        <xdr:grpSp>
          <xdr:nvGrpSpPr>
            <xdr:cNvPr id="78" name="グループ化 77">
              <a:extLst>
                <a:ext uri="{FF2B5EF4-FFF2-40B4-BE49-F238E27FC236}">
                  <a16:creationId xmlns:a16="http://schemas.microsoft.com/office/drawing/2014/main" id="{00000000-0008-0000-0200-00004E000000}"/>
                </a:ext>
              </a:extLst>
            </xdr:cNvPr>
            <xdr:cNvGrpSpPr/>
          </xdr:nvGrpSpPr>
          <xdr:grpSpPr>
            <a:xfrm>
              <a:off x="4098515" y="9429750"/>
              <a:ext cx="1292635" cy="201600"/>
              <a:chOff x="3257555" y="6410877"/>
              <a:chExt cx="1162019" cy="209827"/>
            </a:xfrm>
          </xdr:grpSpPr>
          <xdr:sp macro="" textlink="">
            <xdr:nvSpPr>
              <xdr:cNvPr id="646195" name="Check Box 51" hidden="1">
                <a:extLst>
                  <a:ext uri="{63B3BB69-23CF-44E3-9099-C40C66FF867C}">
                    <a14:compatExt spid="_x0000_s646195"/>
                  </a:ext>
                  <a:ext uri="{FF2B5EF4-FFF2-40B4-BE49-F238E27FC236}">
                    <a16:creationId xmlns:a16="http://schemas.microsoft.com/office/drawing/2014/main" id="{00000000-0008-0000-0200-000033DC0900}"/>
                  </a:ext>
                </a:extLst>
              </xdr:cNvPr>
              <xdr:cNvSpPr/>
            </xdr:nvSpPr>
            <xdr:spPr bwMode="auto">
              <a:xfrm>
                <a:off x="3257555" y="6411158"/>
                <a:ext cx="590555"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96" name="Check Box 52" hidden="1">
                <a:extLst>
                  <a:ext uri="{63B3BB69-23CF-44E3-9099-C40C66FF867C}">
                    <a14:compatExt spid="_x0000_s646196"/>
                  </a:ext>
                  <a:ext uri="{FF2B5EF4-FFF2-40B4-BE49-F238E27FC236}">
                    <a16:creationId xmlns:a16="http://schemas.microsoft.com/office/drawing/2014/main" id="{00000000-0008-0000-0200-000034DC0900}"/>
                  </a:ext>
                </a:extLst>
              </xdr:cNvPr>
              <xdr:cNvSpPr/>
            </xdr:nvSpPr>
            <xdr:spPr bwMode="auto">
              <a:xfrm>
                <a:off x="3867123" y="6410877"/>
                <a:ext cx="552451" cy="2000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53</xdr:row>
          <xdr:rowOff>57150</xdr:rowOff>
        </xdr:from>
        <xdr:to>
          <xdr:col>31</xdr:col>
          <xdr:colOff>0</xdr:colOff>
          <xdr:row>54</xdr:row>
          <xdr:rowOff>87300</xdr:rowOff>
        </xdr:to>
        <xdr:grpSp>
          <xdr:nvGrpSpPr>
            <xdr:cNvPr id="72" name="グループ化 71">
              <a:extLst>
                <a:ext uri="{FF2B5EF4-FFF2-40B4-BE49-F238E27FC236}">
                  <a16:creationId xmlns:a16="http://schemas.microsoft.com/office/drawing/2014/main" id="{00000000-0008-0000-0200-000048000000}"/>
                </a:ext>
              </a:extLst>
            </xdr:cNvPr>
            <xdr:cNvGrpSpPr/>
          </xdr:nvGrpSpPr>
          <xdr:grpSpPr>
            <a:xfrm>
              <a:off x="4098515" y="8810625"/>
              <a:ext cx="1292635" cy="201600"/>
              <a:chOff x="3257555" y="6411073"/>
              <a:chExt cx="1162019" cy="209801"/>
            </a:xfrm>
          </xdr:grpSpPr>
          <xdr:sp macro="" textlink="">
            <xdr:nvSpPr>
              <xdr:cNvPr id="646204" name="Check Box 60" hidden="1">
                <a:extLst>
                  <a:ext uri="{63B3BB69-23CF-44E3-9099-C40C66FF867C}">
                    <a14:compatExt spid="_x0000_s646204"/>
                  </a:ext>
                  <a:ext uri="{FF2B5EF4-FFF2-40B4-BE49-F238E27FC236}">
                    <a16:creationId xmlns:a16="http://schemas.microsoft.com/office/drawing/2014/main" id="{00000000-0008-0000-0200-00003CDC0900}"/>
                  </a:ext>
                </a:extLst>
              </xdr:cNvPr>
              <xdr:cNvSpPr/>
            </xdr:nvSpPr>
            <xdr:spPr bwMode="auto">
              <a:xfrm>
                <a:off x="3257555" y="6411329"/>
                <a:ext cx="590555"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205" name="Check Box 61" hidden="1">
                <a:extLst>
                  <a:ext uri="{63B3BB69-23CF-44E3-9099-C40C66FF867C}">
                    <a14:compatExt spid="_x0000_s646205"/>
                  </a:ext>
                  <a:ext uri="{FF2B5EF4-FFF2-40B4-BE49-F238E27FC236}">
                    <a16:creationId xmlns:a16="http://schemas.microsoft.com/office/drawing/2014/main" id="{00000000-0008-0000-0200-00003DDC0900}"/>
                  </a:ext>
                </a:extLst>
              </xdr:cNvPr>
              <xdr:cNvSpPr/>
            </xdr:nvSpPr>
            <xdr:spPr bwMode="auto">
              <a:xfrm>
                <a:off x="3867123" y="6411073"/>
                <a:ext cx="552451" cy="2000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49</xdr:col>
      <xdr:colOff>47625</xdr:colOff>
      <xdr:row>15</xdr:row>
      <xdr:rowOff>9525</xdr:rowOff>
    </xdr:from>
    <xdr:to>
      <xdr:col>49</xdr:col>
      <xdr:colOff>161925</xdr:colOff>
      <xdr:row>18</xdr:row>
      <xdr:rowOff>114300</xdr:rowOff>
    </xdr:to>
    <xdr:sp macro="" textlink="">
      <xdr:nvSpPr>
        <xdr:cNvPr id="68" name="右中かっこ 67">
          <a:extLst>
            <a:ext uri="{FF2B5EF4-FFF2-40B4-BE49-F238E27FC236}">
              <a16:creationId xmlns:a16="http://schemas.microsoft.com/office/drawing/2014/main" id="{00000000-0008-0000-0200-000002000000}"/>
            </a:ext>
          </a:extLst>
        </xdr:cNvPr>
        <xdr:cNvSpPr/>
      </xdr:nvSpPr>
      <xdr:spPr>
        <a:xfrm>
          <a:off x="8315325" y="5867400"/>
          <a:ext cx="114300" cy="619125"/>
        </a:xfrm>
        <a:prstGeom prst="rightBrace">
          <a:avLst>
            <a:gd name="adj1" fmla="val 54487"/>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152400</xdr:colOff>
          <xdr:row>18</xdr:row>
          <xdr:rowOff>0</xdr:rowOff>
        </xdr:from>
        <xdr:to>
          <xdr:col>24</xdr:col>
          <xdr:colOff>152400</xdr:colOff>
          <xdr:row>19</xdr:row>
          <xdr:rowOff>0</xdr:rowOff>
        </xdr:to>
        <xdr:grpSp>
          <xdr:nvGrpSpPr>
            <xdr:cNvPr id="2" name="グループ化 1">
              <a:extLst>
                <a:ext uri="{FF2B5EF4-FFF2-40B4-BE49-F238E27FC236}">
                  <a16:creationId xmlns:a16="http://schemas.microsoft.com/office/drawing/2014/main" id="{00000000-0008-0000-1600-000002000000}"/>
                </a:ext>
              </a:extLst>
            </xdr:cNvPr>
            <xdr:cNvGrpSpPr/>
          </xdr:nvGrpSpPr>
          <xdr:grpSpPr>
            <a:xfrm>
              <a:off x="2924175" y="2952750"/>
              <a:ext cx="1447800" cy="171450"/>
              <a:chOff x="3105087" y="1085850"/>
              <a:chExt cx="1447863" cy="209550"/>
            </a:xfrm>
          </xdr:grpSpPr>
          <xdr:sp macro="" textlink="">
            <xdr:nvSpPr>
              <xdr:cNvPr id="998401" name="Check Box 1" hidden="1">
                <a:extLst>
                  <a:ext uri="{63B3BB69-23CF-44E3-9099-C40C66FF867C}">
                    <a14:compatExt spid="_x0000_s998401"/>
                  </a:ext>
                  <a:ext uri="{FF2B5EF4-FFF2-40B4-BE49-F238E27FC236}">
                    <a16:creationId xmlns:a16="http://schemas.microsoft.com/office/drawing/2014/main" id="{00000000-0008-0000-1600-000001980E00}"/>
                  </a:ext>
                </a:extLst>
              </xdr:cNvPr>
              <xdr:cNvSpPr/>
            </xdr:nvSpPr>
            <xdr:spPr bwMode="auto">
              <a:xfrm>
                <a:off x="3105087"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998402" name="Check Box 2" hidden="1">
                <a:extLst>
                  <a:ext uri="{63B3BB69-23CF-44E3-9099-C40C66FF867C}">
                    <a14:compatExt spid="_x0000_s998402"/>
                  </a:ext>
                  <a:ext uri="{FF2B5EF4-FFF2-40B4-BE49-F238E27FC236}">
                    <a16:creationId xmlns:a16="http://schemas.microsoft.com/office/drawing/2014/main" id="{00000000-0008-0000-1600-000002980E00}"/>
                  </a:ext>
                </a:extLst>
              </xdr:cNvPr>
              <xdr:cNvSpPr/>
            </xdr:nvSpPr>
            <xdr:spPr bwMode="auto">
              <a:xfrm>
                <a:off x="3876674"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25400</xdr:colOff>
          <xdr:row>12</xdr:row>
          <xdr:rowOff>0</xdr:rowOff>
        </xdr:from>
        <xdr:to>
          <xdr:col>25</xdr:col>
          <xdr:colOff>0</xdr:colOff>
          <xdr:row>13</xdr:row>
          <xdr:rowOff>38100</xdr:rowOff>
        </xdr:to>
        <xdr:grpSp>
          <xdr:nvGrpSpPr>
            <xdr:cNvPr id="5" name="グループ化 4">
              <a:extLst>
                <a:ext uri="{FF2B5EF4-FFF2-40B4-BE49-F238E27FC236}">
                  <a16:creationId xmlns:a16="http://schemas.microsoft.com/office/drawing/2014/main" id="{00000000-0008-0000-1600-000003000000}"/>
                </a:ext>
              </a:extLst>
            </xdr:cNvPr>
            <xdr:cNvGrpSpPr/>
          </xdr:nvGrpSpPr>
          <xdr:grpSpPr>
            <a:xfrm>
              <a:off x="444500" y="1924050"/>
              <a:ext cx="4108450" cy="209550"/>
              <a:chOff x="447664" y="1152522"/>
              <a:chExt cx="3952931" cy="209561"/>
            </a:xfrm>
          </xdr:grpSpPr>
          <xdr:sp macro="" textlink="">
            <xdr:nvSpPr>
              <xdr:cNvPr id="998403" name="Check Box 3" hidden="1">
                <a:extLst>
                  <a:ext uri="{63B3BB69-23CF-44E3-9099-C40C66FF867C}">
                    <a14:compatExt spid="_x0000_s998403"/>
                  </a:ext>
                  <a:ext uri="{FF2B5EF4-FFF2-40B4-BE49-F238E27FC236}">
                    <a16:creationId xmlns:a16="http://schemas.microsoft.com/office/drawing/2014/main" id="{00000000-0008-0000-1600-000003980E00}"/>
                  </a:ext>
                </a:extLst>
              </xdr:cNvPr>
              <xdr:cNvSpPr/>
            </xdr:nvSpPr>
            <xdr:spPr bwMode="auto">
              <a:xfrm>
                <a:off x="447664" y="1152532"/>
                <a:ext cx="485774"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98404" name="Check Box 4" hidden="1">
                <a:extLst>
                  <a:ext uri="{63B3BB69-23CF-44E3-9099-C40C66FF867C}">
                    <a14:compatExt spid="_x0000_s998404"/>
                  </a:ext>
                  <a:ext uri="{FF2B5EF4-FFF2-40B4-BE49-F238E27FC236}">
                    <a16:creationId xmlns:a16="http://schemas.microsoft.com/office/drawing/2014/main" id="{00000000-0008-0000-1600-000004980E00}"/>
                  </a:ext>
                </a:extLst>
              </xdr:cNvPr>
              <xdr:cNvSpPr/>
            </xdr:nvSpPr>
            <xdr:spPr bwMode="auto">
              <a:xfrm>
                <a:off x="3724332" y="1152522"/>
                <a:ext cx="676263" cy="1714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25400</xdr:colOff>
          <xdr:row>6</xdr:row>
          <xdr:rowOff>0</xdr:rowOff>
        </xdr:from>
        <xdr:to>
          <xdr:col>25</xdr:col>
          <xdr:colOff>0</xdr:colOff>
          <xdr:row>7</xdr:row>
          <xdr:rowOff>38100</xdr:rowOff>
        </xdr:to>
        <xdr:grpSp>
          <xdr:nvGrpSpPr>
            <xdr:cNvPr id="8" name="グループ化 7">
              <a:extLst>
                <a:ext uri="{FF2B5EF4-FFF2-40B4-BE49-F238E27FC236}">
                  <a16:creationId xmlns:a16="http://schemas.microsoft.com/office/drawing/2014/main" id="{00000000-0008-0000-1600-000004000000}"/>
                </a:ext>
              </a:extLst>
            </xdr:cNvPr>
            <xdr:cNvGrpSpPr/>
          </xdr:nvGrpSpPr>
          <xdr:grpSpPr>
            <a:xfrm>
              <a:off x="444500" y="895350"/>
              <a:ext cx="4108450" cy="209550"/>
              <a:chOff x="447664" y="1152522"/>
              <a:chExt cx="3952931" cy="209561"/>
            </a:xfrm>
          </xdr:grpSpPr>
          <xdr:sp macro="" textlink="">
            <xdr:nvSpPr>
              <xdr:cNvPr id="998405" name="Check Box 5" hidden="1">
                <a:extLst>
                  <a:ext uri="{63B3BB69-23CF-44E3-9099-C40C66FF867C}">
                    <a14:compatExt spid="_x0000_s998405"/>
                  </a:ext>
                  <a:ext uri="{FF2B5EF4-FFF2-40B4-BE49-F238E27FC236}">
                    <a16:creationId xmlns:a16="http://schemas.microsoft.com/office/drawing/2014/main" id="{00000000-0008-0000-1600-000005980E00}"/>
                  </a:ext>
                </a:extLst>
              </xdr:cNvPr>
              <xdr:cNvSpPr/>
            </xdr:nvSpPr>
            <xdr:spPr bwMode="auto">
              <a:xfrm>
                <a:off x="447664" y="1152532"/>
                <a:ext cx="485774"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98406" name="Check Box 6" hidden="1">
                <a:extLst>
                  <a:ext uri="{63B3BB69-23CF-44E3-9099-C40C66FF867C}">
                    <a14:compatExt spid="_x0000_s998406"/>
                  </a:ext>
                  <a:ext uri="{FF2B5EF4-FFF2-40B4-BE49-F238E27FC236}">
                    <a16:creationId xmlns:a16="http://schemas.microsoft.com/office/drawing/2014/main" id="{00000000-0008-0000-1600-000006980E00}"/>
                  </a:ext>
                </a:extLst>
              </xdr:cNvPr>
              <xdr:cNvSpPr/>
            </xdr:nvSpPr>
            <xdr:spPr bwMode="auto">
              <a:xfrm>
                <a:off x="3724332" y="1152522"/>
                <a:ext cx="676263" cy="1714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40</xdr:row>
          <xdr:rowOff>0</xdr:rowOff>
        </xdr:from>
        <xdr:to>
          <xdr:col>24</xdr:col>
          <xdr:colOff>152400</xdr:colOff>
          <xdr:row>41</xdr:row>
          <xdr:rowOff>0</xdr:rowOff>
        </xdr:to>
        <xdr:grpSp>
          <xdr:nvGrpSpPr>
            <xdr:cNvPr id="11" name="グループ化 10">
              <a:extLst>
                <a:ext uri="{FF2B5EF4-FFF2-40B4-BE49-F238E27FC236}">
                  <a16:creationId xmlns:a16="http://schemas.microsoft.com/office/drawing/2014/main" id="{00000000-0008-0000-1600-000005000000}"/>
                </a:ext>
              </a:extLst>
            </xdr:cNvPr>
            <xdr:cNvGrpSpPr/>
          </xdr:nvGrpSpPr>
          <xdr:grpSpPr>
            <a:xfrm>
              <a:off x="2924175" y="7581900"/>
              <a:ext cx="1447800" cy="171450"/>
              <a:chOff x="3105087" y="1085850"/>
              <a:chExt cx="1447863" cy="209550"/>
            </a:xfrm>
          </xdr:grpSpPr>
          <xdr:sp macro="" textlink="">
            <xdr:nvSpPr>
              <xdr:cNvPr id="998407" name="Check Box 7" hidden="1">
                <a:extLst>
                  <a:ext uri="{63B3BB69-23CF-44E3-9099-C40C66FF867C}">
                    <a14:compatExt spid="_x0000_s998407"/>
                  </a:ext>
                  <a:ext uri="{FF2B5EF4-FFF2-40B4-BE49-F238E27FC236}">
                    <a16:creationId xmlns:a16="http://schemas.microsoft.com/office/drawing/2014/main" id="{00000000-0008-0000-1600-000007980E00}"/>
                  </a:ext>
                </a:extLst>
              </xdr:cNvPr>
              <xdr:cNvSpPr/>
            </xdr:nvSpPr>
            <xdr:spPr bwMode="auto">
              <a:xfrm>
                <a:off x="3105087"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998408" name="Check Box 8" hidden="1">
                <a:extLst>
                  <a:ext uri="{63B3BB69-23CF-44E3-9099-C40C66FF867C}">
                    <a14:compatExt spid="_x0000_s998408"/>
                  </a:ext>
                  <a:ext uri="{FF2B5EF4-FFF2-40B4-BE49-F238E27FC236}">
                    <a16:creationId xmlns:a16="http://schemas.microsoft.com/office/drawing/2014/main" id="{00000000-0008-0000-1600-000008980E00}"/>
                  </a:ext>
                </a:extLst>
              </xdr:cNvPr>
              <xdr:cNvSpPr/>
            </xdr:nvSpPr>
            <xdr:spPr bwMode="auto">
              <a:xfrm>
                <a:off x="3876674"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43</xdr:row>
          <xdr:rowOff>0</xdr:rowOff>
        </xdr:from>
        <xdr:to>
          <xdr:col>24</xdr:col>
          <xdr:colOff>152400</xdr:colOff>
          <xdr:row>44</xdr:row>
          <xdr:rowOff>0</xdr:rowOff>
        </xdr:to>
        <xdr:grpSp>
          <xdr:nvGrpSpPr>
            <xdr:cNvPr id="14" name="グループ化 13">
              <a:extLst>
                <a:ext uri="{FF2B5EF4-FFF2-40B4-BE49-F238E27FC236}">
                  <a16:creationId xmlns:a16="http://schemas.microsoft.com/office/drawing/2014/main" id="{00000000-0008-0000-1600-000006000000}"/>
                </a:ext>
              </a:extLst>
            </xdr:cNvPr>
            <xdr:cNvGrpSpPr/>
          </xdr:nvGrpSpPr>
          <xdr:grpSpPr>
            <a:xfrm>
              <a:off x="2924175" y="8077200"/>
              <a:ext cx="1447800" cy="171450"/>
              <a:chOff x="3105087" y="1085850"/>
              <a:chExt cx="1447863" cy="209550"/>
            </a:xfrm>
          </xdr:grpSpPr>
          <xdr:sp macro="" textlink="">
            <xdr:nvSpPr>
              <xdr:cNvPr id="998409" name="Check Box 9" hidden="1">
                <a:extLst>
                  <a:ext uri="{63B3BB69-23CF-44E3-9099-C40C66FF867C}">
                    <a14:compatExt spid="_x0000_s998409"/>
                  </a:ext>
                  <a:ext uri="{FF2B5EF4-FFF2-40B4-BE49-F238E27FC236}">
                    <a16:creationId xmlns:a16="http://schemas.microsoft.com/office/drawing/2014/main" id="{00000000-0008-0000-1600-000009980E00}"/>
                  </a:ext>
                </a:extLst>
              </xdr:cNvPr>
              <xdr:cNvSpPr/>
            </xdr:nvSpPr>
            <xdr:spPr bwMode="auto">
              <a:xfrm>
                <a:off x="3105087"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98410" name="Check Box 10" hidden="1">
                <a:extLst>
                  <a:ext uri="{63B3BB69-23CF-44E3-9099-C40C66FF867C}">
                    <a14:compatExt spid="_x0000_s998410"/>
                  </a:ext>
                  <a:ext uri="{FF2B5EF4-FFF2-40B4-BE49-F238E27FC236}">
                    <a16:creationId xmlns:a16="http://schemas.microsoft.com/office/drawing/2014/main" id="{00000000-0008-0000-1600-00000A980E00}"/>
                  </a:ext>
                </a:extLst>
              </xdr:cNvPr>
              <xdr:cNvSpPr/>
            </xdr:nvSpPr>
            <xdr:spPr bwMode="auto">
              <a:xfrm>
                <a:off x="3876674"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46</xdr:row>
          <xdr:rowOff>0</xdr:rowOff>
        </xdr:from>
        <xdr:to>
          <xdr:col>24</xdr:col>
          <xdr:colOff>152400</xdr:colOff>
          <xdr:row>47</xdr:row>
          <xdr:rowOff>0</xdr:rowOff>
        </xdr:to>
        <xdr:grpSp>
          <xdr:nvGrpSpPr>
            <xdr:cNvPr id="17" name="グループ化 16">
              <a:extLst>
                <a:ext uri="{FF2B5EF4-FFF2-40B4-BE49-F238E27FC236}">
                  <a16:creationId xmlns:a16="http://schemas.microsoft.com/office/drawing/2014/main" id="{00000000-0008-0000-1600-000007000000}"/>
                </a:ext>
              </a:extLst>
            </xdr:cNvPr>
            <xdr:cNvGrpSpPr/>
          </xdr:nvGrpSpPr>
          <xdr:grpSpPr>
            <a:xfrm>
              <a:off x="2924175" y="8591550"/>
              <a:ext cx="1447800" cy="171450"/>
              <a:chOff x="3105087" y="1085850"/>
              <a:chExt cx="1447863" cy="209550"/>
            </a:xfrm>
          </xdr:grpSpPr>
          <xdr:sp macro="" textlink="">
            <xdr:nvSpPr>
              <xdr:cNvPr id="998411" name="Check Box 11" hidden="1">
                <a:extLst>
                  <a:ext uri="{63B3BB69-23CF-44E3-9099-C40C66FF867C}">
                    <a14:compatExt spid="_x0000_s998411"/>
                  </a:ext>
                  <a:ext uri="{FF2B5EF4-FFF2-40B4-BE49-F238E27FC236}">
                    <a16:creationId xmlns:a16="http://schemas.microsoft.com/office/drawing/2014/main" id="{00000000-0008-0000-1600-00000B980E00}"/>
                  </a:ext>
                </a:extLst>
              </xdr:cNvPr>
              <xdr:cNvSpPr/>
            </xdr:nvSpPr>
            <xdr:spPr bwMode="auto">
              <a:xfrm>
                <a:off x="3105087"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98412" name="Check Box 12" hidden="1">
                <a:extLst>
                  <a:ext uri="{63B3BB69-23CF-44E3-9099-C40C66FF867C}">
                    <a14:compatExt spid="_x0000_s998412"/>
                  </a:ext>
                  <a:ext uri="{FF2B5EF4-FFF2-40B4-BE49-F238E27FC236}">
                    <a16:creationId xmlns:a16="http://schemas.microsoft.com/office/drawing/2014/main" id="{00000000-0008-0000-1600-00000C980E00}"/>
                  </a:ext>
                </a:extLst>
              </xdr:cNvPr>
              <xdr:cNvSpPr/>
            </xdr:nvSpPr>
            <xdr:spPr bwMode="auto">
              <a:xfrm>
                <a:off x="3876674"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50</xdr:row>
          <xdr:rowOff>0</xdr:rowOff>
        </xdr:from>
        <xdr:to>
          <xdr:col>24</xdr:col>
          <xdr:colOff>152400</xdr:colOff>
          <xdr:row>51</xdr:row>
          <xdr:rowOff>0</xdr:rowOff>
        </xdr:to>
        <xdr:grpSp>
          <xdr:nvGrpSpPr>
            <xdr:cNvPr id="20" name="グループ化 19">
              <a:extLst>
                <a:ext uri="{FF2B5EF4-FFF2-40B4-BE49-F238E27FC236}">
                  <a16:creationId xmlns:a16="http://schemas.microsoft.com/office/drawing/2014/main" id="{00000000-0008-0000-1600-000008000000}"/>
                </a:ext>
              </a:extLst>
            </xdr:cNvPr>
            <xdr:cNvGrpSpPr/>
          </xdr:nvGrpSpPr>
          <xdr:grpSpPr>
            <a:xfrm>
              <a:off x="2924175" y="9277350"/>
              <a:ext cx="1447800" cy="171450"/>
              <a:chOff x="3105087" y="1085850"/>
              <a:chExt cx="1447863" cy="209550"/>
            </a:xfrm>
          </xdr:grpSpPr>
          <xdr:sp macro="" textlink="">
            <xdr:nvSpPr>
              <xdr:cNvPr id="998413" name="Check Box 13" hidden="1">
                <a:extLst>
                  <a:ext uri="{63B3BB69-23CF-44E3-9099-C40C66FF867C}">
                    <a14:compatExt spid="_x0000_s998413"/>
                  </a:ext>
                  <a:ext uri="{FF2B5EF4-FFF2-40B4-BE49-F238E27FC236}">
                    <a16:creationId xmlns:a16="http://schemas.microsoft.com/office/drawing/2014/main" id="{00000000-0008-0000-1600-00000D980E00}"/>
                  </a:ext>
                </a:extLst>
              </xdr:cNvPr>
              <xdr:cNvSpPr/>
            </xdr:nvSpPr>
            <xdr:spPr bwMode="auto">
              <a:xfrm>
                <a:off x="3105087"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98414" name="Check Box 14" hidden="1">
                <a:extLst>
                  <a:ext uri="{63B3BB69-23CF-44E3-9099-C40C66FF867C}">
                    <a14:compatExt spid="_x0000_s998414"/>
                  </a:ext>
                  <a:ext uri="{FF2B5EF4-FFF2-40B4-BE49-F238E27FC236}">
                    <a16:creationId xmlns:a16="http://schemas.microsoft.com/office/drawing/2014/main" id="{00000000-0008-0000-1600-00000E980E00}"/>
                  </a:ext>
                </a:extLst>
              </xdr:cNvPr>
              <xdr:cNvSpPr/>
            </xdr:nvSpPr>
            <xdr:spPr bwMode="auto">
              <a:xfrm>
                <a:off x="3876674"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25745</xdr:colOff>
          <xdr:row>53</xdr:row>
          <xdr:rowOff>2239</xdr:rowOff>
        </xdr:from>
        <xdr:to>
          <xdr:col>22</xdr:col>
          <xdr:colOff>20999</xdr:colOff>
          <xdr:row>54</xdr:row>
          <xdr:rowOff>17120</xdr:rowOff>
        </xdr:to>
        <xdr:grpSp>
          <xdr:nvGrpSpPr>
            <xdr:cNvPr id="23" name="グループ化 22">
              <a:extLst>
                <a:ext uri="{FF2B5EF4-FFF2-40B4-BE49-F238E27FC236}">
                  <a16:creationId xmlns:a16="http://schemas.microsoft.com/office/drawing/2014/main" id="{00000000-0008-0000-1600-000009000000}"/>
                </a:ext>
              </a:extLst>
            </xdr:cNvPr>
            <xdr:cNvGrpSpPr/>
          </xdr:nvGrpSpPr>
          <xdr:grpSpPr>
            <a:xfrm>
              <a:off x="3159470" y="9803464"/>
              <a:ext cx="719154" cy="186331"/>
              <a:chOff x="3152767" y="9764040"/>
              <a:chExt cx="1200161" cy="209540"/>
            </a:xfrm>
          </xdr:grpSpPr>
          <xdr:sp macro="" textlink="">
            <xdr:nvSpPr>
              <xdr:cNvPr id="998415" name="Check Box 15" hidden="1">
                <a:extLst>
                  <a:ext uri="{63B3BB69-23CF-44E3-9099-C40C66FF867C}">
                    <a14:compatExt spid="_x0000_s998415"/>
                  </a:ext>
                  <a:ext uri="{FF2B5EF4-FFF2-40B4-BE49-F238E27FC236}">
                    <a16:creationId xmlns:a16="http://schemas.microsoft.com/office/drawing/2014/main" id="{00000000-0008-0000-1600-00000F980E00}"/>
                  </a:ext>
                </a:extLst>
              </xdr:cNvPr>
              <xdr:cNvSpPr/>
            </xdr:nvSpPr>
            <xdr:spPr bwMode="auto">
              <a:xfrm>
                <a:off x="3152767" y="9764040"/>
                <a:ext cx="523874" cy="2095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998416" name="Check Box 16" hidden="1">
                <a:extLst>
                  <a:ext uri="{63B3BB69-23CF-44E3-9099-C40C66FF867C}">
                    <a14:compatExt spid="_x0000_s998416"/>
                  </a:ext>
                  <a:ext uri="{FF2B5EF4-FFF2-40B4-BE49-F238E27FC236}">
                    <a16:creationId xmlns:a16="http://schemas.microsoft.com/office/drawing/2014/main" id="{00000000-0008-0000-1600-000010980E00}"/>
                  </a:ext>
                </a:extLst>
              </xdr:cNvPr>
              <xdr:cNvSpPr/>
            </xdr:nvSpPr>
            <xdr:spPr bwMode="auto">
              <a:xfrm>
                <a:off x="3676656" y="9782169"/>
                <a:ext cx="676272"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25745</xdr:colOff>
          <xdr:row>53</xdr:row>
          <xdr:rowOff>154764</xdr:rowOff>
        </xdr:from>
        <xdr:to>
          <xdr:col>22</xdr:col>
          <xdr:colOff>20999</xdr:colOff>
          <xdr:row>54</xdr:row>
          <xdr:rowOff>169645</xdr:rowOff>
        </xdr:to>
        <xdr:grpSp>
          <xdr:nvGrpSpPr>
            <xdr:cNvPr id="26" name="グループ化 25">
              <a:extLst>
                <a:ext uri="{FF2B5EF4-FFF2-40B4-BE49-F238E27FC236}">
                  <a16:creationId xmlns:a16="http://schemas.microsoft.com/office/drawing/2014/main" id="{00000000-0008-0000-1600-00000A000000}"/>
                </a:ext>
              </a:extLst>
            </xdr:cNvPr>
            <xdr:cNvGrpSpPr/>
          </xdr:nvGrpSpPr>
          <xdr:grpSpPr>
            <a:xfrm>
              <a:off x="3159470" y="9955989"/>
              <a:ext cx="719154" cy="186331"/>
              <a:chOff x="3152767" y="9764109"/>
              <a:chExt cx="1200161" cy="209540"/>
            </a:xfrm>
          </xdr:grpSpPr>
          <xdr:sp macro="" textlink="">
            <xdr:nvSpPr>
              <xdr:cNvPr id="998417" name="Check Box 17" hidden="1">
                <a:extLst>
                  <a:ext uri="{63B3BB69-23CF-44E3-9099-C40C66FF867C}">
                    <a14:compatExt spid="_x0000_s998417"/>
                  </a:ext>
                  <a:ext uri="{FF2B5EF4-FFF2-40B4-BE49-F238E27FC236}">
                    <a16:creationId xmlns:a16="http://schemas.microsoft.com/office/drawing/2014/main" id="{00000000-0008-0000-1600-000011980E00}"/>
                  </a:ext>
                </a:extLst>
              </xdr:cNvPr>
              <xdr:cNvSpPr/>
            </xdr:nvSpPr>
            <xdr:spPr bwMode="auto">
              <a:xfrm>
                <a:off x="3152767" y="9764109"/>
                <a:ext cx="523874" cy="2095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998418" name="Check Box 18" hidden="1">
                <a:extLst>
                  <a:ext uri="{63B3BB69-23CF-44E3-9099-C40C66FF867C}">
                    <a14:compatExt spid="_x0000_s998418"/>
                  </a:ext>
                  <a:ext uri="{FF2B5EF4-FFF2-40B4-BE49-F238E27FC236}">
                    <a16:creationId xmlns:a16="http://schemas.microsoft.com/office/drawing/2014/main" id="{00000000-0008-0000-1600-000012980E00}"/>
                  </a:ext>
                </a:extLst>
              </xdr:cNvPr>
              <xdr:cNvSpPr/>
            </xdr:nvSpPr>
            <xdr:spPr bwMode="auto">
              <a:xfrm>
                <a:off x="3676656" y="9782171"/>
                <a:ext cx="676272"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49675</xdr:colOff>
          <xdr:row>25</xdr:row>
          <xdr:rowOff>28562</xdr:rowOff>
        </xdr:from>
        <xdr:to>
          <xdr:col>17</xdr:col>
          <xdr:colOff>452</xdr:colOff>
          <xdr:row>36</xdr:row>
          <xdr:rowOff>180971</xdr:rowOff>
        </xdr:to>
        <xdr:grpSp>
          <xdr:nvGrpSpPr>
            <xdr:cNvPr id="29" name="グループ化 28">
              <a:extLst>
                <a:ext uri="{FF2B5EF4-FFF2-40B4-BE49-F238E27FC236}">
                  <a16:creationId xmlns:a16="http://schemas.microsoft.com/office/drawing/2014/main" id="{00000000-0008-0000-1600-00000B000000}"/>
                </a:ext>
              </a:extLst>
            </xdr:cNvPr>
            <xdr:cNvGrpSpPr/>
          </xdr:nvGrpSpPr>
          <xdr:grpSpPr>
            <a:xfrm>
              <a:off x="1192675" y="4181462"/>
              <a:ext cx="1760527" cy="2667009"/>
              <a:chOff x="1150070" y="4134977"/>
              <a:chExt cx="1361220" cy="2582807"/>
            </a:xfrm>
          </xdr:grpSpPr>
          <xdr:grpSp>
            <xdr:nvGrpSpPr>
              <xdr:cNvPr id="30" name="グループ化 29">
                <a:extLst>
                  <a:ext uri="{FF2B5EF4-FFF2-40B4-BE49-F238E27FC236}">
                    <a16:creationId xmlns:a16="http://schemas.microsoft.com/office/drawing/2014/main" id="{00000000-0008-0000-1600-00000C000000}"/>
                  </a:ext>
                </a:extLst>
              </xdr:cNvPr>
              <xdr:cNvGrpSpPr/>
            </xdr:nvGrpSpPr>
            <xdr:grpSpPr>
              <a:xfrm>
                <a:off x="1156991" y="4134977"/>
                <a:ext cx="1304069" cy="164279"/>
                <a:chOff x="1156991" y="4106402"/>
                <a:chExt cx="1304069" cy="164279"/>
              </a:xfrm>
            </xdr:grpSpPr>
            <xdr:sp macro="" textlink="">
              <xdr:nvSpPr>
                <xdr:cNvPr id="998419" name="Check Box 19" hidden="1">
                  <a:extLst>
                    <a:ext uri="{63B3BB69-23CF-44E3-9099-C40C66FF867C}">
                      <a14:compatExt spid="_x0000_s998419"/>
                    </a:ext>
                    <a:ext uri="{FF2B5EF4-FFF2-40B4-BE49-F238E27FC236}">
                      <a16:creationId xmlns:a16="http://schemas.microsoft.com/office/drawing/2014/main" id="{00000000-0008-0000-1600-000013980E00}"/>
                    </a:ext>
                  </a:extLst>
                </xdr:cNvPr>
                <xdr:cNvSpPr/>
              </xdr:nvSpPr>
              <xdr:spPr bwMode="auto">
                <a:xfrm>
                  <a:off x="1156991" y="4115622"/>
                  <a:ext cx="386360"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998420" name="Check Box 20" hidden="1">
                  <a:extLst>
                    <a:ext uri="{63B3BB69-23CF-44E3-9099-C40C66FF867C}">
                      <a14:compatExt spid="_x0000_s998420"/>
                    </a:ext>
                    <a:ext uri="{FF2B5EF4-FFF2-40B4-BE49-F238E27FC236}">
                      <a16:creationId xmlns:a16="http://schemas.microsoft.com/office/drawing/2014/main" id="{00000000-0008-0000-1600-000014980E00}"/>
                    </a:ext>
                  </a:extLst>
                </xdr:cNvPr>
                <xdr:cNvSpPr/>
              </xdr:nvSpPr>
              <xdr:spPr bwMode="auto">
                <a:xfrm>
                  <a:off x="1613265" y="4109485"/>
                  <a:ext cx="386366" cy="1554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998421" name="Check Box 21" hidden="1">
                  <a:extLst>
                    <a:ext uri="{63B3BB69-23CF-44E3-9099-C40C66FF867C}">
                      <a14:compatExt spid="_x0000_s998421"/>
                    </a:ext>
                    <a:ext uri="{FF2B5EF4-FFF2-40B4-BE49-F238E27FC236}">
                      <a16:creationId xmlns:a16="http://schemas.microsoft.com/office/drawing/2014/main" id="{00000000-0008-0000-1600-000015980E00}"/>
                    </a:ext>
                  </a:extLst>
                </xdr:cNvPr>
                <xdr:cNvSpPr/>
              </xdr:nvSpPr>
              <xdr:spPr bwMode="auto">
                <a:xfrm>
                  <a:off x="2090386" y="4106402"/>
                  <a:ext cx="370674" cy="1557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31" name="グループ化 30">
                <a:extLst>
                  <a:ext uri="{FF2B5EF4-FFF2-40B4-BE49-F238E27FC236}">
                    <a16:creationId xmlns:a16="http://schemas.microsoft.com/office/drawing/2014/main" id="{00000000-0008-0000-1600-00000D000000}"/>
                  </a:ext>
                </a:extLst>
              </xdr:cNvPr>
              <xdr:cNvGrpSpPr/>
            </xdr:nvGrpSpPr>
            <xdr:grpSpPr>
              <a:xfrm>
                <a:off x="1162843" y="4379207"/>
                <a:ext cx="1333438" cy="168364"/>
                <a:chOff x="1167309" y="4107554"/>
                <a:chExt cx="1333438" cy="168364"/>
              </a:xfrm>
            </xdr:grpSpPr>
            <xdr:sp macro="" textlink="">
              <xdr:nvSpPr>
                <xdr:cNvPr id="998422" name="Check Box 22" hidden="1">
                  <a:extLst>
                    <a:ext uri="{63B3BB69-23CF-44E3-9099-C40C66FF867C}">
                      <a14:compatExt spid="_x0000_s998422"/>
                    </a:ext>
                    <a:ext uri="{FF2B5EF4-FFF2-40B4-BE49-F238E27FC236}">
                      <a16:creationId xmlns:a16="http://schemas.microsoft.com/office/drawing/2014/main" id="{00000000-0008-0000-1600-000016980E00}"/>
                    </a:ext>
                  </a:extLst>
                </xdr:cNvPr>
                <xdr:cNvSpPr/>
              </xdr:nvSpPr>
              <xdr:spPr bwMode="auto">
                <a:xfrm>
                  <a:off x="1167309" y="4107554"/>
                  <a:ext cx="386357" cy="15578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998423" name="Check Box 23" hidden="1">
                  <a:extLst>
                    <a:ext uri="{63B3BB69-23CF-44E3-9099-C40C66FF867C}">
                      <a14:compatExt spid="_x0000_s998423"/>
                    </a:ext>
                    <a:ext uri="{FF2B5EF4-FFF2-40B4-BE49-F238E27FC236}">
                      <a16:creationId xmlns:a16="http://schemas.microsoft.com/office/drawing/2014/main" id="{00000000-0008-0000-1600-000017980E00}"/>
                    </a:ext>
                  </a:extLst>
                </xdr:cNvPr>
                <xdr:cNvSpPr/>
              </xdr:nvSpPr>
              <xdr:spPr bwMode="auto">
                <a:xfrm>
                  <a:off x="1633784" y="4121213"/>
                  <a:ext cx="402713" cy="1547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998424" name="Check Box 24" hidden="1">
                  <a:extLst>
                    <a:ext uri="{63B3BB69-23CF-44E3-9099-C40C66FF867C}">
                      <a14:compatExt spid="_x0000_s998424"/>
                    </a:ext>
                    <a:ext uri="{FF2B5EF4-FFF2-40B4-BE49-F238E27FC236}">
                      <a16:creationId xmlns:a16="http://schemas.microsoft.com/office/drawing/2014/main" id="{00000000-0008-0000-1600-000018980E00}"/>
                    </a:ext>
                  </a:extLst>
                </xdr:cNvPr>
                <xdr:cNvSpPr/>
              </xdr:nvSpPr>
              <xdr:spPr bwMode="auto">
                <a:xfrm>
                  <a:off x="2099424" y="4120316"/>
                  <a:ext cx="401323" cy="1541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32" name="グループ化 31">
                <a:extLst>
                  <a:ext uri="{FF2B5EF4-FFF2-40B4-BE49-F238E27FC236}">
                    <a16:creationId xmlns:a16="http://schemas.microsoft.com/office/drawing/2014/main" id="{00000000-0008-0000-1600-00000E000000}"/>
                  </a:ext>
                </a:extLst>
              </xdr:cNvPr>
              <xdr:cNvGrpSpPr/>
            </xdr:nvGrpSpPr>
            <xdr:grpSpPr>
              <a:xfrm>
                <a:off x="1155583" y="4610821"/>
                <a:ext cx="1345581" cy="163277"/>
                <a:chOff x="1160049" y="4110568"/>
                <a:chExt cx="1345581" cy="163277"/>
              </a:xfrm>
            </xdr:grpSpPr>
            <xdr:sp macro="" textlink="">
              <xdr:nvSpPr>
                <xdr:cNvPr id="998425" name="Check Box 25" hidden="1">
                  <a:extLst>
                    <a:ext uri="{63B3BB69-23CF-44E3-9099-C40C66FF867C}">
                      <a14:compatExt spid="_x0000_s998425"/>
                    </a:ext>
                    <a:ext uri="{FF2B5EF4-FFF2-40B4-BE49-F238E27FC236}">
                      <a16:creationId xmlns:a16="http://schemas.microsoft.com/office/drawing/2014/main" id="{00000000-0008-0000-1600-000019980E00}"/>
                    </a:ext>
                  </a:extLst>
                </xdr:cNvPr>
                <xdr:cNvSpPr/>
              </xdr:nvSpPr>
              <xdr:spPr bwMode="auto">
                <a:xfrm>
                  <a:off x="1160049" y="4118770"/>
                  <a:ext cx="402707" cy="155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998426" name="Check Box 26" hidden="1">
                  <a:extLst>
                    <a:ext uri="{63B3BB69-23CF-44E3-9099-C40C66FF867C}">
                      <a14:compatExt spid="_x0000_s998426"/>
                    </a:ext>
                    <a:ext uri="{FF2B5EF4-FFF2-40B4-BE49-F238E27FC236}">
                      <a16:creationId xmlns:a16="http://schemas.microsoft.com/office/drawing/2014/main" id="{00000000-0008-0000-1600-00001A980E00}"/>
                    </a:ext>
                  </a:extLst>
                </xdr:cNvPr>
                <xdr:cNvSpPr/>
              </xdr:nvSpPr>
              <xdr:spPr bwMode="auto">
                <a:xfrm>
                  <a:off x="1649665" y="4110568"/>
                  <a:ext cx="370677" cy="1554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998427" name="Check Box 27" hidden="1">
                  <a:extLst>
                    <a:ext uri="{63B3BB69-23CF-44E3-9099-C40C66FF867C}">
                      <a14:compatExt spid="_x0000_s998427"/>
                    </a:ext>
                    <a:ext uri="{FF2B5EF4-FFF2-40B4-BE49-F238E27FC236}">
                      <a16:creationId xmlns:a16="http://schemas.microsoft.com/office/drawing/2014/main" id="{00000000-0008-0000-1600-00001B980E00}"/>
                    </a:ext>
                  </a:extLst>
                </xdr:cNvPr>
                <xdr:cNvSpPr/>
              </xdr:nvSpPr>
              <xdr:spPr bwMode="auto">
                <a:xfrm>
                  <a:off x="2120598" y="4114829"/>
                  <a:ext cx="385032" cy="155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33" name="グループ化 32">
                <a:extLst>
                  <a:ext uri="{FF2B5EF4-FFF2-40B4-BE49-F238E27FC236}">
                    <a16:creationId xmlns:a16="http://schemas.microsoft.com/office/drawing/2014/main" id="{00000000-0008-0000-1600-00000F000000}"/>
                  </a:ext>
                </a:extLst>
              </xdr:cNvPr>
              <xdr:cNvGrpSpPr/>
            </xdr:nvGrpSpPr>
            <xdr:grpSpPr>
              <a:xfrm>
                <a:off x="1160261" y="4824430"/>
                <a:ext cx="1327025" cy="173067"/>
                <a:chOff x="1164727" y="4095577"/>
                <a:chExt cx="1327025" cy="173067"/>
              </a:xfrm>
            </xdr:grpSpPr>
            <xdr:sp macro="" textlink="">
              <xdr:nvSpPr>
                <xdr:cNvPr id="998428" name="Check Box 28" hidden="1">
                  <a:extLst>
                    <a:ext uri="{63B3BB69-23CF-44E3-9099-C40C66FF867C}">
                      <a14:compatExt spid="_x0000_s998428"/>
                    </a:ext>
                    <a:ext uri="{FF2B5EF4-FFF2-40B4-BE49-F238E27FC236}">
                      <a16:creationId xmlns:a16="http://schemas.microsoft.com/office/drawing/2014/main" id="{00000000-0008-0000-1600-00001C980E00}"/>
                    </a:ext>
                  </a:extLst>
                </xdr:cNvPr>
                <xdr:cNvSpPr/>
              </xdr:nvSpPr>
              <xdr:spPr bwMode="auto">
                <a:xfrm>
                  <a:off x="1164727" y="4112493"/>
                  <a:ext cx="369395" cy="1550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998429" name="Check Box 29" hidden="1">
                  <a:extLst>
                    <a:ext uri="{63B3BB69-23CF-44E3-9099-C40C66FF867C}">
                      <a14:compatExt spid="_x0000_s998429"/>
                    </a:ext>
                    <a:ext uri="{FF2B5EF4-FFF2-40B4-BE49-F238E27FC236}">
                      <a16:creationId xmlns:a16="http://schemas.microsoft.com/office/drawing/2014/main" id="{00000000-0008-0000-1600-00001D980E00}"/>
                    </a:ext>
                  </a:extLst>
                </xdr:cNvPr>
                <xdr:cNvSpPr/>
              </xdr:nvSpPr>
              <xdr:spPr bwMode="auto">
                <a:xfrm>
                  <a:off x="1634515" y="4095577"/>
                  <a:ext cx="401262" cy="1546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998430" name="Check Box 30" hidden="1">
                  <a:extLst>
                    <a:ext uri="{63B3BB69-23CF-44E3-9099-C40C66FF867C}">
                      <a14:compatExt spid="_x0000_s998430"/>
                    </a:ext>
                    <a:ext uri="{FF2B5EF4-FFF2-40B4-BE49-F238E27FC236}">
                      <a16:creationId xmlns:a16="http://schemas.microsoft.com/office/drawing/2014/main" id="{00000000-0008-0000-1600-00001E980E00}"/>
                    </a:ext>
                  </a:extLst>
                </xdr:cNvPr>
                <xdr:cNvSpPr/>
              </xdr:nvSpPr>
              <xdr:spPr bwMode="auto">
                <a:xfrm>
                  <a:off x="2104051" y="4113954"/>
                  <a:ext cx="387701" cy="1546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34" name="グループ化 33">
                <a:extLst>
                  <a:ext uri="{FF2B5EF4-FFF2-40B4-BE49-F238E27FC236}">
                    <a16:creationId xmlns:a16="http://schemas.microsoft.com/office/drawing/2014/main" id="{00000000-0008-0000-1600-000010000000}"/>
                  </a:ext>
                </a:extLst>
              </xdr:cNvPr>
              <xdr:cNvGrpSpPr/>
            </xdr:nvGrpSpPr>
            <xdr:grpSpPr>
              <a:xfrm>
                <a:off x="1158012" y="5035250"/>
                <a:ext cx="1326094" cy="199023"/>
                <a:chOff x="1162478" y="4077797"/>
                <a:chExt cx="1326094" cy="199023"/>
              </a:xfrm>
            </xdr:grpSpPr>
            <xdr:sp macro="" textlink="">
              <xdr:nvSpPr>
                <xdr:cNvPr id="998431" name="Check Box 31" hidden="1">
                  <a:extLst>
                    <a:ext uri="{63B3BB69-23CF-44E3-9099-C40C66FF867C}">
                      <a14:compatExt spid="_x0000_s998431"/>
                    </a:ext>
                    <a:ext uri="{FF2B5EF4-FFF2-40B4-BE49-F238E27FC236}">
                      <a16:creationId xmlns:a16="http://schemas.microsoft.com/office/drawing/2014/main" id="{00000000-0008-0000-1600-00001F980E00}"/>
                    </a:ext>
                  </a:extLst>
                </xdr:cNvPr>
                <xdr:cNvSpPr/>
              </xdr:nvSpPr>
              <xdr:spPr bwMode="auto">
                <a:xfrm>
                  <a:off x="1162478" y="4101174"/>
                  <a:ext cx="401320" cy="1547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998432" name="Check Box 32" hidden="1">
                  <a:extLst>
                    <a:ext uri="{63B3BB69-23CF-44E3-9099-C40C66FF867C}">
                      <a14:compatExt spid="_x0000_s998432"/>
                    </a:ext>
                    <a:ext uri="{FF2B5EF4-FFF2-40B4-BE49-F238E27FC236}">
                      <a16:creationId xmlns:a16="http://schemas.microsoft.com/office/drawing/2014/main" id="{00000000-0008-0000-1600-000020980E00}"/>
                    </a:ext>
                  </a:extLst>
                </xdr:cNvPr>
                <xdr:cNvSpPr/>
              </xdr:nvSpPr>
              <xdr:spPr bwMode="auto">
                <a:xfrm>
                  <a:off x="1650339" y="4077797"/>
                  <a:ext cx="369342" cy="1554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998433" name="Check Box 33" hidden="1">
                  <a:extLst>
                    <a:ext uri="{63B3BB69-23CF-44E3-9099-C40C66FF867C}">
                      <a14:compatExt spid="_x0000_s998433"/>
                    </a:ext>
                    <a:ext uri="{FF2B5EF4-FFF2-40B4-BE49-F238E27FC236}">
                      <a16:creationId xmlns:a16="http://schemas.microsoft.com/office/drawing/2014/main" id="{00000000-0008-0000-1600-000021980E00}"/>
                    </a:ext>
                  </a:extLst>
                </xdr:cNvPr>
                <xdr:cNvSpPr/>
              </xdr:nvSpPr>
              <xdr:spPr bwMode="auto">
                <a:xfrm>
                  <a:off x="2103540" y="4121763"/>
                  <a:ext cx="385032" cy="1550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35" name="グループ化 34">
                <a:extLst>
                  <a:ext uri="{FF2B5EF4-FFF2-40B4-BE49-F238E27FC236}">
                    <a16:creationId xmlns:a16="http://schemas.microsoft.com/office/drawing/2014/main" id="{00000000-0008-0000-1600-000011000000}"/>
                  </a:ext>
                </a:extLst>
              </xdr:cNvPr>
              <xdr:cNvGrpSpPr/>
            </xdr:nvGrpSpPr>
            <xdr:grpSpPr>
              <a:xfrm>
                <a:off x="1165555" y="5261844"/>
                <a:ext cx="1321731" cy="182263"/>
                <a:chOff x="1170021" y="4085316"/>
                <a:chExt cx="1321731" cy="182263"/>
              </a:xfrm>
            </xdr:grpSpPr>
            <xdr:sp macro="" textlink="">
              <xdr:nvSpPr>
                <xdr:cNvPr id="998434" name="Check Box 34" hidden="1">
                  <a:extLst>
                    <a:ext uri="{63B3BB69-23CF-44E3-9099-C40C66FF867C}">
                      <a14:compatExt spid="_x0000_s998434"/>
                    </a:ext>
                    <a:ext uri="{FF2B5EF4-FFF2-40B4-BE49-F238E27FC236}">
                      <a16:creationId xmlns:a16="http://schemas.microsoft.com/office/drawing/2014/main" id="{00000000-0008-0000-1600-000022980E00}"/>
                    </a:ext>
                  </a:extLst>
                </xdr:cNvPr>
                <xdr:cNvSpPr/>
              </xdr:nvSpPr>
              <xdr:spPr bwMode="auto">
                <a:xfrm>
                  <a:off x="1170021" y="4102212"/>
                  <a:ext cx="371956" cy="15615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998435" name="Check Box 35" hidden="1">
                  <a:extLst>
                    <a:ext uri="{63B3BB69-23CF-44E3-9099-C40C66FF867C}">
                      <a14:compatExt spid="_x0000_s998435"/>
                    </a:ext>
                    <a:ext uri="{FF2B5EF4-FFF2-40B4-BE49-F238E27FC236}">
                      <a16:creationId xmlns:a16="http://schemas.microsoft.com/office/drawing/2014/main" id="{00000000-0008-0000-1600-000023980E00}"/>
                    </a:ext>
                  </a:extLst>
                </xdr:cNvPr>
                <xdr:cNvSpPr/>
              </xdr:nvSpPr>
              <xdr:spPr bwMode="auto">
                <a:xfrm>
                  <a:off x="1634515" y="4085316"/>
                  <a:ext cx="401262" cy="1547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998436" name="Check Box 36" hidden="1">
                  <a:extLst>
                    <a:ext uri="{63B3BB69-23CF-44E3-9099-C40C66FF867C}">
                      <a14:compatExt spid="_x0000_s998436"/>
                    </a:ext>
                    <a:ext uri="{FF2B5EF4-FFF2-40B4-BE49-F238E27FC236}">
                      <a16:creationId xmlns:a16="http://schemas.microsoft.com/office/drawing/2014/main" id="{00000000-0008-0000-1600-000024980E00}"/>
                    </a:ext>
                  </a:extLst>
                </xdr:cNvPr>
                <xdr:cNvSpPr/>
              </xdr:nvSpPr>
              <xdr:spPr bwMode="auto">
                <a:xfrm>
                  <a:off x="2104051" y="4112889"/>
                  <a:ext cx="387701" cy="1546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36" name="グループ化 35">
                <a:extLst>
                  <a:ext uri="{FF2B5EF4-FFF2-40B4-BE49-F238E27FC236}">
                    <a16:creationId xmlns:a16="http://schemas.microsoft.com/office/drawing/2014/main" id="{00000000-0008-0000-1600-000012000000}"/>
                  </a:ext>
                </a:extLst>
              </xdr:cNvPr>
              <xdr:cNvGrpSpPr/>
            </xdr:nvGrpSpPr>
            <xdr:grpSpPr>
              <a:xfrm>
                <a:off x="1162912" y="5481384"/>
                <a:ext cx="1330809" cy="173727"/>
                <a:chOff x="1167378" y="4066731"/>
                <a:chExt cx="1330809" cy="173727"/>
              </a:xfrm>
            </xdr:grpSpPr>
            <xdr:sp macro="" textlink="">
              <xdr:nvSpPr>
                <xdr:cNvPr id="998437" name="Check Box 37" hidden="1">
                  <a:extLst>
                    <a:ext uri="{63B3BB69-23CF-44E3-9099-C40C66FF867C}">
                      <a14:compatExt spid="_x0000_s998437"/>
                    </a:ext>
                    <a:ext uri="{FF2B5EF4-FFF2-40B4-BE49-F238E27FC236}">
                      <a16:creationId xmlns:a16="http://schemas.microsoft.com/office/drawing/2014/main" id="{00000000-0008-0000-1600-000025980E00}"/>
                    </a:ext>
                  </a:extLst>
                </xdr:cNvPr>
                <xdr:cNvSpPr/>
              </xdr:nvSpPr>
              <xdr:spPr bwMode="auto">
                <a:xfrm>
                  <a:off x="1167378" y="4081654"/>
                  <a:ext cx="404101" cy="1547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998438" name="Check Box 38" hidden="1">
                  <a:extLst>
                    <a:ext uri="{63B3BB69-23CF-44E3-9099-C40C66FF867C}">
                      <a14:compatExt spid="_x0000_s998438"/>
                    </a:ext>
                    <a:ext uri="{FF2B5EF4-FFF2-40B4-BE49-F238E27FC236}">
                      <a16:creationId xmlns:a16="http://schemas.microsoft.com/office/drawing/2014/main" id="{00000000-0008-0000-1600-000026980E00}"/>
                    </a:ext>
                  </a:extLst>
                </xdr:cNvPr>
                <xdr:cNvSpPr/>
              </xdr:nvSpPr>
              <xdr:spPr bwMode="auto">
                <a:xfrm>
                  <a:off x="1649667" y="4085042"/>
                  <a:ext cx="370677" cy="1554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998439" name="Check Box 39" hidden="1">
                  <a:extLst>
                    <a:ext uri="{63B3BB69-23CF-44E3-9099-C40C66FF867C}">
                      <a14:compatExt spid="_x0000_s998439"/>
                    </a:ext>
                    <a:ext uri="{FF2B5EF4-FFF2-40B4-BE49-F238E27FC236}">
                      <a16:creationId xmlns:a16="http://schemas.microsoft.com/office/drawing/2014/main" id="{00000000-0008-0000-1600-000027980E00}"/>
                    </a:ext>
                  </a:extLst>
                </xdr:cNvPr>
                <xdr:cNvSpPr/>
              </xdr:nvSpPr>
              <xdr:spPr bwMode="auto">
                <a:xfrm>
                  <a:off x="2113155" y="4066731"/>
                  <a:ext cx="385032" cy="1554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37" name="グループ化 36">
                <a:extLst>
                  <a:ext uri="{FF2B5EF4-FFF2-40B4-BE49-F238E27FC236}">
                    <a16:creationId xmlns:a16="http://schemas.microsoft.com/office/drawing/2014/main" id="{00000000-0008-0000-1600-000013000000}"/>
                  </a:ext>
                </a:extLst>
              </xdr:cNvPr>
              <xdr:cNvGrpSpPr/>
            </xdr:nvGrpSpPr>
            <xdr:grpSpPr>
              <a:xfrm>
                <a:off x="1165362" y="5648332"/>
                <a:ext cx="1345928" cy="212418"/>
                <a:chOff x="1169828" y="4005079"/>
                <a:chExt cx="1345928" cy="212418"/>
              </a:xfrm>
            </xdr:grpSpPr>
            <xdr:sp macro="" textlink="">
              <xdr:nvSpPr>
                <xdr:cNvPr id="998440" name="Check Box 40" hidden="1">
                  <a:extLst>
                    <a:ext uri="{63B3BB69-23CF-44E3-9099-C40C66FF867C}">
                      <a14:compatExt spid="_x0000_s998440"/>
                    </a:ext>
                    <a:ext uri="{FF2B5EF4-FFF2-40B4-BE49-F238E27FC236}">
                      <a16:creationId xmlns:a16="http://schemas.microsoft.com/office/drawing/2014/main" id="{00000000-0008-0000-1600-000028980E00}"/>
                    </a:ext>
                  </a:extLst>
                </xdr:cNvPr>
                <xdr:cNvSpPr/>
              </xdr:nvSpPr>
              <xdr:spPr bwMode="auto">
                <a:xfrm>
                  <a:off x="1169828" y="4057788"/>
                  <a:ext cx="370672" cy="1554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998441" name="Check Box 41" hidden="1">
                  <a:extLst>
                    <a:ext uri="{63B3BB69-23CF-44E3-9099-C40C66FF867C}">
                      <a14:compatExt spid="_x0000_s998441"/>
                    </a:ext>
                    <a:ext uri="{FF2B5EF4-FFF2-40B4-BE49-F238E27FC236}">
                      <a16:creationId xmlns:a16="http://schemas.microsoft.com/office/drawing/2014/main" id="{00000000-0008-0000-1600-000029980E00}"/>
                    </a:ext>
                  </a:extLst>
                </xdr:cNvPr>
                <xdr:cNvSpPr/>
              </xdr:nvSpPr>
              <xdr:spPr bwMode="auto">
                <a:xfrm>
                  <a:off x="1633785" y="4062791"/>
                  <a:ext cx="402713" cy="1547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998442" name="Check Box 42" hidden="1">
                  <a:extLst>
                    <a:ext uri="{63B3BB69-23CF-44E3-9099-C40C66FF867C}">
                      <a14:compatExt spid="_x0000_s998442"/>
                    </a:ext>
                    <a:ext uri="{FF2B5EF4-FFF2-40B4-BE49-F238E27FC236}">
                      <a16:creationId xmlns:a16="http://schemas.microsoft.com/office/drawing/2014/main" id="{00000000-0008-0000-1600-00002A980E00}"/>
                    </a:ext>
                  </a:extLst>
                </xdr:cNvPr>
                <xdr:cNvSpPr/>
              </xdr:nvSpPr>
              <xdr:spPr bwMode="auto">
                <a:xfrm>
                  <a:off x="2129392" y="4005079"/>
                  <a:ext cx="386364" cy="15505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38" name="グループ化 37">
                <a:extLst>
                  <a:ext uri="{FF2B5EF4-FFF2-40B4-BE49-F238E27FC236}">
                    <a16:creationId xmlns:a16="http://schemas.microsoft.com/office/drawing/2014/main" id="{00000000-0008-0000-1600-000014000000}"/>
                  </a:ext>
                </a:extLst>
              </xdr:cNvPr>
              <xdr:cNvGrpSpPr/>
            </xdr:nvGrpSpPr>
            <xdr:grpSpPr>
              <a:xfrm>
                <a:off x="1150070" y="5876925"/>
                <a:ext cx="1361220" cy="179658"/>
                <a:chOff x="1154536" y="4005072"/>
                <a:chExt cx="1361220" cy="179658"/>
              </a:xfrm>
            </xdr:grpSpPr>
            <xdr:sp macro="" textlink="">
              <xdr:nvSpPr>
                <xdr:cNvPr id="998443" name="Check Box 43" hidden="1">
                  <a:extLst>
                    <a:ext uri="{63B3BB69-23CF-44E3-9099-C40C66FF867C}">
                      <a14:compatExt spid="_x0000_s998443"/>
                    </a:ext>
                    <a:ext uri="{FF2B5EF4-FFF2-40B4-BE49-F238E27FC236}">
                      <a16:creationId xmlns:a16="http://schemas.microsoft.com/office/drawing/2014/main" id="{00000000-0008-0000-1600-00002B980E00}"/>
                    </a:ext>
                  </a:extLst>
                </xdr:cNvPr>
                <xdr:cNvSpPr/>
              </xdr:nvSpPr>
              <xdr:spPr bwMode="auto">
                <a:xfrm>
                  <a:off x="1154536" y="4029671"/>
                  <a:ext cx="38775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998444" name="Check Box 44" hidden="1">
                  <a:extLst>
                    <a:ext uri="{63B3BB69-23CF-44E3-9099-C40C66FF867C}">
                      <a14:compatExt spid="_x0000_s998444"/>
                    </a:ext>
                    <a:ext uri="{FF2B5EF4-FFF2-40B4-BE49-F238E27FC236}">
                      <a16:creationId xmlns:a16="http://schemas.microsoft.com/office/drawing/2014/main" id="{00000000-0008-0000-1600-00002C980E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998445" name="Check Box 45" hidden="1">
                  <a:extLst>
                    <a:ext uri="{63B3BB69-23CF-44E3-9099-C40C66FF867C}">
                      <a14:compatExt spid="_x0000_s998445"/>
                    </a:ext>
                    <a:ext uri="{FF2B5EF4-FFF2-40B4-BE49-F238E27FC236}">
                      <a16:creationId xmlns:a16="http://schemas.microsoft.com/office/drawing/2014/main" id="{00000000-0008-0000-1600-00002D980E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39" name="グループ化 38">
                <a:extLst>
                  <a:ext uri="{FF2B5EF4-FFF2-40B4-BE49-F238E27FC236}">
                    <a16:creationId xmlns:a16="http://schemas.microsoft.com/office/drawing/2014/main" id="{00000000-0008-0000-1600-000015000000}"/>
                  </a:ext>
                </a:extLst>
              </xdr:cNvPr>
              <xdr:cNvGrpSpPr/>
            </xdr:nvGrpSpPr>
            <xdr:grpSpPr>
              <a:xfrm>
                <a:off x="1152525" y="6105525"/>
                <a:ext cx="1358765" cy="155059"/>
                <a:chOff x="1156991" y="4005072"/>
                <a:chExt cx="1358765" cy="155059"/>
              </a:xfrm>
            </xdr:grpSpPr>
            <xdr:sp macro="" textlink="">
              <xdr:nvSpPr>
                <xdr:cNvPr id="998446" name="Check Box 46" hidden="1">
                  <a:extLst>
                    <a:ext uri="{63B3BB69-23CF-44E3-9099-C40C66FF867C}">
                      <a14:compatExt spid="_x0000_s998446"/>
                    </a:ext>
                    <a:ext uri="{FF2B5EF4-FFF2-40B4-BE49-F238E27FC236}">
                      <a16:creationId xmlns:a16="http://schemas.microsoft.com/office/drawing/2014/main" id="{00000000-0008-0000-1600-00002E980E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998447" name="Check Box 47" hidden="1">
                  <a:extLst>
                    <a:ext uri="{63B3BB69-23CF-44E3-9099-C40C66FF867C}">
                      <a14:compatExt spid="_x0000_s998447"/>
                    </a:ext>
                    <a:ext uri="{FF2B5EF4-FFF2-40B4-BE49-F238E27FC236}">
                      <a16:creationId xmlns:a16="http://schemas.microsoft.com/office/drawing/2014/main" id="{00000000-0008-0000-1600-00002F980E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998448" name="Check Box 48" hidden="1">
                  <a:extLst>
                    <a:ext uri="{63B3BB69-23CF-44E3-9099-C40C66FF867C}">
                      <a14:compatExt spid="_x0000_s998448"/>
                    </a:ext>
                    <a:ext uri="{FF2B5EF4-FFF2-40B4-BE49-F238E27FC236}">
                      <a16:creationId xmlns:a16="http://schemas.microsoft.com/office/drawing/2014/main" id="{00000000-0008-0000-1600-000030980E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40" name="グループ化 39">
                <a:extLst>
                  <a:ext uri="{FF2B5EF4-FFF2-40B4-BE49-F238E27FC236}">
                    <a16:creationId xmlns:a16="http://schemas.microsoft.com/office/drawing/2014/main" id="{00000000-0008-0000-1600-000016000000}"/>
                  </a:ext>
                </a:extLst>
              </xdr:cNvPr>
              <xdr:cNvGrpSpPr/>
            </xdr:nvGrpSpPr>
            <xdr:grpSpPr>
              <a:xfrm>
                <a:off x="1152525" y="6334125"/>
                <a:ext cx="1358765" cy="155059"/>
                <a:chOff x="1156991" y="4005072"/>
                <a:chExt cx="1358765" cy="155059"/>
              </a:xfrm>
            </xdr:grpSpPr>
            <xdr:sp macro="" textlink="">
              <xdr:nvSpPr>
                <xdr:cNvPr id="998449" name="Check Box 49" hidden="1">
                  <a:extLst>
                    <a:ext uri="{63B3BB69-23CF-44E3-9099-C40C66FF867C}">
                      <a14:compatExt spid="_x0000_s998449"/>
                    </a:ext>
                    <a:ext uri="{FF2B5EF4-FFF2-40B4-BE49-F238E27FC236}">
                      <a16:creationId xmlns:a16="http://schemas.microsoft.com/office/drawing/2014/main" id="{00000000-0008-0000-1600-000031980E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998450" name="Check Box 50" hidden="1">
                  <a:extLst>
                    <a:ext uri="{63B3BB69-23CF-44E3-9099-C40C66FF867C}">
                      <a14:compatExt spid="_x0000_s998450"/>
                    </a:ext>
                    <a:ext uri="{FF2B5EF4-FFF2-40B4-BE49-F238E27FC236}">
                      <a16:creationId xmlns:a16="http://schemas.microsoft.com/office/drawing/2014/main" id="{00000000-0008-0000-1600-000032980E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998451" name="Check Box 51" hidden="1">
                  <a:extLst>
                    <a:ext uri="{63B3BB69-23CF-44E3-9099-C40C66FF867C}">
                      <a14:compatExt spid="_x0000_s998451"/>
                    </a:ext>
                    <a:ext uri="{FF2B5EF4-FFF2-40B4-BE49-F238E27FC236}">
                      <a16:creationId xmlns:a16="http://schemas.microsoft.com/office/drawing/2014/main" id="{00000000-0008-0000-1600-000033980E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41" name="グループ化 40">
                <a:extLst>
                  <a:ext uri="{FF2B5EF4-FFF2-40B4-BE49-F238E27FC236}">
                    <a16:creationId xmlns:a16="http://schemas.microsoft.com/office/drawing/2014/main" id="{00000000-0008-0000-1600-000017000000}"/>
                  </a:ext>
                </a:extLst>
              </xdr:cNvPr>
              <xdr:cNvGrpSpPr/>
            </xdr:nvGrpSpPr>
            <xdr:grpSpPr>
              <a:xfrm>
                <a:off x="1152525" y="6562725"/>
                <a:ext cx="1358765" cy="155059"/>
                <a:chOff x="1156991" y="4005072"/>
                <a:chExt cx="1358765" cy="155059"/>
              </a:xfrm>
            </xdr:grpSpPr>
            <xdr:sp macro="" textlink="">
              <xdr:nvSpPr>
                <xdr:cNvPr id="998452" name="Check Box 52" hidden="1">
                  <a:extLst>
                    <a:ext uri="{63B3BB69-23CF-44E3-9099-C40C66FF867C}">
                      <a14:compatExt spid="_x0000_s998452"/>
                    </a:ext>
                    <a:ext uri="{FF2B5EF4-FFF2-40B4-BE49-F238E27FC236}">
                      <a16:creationId xmlns:a16="http://schemas.microsoft.com/office/drawing/2014/main" id="{00000000-0008-0000-1600-000034980E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998453" name="Check Box 53" hidden="1">
                  <a:extLst>
                    <a:ext uri="{63B3BB69-23CF-44E3-9099-C40C66FF867C}">
                      <a14:compatExt spid="_x0000_s998453"/>
                    </a:ext>
                    <a:ext uri="{FF2B5EF4-FFF2-40B4-BE49-F238E27FC236}">
                      <a16:creationId xmlns:a16="http://schemas.microsoft.com/office/drawing/2014/main" id="{00000000-0008-0000-1600-000035980E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998454" name="Check Box 54" hidden="1">
                  <a:extLst>
                    <a:ext uri="{63B3BB69-23CF-44E3-9099-C40C66FF867C}">
                      <a14:compatExt spid="_x0000_s998454"/>
                    </a:ext>
                    <a:ext uri="{FF2B5EF4-FFF2-40B4-BE49-F238E27FC236}">
                      <a16:creationId xmlns:a16="http://schemas.microsoft.com/office/drawing/2014/main" id="{00000000-0008-0000-1600-000036980E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58</xdr:row>
          <xdr:rowOff>19050</xdr:rowOff>
        </xdr:from>
        <xdr:to>
          <xdr:col>24</xdr:col>
          <xdr:colOff>152400</xdr:colOff>
          <xdr:row>59</xdr:row>
          <xdr:rowOff>19050</xdr:rowOff>
        </xdr:to>
        <xdr:grpSp>
          <xdr:nvGrpSpPr>
            <xdr:cNvPr id="78" name="グループ化 77">
              <a:extLst>
                <a:ext uri="{FF2B5EF4-FFF2-40B4-BE49-F238E27FC236}">
                  <a16:creationId xmlns:a16="http://schemas.microsoft.com/office/drawing/2014/main" id="{00000000-0008-0000-1600-000018000000}"/>
                </a:ext>
              </a:extLst>
            </xdr:cNvPr>
            <xdr:cNvGrpSpPr/>
          </xdr:nvGrpSpPr>
          <xdr:grpSpPr>
            <a:xfrm>
              <a:off x="2924175" y="10677525"/>
              <a:ext cx="1447800" cy="171450"/>
              <a:chOff x="3105087" y="1085850"/>
              <a:chExt cx="1447863" cy="209550"/>
            </a:xfrm>
          </xdr:grpSpPr>
          <xdr:sp macro="" textlink="">
            <xdr:nvSpPr>
              <xdr:cNvPr id="998455" name="Check Box 55" hidden="1">
                <a:extLst>
                  <a:ext uri="{63B3BB69-23CF-44E3-9099-C40C66FF867C}">
                    <a14:compatExt spid="_x0000_s998455"/>
                  </a:ext>
                  <a:ext uri="{FF2B5EF4-FFF2-40B4-BE49-F238E27FC236}">
                    <a16:creationId xmlns:a16="http://schemas.microsoft.com/office/drawing/2014/main" id="{00000000-0008-0000-1600-000037980E00}"/>
                  </a:ext>
                </a:extLst>
              </xdr:cNvPr>
              <xdr:cNvSpPr/>
            </xdr:nvSpPr>
            <xdr:spPr bwMode="auto">
              <a:xfrm>
                <a:off x="3105087"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98456" name="Check Box 56" hidden="1">
                <a:extLst>
                  <a:ext uri="{63B3BB69-23CF-44E3-9099-C40C66FF867C}">
                    <a14:compatExt spid="_x0000_s998456"/>
                  </a:ext>
                  <a:ext uri="{FF2B5EF4-FFF2-40B4-BE49-F238E27FC236}">
                    <a16:creationId xmlns:a16="http://schemas.microsoft.com/office/drawing/2014/main" id="{00000000-0008-0000-1600-000038980E00}"/>
                  </a:ext>
                </a:extLst>
              </xdr:cNvPr>
              <xdr:cNvSpPr/>
            </xdr:nvSpPr>
            <xdr:spPr bwMode="auto">
              <a:xfrm>
                <a:off x="3876674"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56</xdr:row>
          <xdr:rowOff>19050</xdr:rowOff>
        </xdr:from>
        <xdr:to>
          <xdr:col>24</xdr:col>
          <xdr:colOff>152400</xdr:colOff>
          <xdr:row>57</xdr:row>
          <xdr:rowOff>19050</xdr:rowOff>
        </xdr:to>
        <xdr:grpSp>
          <xdr:nvGrpSpPr>
            <xdr:cNvPr id="81" name="グループ化 80">
              <a:extLst>
                <a:ext uri="{FF2B5EF4-FFF2-40B4-BE49-F238E27FC236}">
                  <a16:creationId xmlns:a16="http://schemas.microsoft.com/office/drawing/2014/main" id="{00000000-0008-0000-1600-000019000000}"/>
                </a:ext>
              </a:extLst>
            </xdr:cNvPr>
            <xdr:cNvGrpSpPr/>
          </xdr:nvGrpSpPr>
          <xdr:grpSpPr>
            <a:xfrm>
              <a:off x="2924175" y="10334625"/>
              <a:ext cx="1447800" cy="171450"/>
              <a:chOff x="3105087" y="1085850"/>
              <a:chExt cx="1447863" cy="209550"/>
            </a:xfrm>
          </xdr:grpSpPr>
          <xdr:sp macro="" textlink="">
            <xdr:nvSpPr>
              <xdr:cNvPr id="998457" name="Check Box 57" hidden="1">
                <a:extLst>
                  <a:ext uri="{63B3BB69-23CF-44E3-9099-C40C66FF867C}">
                    <a14:compatExt spid="_x0000_s998457"/>
                  </a:ext>
                  <a:ext uri="{FF2B5EF4-FFF2-40B4-BE49-F238E27FC236}">
                    <a16:creationId xmlns:a16="http://schemas.microsoft.com/office/drawing/2014/main" id="{00000000-0008-0000-1600-000039980E00}"/>
                  </a:ext>
                </a:extLst>
              </xdr:cNvPr>
              <xdr:cNvSpPr/>
            </xdr:nvSpPr>
            <xdr:spPr bwMode="auto">
              <a:xfrm>
                <a:off x="3105087"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98458" name="Check Box 58" hidden="1">
                <a:extLst>
                  <a:ext uri="{63B3BB69-23CF-44E3-9099-C40C66FF867C}">
                    <a14:compatExt spid="_x0000_s998458"/>
                  </a:ext>
                  <a:ext uri="{FF2B5EF4-FFF2-40B4-BE49-F238E27FC236}">
                    <a16:creationId xmlns:a16="http://schemas.microsoft.com/office/drawing/2014/main" id="{00000000-0008-0000-1600-00003A980E00}"/>
                  </a:ext>
                </a:extLst>
              </xdr:cNvPr>
              <xdr:cNvSpPr/>
            </xdr:nvSpPr>
            <xdr:spPr bwMode="auto">
              <a:xfrm>
                <a:off x="3876674"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2</xdr:col>
      <xdr:colOff>82550</xdr:colOff>
      <xdr:row>13</xdr:row>
      <xdr:rowOff>9518</xdr:rowOff>
    </xdr:from>
    <xdr:to>
      <xdr:col>24</xdr:col>
      <xdr:colOff>95250</xdr:colOff>
      <xdr:row>18</xdr:row>
      <xdr:rowOff>138116</xdr:rowOff>
    </xdr:to>
    <xdr:sp macro="" textlink="">
      <xdr:nvSpPr>
        <xdr:cNvPr id="2" name="AutoShape 5">
          <a:extLst>
            <a:ext uri="{FF2B5EF4-FFF2-40B4-BE49-F238E27FC236}">
              <a16:creationId xmlns:a16="http://schemas.microsoft.com/office/drawing/2014/main" id="{00000000-0008-0000-1700-000002000000}"/>
            </a:ext>
          </a:extLst>
        </xdr:cNvPr>
        <xdr:cNvSpPr>
          <a:spLocks noChangeArrowheads="1"/>
        </xdr:cNvSpPr>
      </xdr:nvSpPr>
      <xdr:spPr bwMode="auto">
        <a:xfrm>
          <a:off x="298450" y="1952618"/>
          <a:ext cx="3644900" cy="1017598"/>
        </a:xfrm>
        <a:prstGeom prst="bracketPair">
          <a:avLst>
            <a:gd name="adj" fmla="val 659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4</xdr:col>
          <xdr:colOff>28575</xdr:colOff>
          <xdr:row>8</xdr:row>
          <xdr:rowOff>161915</xdr:rowOff>
        </xdr:from>
        <xdr:to>
          <xdr:col>25</xdr:col>
          <xdr:colOff>69848</xdr:colOff>
          <xdr:row>10</xdr:row>
          <xdr:rowOff>0</xdr:rowOff>
        </xdr:to>
        <xdr:grpSp>
          <xdr:nvGrpSpPr>
            <xdr:cNvPr id="3" name="グループ化 2">
              <a:extLst>
                <a:ext uri="{FF2B5EF4-FFF2-40B4-BE49-F238E27FC236}">
                  <a16:creationId xmlns:a16="http://schemas.microsoft.com/office/drawing/2014/main" id="{00000000-0008-0000-1700-000003000000}"/>
                </a:ext>
              </a:extLst>
            </xdr:cNvPr>
            <xdr:cNvGrpSpPr/>
          </xdr:nvGrpSpPr>
          <xdr:grpSpPr>
            <a:xfrm>
              <a:off x="632849" y="1349980"/>
              <a:ext cx="4711596" cy="186310"/>
              <a:chOff x="628657" y="1190610"/>
              <a:chExt cx="3836239" cy="209587"/>
            </a:xfrm>
          </xdr:grpSpPr>
          <xdr:sp macro="" textlink="">
            <xdr:nvSpPr>
              <xdr:cNvPr id="846849" name="Check Box 1" hidden="1">
                <a:extLst>
                  <a:ext uri="{63B3BB69-23CF-44E3-9099-C40C66FF867C}">
                    <a14:compatExt spid="_x0000_s846849"/>
                  </a:ext>
                  <a:ext uri="{FF2B5EF4-FFF2-40B4-BE49-F238E27FC236}">
                    <a16:creationId xmlns:a16="http://schemas.microsoft.com/office/drawing/2014/main" id="{00000000-0008-0000-1700-000001EC0C00}"/>
                  </a:ext>
                </a:extLst>
              </xdr:cNvPr>
              <xdr:cNvSpPr/>
            </xdr:nvSpPr>
            <xdr:spPr bwMode="auto">
              <a:xfrm>
                <a:off x="628657" y="1190646"/>
                <a:ext cx="485773"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846850" name="Check Box 2" hidden="1">
                <a:extLst>
                  <a:ext uri="{63B3BB69-23CF-44E3-9099-C40C66FF867C}">
                    <a14:compatExt spid="_x0000_s846850"/>
                  </a:ext>
                  <a:ext uri="{FF2B5EF4-FFF2-40B4-BE49-F238E27FC236}">
                    <a16:creationId xmlns:a16="http://schemas.microsoft.com/office/drawing/2014/main" id="{00000000-0008-0000-1700-000002EC0C00}"/>
                  </a:ext>
                </a:extLst>
              </xdr:cNvPr>
              <xdr:cNvSpPr/>
            </xdr:nvSpPr>
            <xdr:spPr bwMode="auto">
              <a:xfrm>
                <a:off x="3788088" y="1190610"/>
                <a:ext cx="676808" cy="1714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57150</xdr:colOff>
      <xdr:row>51</xdr:row>
      <xdr:rowOff>0</xdr:rowOff>
    </xdr:from>
    <xdr:to>
      <xdr:col>24</xdr:col>
      <xdr:colOff>114300</xdr:colOff>
      <xdr:row>54</xdr:row>
      <xdr:rowOff>19050</xdr:rowOff>
    </xdr:to>
    <xdr:sp macro="" textlink="">
      <xdr:nvSpPr>
        <xdr:cNvPr id="4" name="AutoShape 5">
          <a:extLst>
            <a:ext uri="{FF2B5EF4-FFF2-40B4-BE49-F238E27FC236}">
              <a16:creationId xmlns:a16="http://schemas.microsoft.com/office/drawing/2014/main" id="{00000000-0008-0000-1700-000004000000}"/>
            </a:ext>
          </a:extLst>
        </xdr:cNvPr>
        <xdr:cNvSpPr>
          <a:spLocks noChangeArrowheads="1"/>
        </xdr:cNvSpPr>
      </xdr:nvSpPr>
      <xdr:spPr bwMode="auto">
        <a:xfrm>
          <a:off x="438150" y="8699500"/>
          <a:ext cx="3524250" cy="552450"/>
        </a:xfrm>
        <a:prstGeom prst="bracketPair">
          <a:avLst>
            <a:gd name="adj" fmla="val 1647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57150</xdr:colOff>
      <xdr:row>57</xdr:row>
      <xdr:rowOff>0</xdr:rowOff>
    </xdr:from>
    <xdr:to>
      <xdr:col>24</xdr:col>
      <xdr:colOff>95250</xdr:colOff>
      <xdr:row>60</xdr:row>
      <xdr:rowOff>0</xdr:rowOff>
    </xdr:to>
    <xdr:sp macro="" textlink="">
      <xdr:nvSpPr>
        <xdr:cNvPr id="5" name="AutoShape 6">
          <a:extLst>
            <a:ext uri="{FF2B5EF4-FFF2-40B4-BE49-F238E27FC236}">
              <a16:creationId xmlns:a16="http://schemas.microsoft.com/office/drawing/2014/main" id="{00000000-0008-0000-1700-000005000000}"/>
            </a:ext>
          </a:extLst>
        </xdr:cNvPr>
        <xdr:cNvSpPr>
          <a:spLocks noChangeArrowheads="1"/>
        </xdr:cNvSpPr>
      </xdr:nvSpPr>
      <xdr:spPr bwMode="auto">
        <a:xfrm>
          <a:off x="438150" y="9766300"/>
          <a:ext cx="3505200" cy="533400"/>
        </a:xfrm>
        <a:prstGeom prst="bracketPair">
          <a:avLst>
            <a:gd name="adj" fmla="val 1959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19</xdr:col>
          <xdr:colOff>1602</xdr:colOff>
          <xdr:row>48</xdr:row>
          <xdr:rowOff>57143</xdr:rowOff>
        </xdr:from>
        <xdr:to>
          <xdr:col>24</xdr:col>
          <xdr:colOff>506427</xdr:colOff>
          <xdr:row>49</xdr:row>
          <xdr:rowOff>41267</xdr:rowOff>
        </xdr:to>
        <xdr:grpSp>
          <xdr:nvGrpSpPr>
            <xdr:cNvPr id="6" name="グループ化 5">
              <a:extLst>
                <a:ext uri="{FF2B5EF4-FFF2-40B4-BE49-F238E27FC236}">
                  <a16:creationId xmlns:a16="http://schemas.microsoft.com/office/drawing/2014/main" id="{00000000-0008-0000-1700-000006000000}"/>
                </a:ext>
              </a:extLst>
            </xdr:cNvPr>
            <xdr:cNvGrpSpPr/>
          </xdr:nvGrpSpPr>
          <xdr:grpSpPr>
            <a:xfrm>
              <a:off x="3371199" y="8209724"/>
              <a:ext cx="1426599" cy="158237"/>
              <a:chOff x="3104967" y="1085850"/>
              <a:chExt cx="1447885" cy="209550"/>
            </a:xfrm>
          </xdr:grpSpPr>
          <xdr:sp macro="" textlink="">
            <xdr:nvSpPr>
              <xdr:cNvPr id="846851" name="Check Box 3" hidden="1">
                <a:extLst>
                  <a:ext uri="{63B3BB69-23CF-44E3-9099-C40C66FF867C}">
                    <a14:compatExt spid="_x0000_s846851"/>
                  </a:ext>
                  <a:ext uri="{FF2B5EF4-FFF2-40B4-BE49-F238E27FC236}">
                    <a16:creationId xmlns:a16="http://schemas.microsoft.com/office/drawing/2014/main" id="{00000000-0008-0000-1700-000003EC0C00}"/>
                  </a:ext>
                </a:extLst>
              </xdr:cNvPr>
              <xdr:cNvSpPr/>
            </xdr:nvSpPr>
            <xdr:spPr bwMode="auto">
              <a:xfrm>
                <a:off x="3104967" y="1085850"/>
                <a:ext cx="66673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846852" name="Check Box 4" hidden="1">
                <a:extLst>
                  <a:ext uri="{63B3BB69-23CF-44E3-9099-C40C66FF867C}">
                    <a14:compatExt spid="_x0000_s846852"/>
                  </a:ext>
                  <a:ext uri="{FF2B5EF4-FFF2-40B4-BE49-F238E27FC236}">
                    <a16:creationId xmlns:a16="http://schemas.microsoft.com/office/drawing/2014/main" id="{00000000-0008-0000-1700-000004EC0C00}"/>
                  </a:ext>
                </a:extLst>
              </xdr:cNvPr>
              <xdr:cNvSpPr/>
            </xdr:nvSpPr>
            <xdr:spPr bwMode="auto">
              <a:xfrm>
                <a:off x="3876566" y="1085850"/>
                <a:ext cx="67628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152403</xdr:colOff>
          <xdr:row>54</xdr:row>
          <xdr:rowOff>46030</xdr:rowOff>
        </xdr:from>
        <xdr:to>
          <xdr:col>24</xdr:col>
          <xdr:colOff>463553</xdr:colOff>
          <xdr:row>55</xdr:row>
          <xdr:rowOff>30154</xdr:rowOff>
        </xdr:to>
        <xdr:grpSp>
          <xdr:nvGrpSpPr>
            <xdr:cNvPr id="7" name="グループ化 6">
              <a:extLst>
                <a:ext uri="{FF2B5EF4-FFF2-40B4-BE49-F238E27FC236}">
                  <a16:creationId xmlns:a16="http://schemas.microsoft.com/office/drawing/2014/main" id="{00000000-0008-0000-1700-000007000000}"/>
                </a:ext>
              </a:extLst>
            </xdr:cNvPr>
            <xdr:cNvGrpSpPr/>
          </xdr:nvGrpSpPr>
          <xdr:grpSpPr>
            <a:xfrm>
              <a:off x="3337645" y="9243288"/>
              <a:ext cx="1417279" cy="158237"/>
              <a:chOff x="3105001" y="1085850"/>
              <a:chExt cx="1447836" cy="209550"/>
            </a:xfrm>
          </xdr:grpSpPr>
          <xdr:sp macro="" textlink="">
            <xdr:nvSpPr>
              <xdr:cNvPr id="846853" name="Check Box 5" hidden="1">
                <a:extLst>
                  <a:ext uri="{63B3BB69-23CF-44E3-9099-C40C66FF867C}">
                    <a14:compatExt spid="_x0000_s846853"/>
                  </a:ext>
                  <a:ext uri="{FF2B5EF4-FFF2-40B4-BE49-F238E27FC236}">
                    <a16:creationId xmlns:a16="http://schemas.microsoft.com/office/drawing/2014/main" id="{00000000-0008-0000-1700-000005EC0C00}"/>
                  </a:ext>
                </a:extLst>
              </xdr:cNvPr>
              <xdr:cNvSpPr/>
            </xdr:nvSpPr>
            <xdr:spPr bwMode="auto">
              <a:xfrm>
                <a:off x="3105001" y="1085850"/>
                <a:ext cx="66673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846854" name="Check Box 6" hidden="1">
                <a:extLst>
                  <a:ext uri="{63B3BB69-23CF-44E3-9099-C40C66FF867C}">
                    <a14:compatExt spid="_x0000_s846854"/>
                  </a:ext>
                  <a:ext uri="{FF2B5EF4-FFF2-40B4-BE49-F238E27FC236}">
                    <a16:creationId xmlns:a16="http://schemas.microsoft.com/office/drawing/2014/main" id="{00000000-0008-0000-1700-000006EC0C00}"/>
                  </a:ext>
                </a:extLst>
              </xdr:cNvPr>
              <xdr:cNvSpPr/>
            </xdr:nvSpPr>
            <xdr:spPr bwMode="auto">
              <a:xfrm>
                <a:off x="3876545" y="1085850"/>
                <a:ext cx="67629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28575</xdr:colOff>
      <xdr:row>42</xdr:row>
      <xdr:rowOff>0</xdr:rowOff>
    </xdr:from>
    <xdr:to>
      <xdr:col>24</xdr:col>
      <xdr:colOff>114300</xdr:colOff>
      <xdr:row>46</xdr:row>
      <xdr:rowOff>152400</xdr:rowOff>
    </xdr:to>
    <xdr:sp macro="" textlink="">
      <xdr:nvSpPr>
        <xdr:cNvPr id="8" name="AutoShape 1">
          <a:extLst>
            <a:ext uri="{FF2B5EF4-FFF2-40B4-BE49-F238E27FC236}">
              <a16:creationId xmlns:a16="http://schemas.microsoft.com/office/drawing/2014/main" id="{00000000-0008-0000-1700-000008000000}"/>
            </a:ext>
          </a:extLst>
        </xdr:cNvPr>
        <xdr:cNvSpPr>
          <a:spLocks noChangeArrowheads="1"/>
        </xdr:cNvSpPr>
      </xdr:nvSpPr>
      <xdr:spPr bwMode="auto">
        <a:xfrm>
          <a:off x="409575" y="7099300"/>
          <a:ext cx="3552825" cy="863600"/>
        </a:xfrm>
        <a:prstGeom prst="bracketPair">
          <a:avLst>
            <a:gd name="adj" fmla="val 930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85725</xdr:colOff>
      <xdr:row>19</xdr:row>
      <xdr:rowOff>176205</xdr:rowOff>
    </xdr:from>
    <xdr:to>
      <xdr:col>24</xdr:col>
      <xdr:colOff>76200</xdr:colOff>
      <xdr:row>25</xdr:row>
      <xdr:rowOff>176205</xdr:rowOff>
    </xdr:to>
    <xdr:sp macro="" textlink="">
      <xdr:nvSpPr>
        <xdr:cNvPr id="9" name="AutoShape 5">
          <a:extLst>
            <a:ext uri="{FF2B5EF4-FFF2-40B4-BE49-F238E27FC236}">
              <a16:creationId xmlns:a16="http://schemas.microsoft.com/office/drawing/2014/main" id="{00000000-0008-0000-1700-000009000000}"/>
            </a:ext>
          </a:extLst>
        </xdr:cNvPr>
        <xdr:cNvSpPr>
          <a:spLocks noChangeArrowheads="1"/>
        </xdr:cNvSpPr>
      </xdr:nvSpPr>
      <xdr:spPr bwMode="auto">
        <a:xfrm>
          <a:off x="301625" y="3186105"/>
          <a:ext cx="3622675" cy="1066800"/>
        </a:xfrm>
        <a:prstGeom prst="bracketPair">
          <a:avLst>
            <a:gd name="adj" fmla="val 659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19</xdr:col>
          <xdr:colOff>0</xdr:colOff>
          <xdr:row>36</xdr:row>
          <xdr:rowOff>103179</xdr:rowOff>
        </xdr:from>
        <xdr:to>
          <xdr:col>27</xdr:col>
          <xdr:colOff>0</xdr:colOff>
          <xdr:row>37</xdr:row>
          <xdr:rowOff>103178</xdr:rowOff>
        </xdr:to>
        <xdr:grpSp>
          <xdr:nvGrpSpPr>
            <xdr:cNvPr id="10" name="グループ化 9">
              <a:extLst>
                <a:ext uri="{FF2B5EF4-FFF2-40B4-BE49-F238E27FC236}">
                  <a16:creationId xmlns:a16="http://schemas.microsoft.com/office/drawing/2014/main" id="{00000000-0008-0000-1700-00000A000000}"/>
                </a:ext>
              </a:extLst>
            </xdr:cNvPr>
            <xdr:cNvGrpSpPr/>
          </xdr:nvGrpSpPr>
          <xdr:grpSpPr>
            <a:xfrm>
              <a:off x="3369597" y="6166405"/>
              <a:ext cx="2273709" cy="174112"/>
              <a:chOff x="3105002" y="1085850"/>
              <a:chExt cx="1447797" cy="209550"/>
            </a:xfrm>
          </xdr:grpSpPr>
          <xdr:sp macro="" textlink="">
            <xdr:nvSpPr>
              <xdr:cNvPr id="846855" name="Check Box 7" hidden="1">
                <a:extLst>
                  <a:ext uri="{63B3BB69-23CF-44E3-9099-C40C66FF867C}">
                    <a14:compatExt spid="_x0000_s846855"/>
                  </a:ext>
                  <a:ext uri="{FF2B5EF4-FFF2-40B4-BE49-F238E27FC236}">
                    <a16:creationId xmlns:a16="http://schemas.microsoft.com/office/drawing/2014/main" id="{00000000-0008-0000-1700-000007EC0C00}"/>
                  </a:ext>
                </a:extLst>
              </xdr:cNvPr>
              <xdr:cNvSpPr/>
            </xdr:nvSpPr>
            <xdr:spPr bwMode="auto">
              <a:xfrm>
                <a:off x="3105002"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46856" name="Check Box 8" hidden="1">
                <a:extLst>
                  <a:ext uri="{63B3BB69-23CF-44E3-9099-C40C66FF867C}">
                    <a14:compatExt spid="_x0000_s846856"/>
                  </a:ext>
                  <a:ext uri="{FF2B5EF4-FFF2-40B4-BE49-F238E27FC236}">
                    <a16:creationId xmlns:a16="http://schemas.microsoft.com/office/drawing/2014/main" id="{00000000-0008-0000-1700-000008EC0C00}"/>
                  </a:ext>
                </a:extLst>
              </xdr:cNvPr>
              <xdr:cNvSpPr/>
            </xdr:nvSpPr>
            <xdr:spPr bwMode="auto">
              <a:xfrm>
                <a:off x="3876524"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38</xdr:row>
          <xdr:rowOff>160335</xdr:rowOff>
        </xdr:from>
        <xdr:to>
          <xdr:col>27</xdr:col>
          <xdr:colOff>0</xdr:colOff>
          <xdr:row>39</xdr:row>
          <xdr:rowOff>160334</xdr:rowOff>
        </xdr:to>
        <xdr:grpSp>
          <xdr:nvGrpSpPr>
            <xdr:cNvPr id="11" name="グループ化 10">
              <a:extLst>
                <a:ext uri="{FF2B5EF4-FFF2-40B4-BE49-F238E27FC236}">
                  <a16:creationId xmlns:a16="http://schemas.microsoft.com/office/drawing/2014/main" id="{00000000-0008-0000-1700-00000B000000}"/>
                </a:ext>
              </a:extLst>
            </xdr:cNvPr>
            <xdr:cNvGrpSpPr/>
          </xdr:nvGrpSpPr>
          <xdr:grpSpPr>
            <a:xfrm>
              <a:off x="3369597" y="6571787"/>
              <a:ext cx="2273709" cy="174112"/>
              <a:chOff x="3105002" y="1085850"/>
              <a:chExt cx="1447797" cy="209550"/>
            </a:xfrm>
          </xdr:grpSpPr>
          <xdr:sp macro="" textlink="">
            <xdr:nvSpPr>
              <xdr:cNvPr id="846857" name="Check Box 9" hidden="1">
                <a:extLst>
                  <a:ext uri="{63B3BB69-23CF-44E3-9099-C40C66FF867C}">
                    <a14:compatExt spid="_x0000_s846857"/>
                  </a:ext>
                  <a:ext uri="{FF2B5EF4-FFF2-40B4-BE49-F238E27FC236}">
                    <a16:creationId xmlns:a16="http://schemas.microsoft.com/office/drawing/2014/main" id="{00000000-0008-0000-1700-000009EC0C00}"/>
                  </a:ext>
                </a:extLst>
              </xdr:cNvPr>
              <xdr:cNvSpPr/>
            </xdr:nvSpPr>
            <xdr:spPr bwMode="auto">
              <a:xfrm>
                <a:off x="3105002"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46858" name="Check Box 10" hidden="1">
                <a:extLst>
                  <a:ext uri="{63B3BB69-23CF-44E3-9099-C40C66FF867C}">
                    <a14:compatExt spid="_x0000_s846858"/>
                  </a:ext>
                  <a:ext uri="{FF2B5EF4-FFF2-40B4-BE49-F238E27FC236}">
                    <a16:creationId xmlns:a16="http://schemas.microsoft.com/office/drawing/2014/main" id="{00000000-0008-0000-1700-00000AEC0C00}"/>
                  </a:ext>
                </a:extLst>
              </xdr:cNvPr>
              <xdr:cNvSpPr/>
            </xdr:nvSpPr>
            <xdr:spPr bwMode="auto">
              <a:xfrm>
                <a:off x="3876524"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31</xdr:row>
          <xdr:rowOff>65080</xdr:rowOff>
        </xdr:from>
        <xdr:to>
          <xdr:col>27</xdr:col>
          <xdr:colOff>0</xdr:colOff>
          <xdr:row>32</xdr:row>
          <xdr:rowOff>65081</xdr:rowOff>
        </xdr:to>
        <xdr:grpSp>
          <xdr:nvGrpSpPr>
            <xdr:cNvPr id="12" name="グループ化 11">
              <a:extLst>
                <a:ext uri="{FF2B5EF4-FFF2-40B4-BE49-F238E27FC236}">
                  <a16:creationId xmlns:a16="http://schemas.microsoft.com/office/drawing/2014/main" id="{00000000-0008-0000-1700-00000C000000}"/>
                </a:ext>
              </a:extLst>
            </xdr:cNvPr>
            <xdr:cNvGrpSpPr/>
          </xdr:nvGrpSpPr>
          <xdr:grpSpPr>
            <a:xfrm>
              <a:off x="3369597" y="5257741"/>
              <a:ext cx="2273709" cy="174114"/>
              <a:chOff x="3105002" y="1085850"/>
              <a:chExt cx="1447797" cy="209550"/>
            </a:xfrm>
          </xdr:grpSpPr>
          <xdr:sp macro="" textlink="">
            <xdr:nvSpPr>
              <xdr:cNvPr id="846859" name="Check Box 11" hidden="1">
                <a:extLst>
                  <a:ext uri="{63B3BB69-23CF-44E3-9099-C40C66FF867C}">
                    <a14:compatExt spid="_x0000_s846859"/>
                  </a:ext>
                  <a:ext uri="{FF2B5EF4-FFF2-40B4-BE49-F238E27FC236}">
                    <a16:creationId xmlns:a16="http://schemas.microsoft.com/office/drawing/2014/main" id="{00000000-0008-0000-1700-00000BEC0C00}"/>
                  </a:ext>
                </a:extLst>
              </xdr:cNvPr>
              <xdr:cNvSpPr/>
            </xdr:nvSpPr>
            <xdr:spPr bwMode="auto">
              <a:xfrm>
                <a:off x="3105002"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46860" name="Check Box 12" hidden="1">
                <a:extLst>
                  <a:ext uri="{63B3BB69-23CF-44E3-9099-C40C66FF867C}">
                    <a14:compatExt spid="_x0000_s846860"/>
                  </a:ext>
                  <a:ext uri="{FF2B5EF4-FFF2-40B4-BE49-F238E27FC236}">
                    <a16:creationId xmlns:a16="http://schemas.microsoft.com/office/drawing/2014/main" id="{00000000-0008-0000-1700-00000CEC0C00}"/>
                  </a:ext>
                </a:extLst>
              </xdr:cNvPr>
              <xdr:cNvSpPr/>
            </xdr:nvSpPr>
            <xdr:spPr bwMode="auto">
              <a:xfrm>
                <a:off x="3876524"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15875</xdr:colOff>
          <xdr:row>6</xdr:row>
          <xdr:rowOff>0</xdr:rowOff>
        </xdr:from>
        <xdr:to>
          <xdr:col>25</xdr:col>
          <xdr:colOff>69848</xdr:colOff>
          <xdr:row>7</xdr:row>
          <xdr:rowOff>6350</xdr:rowOff>
        </xdr:to>
        <xdr:grpSp>
          <xdr:nvGrpSpPr>
            <xdr:cNvPr id="13" name="グループ化 12">
              <a:extLst>
                <a:ext uri="{FF2B5EF4-FFF2-40B4-BE49-F238E27FC236}">
                  <a16:creationId xmlns:a16="http://schemas.microsoft.com/office/drawing/2014/main" id="{00000000-0008-0000-1700-00000D000000}"/>
                </a:ext>
              </a:extLst>
            </xdr:cNvPr>
            <xdr:cNvGrpSpPr/>
          </xdr:nvGrpSpPr>
          <xdr:grpSpPr>
            <a:xfrm>
              <a:off x="620149" y="839839"/>
              <a:ext cx="4724296" cy="180463"/>
              <a:chOff x="628663" y="1190430"/>
              <a:chExt cx="3771896" cy="209550"/>
            </a:xfrm>
          </xdr:grpSpPr>
          <xdr:sp macro="" textlink="">
            <xdr:nvSpPr>
              <xdr:cNvPr id="846861" name="Check Box 13" hidden="1">
                <a:extLst>
                  <a:ext uri="{63B3BB69-23CF-44E3-9099-C40C66FF867C}">
                    <a14:compatExt spid="_x0000_s846861"/>
                  </a:ext>
                  <a:ext uri="{FF2B5EF4-FFF2-40B4-BE49-F238E27FC236}">
                    <a16:creationId xmlns:a16="http://schemas.microsoft.com/office/drawing/2014/main" id="{00000000-0008-0000-1700-00000DEC0C00}"/>
                  </a:ext>
                </a:extLst>
              </xdr:cNvPr>
              <xdr:cNvSpPr/>
            </xdr:nvSpPr>
            <xdr:spPr bwMode="auto">
              <a:xfrm>
                <a:off x="628663" y="1190430"/>
                <a:ext cx="4857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46862" name="Check Box 14" hidden="1">
                <a:extLst>
                  <a:ext uri="{63B3BB69-23CF-44E3-9099-C40C66FF867C}">
                    <a14:compatExt spid="_x0000_s846862"/>
                  </a:ext>
                  <a:ext uri="{FF2B5EF4-FFF2-40B4-BE49-F238E27FC236}">
                    <a16:creationId xmlns:a16="http://schemas.microsoft.com/office/drawing/2014/main" id="{00000000-0008-0000-1700-00000EEC0C00}"/>
                  </a:ext>
                </a:extLst>
              </xdr:cNvPr>
              <xdr:cNvSpPr/>
            </xdr:nvSpPr>
            <xdr:spPr bwMode="auto">
              <a:xfrm>
                <a:off x="3724277" y="1190638"/>
                <a:ext cx="676282" cy="1714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11126</xdr:colOff>
          <xdr:row>10</xdr:row>
          <xdr:rowOff>96826</xdr:rowOff>
        </xdr:from>
        <xdr:to>
          <xdr:col>24</xdr:col>
          <xdr:colOff>284176</xdr:colOff>
          <xdr:row>11</xdr:row>
          <xdr:rowOff>155563</xdr:rowOff>
        </xdr:to>
        <xdr:grpSp>
          <xdr:nvGrpSpPr>
            <xdr:cNvPr id="14" name="グループ化 13">
              <a:extLst>
                <a:ext uri="{FF2B5EF4-FFF2-40B4-BE49-F238E27FC236}">
                  <a16:creationId xmlns:a16="http://schemas.microsoft.com/office/drawing/2014/main" id="{00000000-0008-0000-1700-00000E000000}"/>
                </a:ext>
              </a:extLst>
            </xdr:cNvPr>
            <xdr:cNvGrpSpPr/>
          </xdr:nvGrpSpPr>
          <xdr:grpSpPr>
            <a:xfrm>
              <a:off x="2458949" y="1633116"/>
              <a:ext cx="2116598" cy="232850"/>
              <a:chOff x="3105041" y="1085850"/>
              <a:chExt cx="1447835" cy="209550"/>
            </a:xfrm>
          </xdr:grpSpPr>
          <xdr:sp macro="" textlink="">
            <xdr:nvSpPr>
              <xdr:cNvPr id="846863" name="Check Box 15" hidden="1">
                <a:extLst>
                  <a:ext uri="{63B3BB69-23CF-44E3-9099-C40C66FF867C}">
                    <a14:compatExt spid="_x0000_s846863"/>
                  </a:ext>
                  <a:ext uri="{FF2B5EF4-FFF2-40B4-BE49-F238E27FC236}">
                    <a16:creationId xmlns:a16="http://schemas.microsoft.com/office/drawing/2014/main" id="{00000000-0008-0000-1700-00000FEC0C00}"/>
                  </a:ext>
                </a:extLst>
              </xdr:cNvPr>
              <xdr:cNvSpPr/>
            </xdr:nvSpPr>
            <xdr:spPr bwMode="auto">
              <a:xfrm>
                <a:off x="3105041"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846864" name="Check Box 16" hidden="1">
                <a:extLst>
                  <a:ext uri="{63B3BB69-23CF-44E3-9099-C40C66FF867C}">
                    <a14:compatExt spid="_x0000_s846864"/>
                  </a:ext>
                  <a:ext uri="{FF2B5EF4-FFF2-40B4-BE49-F238E27FC236}">
                    <a16:creationId xmlns:a16="http://schemas.microsoft.com/office/drawing/2014/main" id="{00000000-0008-0000-1700-000010EC0C00}"/>
                  </a:ext>
                </a:extLst>
              </xdr:cNvPr>
              <xdr:cNvSpPr/>
            </xdr:nvSpPr>
            <xdr:spPr bwMode="auto">
              <a:xfrm>
                <a:off x="387660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27</xdr:row>
          <xdr:rowOff>95235</xdr:rowOff>
        </xdr:from>
        <xdr:to>
          <xdr:col>27</xdr:col>
          <xdr:colOff>0</xdr:colOff>
          <xdr:row>28</xdr:row>
          <xdr:rowOff>85710</xdr:rowOff>
        </xdr:to>
        <xdr:grpSp>
          <xdr:nvGrpSpPr>
            <xdr:cNvPr id="15" name="グループ化 14">
              <a:extLst>
                <a:ext uri="{FF2B5EF4-FFF2-40B4-BE49-F238E27FC236}">
                  <a16:creationId xmlns:a16="http://schemas.microsoft.com/office/drawing/2014/main" id="{00000000-0008-0000-1700-00000F000000}"/>
                </a:ext>
              </a:extLst>
            </xdr:cNvPr>
            <xdr:cNvGrpSpPr/>
          </xdr:nvGrpSpPr>
          <xdr:grpSpPr>
            <a:xfrm>
              <a:off x="3369597" y="4591445"/>
              <a:ext cx="2273709" cy="164588"/>
              <a:chOff x="3105002" y="1085850"/>
              <a:chExt cx="1447797" cy="209550"/>
            </a:xfrm>
          </xdr:grpSpPr>
          <xdr:sp macro="" textlink="">
            <xdr:nvSpPr>
              <xdr:cNvPr id="846865" name="Check Box 17" hidden="1">
                <a:extLst>
                  <a:ext uri="{63B3BB69-23CF-44E3-9099-C40C66FF867C}">
                    <a14:compatExt spid="_x0000_s846865"/>
                  </a:ext>
                  <a:ext uri="{FF2B5EF4-FFF2-40B4-BE49-F238E27FC236}">
                    <a16:creationId xmlns:a16="http://schemas.microsoft.com/office/drawing/2014/main" id="{00000000-0008-0000-1700-000011EC0C00}"/>
                  </a:ext>
                </a:extLst>
              </xdr:cNvPr>
              <xdr:cNvSpPr/>
            </xdr:nvSpPr>
            <xdr:spPr bwMode="auto">
              <a:xfrm>
                <a:off x="3105002"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46866" name="Check Box 18" hidden="1">
                <a:extLst>
                  <a:ext uri="{63B3BB69-23CF-44E3-9099-C40C66FF867C}">
                    <a14:compatExt spid="_x0000_s846866"/>
                  </a:ext>
                  <a:ext uri="{FF2B5EF4-FFF2-40B4-BE49-F238E27FC236}">
                    <a16:creationId xmlns:a16="http://schemas.microsoft.com/office/drawing/2014/main" id="{00000000-0008-0000-1700-000012EC0C00}"/>
                  </a:ext>
                </a:extLst>
              </xdr:cNvPr>
              <xdr:cNvSpPr/>
            </xdr:nvSpPr>
            <xdr:spPr bwMode="auto">
              <a:xfrm>
                <a:off x="3876524"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62</xdr:row>
          <xdr:rowOff>49215</xdr:rowOff>
        </xdr:from>
        <xdr:to>
          <xdr:col>27</xdr:col>
          <xdr:colOff>0</xdr:colOff>
          <xdr:row>63</xdr:row>
          <xdr:rowOff>49215</xdr:rowOff>
        </xdr:to>
        <xdr:grpSp>
          <xdr:nvGrpSpPr>
            <xdr:cNvPr id="16" name="グループ化 15">
              <a:extLst>
                <a:ext uri="{FF2B5EF4-FFF2-40B4-BE49-F238E27FC236}">
                  <a16:creationId xmlns:a16="http://schemas.microsoft.com/office/drawing/2014/main" id="{00000000-0008-0000-1700-000010000000}"/>
                </a:ext>
              </a:extLst>
            </xdr:cNvPr>
            <xdr:cNvGrpSpPr/>
          </xdr:nvGrpSpPr>
          <xdr:grpSpPr>
            <a:xfrm>
              <a:off x="3369597" y="10639376"/>
              <a:ext cx="2273709" cy="174113"/>
              <a:chOff x="3105002" y="1085850"/>
              <a:chExt cx="1447797" cy="209550"/>
            </a:xfrm>
          </xdr:grpSpPr>
          <xdr:sp macro="" textlink="">
            <xdr:nvSpPr>
              <xdr:cNvPr id="846867" name="Check Box 19" hidden="1">
                <a:extLst>
                  <a:ext uri="{63B3BB69-23CF-44E3-9099-C40C66FF867C}">
                    <a14:compatExt spid="_x0000_s846867"/>
                  </a:ext>
                  <a:ext uri="{FF2B5EF4-FFF2-40B4-BE49-F238E27FC236}">
                    <a16:creationId xmlns:a16="http://schemas.microsoft.com/office/drawing/2014/main" id="{00000000-0008-0000-1700-000013EC0C00}"/>
                  </a:ext>
                </a:extLst>
              </xdr:cNvPr>
              <xdr:cNvSpPr/>
            </xdr:nvSpPr>
            <xdr:spPr bwMode="auto">
              <a:xfrm>
                <a:off x="3105002"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46868" name="Check Box 20" hidden="1">
                <a:extLst>
                  <a:ext uri="{63B3BB69-23CF-44E3-9099-C40C66FF867C}">
                    <a14:compatExt spid="_x0000_s846868"/>
                  </a:ext>
                  <a:ext uri="{FF2B5EF4-FFF2-40B4-BE49-F238E27FC236}">
                    <a16:creationId xmlns:a16="http://schemas.microsoft.com/office/drawing/2014/main" id="{00000000-0008-0000-1700-000014EC0C00}"/>
                  </a:ext>
                </a:extLst>
              </xdr:cNvPr>
              <xdr:cNvSpPr/>
            </xdr:nvSpPr>
            <xdr:spPr bwMode="auto">
              <a:xfrm>
                <a:off x="3876524"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47625</xdr:colOff>
          <xdr:row>16</xdr:row>
          <xdr:rowOff>0</xdr:rowOff>
        </xdr:from>
        <xdr:to>
          <xdr:col>5</xdr:col>
          <xdr:colOff>95250</xdr:colOff>
          <xdr:row>17</xdr:row>
          <xdr:rowOff>28575</xdr:rowOff>
        </xdr:to>
        <xdr:sp macro="" textlink="">
          <xdr:nvSpPr>
            <xdr:cNvPr id="645121" name="Check Box 1" hidden="1">
              <a:extLst>
                <a:ext uri="{63B3BB69-23CF-44E3-9099-C40C66FF867C}">
                  <a14:compatExt spid="_x0000_s645121"/>
                </a:ext>
                <a:ext uri="{FF2B5EF4-FFF2-40B4-BE49-F238E27FC236}">
                  <a16:creationId xmlns:a16="http://schemas.microsoft.com/office/drawing/2014/main" id="{00000000-0008-0000-0300-000001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17</xdr:row>
          <xdr:rowOff>0</xdr:rowOff>
        </xdr:from>
        <xdr:to>
          <xdr:col>5</xdr:col>
          <xdr:colOff>95250</xdr:colOff>
          <xdr:row>18</xdr:row>
          <xdr:rowOff>28575</xdr:rowOff>
        </xdr:to>
        <xdr:sp macro="" textlink="">
          <xdr:nvSpPr>
            <xdr:cNvPr id="645122" name="Check Box 2" hidden="1">
              <a:extLst>
                <a:ext uri="{63B3BB69-23CF-44E3-9099-C40C66FF867C}">
                  <a14:compatExt spid="_x0000_s645122"/>
                </a:ext>
                <a:ext uri="{FF2B5EF4-FFF2-40B4-BE49-F238E27FC236}">
                  <a16:creationId xmlns:a16="http://schemas.microsoft.com/office/drawing/2014/main" id="{00000000-0008-0000-0300-000002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32</xdr:row>
          <xdr:rowOff>0</xdr:rowOff>
        </xdr:from>
        <xdr:to>
          <xdr:col>24</xdr:col>
          <xdr:colOff>152400</xdr:colOff>
          <xdr:row>33</xdr:row>
          <xdr:rowOff>30150</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2924175" y="5353050"/>
              <a:ext cx="1447800" cy="201600"/>
              <a:chOff x="3105126" y="1085850"/>
              <a:chExt cx="1447892" cy="209550"/>
            </a:xfrm>
          </xdr:grpSpPr>
          <xdr:sp macro="" textlink="">
            <xdr:nvSpPr>
              <xdr:cNvPr id="645131" name="Check Box 11" hidden="1">
                <a:extLst>
                  <a:ext uri="{63B3BB69-23CF-44E3-9099-C40C66FF867C}">
                    <a14:compatExt spid="_x0000_s645131"/>
                  </a:ext>
                  <a:ext uri="{FF2B5EF4-FFF2-40B4-BE49-F238E27FC236}">
                    <a16:creationId xmlns:a16="http://schemas.microsoft.com/office/drawing/2014/main" id="{00000000-0008-0000-0300-00000BD80900}"/>
                  </a:ext>
                </a:extLst>
              </xdr:cNvPr>
              <xdr:cNvSpPr/>
            </xdr:nvSpPr>
            <xdr:spPr bwMode="auto">
              <a:xfrm>
                <a:off x="3105126"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32" name="Check Box 12" hidden="1">
                <a:extLst>
                  <a:ext uri="{63B3BB69-23CF-44E3-9099-C40C66FF867C}">
                    <a14:compatExt spid="_x0000_s645132"/>
                  </a:ext>
                  <a:ext uri="{FF2B5EF4-FFF2-40B4-BE49-F238E27FC236}">
                    <a16:creationId xmlns:a16="http://schemas.microsoft.com/office/drawing/2014/main" id="{00000000-0008-0000-0300-00000CD80900}"/>
                  </a:ext>
                </a:extLst>
              </xdr:cNvPr>
              <xdr:cNvSpPr/>
            </xdr:nvSpPr>
            <xdr:spPr bwMode="auto">
              <a:xfrm>
                <a:off x="3876722" y="1085850"/>
                <a:ext cx="67629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20</xdr:row>
          <xdr:rowOff>0</xdr:rowOff>
        </xdr:from>
        <xdr:to>
          <xdr:col>24</xdr:col>
          <xdr:colOff>152400</xdr:colOff>
          <xdr:row>21</xdr:row>
          <xdr:rowOff>38100</xdr:rowOff>
        </xdr:to>
        <xdr:grpSp>
          <xdr:nvGrpSpPr>
            <xdr:cNvPr id="20" name="グループ化 19">
              <a:extLst>
                <a:ext uri="{FF2B5EF4-FFF2-40B4-BE49-F238E27FC236}">
                  <a16:creationId xmlns:a16="http://schemas.microsoft.com/office/drawing/2014/main" id="{00000000-0008-0000-0300-000014000000}"/>
                </a:ext>
              </a:extLst>
            </xdr:cNvPr>
            <xdr:cNvGrpSpPr/>
          </xdr:nvGrpSpPr>
          <xdr:grpSpPr>
            <a:xfrm>
              <a:off x="2924175" y="3295650"/>
              <a:ext cx="1447800" cy="209550"/>
              <a:chOff x="3105126" y="1085850"/>
              <a:chExt cx="1447892" cy="209550"/>
            </a:xfrm>
          </xdr:grpSpPr>
          <xdr:sp macro="" textlink="">
            <xdr:nvSpPr>
              <xdr:cNvPr id="645133" name="Check Box 13" hidden="1">
                <a:extLst>
                  <a:ext uri="{63B3BB69-23CF-44E3-9099-C40C66FF867C}">
                    <a14:compatExt spid="_x0000_s645133"/>
                  </a:ext>
                  <a:ext uri="{FF2B5EF4-FFF2-40B4-BE49-F238E27FC236}">
                    <a16:creationId xmlns:a16="http://schemas.microsoft.com/office/drawing/2014/main" id="{00000000-0008-0000-0300-00000DD80900}"/>
                  </a:ext>
                </a:extLst>
              </xdr:cNvPr>
              <xdr:cNvSpPr/>
            </xdr:nvSpPr>
            <xdr:spPr bwMode="auto">
              <a:xfrm>
                <a:off x="3105126"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34" name="Check Box 14" hidden="1">
                <a:extLst>
                  <a:ext uri="{63B3BB69-23CF-44E3-9099-C40C66FF867C}">
                    <a14:compatExt spid="_x0000_s645134"/>
                  </a:ext>
                  <a:ext uri="{FF2B5EF4-FFF2-40B4-BE49-F238E27FC236}">
                    <a16:creationId xmlns:a16="http://schemas.microsoft.com/office/drawing/2014/main" id="{00000000-0008-0000-0300-00000ED80900}"/>
                  </a:ext>
                </a:extLst>
              </xdr:cNvPr>
              <xdr:cNvSpPr/>
            </xdr:nvSpPr>
            <xdr:spPr bwMode="auto">
              <a:xfrm>
                <a:off x="3876722" y="1085850"/>
                <a:ext cx="67629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22</xdr:row>
          <xdr:rowOff>142875</xdr:rowOff>
        </xdr:from>
        <xdr:to>
          <xdr:col>15</xdr:col>
          <xdr:colOff>0</xdr:colOff>
          <xdr:row>25</xdr:row>
          <xdr:rowOff>0</xdr:rowOff>
        </xdr:to>
        <xdr:grpSp>
          <xdr:nvGrpSpPr>
            <xdr:cNvPr id="23" name="グループ化 22">
              <a:extLst>
                <a:ext uri="{FF2B5EF4-FFF2-40B4-BE49-F238E27FC236}">
                  <a16:creationId xmlns:a16="http://schemas.microsoft.com/office/drawing/2014/main" id="{00000000-0008-0000-0300-000017000000}"/>
                </a:ext>
              </a:extLst>
            </xdr:cNvPr>
            <xdr:cNvGrpSpPr/>
          </xdr:nvGrpSpPr>
          <xdr:grpSpPr>
            <a:xfrm>
              <a:off x="2362200" y="3781425"/>
              <a:ext cx="228600" cy="371475"/>
              <a:chOff x="2257425" y="4429351"/>
              <a:chExt cx="228600" cy="371451"/>
            </a:xfrm>
          </xdr:grpSpPr>
          <xdr:sp macro="" textlink="">
            <xdr:nvSpPr>
              <xdr:cNvPr id="645135" name="Check Box 15" hidden="1">
                <a:extLst>
                  <a:ext uri="{63B3BB69-23CF-44E3-9099-C40C66FF867C}">
                    <a14:compatExt spid="_x0000_s645135"/>
                  </a:ext>
                  <a:ext uri="{FF2B5EF4-FFF2-40B4-BE49-F238E27FC236}">
                    <a16:creationId xmlns:a16="http://schemas.microsoft.com/office/drawing/2014/main" id="{00000000-0008-0000-0300-00000FD80900}"/>
                  </a:ext>
                </a:extLst>
              </xdr:cNvPr>
              <xdr:cNvSpPr/>
            </xdr:nvSpPr>
            <xdr:spPr bwMode="auto">
              <a:xfrm>
                <a:off x="2257425" y="4429351"/>
                <a:ext cx="22860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136" name="Check Box 16" hidden="1">
                <a:extLst>
                  <a:ext uri="{63B3BB69-23CF-44E3-9099-C40C66FF867C}">
                    <a14:compatExt spid="_x0000_s645136"/>
                  </a:ext>
                  <a:ext uri="{FF2B5EF4-FFF2-40B4-BE49-F238E27FC236}">
                    <a16:creationId xmlns:a16="http://schemas.microsoft.com/office/drawing/2014/main" id="{00000000-0008-0000-0300-000010D80900}"/>
                  </a:ext>
                </a:extLst>
              </xdr:cNvPr>
              <xdr:cNvSpPr/>
            </xdr:nvSpPr>
            <xdr:spPr bwMode="auto">
              <a:xfrm>
                <a:off x="2257425" y="4600777"/>
                <a:ext cx="22860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142875</xdr:colOff>
          <xdr:row>44</xdr:row>
          <xdr:rowOff>142875</xdr:rowOff>
        </xdr:from>
        <xdr:to>
          <xdr:col>24</xdr:col>
          <xdr:colOff>142875</xdr:colOff>
          <xdr:row>46</xdr:row>
          <xdr:rowOff>9525</xdr:rowOff>
        </xdr:to>
        <xdr:grpSp>
          <xdr:nvGrpSpPr>
            <xdr:cNvPr id="27" name="グループ化 26">
              <a:extLst>
                <a:ext uri="{FF2B5EF4-FFF2-40B4-BE49-F238E27FC236}">
                  <a16:creationId xmlns:a16="http://schemas.microsoft.com/office/drawing/2014/main" id="{00000000-0008-0000-0300-00001B000000}"/>
                </a:ext>
              </a:extLst>
            </xdr:cNvPr>
            <xdr:cNvGrpSpPr/>
          </xdr:nvGrpSpPr>
          <xdr:grpSpPr>
            <a:xfrm>
              <a:off x="2914650" y="7553325"/>
              <a:ext cx="1447800" cy="209550"/>
              <a:chOff x="3105126" y="1085850"/>
              <a:chExt cx="1447892" cy="209550"/>
            </a:xfrm>
          </xdr:grpSpPr>
          <xdr:sp macro="" textlink="">
            <xdr:nvSpPr>
              <xdr:cNvPr id="645137" name="Check Box 17" hidden="1">
                <a:extLst>
                  <a:ext uri="{63B3BB69-23CF-44E3-9099-C40C66FF867C}">
                    <a14:compatExt spid="_x0000_s645137"/>
                  </a:ext>
                  <a:ext uri="{FF2B5EF4-FFF2-40B4-BE49-F238E27FC236}">
                    <a16:creationId xmlns:a16="http://schemas.microsoft.com/office/drawing/2014/main" id="{00000000-0008-0000-0300-000011D80900}"/>
                  </a:ext>
                </a:extLst>
              </xdr:cNvPr>
              <xdr:cNvSpPr/>
            </xdr:nvSpPr>
            <xdr:spPr bwMode="auto">
              <a:xfrm>
                <a:off x="3105126"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38" name="Check Box 18" hidden="1">
                <a:extLst>
                  <a:ext uri="{63B3BB69-23CF-44E3-9099-C40C66FF867C}">
                    <a14:compatExt spid="_x0000_s645138"/>
                  </a:ext>
                  <a:ext uri="{FF2B5EF4-FFF2-40B4-BE49-F238E27FC236}">
                    <a16:creationId xmlns:a16="http://schemas.microsoft.com/office/drawing/2014/main" id="{00000000-0008-0000-0300-000012D80900}"/>
                  </a:ext>
                </a:extLst>
              </xdr:cNvPr>
              <xdr:cNvSpPr/>
            </xdr:nvSpPr>
            <xdr:spPr bwMode="auto">
              <a:xfrm>
                <a:off x="3876722" y="1085850"/>
                <a:ext cx="67629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149225</xdr:colOff>
          <xdr:row>34</xdr:row>
          <xdr:rowOff>130175</xdr:rowOff>
        </xdr:from>
        <xdr:to>
          <xdr:col>24</xdr:col>
          <xdr:colOff>149225</xdr:colOff>
          <xdr:row>35</xdr:row>
          <xdr:rowOff>173025</xdr:rowOff>
        </xdr:to>
        <xdr:grpSp>
          <xdr:nvGrpSpPr>
            <xdr:cNvPr id="30" name="グループ化 29">
              <a:extLst>
                <a:ext uri="{FF2B5EF4-FFF2-40B4-BE49-F238E27FC236}">
                  <a16:creationId xmlns:a16="http://schemas.microsoft.com/office/drawing/2014/main" id="{00000000-0008-0000-0300-00001E000000}"/>
                </a:ext>
              </a:extLst>
            </xdr:cNvPr>
            <xdr:cNvGrpSpPr/>
          </xdr:nvGrpSpPr>
          <xdr:grpSpPr>
            <a:xfrm>
              <a:off x="2921000" y="5826125"/>
              <a:ext cx="1447800" cy="214300"/>
              <a:chOff x="2914620" y="3438525"/>
              <a:chExt cx="1447888" cy="201600"/>
            </a:xfrm>
          </xdr:grpSpPr>
          <xdr:sp macro="" textlink="">
            <xdr:nvSpPr>
              <xdr:cNvPr id="645139" name="Check Box 19" hidden="1">
                <a:extLst>
                  <a:ext uri="{63B3BB69-23CF-44E3-9099-C40C66FF867C}">
                    <a14:compatExt spid="_x0000_s645139"/>
                  </a:ext>
                  <a:ext uri="{FF2B5EF4-FFF2-40B4-BE49-F238E27FC236}">
                    <a16:creationId xmlns:a16="http://schemas.microsoft.com/office/drawing/2014/main" id="{00000000-0008-0000-0300-000013D80900}"/>
                  </a:ext>
                </a:extLst>
              </xdr:cNvPr>
              <xdr:cNvSpPr/>
            </xdr:nvSpPr>
            <xdr:spPr bwMode="auto">
              <a:xfrm>
                <a:off x="2914620" y="3438525"/>
                <a:ext cx="666749" cy="201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40" name="Check Box 20" hidden="1">
                <a:extLst>
                  <a:ext uri="{63B3BB69-23CF-44E3-9099-C40C66FF867C}">
                    <a14:compatExt spid="_x0000_s645140"/>
                  </a:ext>
                  <a:ext uri="{FF2B5EF4-FFF2-40B4-BE49-F238E27FC236}">
                    <a16:creationId xmlns:a16="http://schemas.microsoft.com/office/drawing/2014/main" id="{00000000-0008-0000-0300-000014D80900}"/>
                  </a:ext>
                </a:extLst>
              </xdr:cNvPr>
              <xdr:cNvSpPr/>
            </xdr:nvSpPr>
            <xdr:spPr bwMode="auto">
              <a:xfrm>
                <a:off x="3686232" y="3438525"/>
                <a:ext cx="676276" cy="201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55</xdr:row>
          <xdr:rowOff>0</xdr:rowOff>
        </xdr:from>
        <xdr:to>
          <xdr:col>25</xdr:col>
          <xdr:colOff>0</xdr:colOff>
          <xdr:row>56</xdr:row>
          <xdr:rowOff>30150</xdr:rowOff>
        </xdr:to>
        <xdr:grpSp>
          <xdr:nvGrpSpPr>
            <xdr:cNvPr id="33" name="グループ化 32">
              <a:extLst>
                <a:ext uri="{FF2B5EF4-FFF2-40B4-BE49-F238E27FC236}">
                  <a16:creationId xmlns:a16="http://schemas.microsoft.com/office/drawing/2014/main" id="{00000000-0008-0000-0300-000021000000}"/>
                </a:ext>
              </a:extLst>
            </xdr:cNvPr>
            <xdr:cNvGrpSpPr/>
          </xdr:nvGrpSpPr>
          <xdr:grpSpPr>
            <a:xfrm>
              <a:off x="2952750" y="9296400"/>
              <a:ext cx="1447800" cy="201600"/>
              <a:chOff x="3105133" y="1085850"/>
              <a:chExt cx="1447888" cy="209550"/>
            </a:xfrm>
          </xdr:grpSpPr>
          <xdr:sp macro="" textlink="">
            <xdr:nvSpPr>
              <xdr:cNvPr id="645141" name="Check Box 21" hidden="1">
                <a:extLst>
                  <a:ext uri="{63B3BB69-23CF-44E3-9099-C40C66FF867C}">
                    <a14:compatExt spid="_x0000_s645141"/>
                  </a:ext>
                  <a:ext uri="{FF2B5EF4-FFF2-40B4-BE49-F238E27FC236}">
                    <a16:creationId xmlns:a16="http://schemas.microsoft.com/office/drawing/2014/main" id="{00000000-0008-0000-0300-000015D80900}"/>
                  </a:ext>
                </a:extLst>
              </xdr:cNvPr>
              <xdr:cNvSpPr/>
            </xdr:nvSpPr>
            <xdr:spPr bwMode="auto">
              <a:xfrm>
                <a:off x="3105133"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42" name="Check Box 22" hidden="1">
                <a:extLst>
                  <a:ext uri="{63B3BB69-23CF-44E3-9099-C40C66FF867C}">
                    <a14:compatExt spid="_x0000_s645142"/>
                  </a:ext>
                  <a:ext uri="{FF2B5EF4-FFF2-40B4-BE49-F238E27FC236}">
                    <a16:creationId xmlns:a16="http://schemas.microsoft.com/office/drawing/2014/main" id="{00000000-0008-0000-0300-000016D80900}"/>
                  </a:ext>
                </a:extLst>
              </xdr:cNvPr>
              <xdr:cNvSpPr/>
            </xdr:nvSpPr>
            <xdr:spPr bwMode="auto">
              <a:xfrm>
                <a:off x="3876730" y="1085850"/>
                <a:ext cx="67629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51</xdr:row>
          <xdr:rowOff>0</xdr:rowOff>
        </xdr:from>
        <xdr:to>
          <xdr:col>18</xdr:col>
          <xdr:colOff>114300</xdr:colOff>
          <xdr:row>52</xdr:row>
          <xdr:rowOff>38100</xdr:rowOff>
        </xdr:to>
        <xdr:grpSp>
          <xdr:nvGrpSpPr>
            <xdr:cNvPr id="36" name="グループ化 35">
              <a:extLst>
                <a:ext uri="{FF2B5EF4-FFF2-40B4-BE49-F238E27FC236}">
                  <a16:creationId xmlns:a16="http://schemas.microsoft.com/office/drawing/2014/main" id="{00000000-0008-0000-0300-000024000000}"/>
                </a:ext>
              </a:extLst>
            </xdr:cNvPr>
            <xdr:cNvGrpSpPr/>
          </xdr:nvGrpSpPr>
          <xdr:grpSpPr>
            <a:xfrm>
              <a:off x="781050" y="8610600"/>
              <a:ext cx="2466975" cy="209550"/>
              <a:chOff x="781053" y="7886700"/>
              <a:chExt cx="2466971" cy="209550"/>
            </a:xfrm>
          </xdr:grpSpPr>
          <xdr:sp macro="" textlink="">
            <xdr:nvSpPr>
              <xdr:cNvPr id="645143" name="Check Box 23" hidden="1">
                <a:extLst>
                  <a:ext uri="{63B3BB69-23CF-44E3-9099-C40C66FF867C}">
                    <a14:compatExt spid="_x0000_s645143"/>
                  </a:ext>
                  <a:ext uri="{FF2B5EF4-FFF2-40B4-BE49-F238E27FC236}">
                    <a16:creationId xmlns:a16="http://schemas.microsoft.com/office/drawing/2014/main" id="{00000000-0008-0000-0300-000017D80900}"/>
                  </a:ext>
                </a:extLst>
              </xdr:cNvPr>
              <xdr:cNvSpPr/>
            </xdr:nvSpPr>
            <xdr:spPr bwMode="auto">
              <a:xfrm>
                <a:off x="781053" y="7886700"/>
                <a:ext cx="102870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下水道　・</a:t>
                </a:r>
              </a:p>
            </xdr:txBody>
          </xdr:sp>
          <xdr:sp macro="" textlink="">
            <xdr:nvSpPr>
              <xdr:cNvPr id="645144" name="Check Box 24" hidden="1">
                <a:extLst>
                  <a:ext uri="{63B3BB69-23CF-44E3-9099-C40C66FF867C}">
                    <a14:compatExt spid="_x0000_s645144"/>
                  </a:ext>
                  <a:ext uri="{FF2B5EF4-FFF2-40B4-BE49-F238E27FC236}">
                    <a16:creationId xmlns:a16="http://schemas.microsoft.com/office/drawing/2014/main" id="{00000000-0008-0000-0300-000018D80900}"/>
                  </a:ext>
                </a:extLst>
              </xdr:cNvPr>
              <xdr:cNvSpPr/>
            </xdr:nvSpPr>
            <xdr:spPr bwMode="auto">
              <a:xfrm>
                <a:off x="1657350" y="7886700"/>
                <a:ext cx="10382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浄化槽　・</a:t>
                </a:r>
              </a:p>
            </xdr:txBody>
          </xdr:sp>
          <xdr:sp macro="" textlink="">
            <xdr:nvSpPr>
              <xdr:cNvPr id="645145" name="Check Box 25" hidden="1">
                <a:extLst>
                  <a:ext uri="{63B3BB69-23CF-44E3-9099-C40C66FF867C}">
                    <a14:compatExt spid="_x0000_s645145"/>
                  </a:ext>
                  <a:ext uri="{FF2B5EF4-FFF2-40B4-BE49-F238E27FC236}">
                    <a16:creationId xmlns:a16="http://schemas.microsoft.com/office/drawing/2014/main" id="{00000000-0008-0000-0300-000019D80900}"/>
                  </a:ext>
                </a:extLst>
              </xdr:cNvPr>
              <xdr:cNvSpPr/>
            </xdr:nvSpPr>
            <xdr:spPr bwMode="auto">
              <a:xfrm>
                <a:off x="2533650" y="7886700"/>
                <a:ext cx="7143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59</xdr:row>
          <xdr:rowOff>0</xdr:rowOff>
        </xdr:from>
        <xdr:to>
          <xdr:col>23</xdr:col>
          <xdr:colOff>104775</xdr:colOff>
          <xdr:row>60</xdr:row>
          <xdr:rowOff>38100</xdr:rowOff>
        </xdr:to>
        <xdr:grpSp>
          <xdr:nvGrpSpPr>
            <xdr:cNvPr id="40" name="グループ化 39">
              <a:extLst>
                <a:ext uri="{FF2B5EF4-FFF2-40B4-BE49-F238E27FC236}">
                  <a16:creationId xmlns:a16="http://schemas.microsoft.com/office/drawing/2014/main" id="{00000000-0008-0000-0300-000028000000}"/>
                </a:ext>
              </a:extLst>
            </xdr:cNvPr>
            <xdr:cNvGrpSpPr/>
          </xdr:nvGrpSpPr>
          <xdr:grpSpPr>
            <a:xfrm>
              <a:off x="600075" y="9982200"/>
              <a:ext cx="3543300" cy="209550"/>
              <a:chOff x="600074" y="9258300"/>
              <a:chExt cx="3543300" cy="209550"/>
            </a:xfrm>
          </xdr:grpSpPr>
          <xdr:sp macro="" textlink="">
            <xdr:nvSpPr>
              <xdr:cNvPr id="645146" name="Check Box 26" hidden="1">
                <a:extLst>
                  <a:ext uri="{63B3BB69-23CF-44E3-9099-C40C66FF867C}">
                    <a14:compatExt spid="_x0000_s645146"/>
                  </a:ext>
                  <a:ext uri="{FF2B5EF4-FFF2-40B4-BE49-F238E27FC236}">
                    <a16:creationId xmlns:a16="http://schemas.microsoft.com/office/drawing/2014/main" id="{00000000-0008-0000-0300-00001AD80900}"/>
                  </a:ext>
                </a:extLst>
              </xdr:cNvPr>
              <xdr:cNvSpPr/>
            </xdr:nvSpPr>
            <xdr:spPr bwMode="auto">
              <a:xfrm>
                <a:off x="600074" y="9258300"/>
                <a:ext cx="1171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エレベーター設置　・</a:t>
                </a:r>
              </a:p>
            </xdr:txBody>
          </xdr:sp>
          <xdr:sp macro="" textlink="">
            <xdr:nvSpPr>
              <xdr:cNvPr id="645147" name="Check Box 27" hidden="1">
                <a:extLst>
                  <a:ext uri="{63B3BB69-23CF-44E3-9099-C40C66FF867C}">
                    <a14:compatExt spid="_x0000_s645147"/>
                  </a:ext>
                  <a:ext uri="{FF2B5EF4-FFF2-40B4-BE49-F238E27FC236}">
                    <a16:creationId xmlns:a16="http://schemas.microsoft.com/office/drawing/2014/main" id="{00000000-0008-0000-0300-00001BD80900}"/>
                  </a:ext>
                </a:extLst>
              </xdr:cNvPr>
              <xdr:cNvSpPr/>
            </xdr:nvSpPr>
            <xdr:spPr bwMode="auto">
              <a:xfrm>
                <a:off x="1990725" y="9258300"/>
                <a:ext cx="12858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ダムウェーター設置　・</a:t>
                </a:r>
              </a:p>
            </xdr:txBody>
          </xdr:sp>
          <xdr:sp macro="" textlink="">
            <xdr:nvSpPr>
              <xdr:cNvPr id="645148" name="Check Box 28" hidden="1">
                <a:extLst>
                  <a:ext uri="{63B3BB69-23CF-44E3-9099-C40C66FF867C}">
                    <a14:compatExt spid="_x0000_s645148"/>
                  </a:ext>
                  <a:ext uri="{FF2B5EF4-FFF2-40B4-BE49-F238E27FC236}">
                    <a16:creationId xmlns:a16="http://schemas.microsoft.com/office/drawing/2014/main" id="{00000000-0008-0000-0300-00001CD80900}"/>
                  </a:ext>
                </a:extLst>
              </xdr:cNvPr>
              <xdr:cNvSpPr/>
            </xdr:nvSpPr>
            <xdr:spPr bwMode="auto">
              <a:xfrm>
                <a:off x="3428999" y="9258300"/>
                <a:ext cx="7143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設置なし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133350</xdr:colOff>
          <xdr:row>62</xdr:row>
          <xdr:rowOff>0</xdr:rowOff>
        </xdr:from>
        <xdr:to>
          <xdr:col>27</xdr:col>
          <xdr:colOff>133350</xdr:colOff>
          <xdr:row>63</xdr:row>
          <xdr:rowOff>0</xdr:rowOff>
        </xdr:to>
        <xdr:grpSp>
          <xdr:nvGrpSpPr>
            <xdr:cNvPr id="44" name="グループ化 43">
              <a:extLst>
                <a:ext uri="{FF2B5EF4-FFF2-40B4-BE49-F238E27FC236}">
                  <a16:creationId xmlns:a16="http://schemas.microsoft.com/office/drawing/2014/main" id="{00000000-0008-0000-0300-00002C000000}"/>
                </a:ext>
              </a:extLst>
            </xdr:cNvPr>
            <xdr:cNvGrpSpPr/>
          </xdr:nvGrpSpPr>
          <xdr:grpSpPr>
            <a:xfrm>
              <a:off x="3086100" y="10496550"/>
              <a:ext cx="1809750" cy="152400"/>
              <a:chOff x="3105176" y="1085850"/>
              <a:chExt cx="1447807" cy="209550"/>
            </a:xfrm>
          </xdr:grpSpPr>
          <xdr:sp macro="" textlink="">
            <xdr:nvSpPr>
              <xdr:cNvPr id="645149" name="Check Box 29" hidden="1">
                <a:extLst>
                  <a:ext uri="{63B3BB69-23CF-44E3-9099-C40C66FF867C}">
                    <a14:compatExt spid="_x0000_s645149"/>
                  </a:ext>
                  <a:ext uri="{FF2B5EF4-FFF2-40B4-BE49-F238E27FC236}">
                    <a16:creationId xmlns:a16="http://schemas.microsoft.com/office/drawing/2014/main" id="{00000000-0008-0000-0300-00001DD80900}"/>
                  </a:ext>
                </a:extLst>
              </xdr:cNvPr>
              <xdr:cNvSpPr/>
            </xdr:nvSpPr>
            <xdr:spPr bwMode="auto">
              <a:xfrm>
                <a:off x="3105176"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50" name="Check Box 30" hidden="1">
                <a:extLst>
                  <a:ext uri="{63B3BB69-23CF-44E3-9099-C40C66FF867C}">
                    <a14:compatExt spid="_x0000_s645150"/>
                  </a:ext>
                  <a:ext uri="{FF2B5EF4-FFF2-40B4-BE49-F238E27FC236}">
                    <a16:creationId xmlns:a16="http://schemas.microsoft.com/office/drawing/2014/main" id="{00000000-0008-0000-0300-00001ED80900}"/>
                  </a:ext>
                </a:extLst>
              </xdr:cNvPr>
              <xdr:cNvSpPr/>
            </xdr:nvSpPr>
            <xdr:spPr bwMode="auto">
              <a:xfrm>
                <a:off x="3876708"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47</xdr:row>
          <xdr:rowOff>14287</xdr:rowOff>
        </xdr:from>
        <xdr:to>
          <xdr:col>27</xdr:col>
          <xdr:colOff>19050</xdr:colOff>
          <xdr:row>48</xdr:row>
          <xdr:rowOff>128587</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2476500" y="7939087"/>
              <a:ext cx="2305050" cy="285750"/>
              <a:chOff x="1971665" y="6329362"/>
              <a:chExt cx="1943108" cy="285750"/>
            </a:xfrm>
          </xdr:grpSpPr>
          <xdr:sp macro="" textlink="">
            <xdr:nvSpPr>
              <xdr:cNvPr id="645123" name="Check Box 3" hidden="1">
                <a:extLst>
                  <a:ext uri="{63B3BB69-23CF-44E3-9099-C40C66FF867C}">
                    <a14:compatExt spid="_x0000_s645123"/>
                  </a:ext>
                  <a:ext uri="{FF2B5EF4-FFF2-40B4-BE49-F238E27FC236}">
                    <a16:creationId xmlns:a16="http://schemas.microsoft.com/office/drawing/2014/main" id="{00000000-0008-0000-0300-000003D80900}"/>
                  </a:ext>
                </a:extLst>
              </xdr:cNvPr>
              <xdr:cNvSpPr/>
            </xdr:nvSpPr>
            <xdr:spPr bwMode="auto">
              <a:xfrm>
                <a:off x="1971665" y="6329362"/>
                <a:ext cx="675521"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24" name="Check Box 4" hidden="1">
                <a:extLst>
                  <a:ext uri="{63B3BB69-23CF-44E3-9099-C40C66FF867C}">
                    <a14:compatExt spid="_x0000_s645124"/>
                  </a:ext>
                  <a:ext uri="{FF2B5EF4-FFF2-40B4-BE49-F238E27FC236}">
                    <a16:creationId xmlns:a16="http://schemas.microsoft.com/office/drawing/2014/main" id="{00000000-0008-0000-0300-000004D80900}"/>
                  </a:ext>
                </a:extLst>
              </xdr:cNvPr>
              <xdr:cNvSpPr/>
            </xdr:nvSpPr>
            <xdr:spPr bwMode="auto">
              <a:xfrm>
                <a:off x="2467602" y="6329362"/>
                <a:ext cx="685173"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45161" name="Check Box 41" hidden="1">
                <a:extLst>
                  <a:ext uri="{63B3BB69-23CF-44E3-9099-C40C66FF867C}">
                    <a14:compatExt spid="_x0000_s645161"/>
                  </a:ext>
                  <a:ext uri="{FF2B5EF4-FFF2-40B4-BE49-F238E27FC236}">
                    <a16:creationId xmlns:a16="http://schemas.microsoft.com/office/drawing/2014/main" id="{00000000-0008-0000-0300-000029D80900}"/>
                  </a:ext>
                </a:extLst>
              </xdr:cNvPr>
              <xdr:cNvSpPr/>
            </xdr:nvSpPr>
            <xdr:spPr bwMode="auto">
              <a:xfrm>
                <a:off x="3238497" y="6329362"/>
                <a:ext cx="676276"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36</xdr:row>
          <xdr:rowOff>19050</xdr:rowOff>
        </xdr:from>
        <xdr:to>
          <xdr:col>22</xdr:col>
          <xdr:colOff>28575</xdr:colOff>
          <xdr:row>37</xdr:row>
          <xdr:rowOff>19050</xdr:rowOff>
        </xdr:to>
        <xdr:sp macro="" textlink="">
          <xdr:nvSpPr>
            <xdr:cNvPr id="645162" name="Check Box 42" descr="ない" hidden="1">
              <a:extLst>
                <a:ext uri="{63B3BB69-23CF-44E3-9099-C40C66FF867C}">
                  <a14:compatExt spid="_x0000_s645162"/>
                </a:ext>
                <a:ext uri="{FF2B5EF4-FFF2-40B4-BE49-F238E27FC236}">
                  <a16:creationId xmlns:a16="http://schemas.microsoft.com/office/drawing/2014/main" id="{00000000-0008-0000-0300-00002A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37</xdr:row>
          <xdr:rowOff>9525</xdr:rowOff>
        </xdr:from>
        <xdr:to>
          <xdr:col>11</xdr:col>
          <xdr:colOff>76200</xdr:colOff>
          <xdr:row>38</xdr:row>
          <xdr:rowOff>28575</xdr:rowOff>
        </xdr:to>
        <xdr:sp macro="" textlink="">
          <xdr:nvSpPr>
            <xdr:cNvPr id="645163" name="Check Box 43" descr="ない" hidden="1">
              <a:extLst>
                <a:ext uri="{63B3BB69-23CF-44E3-9099-C40C66FF867C}">
                  <a14:compatExt spid="_x0000_s645163"/>
                </a:ext>
                <a:ext uri="{FF2B5EF4-FFF2-40B4-BE49-F238E27FC236}">
                  <a16:creationId xmlns:a16="http://schemas.microsoft.com/office/drawing/2014/main" id="{00000000-0008-0000-0300-00002B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別</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57150</xdr:colOff>
          <xdr:row>5</xdr:row>
          <xdr:rowOff>0</xdr:rowOff>
        </xdr:from>
        <xdr:to>
          <xdr:col>27</xdr:col>
          <xdr:colOff>263935</xdr:colOff>
          <xdr:row>6</xdr:row>
          <xdr:rowOff>30150</xdr:rowOff>
        </xdr:to>
        <xdr:grpSp>
          <xdr:nvGrpSpPr>
            <xdr:cNvPr id="39" name="グループ化 38">
              <a:extLst>
                <a:ext uri="{FF2B5EF4-FFF2-40B4-BE49-F238E27FC236}">
                  <a16:creationId xmlns:a16="http://schemas.microsoft.com/office/drawing/2014/main" id="{00000000-0008-0000-0300-000027000000}"/>
                </a:ext>
              </a:extLst>
            </xdr:cNvPr>
            <xdr:cNvGrpSpPr/>
          </xdr:nvGrpSpPr>
          <xdr:grpSpPr>
            <a:xfrm>
              <a:off x="3552825" y="723900"/>
              <a:ext cx="1473610" cy="201600"/>
              <a:chOff x="3257558" y="6411552"/>
              <a:chExt cx="1162041" cy="209749"/>
            </a:xfrm>
          </xdr:grpSpPr>
          <xdr:sp macro="" textlink="">
            <xdr:nvSpPr>
              <xdr:cNvPr id="645164" name="Check Box 44" hidden="1">
                <a:extLst>
                  <a:ext uri="{63B3BB69-23CF-44E3-9099-C40C66FF867C}">
                    <a14:compatExt spid="_x0000_s645164"/>
                  </a:ext>
                  <a:ext uri="{FF2B5EF4-FFF2-40B4-BE49-F238E27FC236}">
                    <a16:creationId xmlns:a16="http://schemas.microsoft.com/office/drawing/2014/main" id="{00000000-0008-0000-0300-00002CD80900}"/>
                  </a:ext>
                </a:extLst>
              </xdr:cNvPr>
              <xdr:cNvSpPr/>
            </xdr:nvSpPr>
            <xdr:spPr bwMode="auto">
              <a:xfrm>
                <a:off x="3257558" y="6411757"/>
                <a:ext cx="590559"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sp macro="" textlink="">
            <xdr:nvSpPr>
              <xdr:cNvPr id="645165" name="Check Box 45" hidden="1">
                <a:extLst>
                  <a:ext uri="{63B3BB69-23CF-44E3-9099-C40C66FF867C}">
                    <a14:compatExt spid="_x0000_s645165"/>
                  </a:ext>
                  <a:ext uri="{FF2B5EF4-FFF2-40B4-BE49-F238E27FC236}">
                    <a16:creationId xmlns:a16="http://schemas.microsoft.com/office/drawing/2014/main" id="{00000000-0008-0000-0300-00002DD80900}"/>
                  </a:ext>
                </a:extLst>
              </xdr:cNvPr>
              <xdr:cNvSpPr/>
            </xdr:nvSpPr>
            <xdr:spPr bwMode="auto">
              <a:xfrm>
                <a:off x="3867146" y="6411552"/>
                <a:ext cx="552453" cy="2000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57150</xdr:colOff>
          <xdr:row>7</xdr:row>
          <xdr:rowOff>168992</xdr:rowOff>
        </xdr:from>
        <xdr:to>
          <xdr:col>27</xdr:col>
          <xdr:colOff>263935</xdr:colOff>
          <xdr:row>9</xdr:row>
          <xdr:rowOff>30150</xdr:rowOff>
        </xdr:to>
        <xdr:grpSp>
          <xdr:nvGrpSpPr>
            <xdr:cNvPr id="42" name="グループ化 41">
              <a:extLst>
                <a:ext uri="{FF2B5EF4-FFF2-40B4-BE49-F238E27FC236}">
                  <a16:creationId xmlns:a16="http://schemas.microsoft.com/office/drawing/2014/main" id="{00000000-0008-0000-0300-00002A000000}"/>
                </a:ext>
              </a:extLst>
            </xdr:cNvPr>
            <xdr:cNvGrpSpPr/>
          </xdr:nvGrpSpPr>
          <xdr:grpSpPr>
            <a:xfrm>
              <a:off x="3552825" y="1235792"/>
              <a:ext cx="1473610" cy="204058"/>
              <a:chOff x="3257558" y="6411299"/>
              <a:chExt cx="1162041" cy="209836"/>
            </a:xfrm>
          </xdr:grpSpPr>
          <xdr:sp macro="" textlink="">
            <xdr:nvSpPr>
              <xdr:cNvPr id="645166" name="Check Box 46" hidden="1">
                <a:extLst>
                  <a:ext uri="{63B3BB69-23CF-44E3-9099-C40C66FF867C}">
                    <a14:compatExt spid="_x0000_s645166"/>
                  </a:ext>
                  <a:ext uri="{FF2B5EF4-FFF2-40B4-BE49-F238E27FC236}">
                    <a16:creationId xmlns:a16="http://schemas.microsoft.com/office/drawing/2014/main" id="{00000000-0008-0000-0300-00002ED80900}"/>
                  </a:ext>
                </a:extLst>
              </xdr:cNvPr>
              <xdr:cNvSpPr/>
            </xdr:nvSpPr>
            <xdr:spPr bwMode="auto">
              <a:xfrm>
                <a:off x="3257558" y="6411589"/>
                <a:ext cx="59055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67" name="Check Box 47" hidden="1">
                <a:extLst>
                  <a:ext uri="{63B3BB69-23CF-44E3-9099-C40C66FF867C}">
                    <a14:compatExt spid="_x0000_s645167"/>
                  </a:ext>
                  <a:ext uri="{FF2B5EF4-FFF2-40B4-BE49-F238E27FC236}">
                    <a16:creationId xmlns:a16="http://schemas.microsoft.com/office/drawing/2014/main" id="{00000000-0008-0000-0300-00002FD80900}"/>
                  </a:ext>
                </a:extLst>
              </xdr:cNvPr>
              <xdr:cNvSpPr/>
            </xdr:nvSpPr>
            <xdr:spPr bwMode="auto">
              <a:xfrm>
                <a:off x="3867146" y="6411299"/>
                <a:ext cx="552453" cy="2000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57150</xdr:colOff>
          <xdr:row>11</xdr:row>
          <xdr:rowOff>61451</xdr:rowOff>
        </xdr:from>
        <xdr:to>
          <xdr:col>27</xdr:col>
          <xdr:colOff>263935</xdr:colOff>
          <xdr:row>12</xdr:row>
          <xdr:rowOff>61451</xdr:rowOff>
        </xdr:to>
        <xdr:grpSp>
          <xdr:nvGrpSpPr>
            <xdr:cNvPr id="45" name="グループ化 44">
              <a:extLst>
                <a:ext uri="{FF2B5EF4-FFF2-40B4-BE49-F238E27FC236}">
                  <a16:creationId xmlns:a16="http://schemas.microsoft.com/office/drawing/2014/main" id="{00000000-0008-0000-0300-00002D000000}"/>
                </a:ext>
              </a:extLst>
            </xdr:cNvPr>
            <xdr:cNvGrpSpPr/>
          </xdr:nvGrpSpPr>
          <xdr:grpSpPr>
            <a:xfrm>
              <a:off x="3552825" y="1814051"/>
              <a:ext cx="1473610" cy="171450"/>
              <a:chOff x="3257558" y="6410049"/>
              <a:chExt cx="1162041" cy="209544"/>
            </a:xfrm>
          </xdr:grpSpPr>
          <xdr:sp macro="" textlink="">
            <xdr:nvSpPr>
              <xdr:cNvPr id="645168" name="Check Box 48" hidden="1">
                <a:extLst>
                  <a:ext uri="{63B3BB69-23CF-44E3-9099-C40C66FF867C}">
                    <a14:compatExt spid="_x0000_s645168"/>
                  </a:ext>
                  <a:ext uri="{FF2B5EF4-FFF2-40B4-BE49-F238E27FC236}">
                    <a16:creationId xmlns:a16="http://schemas.microsoft.com/office/drawing/2014/main" id="{00000000-0008-0000-0300-000030D80900}"/>
                  </a:ext>
                </a:extLst>
              </xdr:cNvPr>
              <xdr:cNvSpPr/>
            </xdr:nvSpPr>
            <xdr:spPr bwMode="auto">
              <a:xfrm>
                <a:off x="3257558" y="6410049"/>
                <a:ext cx="590559"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69" name="Check Box 49" hidden="1">
                <a:extLst>
                  <a:ext uri="{63B3BB69-23CF-44E3-9099-C40C66FF867C}">
                    <a14:compatExt spid="_x0000_s645169"/>
                  </a:ext>
                  <a:ext uri="{FF2B5EF4-FFF2-40B4-BE49-F238E27FC236}">
                    <a16:creationId xmlns:a16="http://schemas.microsoft.com/office/drawing/2014/main" id="{00000000-0008-0000-0300-000031D80900}"/>
                  </a:ext>
                </a:extLst>
              </xdr:cNvPr>
              <xdr:cNvSpPr/>
            </xdr:nvSpPr>
            <xdr:spPr bwMode="auto">
              <a:xfrm>
                <a:off x="3867146" y="6410397"/>
                <a:ext cx="552453" cy="2000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9525</xdr:colOff>
          <xdr:row>75</xdr:row>
          <xdr:rowOff>152400</xdr:rowOff>
        </xdr:from>
        <xdr:to>
          <xdr:col>25</xdr:col>
          <xdr:colOff>133350</xdr:colOff>
          <xdr:row>77</xdr:row>
          <xdr:rowOff>19050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3300942" y="12905317"/>
              <a:ext cx="1319741" cy="205316"/>
              <a:chOff x="3314720" y="9523764"/>
              <a:chExt cx="1209682" cy="209542"/>
            </a:xfrm>
          </xdr:grpSpPr>
          <xdr:sp macro="" textlink="">
            <xdr:nvSpPr>
              <xdr:cNvPr id="978945" name="Check Box 1" hidden="1">
                <a:extLst>
                  <a:ext uri="{63B3BB69-23CF-44E3-9099-C40C66FF867C}">
                    <a14:compatExt spid="_x0000_s978945"/>
                  </a:ext>
                  <a:ext uri="{FF2B5EF4-FFF2-40B4-BE49-F238E27FC236}">
                    <a16:creationId xmlns:a16="http://schemas.microsoft.com/office/drawing/2014/main" id="{00000000-0008-0000-0400-000001F00E00}"/>
                  </a:ext>
                </a:extLst>
              </xdr:cNvPr>
              <xdr:cNvSpPr/>
            </xdr:nvSpPr>
            <xdr:spPr bwMode="auto">
              <a:xfrm>
                <a:off x="3314720" y="9523764"/>
                <a:ext cx="590551" cy="2095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978946" name="Check Box 2" hidden="1">
                <a:extLst>
                  <a:ext uri="{63B3BB69-23CF-44E3-9099-C40C66FF867C}">
                    <a14:compatExt spid="_x0000_s978946"/>
                  </a:ext>
                  <a:ext uri="{FF2B5EF4-FFF2-40B4-BE49-F238E27FC236}">
                    <a16:creationId xmlns:a16="http://schemas.microsoft.com/office/drawing/2014/main" id="{00000000-0008-0000-0400-000002F00E00}"/>
                  </a:ext>
                </a:extLst>
              </xdr:cNvPr>
              <xdr:cNvSpPr/>
            </xdr:nvSpPr>
            <xdr:spPr bwMode="auto">
              <a:xfrm>
                <a:off x="3971959" y="9525240"/>
                <a:ext cx="552443" cy="2000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78</xdr:row>
          <xdr:rowOff>0</xdr:rowOff>
        </xdr:from>
        <xdr:to>
          <xdr:col>25</xdr:col>
          <xdr:colOff>133350</xdr:colOff>
          <xdr:row>79</xdr:row>
          <xdr:rowOff>0</xdr:rowOff>
        </xdr:to>
        <xdr:grpSp>
          <xdr:nvGrpSpPr>
            <xdr:cNvPr id="3" name="グループ化 2">
              <a:extLst>
                <a:ext uri="{FF2B5EF4-FFF2-40B4-BE49-F238E27FC236}">
                  <a16:creationId xmlns:a16="http://schemas.microsoft.com/office/drawing/2014/main" id="{00000000-0008-0000-0400-000003000000}"/>
                </a:ext>
              </a:extLst>
            </xdr:cNvPr>
            <xdr:cNvGrpSpPr/>
          </xdr:nvGrpSpPr>
          <xdr:grpSpPr>
            <a:xfrm>
              <a:off x="3300942" y="13260917"/>
              <a:ext cx="1319741" cy="169333"/>
              <a:chOff x="3314720" y="9520983"/>
              <a:chExt cx="1209682" cy="209549"/>
            </a:xfrm>
          </xdr:grpSpPr>
          <xdr:sp macro="" textlink="">
            <xdr:nvSpPr>
              <xdr:cNvPr id="978947" name="Check Box 3" hidden="1">
                <a:extLst>
                  <a:ext uri="{63B3BB69-23CF-44E3-9099-C40C66FF867C}">
                    <a14:compatExt spid="_x0000_s978947"/>
                  </a:ext>
                  <a:ext uri="{FF2B5EF4-FFF2-40B4-BE49-F238E27FC236}">
                    <a16:creationId xmlns:a16="http://schemas.microsoft.com/office/drawing/2014/main" id="{00000000-0008-0000-0400-000003F00E00}"/>
                  </a:ext>
                </a:extLst>
              </xdr:cNvPr>
              <xdr:cNvSpPr/>
            </xdr:nvSpPr>
            <xdr:spPr bwMode="auto">
              <a:xfrm>
                <a:off x="3314720" y="9520983"/>
                <a:ext cx="590551"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978948" name="Check Box 4" hidden="1">
                <a:extLst>
                  <a:ext uri="{63B3BB69-23CF-44E3-9099-C40C66FF867C}">
                    <a14:compatExt spid="_x0000_s978948"/>
                  </a:ext>
                  <a:ext uri="{FF2B5EF4-FFF2-40B4-BE49-F238E27FC236}">
                    <a16:creationId xmlns:a16="http://schemas.microsoft.com/office/drawing/2014/main" id="{00000000-0008-0000-0400-000004F00E00}"/>
                  </a:ext>
                </a:extLst>
              </xdr:cNvPr>
              <xdr:cNvSpPr/>
            </xdr:nvSpPr>
            <xdr:spPr bwMode="auto">
              <a:xfrm>
                <a:off x="3971959" y="9525064"/>
                <a:ext cx="552443"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23</xdr:row>
          <xdr:rowOff>0</xdr:rowOff>
        </xdr:from>
        <xdr:to>
          <xdr:col>26</xdr:col>
          <xdr:colOff>9525</xdr:colOff>
          <xdr:row>24</xdr:row>
          <xdr:rowOff>38100</xdr:rowOff>
        </xdr:to>
        <xdr:grpSp>
          <xdr:nvGrpSpPr>
            <xdr:cNvPr id="4" name="グループ化 3">
              <a:extLst>
                <a:ext uri="{FF2B5EF4-FFF2-40B4-BE49-F238E27FC236}">
                  <a16:creationId xmlns:a16="http://schemas.microsoft.com/office/drawing/2014/main" id="{00000000-0008-0000-0400-000004000000}"/>
                </a:ext>
              </a:extLst>
            </xdr:cNvPr>
            <xdr:cNvGrpSpPr/>
          </xdr:nvGrpSpPr>
          <xdr:grpSpPr>
            <a:xfrm>
              <a:off x="3471333" y="3778250"/>
              <a:ext cx="1332442" cy="207433"/>
              <a:chOff x="3067173" y="657184"/>
              <a:chExt cx="1095390" cy="209545"/>
            </a:xfrm>
          </xdr:grpSpPr>
          <xdr:sp macro="" textlink="">
            <xdr:nvSpPr>
              <xdr:cNvPr id="978949" name="Check Box 5" hidden="1">
                <a:extLst>
                  <a:ext uri="{63B3BB69-23CF-44E3-9099-C40C66FF867C}">
                    <a14:compatExt spid="_x0000_s978949"/>
                  </a:ext>
                  <a:ext uri="{FF2B5EF4-FFF2-40B4-BE49-F238E27FC236}">
                    <a16:creationId xmlns:a16="http://schemas.microsoft.com/office/drawing/2014/main" id="{00000000-0008-0000-0400-000005F00E00}"/>
                  </a:ext>
                </a:extLst>
              </xdr:cNvPr>
              <xdr:cNvSpPr/>
            </xdr:nvSpPr>
            <xdr:spPr bwMode="auto">
              <a:xfrm>
                <a:off x="3067173" y="657184"/>
                <a:ext cx="552450"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78950" name="Check Box 6" hidden="1">
                <a:extLst>
                  <a:ext uri="{63B3BB69-23CF-44E3-9099-C40C66FF867C}">
                    <a14:compatExt spid="_x0000_s978950"/>
                  </a:ext>
                  <a:ext uri="{FF2B5EF4-FFF2-40B4-BE49-F238E27FC236}">
                    <a16:creationId xmlns:a16="http://schemas.microsoft.com/office/drawing/2014/main" id="{00000000-0008-0000-0400-000006F00E00}"/>
                  </a:ext>
                </a:extLst>
              </xdr:cNvPr>
              <xdr:cNvSpPr/>
            </xdr:nvSpPr>
            <xdr:spPr bwMode="auto">
              <a:xfrm>
                <a:off x="3610113" y="657231"/>
                <a:ext cx="552450" cy="200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126369</xdr:colOff>
          <xdr:row>37</xdr:row>
          <xdr:rowOff>8897</xdr:rowOff>
        </xdr:from>
        <xdr:to>
          <xdr:col>18</xdr:col>
          <xdr:colOff>31119</xdr:colOff>
          <xdr:row>43</xdr:row>
          <xdr:rowOff>6786</xdr:rowOff>
        </xdr:to>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2878036" y="6115480"/>
              <a:ext cx="264583" cy="1013889"/>
              <a:chOff x="2872660" y="5372147"/>
              <a:chExt cx="274431" cy="892648"/>
            </a:xfrm>
          </xdr:grpSpPr>
          <xdr:sp macro="" textlink="">
            <xdr:nvSpPr>
              <xdr:cNvPr id="978951" name="Check Box 7" hidden="1">
                <a:extLst>
                  <a:ext uri="{63B3BB69-23CF-44E3-9099-C40C66FF867C}">
                    <a14:compatExt spid="_x0000_s978951"/>
                  </a:ext>
                  <a:ext uri="{FF2B5EF4-FFF2-40B4-BE49-F238E27FC236}">
                    <a16:creationId xmlns:a16="http://schemas.microsoft.com/office/drawing/2014/main" id="{00000000-0008-0000-0400-000007F00E00}"/>
                  </a:ext>
                </a:extLst>
              </xdr:cNvPr>
              <xdr:cNvSpPr/>
            </xdr:nvSpPr>
            <xdr:spPr bwMode="auto">
              <a:xfrm>
                <a:off x="2876551" y="5372147"/>
                <a:ext cx="266700" cy="1714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8952" name="Check Box 8" hidden="1">
                <a:extLst>
                  <a:ext uri="{63B3BB69-23CF-44E3-9099-C40C66FF867C}">
                    <a14:compatExt spid="_x0000_s978952"/>
                  </a:ext>
                  <a:ext uri="{FF2B5EF4-FFF2-40B4-BE49-F238E27FC236}">
                    <a16:creationId xmlns:a16="http://schemas.microsoft.com/office/drawing/2014/main" id="{00000000-0008-0000-0400-000008F00E00}"/>
                  </a:ext>
                </a:extLst>
              </xdr:cNvPr>
              <xdr:cNvSpPr/>
            </xdr:nvSpPr>
            <xdr:spPr bwMode="auto">
              <a:xfrm>
                <a:off x="2876551" y="554355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8953" name="Check Box 9" hidden="1">
                <a:extLst>
                  <a:ext uri="{63B3BB69-23CF-44E3-9099-C40C66FF867C}">
                    <a14:compatExt spid="_x0000_s978953"/>
                  </a:ext>
                  <a:ext uri="{FF2B5EF4-FFF2-40B4-BE49-F238E27FC236}">
                    <a16:creationId xmlns:a16="http://schemas.microsoft.com/office/drawing/2014/main" id="{00000000-0008-0000-0400-000009F00E00}"/>
                  </a:ext>
                </a:extLst>
              </xdr:cNvPr>
              <xdr:cNvSpPr/>
            </xdr:nvSpPr>
            <xdr:spPr bwMode="auto">
              <a:xfrm>
                <a:off x="2872660" y="5938238"/>
                <a:ext cx="274431" cy="1660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8954" name="Check Box 10" hidden="1">
                <a:extLst>
                  <a:ext uri="{63B3BB69-23CF-44E3-9099-C40C66FF867C}">
                    <a14:compatExt spid="_x0000_s978954"/>
                  </a:ext>
                  <a:ext uri="{FF2B5EF4-FFF2-40B4-BE49-F238E27FC236}">
                    <a16:creationId xmlns:a16="http://schemas.microsoft.com/office/drawing/2014/main" id="{00000000-0008-0000-0400-00000AF00E00}"/>
                  </a:ext>
                </a:extLst>
              </xdr:cNvPr>
              <xdr:cNvSpPr/>
            </xdr:nvSpPr>
            <xdr:spPr bwMode="auto">
              <a:xfrm>
                <a:off x="2876657" y="6085277"/>
                <a:ext cx="266702" cy="1795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1992</xdr:colOff>
          <xdr:row>13</xdr:row>
          <xdr:rowOff>27125</xdr:rowOff>
        </xdr:from>
        <xdr:to>
          <xdr:col>3</xdr:col>
          <xdr:colOff>87717</xdr:colOff>
          <xdr:row>14</xdr:row>
          <xdr:rowOff>124873</xdr:rowOff>
        </xdr:to>
        <xdr:grpSp>
          <xdr:nvGrpSpPr>
            <xdr:cNvPr id="6" name="グループ化 5">
              <a:extLst>
                <a:ext uri="{FF2B5EF4-FFF2-40B4-BE49-F238E27FC236}">
                  <a16:creationId xmlns:a16="http://schemas.microsoft.com/office/drawing/2014/main" id="{00000000-0008-0000-0400-000006000000}"/>
                </a:ext>
              </a:extLst>
            </xdr:cNvPr>
            <xdr:cNvGrpSpPr/>
          </xdr:nvGrpSpPr>
          <xdr:grpSpPr>
            <a:xfrm>
              <a:off x="234825" y="2112042"/>
              <a:ext cx="265642" cy="267081"/>
              <a:chOff x="180511" y="2114646"/>
              <a:chExt cx="304800" cy="437465"/>
            </a:xfrm>
          </xdr:grpSpPr>
          <xdr:sp macro="" textlink="">
            <xdr:nvSpPr>
              <xdr:cNvPr id="978955" name="Check Box 11" hidden="1">
                <a:extLst>
                  <a:ext uri="{63B3BB69-23CF-44E3-9099-C40C66FF867C}">
                    <a14:compatExt spid="_x0000_s978955"/>
                  </a:ext>
                  <a:ext uri="{FF2B5EF4-FFF2-40B4-BE49-F238E27FC236}">
                    <a16:creationId xmlns:a16="http://schemas.microsoft.com/office/drawing/2014/main" id="{00000000-0008-0000-0400-00000BF00E00}"/>
                  </a:ext>
                </a:extLst>
              </xdr:cNvPr>
              <xdr:cNvSpPr/>
            </xdr:nvSpPr>
            <xdr:spPr bwMode="auto">
              <a:xfrm>
                <a:off x="180511" y="2114646"/>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8956" name="Check Box 12" hidden="1">
                <a:extLst>
                  <a:ext uri="{63B3BB69-23CF-44E3-9099-C40C66FF867C}">
                    <a14:compatExt spid="_x0000_s978956"/>
                  </a:ext>
                  <a:ext uri="{FF2B5EF4-FFF2-40B4-BE49-F238E27FC236}">
                    <a16:creationId xmlns:a16="http://schemas.microsoft.com/office/drawing/2014/main" id="{00000000-0008-0000-0400-00000CF00E00}"/>
                  </a:ext>
                </a:extLst>
              </xdr:cNvPr>
              <xdr:cNvSpPr/>
            </xdr:nvSpPr>
            <xdr:spPr bwMode="auto">
              <a:xfrm>
                <a:off x="180511" y="2342560"/>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2958</xdr:colOff>
          <xdr:row>13</xdr:row>
          <xdr:rowOff>30566</xdr:rowOff>
        </xdr:from>
        <xdr:to>
          <xdr:col>6</xdr:col>
          <xdr:colOff>93957</xdr:colOff>
          <xdr:row>14</xdr:row>
          <xdr:rowOff>121964</xdr:rowOff>
        </xdr:to>
        <xdr:grpSp>
          <xdr:nvGrpSpPr>
            <xdr:cNvPr id="7" name="グループ化 6">
              <a:extLst>
                <a:ext uri="{FF2B5EF4-FFF2-40B4-BE49-F238E27FC236}">
                  <a16:creationId xmlns:a16="http://schemas.microsoft.com/office/drawing/2014/main" id="{00000000-0008-0000-0400-000007000000}"/>
                </a:ext>
              </a:extLst>
            </xdr:cNvPr>
            <xdr:cNvGrpSpPr/>
          </xdr:nvGrpSpPr>
          <xdr:grpSpPr>
            <a:xfrm>
              <a:off x="775541" y="2115483"/>
              <a:ext cx="270916" cy="260731"/>
              <a:chOff x="180511" y="2114639"/>
              <a:chExt cx="304800" cy="437440"/>
            </a:xfrm>
          </xdr:grpSpPr>
          <xdr:sp macro="" textlink="">
            <xdr:nvSpPr>
              <xdr:cNvPr id="978957" name="Check Box 13" hidden="1">
                <a:extLst>
                  <a:ext uri="{63B3BB69-23CF-44E3-9099-C40C66FF867C}">
                    <a14:compatExt spid="_x0000_s978957"/>
                  </a:ext>
                  <a:ext uri="{FF2B5EF4-FFF2-40B4-BE49-F238E27FC236}">
                    <a16:creationId xmlns:a16="http://schemas.microsoft.com/office/drawing/2014/main" id="{00000000-0008-0000-0400-00000DF00E00}"/>
                  </a:ext>
                </a:extLst>
              </xdr:cNvPr>
              <xdr:cNvSpPr/>
            </xdr:nvSpPr>
            <xdr:spPr bwMode="auto">
              <a:xfrm>
                <a:off x="180511" y="2114639"/>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8958" name="Check Box 14" hidden="1">
                <a:extLst>
                  <a:ext uri="{63B3BB69-23CF-44E3-9099-C40C66FF867C}">
                    <a14:compatExt spid="_x0000_s978958"/>
                  </a:ext>
                  <a:ext uri="{FF2B5EF4-FFF2-40B4-BE49-F238E27FC236}">
                    <a16:creationId xmlns:a16="http://schemas.microsoft.com/office/drawing/2014/main" id="{00000000-0008-0000-0400-00000EF00E00}"/>
                  </a:ext>
                </a:extLst>
              </xdr:cNvPr>
              <xdr:cNvSpPr/>
            </xdr:nvSpPr>
            <xdr:spPr bwMode="auto">
              <a:xfrm>
                <a:off x="180511" y="2342528"/>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1238</xdr:colOff>
          <xdr:row>13</xdr:row>
          <xdr:rowOff>30566</xdr:rowOff>
        </xdr:from>
        <xdr:to>
          <xdr:col>9</xdr:col>
          <xdr:colOff>85888</xdr:colOff>
          <xdr:row>14</xdr:row>
          <xdr:rowOff>121964</xdr:rowOff>
        </xdr:to>
        <xdr:grpSp>
          <xdr:nvGrpSpPr>
            <xdr:cNvPr id="8" name="グループ化 7">
              <a:extLst>
                <a:ext uri="{FF2B5EF4-FFF2-40B4-BE49-F238E27FC236}">
                  <a16:creationId xmlns:a16="http://schemas.microsoft.com/office/drawing/2014/main" id="{00000000-0008-0000-0400-000008000000}"/>
                </a:ext>
              </a:extLst>
            </xdr:cNvPr>
            <xdr:cNvGrpSpPr/>
          </xdr:nvGrpSpPr>
          <xdr:grpSpPr>
            <a:xfrm>
              <a:off x="1313571" y="2115483"/>
              <a:ext cx="264567" cy="260731"/>
              <a:chOff x="180511" y="2114639"/>
              <a:chExt cx="304800" cy="437440"/>
            </a:xfrm>
          </xdr:grpSpPr>
          <xdr:sp macro="" textlink="">
            <xdr:nvSpPr>
              <xdr:cNvPr id="978959" name="Check Box 15" hidden="1">
                <a:extLst>
                  <a:ext uri="{63B3BB69-23CF-44E3-9099-C40C66FF867C}">
                    <a14:compatExt spid="_x0000_s978959"/>
                  </a:ext>
                  <a:ext uri="{FF2B5EF4-FFF2-40B4-BE49-F238E27FC236}">
                    <a16:creationId xmlns:a16="http://schemas.microsoft.com/office/drawing/2014/main" id="{00000000-0008-0000-0400-00000FF00E00}"/>
                  </a:ext>
                </a:extLst>
              </xdr:cNvPr>
              <xdr:cNvSpPr/>
            </xdr:nvSpPr>
            <xdr:spPr bwMode="auto">
              <a:xfrm>
                <a:off x="180511" y="2114639"/>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8960" name="Check Box 16" hidden="1">
                <a:extLst>
                  <a:ext uri="{63B3BB69-23CF-44E3-9099-C40C66FF867C}">
                    <a14:compatExt spid="_x0000_s978960"/>
                  </a:ext>
                  <a:ext uri="{FF2B5EF4-FFF2-40B4-BE49-F238E27FC236}">
                    <a16:creationId xmlns:a16="http://schemas.microsoft.com/office/drawing/2014/main" id="{00000000-0008-0000-0400-000010F00E00}"/>
                  </a:ext>
                </a:extLst>
              </xdr:cNvPr>
              <xdr:cNvSpPr/>
            </xdr:nvSpPr>
            <xdr:spPr bwMode="auto">
              <a:xfrm>
                <a:off x="180511" y="2342528"/>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1238</xdr:colOff>
          <xdr:row>13</xdr:row>
          <xdr:rowOff>30566</xdr:rowOff>
        </xdr:from>
        <xdr:to>
          <xdr:col>12</xdr:col>
          <xdr:colOff>85888</xdr:colOff>
          <xdr:row>14</xdr:row>
          <xdr:rowOff>121964</xdr:rowOff>
        </xdr:to>
        <xdr:grpSp>
          <xdr:nvGrpSpPr>
            <xdr:cNvPr id="9" name="グループ化 8">
              <a:extLst>
                <a:ext uri="{FF2B5EF4-FFF2-40B4-BE49-F238E27FC236}">
                  <a16:creationId xmlns:a16="http://schemas.microsoft.com/office/drawing/2014/main" id="{00000000-0008-0000-0400-000009000000}"/>
                </a:ext>
              </a:extLst>
            </xdr:cNvPr>
            <xdr:cNvGrpSpPr/>
          </xdr:nvGrpSpPr>
          <xdr:grpSpPr>
            <a:xfrm>
              <a:off x="1853321" y="2115483"/>
              <a:ext cx="264567" cy="260731"/>
              <a:chOff x="180511" y="2114639"/>
              <a:chExt cx="304800" cy="437440"/>
            </a:xfrm>
          </xdr:grpSpPr>
          <xdr:sp macro="" textlink="">
            <xdr:nvSpPr>
              <xdr:cNvPr id="978961" name="Check Box 17" hidden="1">
                <a:extLst>
                  <a:ext uri="{63B3BB69-23CF-44E3-9099-C40C66FF867C}">
                    <a14:compatExt spid="_x0000_s978961"/>
                  </a:ext>
                  <a:ext uri="{FF2B5EF4-FFF2-40B4-BE49-F238E27FC236}">
                    <a16:creationId xmlns:a16="http://schemas.microsoft.com/office/drawing/2014/main" id="{00000000-0008-0000-0400-000011F00E00}"/>
                  </a:ext>
                </a:extLst>
              </xdr:cNvPr>
              <xdr:cNvSpPr/>
            </xdr:nvSpPr>
            <xdr:spPr bwMode="auto">
              <a:xfrm>
                <a:off x="180511" y="2114639"/>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8962" name="Check Box 18" hidden="1">
                <a:extLst>
                  <a:ext uri="{63B3BB69-23CF-44E3-9099-C40C66FF867C}">
                    <a14:compatExt spid="_x0000_s978962"/>
                  </a:ext>
                  <a:ext uri="{FF2B5EF4-FFF2-40B4-BE49-F238E27FC236}">
                    <a16:creationId xmlns:a16="http://schemas.microsoft.com/office/drawing/2014/main" id="{00000000-0008-0000-0400-000012F00E00}"/>
                  </a:ext>
                </a:extLst>
              </xdr:cNvPr>
              <xdr:cNvSpPr/>
            </xdr:nvSpPr>
            <xdr:spPr bwMode="auto">
              <a:xfrm>
                <a:off x="180511" y="2342528"/>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1237</xdr:colOff>
          <xdr:row>13</xdr:row>
          <xdr:rowOff>25938</xdr:rowOff>
        </xdr:from>
        <xdr:to>
          <xdr:col>17</xdr:col>
          <xdr:colOff>85887</xdr:colOff>
          <xdr:row>14</xdr:row>
          <xdr:rowOff>123686</xdr:rowOff>
        </xdr:to>
        <xdr:grpSp>
          <xdr:nvGrpSpPr>
            <xdr:cNvPr id="10" name="グループ化 9">
              <a:extLst>
                <a:ext uri="{FF2B5EF4-FFF2-40B4-BE49-F238E27FC236}">
                  <a16:creationId xmlns:a16="http://schemas.microsoft.com/office/drawing/2014/main" id="{00000000-0008-0000-0400-00000A000000}"/>
                </a:ext>
              </a:extLst>
            </xdr:cNvPr>
            <xdr:cNvGrpSpPr/>
          </xdr:nvGrpSpPr>
          <xdr:grpSpPr>
            <a:xfrm>
              <a:off x="2752904" y="2110855"/>
              <a:ext cx="264566" cy="267081"/>
              <a:chOff x="180511" y="2114529"/>
              <a:chExt cx="304800" cy="437530"/>
            </a:xfrm>
          </xdr:grpSpPr>
          <xdr:sp macro="" textlink="">
            <xdr:nvSpPr>
              <xdr:cNvPr id="978963" name="Check Box 19" hidden="1">
                <a:extLst>
                  <a:ext uri="{63B3BB69-23CF-44E3-9099-C40C66FF867C}">
                    <a14:compatExt spid="_x0000_s978963"/>
                  </a:ext>
                  <a:ext uri="{FF2B5EF4-FFF2-40B4-BE49-F238E27FC236}">
                    <a16:creationId xmlns:a16="http://schemas.microsoft.com/office/drawing/2014/main" id="{00000000-0008-0000-0400-000013F00E00}"/>
                  </a:ext>
                </a:extLst>
              </xdr:cNvPr>
              <xdr:cNvSpPr/>
            </xdr:nvSpPr>
            <xdr:spPr bwMode="auto">
              <a:xfrm>
                <a:off x="180511" y="2114529"/>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8964" name="Check Box 20" hidden="1">
                <a:extLst>
                  <a:ext uri="{63B3BB69-23CF-44E3-9099-C40C66FF867C}">
                    <a14:compatExt spid="_x0000_s978964"/>
                  </a:ext>
                  <a:ext uri="{FF2B5EF4-FFF2-40B4-BE49-F238E27FC236}">
                    <a16:creationId xmlns:a16="http://schemas.microsoft.com/office/drawing/2014/main" id="{00000000-0008-0000-0400-000014F00E00}"/>
                  </a:ext>
                </a:extLst>
              </xdr:cNvPr>
              <xdr:cNvSpPr/>
            </xdr:nvSpPr>
            <xdr:spPr bwMode="auto">
              <a:xfrm>
                <a:off x="180511" y="2342508"/>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13</xdr:row>
          <xdr:rowOff>25938</xdr:rowOff>
        </xdr:from>
        <xdr:to>
          <xdr:col>20</xdr:col>
          <xdr:colOff>93960</xdr:colOff>
          <xdr:row>14</xdr:row>
          <xdr:rowOff>123686</xdr:rowOff>
        </xdr:to>
        <xdr:grpSp>
          <xdr:nvGrpSpPr>
            <xdr:cNvPr id="11" name="グループ化 10">
              <a:extLst>
                <a:ext uri="{FF2B5EF4-FFF2-40B4-BE49-F238E27FC236}">
                  <a16:creationId xmlns:a16="http://schemas.microsoft.com/office/drawing/2014/main" id="{00000000-0008-0000-0400-00000B000000}"/>
                </a:ext>
              </a:extLst>
            </xdr:cNvPr>
            <xdr:cNvGrpSpPr/>
          </xdr:nvGrpSpPr>
          <xdr:grpSpPr>
            <a:xfrm>
              <a:off x="3291417" y="2110855"/>
              <a:ext cx="273876" cy="267081"/>
              <a:chOff x="180511" y="2114529"/>
              <a:chExt cx="304800" cy="437530"/>
            </a:xfrm>
          </xdr:grpSpPr>
          <xdr:sp macro="" textlink="">
            <xdr:nvSpPr>
              <xdr:cNvPr id="978965" name="Check Box 21" hidden="1">
                <a:extLst>
                  <a:ext uri="{63B3BB69-23CF-44E3-9099-C40C66FF867C}">
                    <a14:compatExt spid="_x0000_s978965"/>
                  </a:ext>
                  <a:ext uri="{FF2B5EF4-FFF2-40B4-BE49-F238E27FC236}">
                    <a16:creationId xmlns:a16="http://schemas.microsoft.com/office/drawing/2014/main" id="{00000000-0008-0000-0400-000015F00E00}"/>
                  </a:ext>
                </a:extLst>
              </xdr:cNvPr>
              <xdr:cNvSpPr/>
            </xdr:nvSpPr>
            <xdr:spPr bwMode="auto">
              <a:xfrm>
                <a:off x="180511" y="2114529"/>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8966" name="Check Box 22" hidden="1">
                <a:extLst>
                  <a:ext uri="{63B3BB69-23CF-44E3-9099-C40C66FF867C}">
                    <a14:compatExt spid="_x0000_s978966"/>
                  </a:ext>
                  <a:ext uri="{FF2B5EF4-FFF2-40B4-BE49-F238E27FC236}">
                    <a16:creationId xmlns:a16="http://schemas.microsoft.com/office/drawing/2014/main" id="{00000000-0008-0000-0400-000016F00E00}"/>
                  </a:ext>
                </a:extLst>
              </xdr:cNvPr>
              <xdr:cNvSpPr/>
            </xdr:nvSpPr>
            <xdr:spPr bwMode="auto">
              <a:xfrm>
                <a:off x="180511" y="2342508"/>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46</xdr:row>
          <xdr:rowOff>161925</xdr:rowOff>
        </xdr:from>
        <xdr:to>
          <xdr:col>25</xdr:col>
          <xdr:colOff>152400</xdr:colOff>
          <xdr:row>48</xdr:row>
          <xdr:rowOff>28575</xdr:rowOff>
        </xdr:to>
        <xdr:sp macro="" textlink="">
          <xdr:nvSpPr>
            <xdr:cNvPr id="978967" name="Check Box 23" hidden="1">
              <a:extLst>
                <a:ext uri="{63B3BB69-23CF-44E3-9099-C40C66FF867C}">
                  <a14:compatExt spid="_x0000_s978967"/>
                </a:ext>
                <a:ext uri="{FF2B5EF4-FFF2-40B4-BE49-F238E27FC236}">
                  <a16:creationId xmlns:a16="http://schemas.microsoft.com/office/drawing/2014/main" id="{00000000-0008-0000-0400-000017F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45</xdr:row>
          <xdr:rowOff>142875</xdr:rowOff>
        </xdr:from>
        <xdr:to>
          <xdr:col>18</xdr:col>
          <xdr:colOff>28575</xdr:colOff>
          <xdr:row>46</xdr:row>
          <xdr:rowOff>152400</xdr:rowOff>
        </xdr:to>
        <xdr:sp macro="" textlink="">
          <xdr:nvSpPr>
            <xdr:cNvPr id="978968" name="Check Box 24" hidden="1">
              <a:extLst>
                <a:ext uri="{63B3BB69-23CF-44E3-9099-C40C66FF867C}">
                  <a14:compatExt spid="_x0000_s978968"/>
                </a:ext>
                <a:ext uri="{FF2B5EF4-FFF2-40B4-BE49-F238E27FC236}">
                  <a16:creationId xmlns:a16="http://schemas.microsoft.com/office/drawing/2014/main" id="{00000000-0008-0000-0400-000018F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47474</xdr:colOff>
      <xdr:row>8</xdr:row>
      <xdr:rowOff>47776</xdr:rowOff>
    </xdr:from>
    <xdr:to>
      <xdr:col>50</xdr:col>
      <xdr:colOff>141967</xdr:colOff>
      <xdr:row>42</xdr:row>
      <xdr:rowOff>0</xdr:rowOff>
    </xdr:to>
    <xdr:grpSp>
      <xdr:nvGrpSpPr>
        <xdr:cNvPr id="12" name="グループ化 11">
          <a:extLst>
            <a:ext uri="{FF2B5EF4-FFF2-40B4-BE49-F238E27FC236}">
              <a16:creationId xmlns:a16="http://schemas.microsoft.com/office/drawing/2014/main" id="{00000000-0008-0000-0400-00000C000000}"/>
            </a:ext>
          </a:extLst>
        </xdr:cNvPr>
        <xdr:cNvGrpSpPr/>
      </xdr:nvGrpSpPr>
      <xdr:grpSpPr>
        <a:xfrm>
          <a:off x="163891" y="1286026"/>
          <a:ext cx="9841743" cy="5667224"/>
          <a:chOff x="220045" y="1390650"/>
          <a:chExt cx="7876509" cy="3953215"/>
        </a:xfrm>
      </xdr:grpSpPr>
      <xdr:cxnSp macro="">
        <xdr:nvCxnSpPr>
          <xdr:cNvPr id="13" name="直線コネクタ 12">
            <a:extLst>
              <a:ext uri="{FF2B5EF4-FFF2-40B4-BE49-F238E27FC236}">
                <a16:creationId xmlns:a16="http://schemas.microsoft.com/office/drawing/2014/main" id="{00000000-0008-0000-0400-00000D000000}"/>
              </a:ext>
            </a:extLst>
          </xdr:cNvPr>
          <xdr:cNvCxnSpPr/>
        </xdr:nvCxnSpPr>
        <xdr:spPr>
          <a:xfrm>
            <a:off x="5562070" y="1814886"/>
            <a:ext cx="2534484" cy="3411355"/>
          </a:xfrm>
          <a:prstGeom prst="line">
            <a:avLst/>
          </a:prstGeom>
          <a:ln>
            <a:solidFill>
              <a:srgbClr val="660066"/>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4" name="直線コネクタ 13">
            <a:extLst>
              <a:ext uri="{FF2B5EF4-FFF2-40B4-BE49-F238E27FC236}">
                <a16:creationId xmlns:a16="http://schemas.microsoft.com/office/drawing/2014/main" id="{00000000-0008-0000-0400-00000E000000}"/>
              </a:ext>
            </a:extLst>
          </xdr:cNvPr>
          <xdr:cNvCxnSpPr/>
        </xdr:nvCxnSpPr>
        <xdr:spPr>
          <a:xfrm>
            <a:off x="2736471" y="2341341"/>
            <a:ext cx="5334787" cy="2865678"/>
          </a:xfrm>
          <a:prstGeom prst="line">
            <a:avLst/>
          </a:prstGeom>
          <a:ln>
            <a:solidFill>
              <a:srgbClr val="660066"/>
            </a:solidFill>
          </a:ln>
        </xdr:spPr>
        <xdr:style>
          <a:lnRef idx="1">
            <a:schemeClr val="accent1"/>
          </a:lnRef>
          <a:fillRef idx="0">
            <a:schemeClr val="accent1"/>
          </a:fillRef>
          <a:effectRef idx="0">
            <a:schemeClr val="accent1"/>
          </a:effectRef>
          <a:fontRef idx="minor">
            <a:schemeClr val="tx1"/>
          </a:fontRef>
        </xdr:style>
      </xdr:cxnSp>
      <xdr:sp macro="" textlink="">
        <xdr:nvSpPr>
          <xdr:cNvPr id="15" name="角丸四角形 12">
            <a:extLst>
              <a:ext uri="{FF2B5EF4-FFF2-40B4-BE49-F238E27FC236}">
                <a16:creationId xmlns:a16="http://schemas.microsoft.com/office/drawing/2014/main" id="{00000000-0008-0000-0400-00000F000000}"/>
              </a:ext>
            </a:extLst>
          </xdr:cNvPr>
          <xdr:cNvSpPr/>
        </xdr:nvSpPr>
        <xdr:spPr>
          <a:xfrm>
            <a:off x="622301" y="1491474"/>
            <a:ext cx="3540111" cy="276225"/>
          </a:xfrm>
          <a:prstGeom prst="roundRect">
            <a:avLst/>
          </a:prstGeom>
          <a:noFill/>
          <a:ln>
            <a:solidFill>
              <a:srgbClr val="FF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角丸四角形 35">
            <a:extLst>
              <a:ext uri="{FF2B5EF4-FFF2-40B4-BE49-F238E27FC236}">
                <a16:creationId xmlns:a16="http://schemas.microsoft.com/office/drawing/2014/main" id="{00000000-0008-0000-0400-000010000000}"/>
              </a:ext>
            </a:extLst>
          </xdr:cNvPr>
          <xdr:cNvSpPr/>
        </xdr:nvSpPr>
        <xdr:spPr>
          <a:xfrm>
            <a:off x="652726" y="1390650"/>
            <a:ext cx="5094065" cy="428625"/>
          </a:xfrm>
          <a:prstGeom prst="roundRect">
            <a:avLst>
              <a:gd name="adj" fmla="val 47701"/>
            </a:avLst>
          </a:prstGeom>
          <a:noFill/>
          <a:ln>
            <a:solidFill>
              <a:srgbClr val="66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角丸四角形 36">
            <a:extLst>
              <a:ext uri="{FF2B5EF4-FFF2-40B4-BE49-F238E27FC236}">
                <a16:creationId xmlns:a16="http://schemas.microsoft.com/office/drawing/2014/main" id="{00000000-0008-0000-0400-000011000000}"/>
              </a:ext>
            </a:extLst>
          </xdr:cNvPr>
          <xdr:cNvSpPr/>
        </xdr:nvSpPr>
        <xdr:spPr>
          <a:xfrm>
            <a:off x="220045" y="2174943"/>
            <a:ext cx="1409187" cy="326681"/>
          </a:xfrm>
          <a:prstGeom prst="roundRect">
            <a:avLst>
              <a:gd name="adj" fmla="val 28206"/>
            </a:avLst>
          </a:prstGeom>
          <a:noFill/>
          <a:ln>
            <a:solidFill>
              <a:srgbClr val="66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 name="直線コネクタ 17">
            <a:extLst>
              <a:ext uri="{FF2B5EF4-FFF2-40B4-BE49-F238E27FC236}">
                <a16:creationId xmlns:a16="http://schemas.microsoft.com/office/drawing/2014/main" id="{00000000-0008-0000-0400-000012000000}"/>
              </a:ext>
            </a:extLst>
          </xdr:cNvPr>
          <xdr:cNvCxnSpPr/>
        </xdr:nvCxnSpPr>
        <xdr:spPr>
          <a:xfrm>
            <a:off x="3511247" y="1767965"/>
            <a:ext cx="4330285" cy="3575900"/>
          </a:xfrm>
          <a:prstGeom prst="line">
            <a:avLst/>
          </a:prstGeom>
          <a:ln>
            <a:solidFill>
              <a:srgbClr val="FF33CC"/>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0</xdr:colOff>
      <xdr:row>15</xdr:row>
      <xdr:rowOff>0</xdr:rowOff>
    </xdr:from>
    <xdr:to>
      <xdr:col>10</xdr:col>
      <xdr:colOff>132997</xdr:colOff>
      <xdr:row>16</xdr:row>
      <xdr:rowOff>159649</xdr:rowOff>
    </xdr:to>
    <xdr:sp macro="" textlink="">
      <xdr:nvSpPr>
        <xdr:cNvPr id="19" name="角丸四角形 85">
          <a:extLst>
            <a:ext uri="{FF2B5EF4-FFF2-40B4-BE49-F238E27FC236}">
              <a16:creationId xmlns:a16="http://schemas.microsoft.com/office/drawing/2014/main" id="{00000000-0008-0000-0400-000013000000}"/>
            </a:ext>
          </a:extLst>
        </xdr:cNvPr>
        <xdr:cNvSpPr/>
      </xdr:nvSpPr>
      <xdr:spPr>
        <a:xfrm>
          <a:off x="209550" y="2590800"/>
          <a:ext cx="1428397" cy="343799"/>
        </a:xfrm>
        <a:prstGeom prst="roundRect">
          <a:avLst/>
        </a:prstGeom>
        <a:noFill/>
        <a:ln>
          <a:solidFill>
            <a:srgbClr val="FF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148166</xdr:colOff>
      <xdr:row>15</xdr:row>
      <xdr:rowOff>0</xdr:rowOff>
    </xdr:from>
    <xdr:to>
      <xdr:col>18</xdr:col>
      <xdr:colOff>158749</xdr:colOff>
      <xdr:row>17</xdr:row>
      <xdr:rowOff>55941</xdr:rowOff>
    </xdr:to>
    <xdr:sp macro="" textlink="">
      <xdr:nvSpPr>
        <xdr:cNvPr id="20" name="角丸四角形 83">
          <a:extLst>
            <a:ext uri="{FF2B5EF4-FFF2-40B4-BE49-F238E27FC236}">
              <a16:creationId xmlns:a16="http://schemas.microsoft.com/office/drawing/2014/main" id="{00000000-0008-0000-0400-000014000000}"/>
            </a:ext>
          </a:extLst>
        </xdr:cNvPr>
        <xdr:cNvSpPr/>
      </xdr:nvSpPr>
      <xdr:spPr>
        <a:xfrm>
          <a:off x="2459566" y="2590800"/>
          <a:ext cx="502708" cy="417891"/>
        </a:xfrm>
        <a:prstGeom prst="roundRect">
          <a:avLst>
            <a:gd name="adj" fmla="val 28206"/>
          </a:avLst>
        </a:prstGeom>
        <a:noFill/>
        <a:ln>
          <a:solidFill>
            <a:srgbClr val="66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0</xdr:colOff>
      <xdr:row>35</xdr:row>
      <xdr:rowOff>74083</xdr:rowOff>
    </xdr:from>
    <xdr:to>
      <xdr:col>26</xdr:col>
      <xdr:colOff>63500</xdr:colOff>
      <xdr:row>48</xdr:row>
      <xdr:rowOff>83078</xdr:rowOff>
    </xdr:to>
    <xdr:sp macro="" textlink="">
      <xdr:nvSpPr>
        <xdr:cNvPr id="21" name="角丸四角形 2">
          <a:extLst>
            <a:ext uri="{FF2B5EF4-FFF2-40B4-BE49-F238E27FC236}">
              <a16:creationId xmlns:a16="http://schemas.microsoft.com/office/drawing/2014/main" id="{00000000-0008-0000-0400-000015000000}"/>
            </a:ext>
          </a:extLst>
        </xdr:cNvPr>
        <xdr:cNvSpPr/>
      </xdr:nvSpPr>
      <xdr:spPr>
        <a:xfrm>
          <a:off x="371475" y="6227233"/>
          <a:ext cx="4010025" cy="2364845"/>
        </a:xfrm>
        <a:prstGeom prst="roundRect">
          <a:avLst>
            <a:gd name="adj" fmla="val 8696"/>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105833</xdr:colOff>
      <xdr:row>59</xdr:row>
      <xdr:rowOff>169334</xdr:rowOff>
    </xdr:from>
    <xdr:to>
      <xdr:col>25</xdr:col>
      <xdr:colOff>81050</xdr:colOff>
      <xdr:row>67</xdr:row>
      <xdr:rowOff>7056</xdr:rowOff>
    </xdr:to>
    <xdr:sp macro="" textlink="">
      <xdr:nvSpPr>
        <xdr:cNvPr id="22" name="角丸四角形 6">
          <a:extLst>
            <a:ext uri="{FF2B5EF4-FFF2-40B4-BE49-F238E27FC236}">
              <a16:creationId xmlns:a16="http://schemas.microsoft.com/office/drawing/2014/main" id="{00000000-0008-0000-0400-000016000000}"/>
            </a:ext>
          </a:extLst>
        </xdr:cNvPr>
        <xdr:cNvSpPr/>
      </xdr:nvSpPr>
      <xdr:spPr>
        <a:xfrm>
          <a:off x="2903008" y="10665884"/>
          <a:ext cx="1219817" cy="1374422"/>
        </a:xfrm>
        <a:prstGeom prst="roundRect">
          <a:avLst>
            <a:gd name="adj" fmla="val 8638"/>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40649</xdr:colOff>
      <xdr:row>23</xdr:row>
      <xdr:rowOff>141817</xdr:rowOff>
    </xdr:from>
    <xdr:to>
      <xdr:col>25</xdr:col>
      <xdr:colOff>28036</xdr:colOff>
      <xdr:row>67</xdr:row>
      <xdr:rowOff>39158</xdr:rowOff>
    </xdr:to>
    <xdr:grpSp>
      <xdr:nvGrpSpPr>
        <xdr:cNvPr id="23" name="グループ化 22">
          <a:extLst>
            <a:ext uri="{FF2B5EF4-FFF2-40B4-BE49-F238E27FC236}">
              <a16:creationId xmlns:a16="http://schemas.microsoft.com/office/drawing/2014/main" id="{00000000-0008-0000-0400-000017000000}"/>
            </a:ext>
          </a:extLst>
        </xdr:cNvPr>
        <xdr:cNvGrpSpPr/>
      </xdr:nvGrpSpPr>
      <xdr:grpSpPr>
        <a:xfrm>
          <a:off x="2792316" y="3920067"/>
          <a:ext cx="1723053" cy="7411508"/>
          <a:chOff x="2091952" y="4096838"/>
          <a:chExt cx="4700915" cy="8141017"/>
        </a:xfrm>
      </xdr:grpSpPr>
      <xdr:grpSp>
        <xdr:nvGrpSpPr>
          <xdr:cNvPr id="24" name="グループ化 23">
            <a:extLst>
              <a:ext uri="{FF2B5EF4-FFF2-40B4-BE49-F238E27FC236}">
                <a16:creationId xmlns:a16="http://schemas.microsoft.com/office/drawing/2014/main" id="{00000000-0008-0000-0400-000018000000}"/>
              </a:ext>
            </a:extLst>
          </xdr:cNvPr>
          <xdr:cNvGrpSpPr/>
        </xdr:nvGrpSpPr>
        <xdr:grpSpPr>
          <a:xfrm>
            <a:off x="2657616" y="4305300"/>
            <a:ext cx="3687336" cy="7932555"/>
            <a:chOff x="2657616" y="4305300"/>
            <a:chExt cx="3687336" cy="7932555"/>
          </a:xfrm>
        </xdr:grpSpPr>
        <xdr:cxnSp macro="">
          <xdr:nvCxnSpPr>
            <xdr:cNvPr id="27" name="直線コネクタ 26">
              <a:extLst>
                <a:ext uri="{FF2B5EF4-FFF2-40B4-BE49-F238E27FC236}">
                  <a16:creationId xmlns:a16="http://schemas.microsoft.com/office/drawing/2014/main" id="{00000000-0008-0000-0400-00001B000000}"/>
                </a:ext>
              </a:extLst>
            </xdr:cNvPr>
            <xdr:cNvCxnSpPr>
              <a:stCxn id="40" idx="0"/>
            </xdr:cNvCxnSpPr>
          </xdr:nvCxnSpPr>
          <xdr:spPr>
            <a:xfrm flipV="1">
              <a:off x="2657616" y="4886222"/>
              <a:ext cx="2947418" cy="7351633"/>
            </a:xfrm>
            <a:prstGeom prst="line">
              <a:avLst/>
            </a:prstGeom>
            <a:ln>
              <a:solidFill>
                <a:srgbClr val="00FF00"/>
              </a:solidFill>
            </a:ln>
          </xdr:spPr>
          <xdr:style>
            <a:lnRef idx="1">
              <a:schemeClr val="accent1"/>
            </a:lnRef>
            <a:fillRef idx="0">
              <a:schemeClr val="accent1"/>
            </a:fillRef>
            <a:effectRef idx="0">
              <a:schemeClr val="accent1"/>
            </a:effectRef>
            <a:fontRef idx="minor">
              <a:schemeClr val="tx1"/>
            </a:fontRef>
          </xdr:style>
        </xdr:cxnSp>
        <xdr:cxnSp macro="">
          <xdr:nvCxnSpPr>
            <xdr:cNvPr id="28" name="直線矢印コネクタ 27">
              <a:extLst>
                <a:ext uri="{FF2B5EF4-FFF2-40B4-BE49-F238E27FC236}">
                  <a16:creationId xmlns:a16="http://schemas.microsoft.com/office/drawing/2014/main" id="{00000000-0008-0000-0400-00001C000000}"/>
                </a:ext>
              </a:extLst>
            </xdr:cNvPr>
            <xdr:cNvCxnSpPr/>
          </xdr:nvCxnSpPr>
          <xdr:spPr>
            <a:xfrm flipH="1" flipV="1">
              <a:off x="3114674" y="4305300"/>
              <a:ext cx="2459707" cy="587872"/>
            </a:xfrm>
            <a:prstGeom prst="straightConnector1">
              <a:avLst/>
            </a:prstGeom>
            <a:ln>
              <a:solidFill>
                <a:srgbClr val="00FF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9" name="直線矢印コネクタ 28">
              <a:extLst>
                <a:ext uri="{FF2B5EF4-FFF2-40B4-BE49-F238E27FC236}">
                  <a16:creationId xmlns:a16="http://schemas.microsoft.com/office/drawing/2014/main" id="{00000000-0008-0000-0400-00001D000000}"/>
                </a:ext>
              </a:extLst>
            </xdr:cNvPr>
            <xdr:cNvCxnSpPr>
              <a:endCxn id="26" idx="4"/>
            </xdr:cNvCxnSpPr>
          </xdr:nvCxnSpPr>
          <xdr:spPr>
            <a:xfrm flipV="1">
              <a:off x="5587556" y="4383967"/>
              <a:ext cx="757396" cy="521614"/>
            </a:xfrm>
            <a:prstGeom prst="straightConnector1">
              <a:avLst/>
            </a:prstGeom>
            <a:ln>
              <a:solidFill>
                <a:srgbClr val="00FF00"/>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xdr:nvSpPr>
          <xdr:cNvPr id="25" name="円/楕円 24">
            <a:extLst>
              <a:ext uri="{FF2B5EF4-FFF2-40B4-BE49-F238E27FC236}">
                <a16:creationId xmlns:a16="http://schemas.microsoft.com/office/drawing/2014/main" id="{00000000-0008-0000-0400-000019000000}"/>
              </a:ext>
            </a:extLst>
          </xdr:cNvPr>
          <xdr:cNvSpPr/>
        </xdr:nvSpPr>
        <xdr:spPr>
          <a:xfrm>
            <a:off x="2091952" y="4113669"/>
            <a:ext cx="886874" cy="259601"/>
          </a:xfrm>
          <a:prstGeom prst="ellipse">
            <a:avLst/>
          </a:prstGeom>
          <a:no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円/楕円 25">
            <a:extLst>
              <a:ext uri="{FF2B5EF4-FFF2-40B4-BE49-F238E27FC236}">
                <a16:creationId xmlns:a16="http://schemas.microsoft.com/office/drawing/2014/main" id="{00000000-0008-0000-0400-00001A000000}"/>
              </a:ext>
            </a:extLst>
          </xdr:cNvPr>
          <xdr:cNvSpPr/>
        </xdr:nvSpPr>
        <xdr:spPr>
          <a:xfrm>
            <a:off x="5897033" y="4096838"/>
            <a:ext cx="895834" cy="287130"/>
          </a:xfrm>
          <a:prstGeom prst="ellipse">
            <a:avLst/>
          </a:prstGeom>
          <a:no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33</xdr:col>
      <xdr:colOff>32809</xdr:colOff>
      <xdr:row>71</xdr:row>
      <xdr:rowOff>35985</xdr:rowOff>
    </xdr:from>
    <xdr:to>
      <xdr:col>42</xdr:col>
      <xdr:colOff>70909</xdr:colOff>
      <xdr:row>76</xdr:row>
      <xdr:rowOff>64913</xdr:rowOff>
    </xdr:to>
    <xdr:sp macro="" textlink="">
      <xdr:nvSpPr>
        <xdr:cNvPr id="30" name="正方形/長方形 29">
          <a:extLst>
            <a:ext uri="{FF2B5EF4-FFF2-40B4-BE49-F238E27FC236}">
              <a16:creationId xmlns:a16="http://schemas.microsoft.com/office/drawing/2014/main" id="{00000000-0008-0000-0400-00001E000000}"/>
            </a:ext>
          </a:extLst>
        </xdr:cNvPr>
        <xdr:cNvSpPr/>
      </xdr:nvSpPr>
      <xdr:spPr>
        <a:xfrm>
          <a:off x="5677959" y="12875685"/>
          <a:ext cx="1495425" cy="936978"/>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900">
              <a:solidFill>
                <a:srgbClr val="FF0000"/>
              </a:solidFill>
            </a:rPr>
            <a:t>赤枠のカ所（色つきセルを除く）を入力・チェックすると、自動計算します。</a:t>
          </a:r>
        </a:p>
      </xdr:txBody>
    </xdr:sp>
    <xdr:clientData/>
  </xdr:twoCellAnchor>
  <xdr:twoCellAnchor>
    <xdr:from>
      <xdr:col>25</xdr:col>
      <xdr:colOff>66676</xdr:colOff>
      <xdr:row>65</xdr:row>
      <xdr:rowOff>77259</xdr:rowOff>
    </xdr:from>
    <xdr:to>
      <xdr:col>31</xdr:col>
      <xdr:colOff>104775</xdr:colOff>
      <xdr:row>70</xdr:row>
      <xdr:rowOff>123825</xdr:rowOff>
    </xdr:to>
    <xdr:cxnSp macro="">
      <xdr:nvCxnSpPr>
        <xdr:cNvPr id="31" name="直線矢印コネクタ 30">
          <a:extLst>
            <a:ext uri="{FF2B5EF4-FFF2-40B4-BE49-F238E27FC236}">
              <a16:creationId xmlns:a16="http://schemas.microsoft.com/office/drawing/2014/main" id="{00000000-0008-0000-0400-00001F000000}"/>
            </a:ext>
          </a:extLst>
        </xdr:cNvPr>
        <xdr:cNvCxnSpPr/>
      </xdr:nvCxnSpPr>
      <xdr:spPr>
        <a:xfrm flipH="1" flipV="1">
          <a:off x="4102101" y="11650134"/>
          <a:ext cx="1323974" cy="1138766"/>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247650</xdr:colOff>
      <xdr:row>48</xdr:row>
      <xdr:rowOff>57150</xdr:rowOff>
    </xdr:from>
    <xdr:to>
      <xdr:col>31</xdr:col>
      <xdr:colOff>104775</xdr:colOff>
      <xdr:row>70</xdr:row>
      <xdr:rowOff>161925</xdr:rowOff>
    </xdr:to>
    <xdr:cxnSp macro="">
      <xdr:nvCxnSpPr>
        <xdr:cNvPr id="32" name="直線矢印コネクタ 31">
          <a:extLst>
            <a:ext uri="{FF2B5EF4-FFF2-40B4-BE49-F238E27FC236}">
              <a16:creationId xmlns:a16="http://schemas.microsoft.com/office/drawing/2014/main" id="{00000000-0008-0000-0400-000020000000}"/>
            </a:ext>
          </a:extLst>
        </xdr:cNvPr>
        <xdr:cNvCxnSpPr/>
      </xdr:nvCxnSpPr>
      <xdr:spPr>
        <a:xfrm flipH="1" flipV="1">
          <a:off x="4734983" y="8026400"/>
          <a:ext cx="1285875" cy="4041775"/>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152400</xdr:colOff>
      <xdr:row>26</xdr:row>
      <xdr:rowOff>158750</xdr:rowOff>
    </xdr:from>
    <xdr:to>
      <xdr:col>69</xdr:col>
      <xdr:colOff>0</xdr:colOff>
      <xdr:row>36</xdr:row>
      <xdr:rowOff>104775</xdr:rowOff>
    </xdr:to>
    <xdr:cxnSp macro="">
      <xdr:nvCxnSpPr>
        <xdr:cNvPr id="33" name="直線矢印コネクタ 32">
          <a:extLst>
            <a:ext uri="{FF2B5EF4-FFF2-40B4-BE49-F238E27FC236}">
              <a16:creationId xmlns:a16="http://schemas.microsoft.com/office/drawing/2014/main" id="{00000000-0008-0000-0400-000021000000}"/>
            </a:ext>
          </a:extLst>
        </xdr:cNvPr>
        <xdr:cNvCxnSpPr/>
      </xdr:nvCxnSpPr>
      <xdr:spPr>
        <a:xfrm>
          <a:off x="4029075" y="4743450"/>
          <a:ext cx="7953375" cy="1692275"/>
        </a:xfrm>
        <a:prstGeom prst="straightConnector1">
          <a:avLst/>
        </a:prstGeom>
        <a:ln w="19050">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21166</xdr:colOff>
      <xdr:row>27</xdr:row>
      <xdr:rowOff>21167</xdr:rowOff>
    </xdr:from>
    <xdr:to>
      <xdr:col>56</xdr:col>
      <xdr:colOff>142875</xdr:colOff>
      <xdr:row>36</xdr:row>
      <xdr:rowOff>104775</xdr:rowOff>
    </xdr:to>
    <xdr:cxnSp macro="">
      <xdr:nvCxnSpPr>
        <xdr:cNvPr id="34" name="直線矢印コネクタ 33">
          <a:extLst>
            <a:ext uri="{FF2B5EF4-FFF2-40B4-BE49-F238E27FC236}">
              <a16:creationId xmlns:a16="http://schemas.microsoft.com/office/drawing/2014/main" id="{00000000-0008-0000-0400-000022000000}"/>
            </a:ext>
          </a:extLst>
        </xdr:cNvPr>
        <xdr:cNvCxnSpPr/>
      </xdr:nvCxnSpPr>
      <xdr:spPr>
        <a:xfrm>
          <a:off x="2821516" y="4783667"/>
          <a:ext cx="7195609" cy="1652058"/>
        </a:xfrm>
        <a:prstGeom prst="straightConnector1">
          <a:avLst/>
        </a:prstGeom>
        <a:ln w="19050">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17</xdr:row>
      <xdr:rowOff>0</xdr:rowOff>
    </xdr:from>
    <xdr:to>
      <xdr:col>49</xdr:col>
      <xdr:colOff>44450</xdr:colOff>
      <xdr:row>42</xdr:row>
      <xdr:rowOff>19050</xdr:rowOff>
    </xdr:to>
    <xdr:cxnSp macro="">
      <xdr:nvCxnSpPr>
        <xdr:cNvPr id="35" name="直線コネクタ 34">
          <a:extLst>
            <a:ext uri="{FF2B5EF4-FFF2-40B4-BE49-F238E27FC236}">
              <a16:creationId xmlns:a16="http://schemas.microsoft.com/office/drawing/2014/main" id="{00000000-0008-0000-0400-000023000000}"/>
            </a:ext>
          </a:extLst>
        </xdr:cNvPr>
        <xdr:cNvCxnSpPr>
          <a:cxnSpLocks/>
        </xdr:cNvCxnSpPr>
      </xdr:nvCxnSpPr>
      <xdr:spPr>
        <a:xfrm>
          <a:off x="533400" y="2952750"/>
          <a:ext cx="8239125" cy="4486275"/>
        </a:xfrm>
        <a:prstGeom prst="line">
          <a:avLst/>
        </a:prstGeom>
        <a:ln>
          <a:solidFill>
            <a:srgbClr val="FF33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152400</xdr:colOff>
      <xdr:row>17</xdr:row>
      <xdr:rowOff>87842</xdr:rowOff>
    </xdr:from>
    <xdr:to>
      <xdr:col>50</xdr:col>
      <xdr:colOff>136071</xdr:colOff>
      <xdr:row>41</xdr:row>
      <xdr:rowOff>0</xdr:rowOff>
    </xdr:to>
    <xdr:cxnSp macro="">
      <xdr:nvCxnSpPr>
        <xdr:cNvPr id="36" name="直線コネクタ 35">
          <a:extLst>
            <a:ext uri="{FF2B5EF4-FFF2-40B4-BE49-F238E27FC236}">
              <a16:creationId xmlns:a16="http://schemas.microsoft.com/office/drawing/2014/main" id="{00000000-0008-0000-0400-000024000000}"/>
            </a:ext>
          </a:extLst>
        </xdr:cNvPr>
        <xdr:cNvCxnSpPr/>
      </xdr:nvCxnSpPr>
      <xdr:spPr>
        <a:xfrm>
          <a:off x="1009650" y="3037417"/>
          <a:ext cx="8032296" cy="4201583"/>
        </a:xfrm>
        <a:prstGeom prst="line">
          <a:avLst/>
        </a:prstGeom>
        <a:ln>
          <a:solidFill>
            <a:srgbClr val="66006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63</xdr:row>
      <xdr:rowOff>120650</xdr:rowOff>
    </xdr:from>
    <xdr:to>
      <xdr:col>39</xdr:col>
      <xdr:colOff>114300</xdr:colOff>
      <xdr:row>69</xdr:row>
      <xdr:rowOff>142875</xdr:rowOff>
    </xdr:to>
    <xdr:cxnSp macro="">
      <xdr:nvCxnSpPr>
        <xdr:cNvPr id="37" name="直線矢印コネクタ 36">
          <a:extLst>
            <a:ext uri="{FF2B5EF4-FFF2-40B4-BE49-F238E27FC236}">
              <a16:creationId xmlns:a16="http://schemas.microsoft.com/office/drawing/2014/main" id="{00000000-0008-0000-0400-000025000000}"/>
            </a:ext>
          </a:extLst>
        </xdr:cNvPr>
        <xdr:cNvCxnSpPr/>
      </xdr:nvCxnSpPr>
      <xdr:spPr>
        <a:xfrm flipH="1">
          <a:off x="3876675" y="11344275"/>
          <a:ext cx="2857500" cy="12827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74084</xdr:colOff>
      <xdr:row>42</xdr:row>
      <xdr:rowOff>148167</xdr:rowOff>
    </xdr:from>
    <xdr:to>
      <xdr:col>51</xdr:col>
      <xdr:colOff>80787</xdr:colOff>
      <xdr:row>51</xdr:row>
      <xdr:rowOff>157692</xdr:rowOff>
    </xdr:to>
    <xdr:sp macro="" textlink="">
      <xdr:nvSpPr>
        <xdr:cNvPr id="38" name="左中かっこ 37">
          <a:extLst>
            <a:ext uri="{FF2B5EF4-FFF2-40B4-BE49-F238E27FC236}">
              <a16:creationId xmlns:a16="http://schemas.microsoft.com/office/drawing/2014/main" id="{00000000-0008-0000-0400-000026000000}"/>
            </a:ext>
          </a:extLst>
        </xdr:cNvPr>
        <xdr:cNvSpPr/>
      </xdr:nvSpPr>
      <xdr:spPr>
        <a:xfrm>
          <a:off x="8979959" y="7564967"/>
          <a:ext cx="171803" cy="1644650"/>
        </a:xfrm>
        <a:prstGeom prst="leftBrace">
          <a:avLst>
            <a:gd name="adj1" fmla="val 26515"/>
            <a:gd name="adj2" fmla="val 48039"/>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50</xdr:col>
      <xdr:colOff>52917</xdr:colOff>
      <xdr:row>52</xdr:row>
      <xdr:rowOff>105834</xdr:rowOff>
    </xdr:from>
    <xdr:to>
      <xdr:col>51</xdr:col>
      <xdr:colOff>117123</xdr:colOff>
      <xdr:row>65</xdr:row>
      <xdr:rowOff>238480</xdr:rowOff>
    </xdr:to>
    <xdr:sp macro="" textlink="">
      <xdr:nvSpPr>
        <xdr:cNvPr id="39" name="左中かっこ 38">
          <a:extLst>
            <a:ext uri="{FF2B5EF4-FFF2-40B4-BE49-F238E27FC236}">
              <a16:creationId xmlns:a16="http://schemas.microsoft.com/office/drawing/2014/main" id="{00000000-0008-0000-0400-000027000000}"/>
            </a:ext>
          </a:extLst>
        </xdr:cNvPr>
        <xdr:cNvSpPr/>
      </xdr:nvSpPr>
      <xdr:spPr>
        <a:xfrm>
          <a:off x="8955617" y="9332384"/>
          <a:ext cx="229306" cy="2418646"/>
        </a:xfrm>
        <a:prstGeom prst="leftBrace">
          <a:avLst>
            <a:gd name="adj1" fmla="val 26515"/>
            <a:gd name="adj2" fmla="val 48039"/>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28574</xdr:colOff>
      <xdr:row>67</xdr:row>
      <xdr:rowOff>39158</xdr:rowOff>
    </xdr:from>
    <xdr:to>
      <xdr:col>25</xdr:col>
      <xdr:colOff>160866</xdr:colOff>
      <xdr:row>68</xdr:row>
      <xdr:rowOff>264905</xdr:rowOff>
    </xdr:to>
    <xdr:sp macro="" textlink="">
      <xdr:nvSpPr>
        <xdr:cNvPr id="40" name="角丸四角形 14">
          <a:extLst>
            <a:ext uri="{FF2B5EF4-FFF2-40B4-BE49-F238E27FC236}">
              <a16:creationId xmlns:a16="http://schemas.microsoft.com/office/drawing/2014/main" id="{00000000-0008-0000-0400-000028000000}"/>
            </a:ext>
          </a:extLst>
        </xdr:cNvPr>
        <xdr:cNvSpPr/>
      </xdr:nvSpPr>
      <xdr:spPr>
        <a:xfrm>
          <a:off x="1212849" y="12069233"/>
          <a:ext cx="2989792" cy="416247"/>
        </a:xfrm>
        <a:prstGeom prst="roundRect">
          <a:avLst>
            <a:gd name="adj" fmla="val 23469"/>
          </a:avLst>
        </a:prstGeom>
        <a:no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114300</xdr:colOff>
          <xdr:row>46</xdr:row>
          <xdr:rowOff>161925</xdr:rowOff>
        </xdr:from>
        <xdr:to>
          <xdr:col>7</xdr:col>
          <xdr:colOff>28575</xdr:colOff>
          <xdr:row>48</xdr:row>
          <xdr:rowOff>38100</xdr:rowOff>
        </xdr:to>
        <xdr:sp macro="" textlink="">
          <xdr:nvSpPr>
            <xdr:cNvPr id="978969" name="Check Box 25" hidden="1">
              <a:extLst>
                <a:ext uri="{63B3BB69-23CF-44E3-9099-C40C66FF867C}">
                  <a14:compatExt spid="_x0000_s978969"/>
                </a:ext>
                <a:ext uri="{FF2B5EF4-FFF2-40B4-BE49-F238E27FC236}">
                  <a16:creationId xmlns:a16="http://schemas.microsoft.com/office/drawing/2014/main" id="{00000000-0008-0000-0400-000019F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46</xdr:row>
          <xdr:rowOff>0</xdr:rowOff>
        </xdr:from>
        <xdr:to>
          <xdr:col>7</xdr:col>
          <xdr:colOff>28575</xdr:colOff>
          <xdr:row>47</xdr:row>
          <xdr:rowOff>0</xdr:rowOff>
        </xdr:to>
        <xdr:sp macro="" textlink="">
          <xdr:nvSpPr>
            <xdr:cNvPr id="978970" name="Check Box 26" hidden="1">
              <a:extLst>
                <a:ext uri="{63B3BB69-23CF-44E3-9099-C40C66FF867C}">
                  <a14:compatExt spid="_x0000_s978970"/>
                </a:ext>
                <a:ext uri="{FF2B5EF4-FFF2-40B4-BE49-F238E27FC236}">
                  <a16:creationId xmlns:a16="http://schemas.microsoft.com/office/drawing/2014/main" id="{00000000-0008-0000-0400-00001AF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6350</xdr:colOff>
          <xdr:row>76</xdr:row>
          <xdr:rowOff>152400</xdr:rowOff>
        </xdr:from>
        <xdr:to>
          <xdr:col>25</xdr:col>
          <xdr:colOff>133350</xdr:colOff>
          <xdr:row>78</xdr:row>
          <xdr:rowOff>19050</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4074319" y="13001228"/>
              <a:ext cx="1436687" cy="203994"/>
              <a:chOff x="3314704" y="9523761"/>
              <a:chExt cx="1209674" cy="209542"/>
            </a:xfrm>
          </xdr:grpSpPr>
          <xdr:sp macro="" textlink="">
            <xdr:nvSpPr>
              <xdr:cNvPr id="979969" name="Check Box 1" hidden="1">
                <a:extLst>
                  <a:ext uri="{63B3BB69-23CF-44E3-9099-C40C66FF867C}">
                    <a14:compatExt spid="_x0000_s979969"/>
                  </a:ext>
                  <a:ext uri="{FF2B5EF4-FFF2-40B4-BE49-F238E27FC236}">
                    <a16:creationId xmlns:a16="http://schemas.microsoft.com/office/drawing/2014/main" id="{00000000-0008-0000-0500-000001F40E00}"/>
                  </a:ext>
                </a:extLst>
              </xdr:cNvPr>
              <xdr:cNvSpPr/>
            </xdr:nvSpPr>
            <xdr:spPr bwMode="auto">
              <a:xfrm>
                <a:off x="3314704" y="9523761"/>
                <a:ext cx="590548" cy="2095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979970" name="Check Box 2" hidden="1">
                <a:extLst>
                  <a:ext uri="{63B3BB69-23CF-44E3-9099-C40C66FF867C}">
                    <a14:compatExt spid="_x0000_s979970"/>
                  </a:ext>
                  <a:ext uri="{FF2B5EF4-FFF2-40B4-BE49-F238E27FC236}">
                    <a16:creationId xmlns:a16="http://schemas.microsoft.com/office/drawing/2014/main" id="{00000000-0008-0000-0500-000002F40E00}"/>
                  </a:ext>
                </a:extLst>
              </xdr:cNvPr>
              <xdr:cNvSpPr/>
            </xdr:nvSpPr>
            <xdr:spPr bwMode="auto">
              <a:xfrm>
                <a:off x="3971935" y="9525240"/>
                <a:ext cx="552443" cy="2000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6350</xdr:colOff>
          <xdr:row>79</xdr:row>
          <xdr:rowOff>0</xdr:rowOff>
        </xdr:from>
        <xdr:to>
          <xdr:col>25</xdr:col>
          <xdr:colOff>133350</xdr:colOff>
          <xdr:row>80</xdr:row>
          <xdr:rowOff>0</xdr:rowOff>
        </xdr:to>
        <xdr:grpSp>
          <xdr:nvGrpSpPr>
            <xdr:cNvPr id="3" name="グループ化 2">
              <a:extLst>
                <a:ext uri="{FF2B5EF4-FFF2-40B4-BE49-F238E27FC236}">
                  <a16:creationId xmlns:a16="http://schemas.microsoft.com/office/drawing/2014/main" id="{00000000-0008-0000-0500-000003000000}"/>
                </a:ext>
              </a:extLst>
            </xdr:cNvPr>
            <xdr:cNvGrpSpPr/>
          </xdr:nvGrpSpPr>
          <xdr:grpSpPr>
            <a:xfrm>
              <a:off x="4074319" y="13354844"/>
              <a:ext cx="1436687" cy="168672"/>
              <a:chOff x="3314704" y="9521197"/>
              <a:chExt cx="1209674" cy="209549"/>
            </a:xfrm>
          </xdr:grpSpPr>
          <xdr:sp macro="" textlink="">
            <xdr:nvSpPr>
              <xdr:cNvPr id="979971" name="Check Box 3" hidden="1">
                <a:extLst>
                  <a:ext uri="{63B3BB69-23CF-44E3-9099-C40C66FF867C}">
                    <a14:compatExt spid="_x0000_s979971"/>
                  </a:ext>
                  <a:ext uri="{FF2B5EF4-FFF2-40B4-BE49-F238E27FC236}">
                    <a16:creationId xmlns:a16="http://schemas.microsoft.com/office/drawing/2014/main" id="{00000000-0008-0000-0500-000003F40E00}"/>
                  </a:ext>
                </a:extLst>
              </xdr:cNvPr>
              <xdr:cNvSpPr/>
            </xdr:nvSpPr>
            <xdr:spPr bwMode="auto">
              <a:xfrm>
                <a:off x="3314704" y="9521197"/>
                <a:ext cx="590548"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979972" name="Check Box 4" hidden="1">
                <a:extLst>
                  <a:ext uri="{63B3BB69-23CF-44E3-9099-C40C66FF867C}">
                    <a14:compatExt spid="_x0000_s979972"/>
                  </a:ext>
                  <a:ext uri="{FF2B5EF4-FFF2-40B4-BE49-F238E27FC236}">
                    <a16:creationId xmlns:a16="http://schemas.microsoft.com/office/drawing/2014/main" id="{00000000-0008-0000-0500-000004F40E00}"/>
                  </a:ext>
                </a:extLst>
              </xdr:cNvPr>
              <xdr:cNvSpPr/>
            </xdr:nvSpPr>
            <xdr:spPr bwMode="auto">
              <a:xfrm>
                <a:off x="3971935" y="9525064"/>
                <a:ext cx="552443"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24</xdr:row>
          <xdr:rowOff>0</xdr:rowOff>
        </xdr:from>
        <xdr:to>
          <xdr:col>26</xdr:col>
          <xdr:colOff>6350</xdr:colOff>
          <xdr:row>25</xdr:row>
          <xdr:rowOff>38100</xdr:rowOff>
        </xdr:to>
        <xdr:grpSp>
          <xdr:nvGrpSpPr>
            <xdr:cNvPr id="4" name="グループ化 3">
              <a:extLst>
                <a:ext uri="{FF2B5EF4-FFF2-40B4-BE49-F238E27FC236}">
                  <a16:creationId xmlns:a16="http://schemas.microsoft.com/office/drawing/2014/main" id="{00000000-0008-0000-0500-000004000000}"/>
                </a:ext>
              </a:extLst>
            </xdr:cNvPr>
            <xdr:cNvGrpSpPr/>
          </xdr:nvGrpSpPr>
          <xdr:grpSpPr>
            <a:xfrm>
              <a:off x="4286250" y="3919141"/>
              <a:ext cx="1316038" cy="206772"/>
              <a:chOff x="3067135" y="657155"/>
              <a:chExt cx="1095398" cy="209544"/>
            </a:xfrm>
          </xdr:grpSpPr>
          <xdr:sp macro="" textlink="">
            <xdr:nvSpPr>
              <xdr:cNvPr id="979973" name="Check Box 5" hidden="1">
                <a:extLst>
                  <a:ext uri="{63B3BB69-23CF-44E3-9099-C40C66FF867C}">
                    <a14:compatExt spid="_x0000_s979973"/>
                  </a:ext>
                  <a:ext uri="{FF2B5EF4-FFF2-40B4-BE49-F238E27FC236}">
                    <a16:creationId xmlns:a16="http://schemas.microsoft.com/office/drawing/2014/main" id="{00000000-0008-0000-0500-000005F40E00}"/>
                  </a:ext>
                </a:extLst>
              </xdr:cNvPr>
              <xdr:cNvSpPr/>
            </xdr:nvSpPr>
            <xdr:spPr bwMode="auto">
              <a:xfrm>
                <a:off x="3067135" y="657155"/>
                <a:ext cx="552450"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79974" name="Check Box 6" hidden="1">
                <a:extLst>
                  <a:ext uri="{63B3BB69-23CF-44E3-9099-C40C66FF867C}">
                    <a14:compatExt spid="_x0000_s979974"/>
                  </a:ext>
                  <a:ext uri="{FF2B5EF4-FFF2-40B4-BE49-F238E27FC236}">
                    <a16:creationId xmlns:a16="http://schemas.microsoft.com/office/drawing/2014/main" id="{00000000-0008-0000-0500-000006F40E00}"/>
                  </a:ext>
                </a:extLst>
              </xdr:cNvPr>
              <xdr:cNvSpPr/>
            </xdr:nvSpPr>
            <xdr:spPr bwMode="auto">
              <a:xfrm>
                <a:off x="3610083" y="657231"/>
                <a:ext cx="552450" cy="200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126365</xdr:colOff>
          <xdr:row>38</xdr:row>
          <xdr:rowOff>0</xdr:rowOff>
        </xdr:from>
        <xdr:to>
          <xdr:col>18</xdr:col>
          <xdr:colOff>31115</xdr:colOff>
          <xdr:row>43</xdr:row>
          <xdr:rowOff>169333</xdr:rowOff>
        </xdr:to>
        <xdr:grpSp>
          <xdr:nvGrpSpPr>
            <xdr:cNvPr id="5" name="グループ化 4">
              <a:extLst>
                <a:ext uri="{FF2B5EF4-FFF2-40B4-BE49-F238E27FC236}">
                  <a16:creationId xmlns:a16="http://schemas.microsoft.com/office/drawing/2014/main" id="{00000000-0008-0000-0500-000005000000}"/>
                </a:ext>
              </a:extLst>
            </xdr:cNvPr>
            <xdr:cNvGrpSpPr/>
          </xdr:nvGrpSpPr>
          <xdr:grpSpPr>
            <a:xfrm>
              <a:off x="3539490" y="6240859"/>
              <a:ext cx="341313" cy="1012693"/>
              <a:chOff x="2876550" y="5372127"/>
              <a:chExt cx="266700" cy="1028740"/>
            </a:xfrm>
          </xdr:grpSpPr>
          <xdr:sp macro="" textlink="">
            <xdr:nvSpPr>
              <xdr:cNvPr id="979975" name="Check Box 7" hidden="1">
                <a:extLst>
                  <a:ext uri="{63B3BB69-23CF-44E3-9099-C40C66FF867C}">
                    <a14:compatExt spid="_x0000_s979975"/>
                  </a:ext>
                  <a:ext uri="{FF2B5EF4-FFF2-40B4-BE49-F238E27FC236}">
                    <a16:creationId xmlns:a16="http://schemas.microsoft.com/office/drawing/2014/main" id="{00000000-0008-0000-0500-000007F40E00}"/>
                  </a:ext>
                </a:extLst>
              </xdr:cNvPr>
              <xdr:cNvSpPr/>
            </xdr:nvSpPr>
            <xdr:spPr bwMode="auto">
              <a:xfrm>
                <a:off x="2876550" y="5372127"/>
                <a:ext cx="266700" cy="1714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9976" name="Check Box 8" hidden="1">
                <a:extLst>
                  <a:ext uri="{63B3BB69-23CF-44E3-9099-C40C66FF867C}">
                    <a14:compatExt spid="_x0000_s979976"/>
                  </a:ext>
                  <a:ext uri="{FF2B5EF4-FFF2-40B4-BE49-F238E27FC236}">
                    <a16:creationId xmlns:a16="http://schemas.microsoft.com/office/drawing/2014/main" id="{00000000-0008-0000-0500-000008F40E00}"/>
                  </a:ext>
                </a:extLst>
              </xdr:cNvPr>
              <xdr:cNvSpPr/>
            </xdr:nvSpPr>
            <xdr:spPr bwMode="auto">
              <a:xfrm>
                <a:off x="2876550" y="554355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9977" name="Check Box 9" hidden="1">
                <a:extLst>
                  <a:ext uri="{63B3BB69-23CF-44E3-9099-C40C66FF867C}">
                    <a14:compatExt spid="_x0000_s979977"/>
                  </a:ext>
                  <a:ext uri="{FF2B5EF4-FFF2-40B4-BE49-F238E27FC236}">
                    <a16:creationId xmlns:a16="http://schemas.microsoft.com/office/drawing/2014/main" id="{00000000-0008-0000-0500-000009F40E00}"/>
                  </a:ext>
                </a:extLst>
              </xdr:cNvPr>
              <xdr:cNvSpPr/>
            </xdr:nvSpPr>
            <xdr:spPr bwMode="auto">
              <a:xfrm>
                <a:off x="2876550" y="605790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9978" name="Check Box 10" hidden="1">
                <a:extLst>
                  <a:ext uri="{63B3BB69-23CF-44E3-9099-C40C66FF867C}">
                    <a14:compatExt spid="_x0000_s979978"/>
                  </a:ext>
                  <a:ext uri="{FF2B5EF4-FFF2-40B4-BE49-F238E27FC236}">
                    <a16:creationId xmlns:a16="http://schemas.microsoft.com/office/drawing/2014/main" id="{00000000-0008-0000-0500-00000AF40E00}"/>
                  </a:ext>
                </a:extLst>
              </xdr:cNvPr>
              <xdr:cNvSpPr/>
            </xdr:nvSpPr>
            <xdr:spPr bwMode="auto">
              <a:xfrm>
                <a:off x="2876550" y="6229411"/>
                <a:ext cx="266700" cy="1714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40091</xdr:colOff>
          <xdr:row>14</xdr:row>
          <xdr:rowOff>37708</xdr:rowOff>
        </xdr:from>
        <xdr:to>
          <xdr:col>4</xdr:col>
          <xdr:colOff>40092</xdr:colOff>
          <xdr:row>15</xdr:row>
          <xdr:rowOff>135456</xdr:rowOff>
        </xdr:to>
        <xdr:grpSp>
          <xdr:nvGrpSpPr>
            <xdr:cNvPr id="6" name="グループ化 5">
              <a:extLst>
                <a:ext uri="{FF2B5EF4-FFF2-40B4-BE49-F238E27FC236}">
                  <a16:creationId xmlns:a16="http://schemas.microsoft.com/office/drawing/2014/main" id="{00000000-0008-0000-0500-000006000000}"/>
                </a:ext>
              </a:extLst>
            </xdr:cNvPr>
            <xdr:cNvGrpSpPr/>
          </xdr:nvGrpSpPr>
          <xdr:grpSpPr>
            <a:xfrm>
              <a:off x="377435" y="2270130"/>
              <a:ext cx="436563" cy="266420"/>
              <a:chOff x="180511" y="2114578"/>
              <a:chExt cx="304800" cy="437511"/>
            </a:xfrm>
          </xdr:grpSpPr>
          <xdr:sp macro="" textlink="">
            <xdr:nvSpPr>
              <xdr:cNvPr id="979979" name="Check Box 11" hidden="1">
                <a:extLst>
                  <a:ext uri="{63B3BB69-23CF-44E3-9099-C40C66FF867C}">
                    <a14:compatExt spid="_x0000_s979979"/>
                  </a:ext>
                  <a:ext uri="{FF2B5EF4-FFF2-40B4-BE49-F238E27FC236}">
                    <a16:creationId xmlns:a16="http://schemas.microsoft.com/office/drawing/2014/main" id="{00000000-0008-0000-0500-00000BF40E00}"/>
                  </a:ext>
                </a:extLst>
              </xdr:cNvPr>
              <xdr:cNvSpPr/>
            </xdr:nvSpPr>
            <xdr:spPr bwMode="auto">
              <a:xfrm>
                <a:off x="180511" y="2114578"/>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9980" name="Check Box 12" hidden="1">
                <a:extLst>
                  <a:ext uri="{63B3BB69-23CF-44E3-9099-C40C66FF867C}">
                    <a14:compatExt spid="_x0000_s979980"/>
                  </a:ext>
                  <a:ext uri="{FF2B5EF4-FFF2-40B4-BE49-F238E27FC236}">
                    <a16:creationId xmlns:a16="http://schemas.microsoft.com/office/drawing/2014/main" id="{00000000-0008-0000-0500-00000CF40E00}"/>
                  </a:ext>
                </a:extLst>
              </xdr:cNvPr>
              <xdr:cNvSpPr/>
            </xdr:nvSpPr>
            <xdr:spPr bwMode="auto">
              <a:xfrm>
                <a:off x="180511" y="2342538"/>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64338</xdr:colOff>
          <xdr:row>14</xdr:row>
          <xdr:rowOff>27391</xdr:rowOff>
        </xdr:from>
        <xdr:to>
          <xdr:col>6</xdr:col>
          <xdr:colOff>197671</xdr:colOff>
          <xdr:row>15</xdr:row>
          <xdr:rowOff>125139</xdr:rowOff>
        </xdr:to>
        <xdr:grpSp>
          <xdr:nvGrpSpPr>
            <xdr:cNvPr id="7" name="グループ化 6">
              <a:extLst>
                <a:ext uri="{FF2B5EF4-FFF2-40B4-BE49-F238E27FC236}">
                  <a16:creationId xmlns:a16="http://schemas.microsoft.com/office/drawing/2014/main" id="{00000000-0008-0000-0500-000007000000}"/>
                </a:ext>
              </a:extLst>
            </xdr:cNvPr>
            <xdr:cNvGrpSpPr/>
          </xdr:nvGrpSpPr>
          <xdr:grpSpPr>
            <a:xfrm>
              <a:off x="1056526" y="2259813"/>
              <a:ext cx="351614" cy="266420"/>
              <a:chOff x="180511" y="2114544"/>
              <a:chExt cx="304800" cy="437535"/>
            </a:xfrm>
          </xdr:grpSpPr>
          <xdr:sp macro="" textlink="">
            <xdr:nvSpPr>
              <xdr:cNvPr id="979981" name="Check Box 13" hidden="1">
                <a:extLst>
                  <a:ext uri="{63B3BB69-23CF-44E3-9099-C40C66FF867C}">
                    <a14:compatExt spid="_x0000_s979981"/>
                  </a:ext>
                  <a:ext uri="{FF2B5EF4-FFF2-40B4-BE49-F238E27FC236}">
                    <a16:creationId xmlns:a16="http://schemas.microsoft.com/office/drawing/2014/main" id="{00000000-0008-0000-0500-00000DF40E00}"/>
                  </a:ext>
                </a:extLst>
              </xdr:cNvPr>
              <xdr:cNvSpPr/>
            </xdr:nvSpPr>
            <xdr:spPr bwMode="auto">
              <a:xfrm>
                <a:off x="180511" y="2114544"/>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9982" name="Check Box 14" hidden="1">
                <a:extLst>
                  <a:ext uri="{63B3BB69-23CF-44E3-9099-C40C66FF867C}">
                    <a14:compatExt spid="_x0000_s979982"/>
                  </a:ext>
                  <a:ext uri="{FF2B5EF4-FFF2-40B4-BE49-F238E27FC236}">
                    <a16:creationId xmlns:a16="http://schemas.microsoft.com/office/drawing/2014/main" id="{00000000-0008-0000-0500-00000EF40E00}"/>
                  </a:ext>
                </a:extLst>
              </xdr:cNvPr>
              <xdr:cNvSpPr/>
            </xdr:nvSpPr>
            <xdr:spPr bwMode="auto">
              <a:xfrm>
                <a:off x="180511" y="2342528"/>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30871</xdr:colOff>
          <xdr:row>14</xdr:row>
          <xdr:rowOff>30566</xdr:rowOff>
        </xdr:from>
        <xdr:to>
          <xdr:col>9</xdr:col>
          <xdr:colOff>141980</xdr:colOff>
          <xdr:row>15</xdr:row>
          <xdr:rowOff>121964</xdr:rowOff>
        </xdr:to>
        <xdr:grpSp>
          <xdr:nvGrpSpPr>
            <xdr:cNvPr id="8" name="グループ化 7">
              <a:extLst>
                <a:ext uri="{FF2B5EF4-FFF2-40B4-BE49-F238E27FC236}">
                  <a16:creationId xmlns:a16="http://schemas.microsoft.com/office/drawing/2014/main" id="{00000000-0008-0000-0500-000008000000}"/>
                </a:ext>
              </a:extLst>
            </xdr:cNvPr>
            <xdr:cNvGrpSpPr/>
          </xdr:nvGrpSpPr>
          <xdr:grpSpPr>
            <a:xfrm>
              <a:off x="1677902" y="2262988"/>
              <a:ext cx="329391" cy="260070"/>
              <a:chOff x="180511" y="2114553"/>
              <a:chExt cx="304800" cy="437520"/>
            </a:xfrm>
          </xdr:grpSpPr>
          <xdr:sp macro="" textlink="">
            <xdr:nvSpPr>
              <xdr:cNvPr id="979983" name="Check Box 15" hidden="1">
                <a:extLst>
                  <a:ext uri="{63B3BB69-23CF-44E3-9099-C40C66FF867C}">
                    <a14:compatExt spid="_x0000_s979983"/>
                  </a:ext>
                  <a:ext uri="{FF2B5EF4-FFF2-40B4-BE49-F238E27FC236}">
                    <a16:creationId xmlns:a16="http://schemas.microsoft.com/office/drawing/2014/main" id="{00000000-0008-0000-0500-00000FF40E00}"/>
                  </a:ext>
                </a:extLst>
              </xdr:cNvPr>
              <xdr:cNvSpPr/>
            </xdr:nvSpPr>
            <xdr:spPr bwMode="auto">
              <a:xfrm>
                <a:off x="180511" y="2114553"/>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9984" name="Check Box 16" hidden="1">
                <a:extLst>
                  <a:ext uri="{63B3BB69-23CF-44E3-9099-C40C66FF867C}">
                    <a14:compatExt spid="_x0000_s979984"/>
                  </a:ext>
                  <a:ext uri="{FF2B5EF4-FFF2-40B4-BE49-F238E27FC236}">
                    <a16:creationId xmlns:a16="http://schemas.microsoft.com/office/drawing/2014/main" id="{00000000-0008-0000-0500-000010F40E00}"/>
                  </a:ext>
                </a:extLst>
              </xdr:cNvPr>
              <xdr:cNvSpPr/>
            </xdr:nvSpPr>
            <xdr:spPr bwMode="auto">
              <a:xfrm>
                <a:off x="180511" y="2342522"/>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20286</xdr:colOff>
          <xdr:row>14</xdr:row>
          <xdr:rowOff>27391</xdr:rowOff>
        </xdr:from>
        <xdr:to>
          <xdr:col>12</xdr:col>
          <xdr:colOff>131395</xdr:colOff>
          <xdr:row>15</xdr:row>
          <xdr:rowOff>125139</xdr:rowOff>
        </xdr:to>
        <xdr:grpSp>
          <xdr:nvGrpSpPr>
            <xdr:cNvPr id="9" name="グループ化 8">
              <a:extLst>
                <a:ext uri="{FF2B5EF4-FFF2-40B4-BE49-F238E27FC236}">
                  <a16:creationId xmlns:a16="http://schemas.microsoft.com/office/drawing/2014/main" id="{00000000-0008-0000-0500-000009000000}"/>
                </a:ext>
              </a:extLst>
            </xdr:cNvPr>
            <xdr:cNvGrpSpPr/>
          </xdr:nvGrpSpPr>
          <xdr:grpSpPr>
            <a:xfrm>
              <a:off x="2322161" y="2259813"/>
              <a:ext cx="329390" cy="266420"/>
              <a:chOff x="180511" y="2114544"/>
              <a:chExt cx="304800" cy="437535"/>
            </a:xfrm>
          </xdr:grpSpPr>
          <xdr:sp macro="" textlink="">
            <xdr:nvSpPr>
              <xdr:cNvPr id="979985" name="Check Box 17" hidden="1">
                <a:extLst>
                  <a:ext uri="{63B3BB69-23CF-44E3-9099-C40C66FF867C}">
                    <a14:compatExt spid="_x0000_s979985"/>
                  </a:ext>
                  <a:ext uri="{FF2B5EF4-FFF2-40B4-BE49-F238E27FC236}">
                    <a16:creationId xmlns:a16="http://schemas.microsoft.com/office/drawing/2014/main" id="{00000000-0008-0000-0500-000011F40E00}"/>
                  </a:ext>
                </a:extLst>
              </xdr:cNvPr>
              <xdr:cNvSpPr/>
            </xdr:nvSpPr>
            <xdr:spPr bwMode="auto">
              <a:xfrm>
                <a:off x="180511" y="2114544"/>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9986" name="Check Box 18" hidden="1">
                <a:extLst>
                  <a:ext uri="{63B3BB69-23CF-44E3-9099-C40C66FF867C}">
                    <a14:compatExt spid="_x0000_s979986"/>
                  </a:ext>
                  <a:ext uri="{FF2B5EF4-FFF2-40B4-BE49-F238E27FC236}">
                    <a16:creationId xmlns:a16="http://schemas.microsoft.com/office/drawing/2014/main" id="{00000000-0008-0000-0500-000012F40E00}"/>
                  </a:ext>
                </a:extLst>
              </xdr:cNvPr>
              <xdr:cNvSpPr/>
            </xdr:nvSpPr>
            <xdr:spPr bwMode="auto">
              <a:xfrm>
                <a:off x="180511" y="2342528"/>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55209</xdr:colOff>
          <xdr:row>14</xdr:row>
          <xdr:rowOff>25938</xdr:rowOff>
        </xdr:from>
        <xdr:to>
          <xdr:col>17</xdr:col>
          <xdr:colOff>197009</xdr:colOff>
          <xdr:row>15</xdr:row>
          <xdr:rowOff>123686</xdr:rowOff>
        </xdr:to>
        <xdr:grpSp>
          <xdr:nvGrpSpPr>
            <xdr:cNvPr id="10" name="グループ化 9">
              <a:extLst>
                <a:ext uri="{FF2B5EF4-FFF2-40B4-BE49-F238E27FC236}">
                  <a16:creationId xmlns:a16="http://schemas.microsoft.com/office/drawing/2014/main" id="{00000000-0008-0000-0500-00000A000000}"/>
                </a:ext>
              </a:extLst>
            </xdr:cNvPr>
            <xdr:cNvGrpSpPr/>
          </xdr:nvGrpSpPr>
          <xdr:grpSpPr>
            <a:xfrm>
              <a:off x="3468334" y="2258360"/>
              <a:ext cx="360081" cy="266420"/>
              <a:chOff x="180511" y="2114550"/>
              <a:chExt cx="304800" cy="437511"/>
            </a:xfrm>
          </xdr:grpSpPr>
          <xdr:sp macro="" textlink="">
            <xdr:nvSpPr>
              <xdr:cNvPr id="979987" name="Check Box 19" hidden="1">
                <a:extLst>
                  <a:ext uri="{63B3BB69-23CF-44E3-9099-C40C66FF867C}">
                    <a14:compatExt spid="_x0000_s979987"/>
                  </a:ext>
                  <a:ext uri="{FF2B5EF4-FFF2-40B4-BE49-F238E27FC236}">
                    <a16:creationId xmlns:a16="http://schemas.microsoft.com/office/drawing/2014/main" id="{00000000-0008-0000-0500-000013F40E00}"/>
                  </a:ext>
                </a:extLst>
              </xdr:cNvPr>
              <xdr:cNvSpPr/>
            </xdr:nvSpPr>
            <xdr:spPr bwMode="auto">
              <a:xfrm>
                <a:off x="180511" y="2114550"/>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9988" name="Check Box 20" hidden="1">
                <a:extLst>
                  <a:ext uri="{63B3BB69-23CF-44E3-9099-C40C66FF867C}">
                    <a14:compatExt spid="_x0000_s979988"/>
                  </a:ext>
                  <a:ext uri="{FF2B5EF4-FFF2-40B4-BE49-F238E27FC236}">
                    <a16:creationId xmlns:a16="http://schemas.microsoft.com/office/drawing/2014/main" id="{00000000-0008-0000-0500-000014F40E00}"/>
                  </a:ext>
                </a:extLst>
              </xdr:cNvPr>
              <xdr:cNvSpPr/>
            </xdr:nvSpPr>
            <xdr:spPr bwMode="auto">
              <a:xfrm>
                <a:off x="180511" y="2342510"/>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38099</xdr:colOff>
          <xdr:row>14</xdr:row>
          <xdr:rowOff>36521</xdr:rowOff>
        </xdr:from>
        <xdr:to>
          <xdr:col>20</xdr:col>
          <xdr:colOff>144759</xdr:colOff>
          <xdr:row>15</xdr:row>
          <xdr:rowOff>134269</xdr:rowOff>
        </xdr:to>
        <xdr:grpSp>
          <xdr:nvGrpSpPr>
            <xdr:cNvPr id="11" name="グループ化 10">
              <a:extLst>
                <a:ext uri="{FF2B5EF4-FFF2-40B4-BE49-F238E27FC236}">
                  <a16:creationId xmlns:a16="http://schemas.microsoft.com/office/drawing/2014/main" id="{00000000-0008-0000-0500-00000B000000}"/>
                </a:ext>
              </a:extLst>
            </xdr:cNvPr>
            <xdr:cNvGrpSpPr/>
          </xdr:nvGrpSpPr>
          <xdr:grpSpPr>
            <a:xfrm>
              <a:off x="4106068" y="2268943"/>
              <a:ext cx="324941" cy="266420"/>
              <a:chOff x="180511" y="2114550"/>
              <a:chExt cx="304800" cy="437511"/>
            </a:xfrm>
          </xdr:grpSpPr>
          <xdr:sp macro="" textlink="">
            <xdr:nvSpPr>
              <xdr:cNvPr id="979989" name="Check Box 21" hidden="1">
                <a:extLst>
                  <a:ext uri="{63B3BB69-23CF-44E3-9099-C40C66FF867C}">
                    <a14:compatExt spid="_x0000_s979989"/>
                  </a:ext>
                  <a:ext uri="{FF2B5EF4-FFF2-40B4-BE49-F238E27FC236}">
                    <a16:creationId xmlns:a16="http://schemas.microsoft.com/office/drawing/2014/main" id="{00000000-0008-0000-0500-000015F40E00}"/>
                  </a:ext>
                </a:extLst>
              </xdr:cNvPr>
              <xdr:cNvSpPr/>
            </xdr:nvSpPr>
            <xdr:spPr bwMode="auto">
              <a:xfrm>
                <a:off x="180511" y="2114550"/>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9990" name="Check Box 22" hidden="1">
                <a:extLst>
                  <a:ext uri="{63B3BB69-23CF-44E3-9099-C40C66FF867C}">
                    <a14:compatExt spid="_x0000_s979990"/>
                  </a:ext>
                  <a:ext uri="{FF2B5EF4-FFF2-40B4-BE49-F238E27FC236}">
                    <a16:creationId xmlns:a16="http://schemas.microsoft.com/office/drawing/2014/main" id="{00000000-0008-0000-0500-000016F40E00}"/>
                  </a:ext>
                </a:extLst>
              </xdr:cNvPr>
              <xdr:cNvSpPr/>
            </xdr:nvSpPr>
            <xdr:spPr bwMode="auto">
              <a:xfrm>
                <a:off x="180511" y="2342510"/>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47</xdr:row>
          <xdr:rowOff>161925</xdr:rowOff>
        </xdr:from>
        <xdr:to>
          <xdr:col>17</xdr:col>
          <xdr:colOff>190500</xdr:colOff>
          <xdr:row>49</xdr:row>
          <xdr:rowOff>0</xdr:rowOff>
        </xdr:to>
        <xdr:sp macro="" textlink="">
          <xdr:nvSpPr>
            <xdr:cNvPr id="979991" name="Check Box 23" hidden="1">
              <a:extLst>
                <a:ext uri="{63B3BB69-23CF-44E3-9099-C40C66FF867C}">
                  <a14:compatExt spid="_x0000_s979991"/>
                </a:ext>
                <a:ext uri="{FF2B5EF4-FFF2-40B4-BE49-F238E27FC236}">
                  <a16:creationId xmlns:a16="http://schemas.microsoft.com/office/drawing/2014/main" id="{00000000-0008-0000-0500-000017F4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46</xdr:row>
          <xdr:rowOff>171450</xdr:rowOff>
        </xdr:from>
        <xdr:to>
          <xdr:col>17</xdr:col>
          <xdr:colOff>152400</xdr:colOff>
          <xdr:row>48</xdr:row>
          <xdr:rowOff>0</xdr:rowOff>
        </xdr:to>
        <xdr:sp macro="" textlink="">
          <xdr:nvSpPr>
            <xdr:cNvPr id="979992" name="Check Box 24" hidden="1">
              <a:extLst>
                <a:ext uri="{63B3BB69-23CF-44E3-9099-C40C66FF867C}">
                  <a14:compatExt spid="_x0000_s979992"/>
                </a:ext>
                <a:ext uri="{FF2B5EF4-FFF2-40B4-BE49-F238E27FC236}">
                  <a16:creationId xmlns:a16="http://schemas.microsoft.com/office/drawing/2014/main" id="{00000000-0008-0000-0500-000018F4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47</xdr:row>
          <xdr:rowOff>161925</xdr:rowOff>
        </xdr:from>
        <xdr:to>
          <xdr:col>6</xdr:col>
          <xdr:colOff>152400</xdr:colOff>
          <xdr:row>49</xdr:row>
          <xdr:rowOff>38100</xdr:rowOff>
        </xdr:to>
        <xdr:sp macro="" textlink="">
          <xdr:nvSpPr>
            <xdr:cNvPr id="979993" name="Check Box 25" hidden="1">
              <a:extLst>
                <a:ext uri="{63B3BB69-23CF-44E3-9099-C40C66FF867C}">
                  <a14:compatExt spid="_x0000_s979993"/>
                </a:ext>
                <a:ext uri="{FF2B5EF4-FFF2-40B4-BE49-F238E27FC236}">
                  <a16:creationId xmlns:a16="http://schemas.microsoft.com/office/drawing/2014/main" id="{00000000-0008-0000-0500-000019F4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47</xdr:row>
          <xdr:rowOff>0</xdr:rowOff>
        </xdr:from>
        <xdr:to>
          <xdr:col>6</xdr:col>
          <xdr:colOff>152400</xdr:colOff>
          <xdr:row>48</xdr:row>
          <xdr:rowOff>0</xdr:rowOff>
        </xdr:to>
        <xdr:sp macro="" textlink="">
          <xdr:nvSpPr>
            <xdr:cNvPr id="979994" name="Check Box 26" hidden="1">
              <a:extLst>
                <a:ext uri="{63B3BB69-23CF-44E3-9099-C40C66FF867C}">
                  <a14:compatExt spid="_x0000_s979994"/>
                </a:ext>
                <a:ext uri="{FF2B5EF4-FFF2-40B4-BE49-F238E27FC236}">
                  <a16:creationId xmlns:a16="http://schemas.microsoft.com/office/drawing/2014/main" id="{00000000-0008-0000-0500-00001AF4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26</xdr:col>
          <xdr:colOff>0</xdr:colOff>
          <xdr:row>4</xdr:row>
          <xdr:rowOff>0</xdr:rowOff>
        </xdr:from>
        <xdr:to>
          <xdr:col>32</xdr:col>
          <xdr:colOff>38100</xdr:colOff>
          <xdr:row>5</xdr:row>
          <xdr:rowOff>38100</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3891643" y="707571"/>
              <a:ext cx="1262743" cy="214993"/>
              <a:chOff x="3314409" y="1066800"/>
              <a:chExt cx="1133466" cy="209550"/>
            </a:xfrm>
          </xdr:grpSpPr>
          <xdr:sp macro="" textlink="">
            <xdr:nvSpPr>
              <xdr:cNvPr id="976897" name="Check Box 1" descr="ない" hidden="1">
                <a:extLst>
                  <a:ext uri="{63B3BB69-23CF-44E3-9099-C40C66FF867C}">
                    <a14:compatExt spid="_x0000_s976897"/>
                  </a:ext>
                  <a:ext uri="{FF2B5EF4-FFF2-40B4-BE49-F238E27FC236}">
                    <a16:creationId xmlns:a16="http://schemas.microsoft.com/office/drawing/2014/main" id="{00000000-0008-0000-0600-000001E80E00}"/>
                  </a:ext>
                </a:extLst>
              </xdr:cNvPr>
              <xdr:cNvSpPr/>
            </xdr:nvSpPr>
            <xdr:spPr bwMode="auto">
              <a:xfrm>
                <a:off x="3314409"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976898" name="Check Box 2" descr="ない" hidden="1">
                <a:extLst>
                  <a:ext uri="{63B3BB69-23CF-44E3-9099-C40C66FF867C}">
                    <a14:compatExt spid="_x0000_s976898"/>
                  </a:ext>
                  <a:ext uri="{FF2B5EF4-FFF2-40B4-BE49-F238E27FC236}">
                    <a16:creationId xmlns:a16="http://schemas.microsoft.com/office/drawing/2014/main" id="{00000000-0008-0000-0600-000002E80E00}"/>
                  </a:ext>
                </a:extLst>
              </xdr:cNvPr>
              <xdr:cNvSpPr/>
            </xdr:nvSpPr>
            <xdr:spPr bwMode="auto">
              <a:xfrm>
                <a:off x="39621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44450</xdr:colOff>
          <xdr:row>6</xdr:row>
          <xdr:rowOff>152400</xdr:rowOff>
        </xdr:from>
        <xdr:to>
          <xdr:col>3</xdr:col>
          <xdr:colOff>101600</xdr:colOff>
          <xdr:row>13</xdr:row>
          <xdr:rowOff>19050</xdr:rowOff>
        </xdr:to>
        <xdr:grpSp>
          <xdr:nvGrpSpPr>
            <xdr:cNvPr id="3" name="グループ化 2">
              <a:extLst>
                <a:ext uri="{FF2B5EF4-FFF2-40B4-BE49-F238E27FC236}">
                  <a16:creationId xmlns:a16="http://schemas.microsoft.com/office/drawing/2014/main" id="{00000000-0008-0000-0600-000003000000}"/>
                </a:ext>
              </a:extLst>
            </xdr:cNvPr>
            <xdr:cNvGrpSpPr/>
          </xdr:nvGrpSpPr>
          <xdr:grpSpPr>
            <a:xfrm>
              <a:off x="194129" y="1213757"/>
              <a:ext cx="356507" cy="1104900"/>
              <a:chOff x="209550" y="1181088"/>
              <a:chExt cx="361950" cy="1066803"/>
            </a:xfrm>
          </xdr:grpSpPr>
          <xdr:sp macro="" textlink="">
            <xdr:nvSpPr>
              <xdr:cNvPr id="976899" name="Check Box 3" hidden="1">
                <a:extLst>
                  <a:ext uri="{63B3BB69-23CF-44E3-9099-C40C66FF867C}">
                    <a14:compatExt spid="_x0000_s976899"/>
                  </a:ext>
                  <a:ext uri="{FF2B5EF4-FFF2-40B4-BE49-F238E27FC236}">
                    <a16:creationId xmlns:a16="http://schemas.microsoft.com/office/drawing/2014/main" id="{00000000-0008-0000-0600-000003E80E00}"/>
                  </a:ext>
                </a:extLst>
              </xdr:cNvPr>
              <xdr:cNvSpPr/>
            </xdr:nvSpPr>
            <xdr:spPr bwMode="auto">
              <a:xfrm>
                <a:off x="209550" y="1695452"/>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6900" name="Check Box 4" hidden="1">
                <a:extLst>
                  <a:ext uri="{63B3BB69-23CF-44E3-9099-C40C66FF867C}">
                    <a14:compatExt spid="_x0000_s976900"/>
                  </a:ext>
                  <a:ext uri="{FF2B5EF4-FFF2-40B4-BE49-F238E27FC236}">
                    <a16:creationId xmlns:a16="http://schemas.microsoft.com/office/drawing/2014/main" id="{00000000-0008-0000-0600-000004E80E00}"/>
                  </a:ext>
                </a:extLst>
              </xdr:cNvPr>
              <xdr:cNvSpPr/>
            </xdr:nvSpPr>
            <xdr:spPr bwMode="auto">
              <a:xfrm>
                <a:off x="209550" y="152400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6901" name="Check Box 5" hidden="1">
                <a:extLst>
                  <a:ext uri="{63B3BB69-23CF-44E3-9099-C40C66FF867C}">
                    <a14:compatExt spid="_x0000_s976901"/>
                  </a:ext>
                  <a:ext uri="{FF2B5EF4-FFF2-40B4-BE49-F238E27FC236}">
                    <a16:creationId xmlns:a16="http://schemas.microsoft.com/office/drawing/2014/main" id="{00000000-0008-0000-0600-000005E80E00}"/>
                  </a:ext>
                </a:extLst>
              </xdr:cNvPr>
              <xdr:cNvSpPr/>
            </xdr:nvSpPr>
            <xdr:spPr bwMode="auto">
              <a:xfrm>
                <a:off x="209550" y="13525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6902" name="Check Box 6" hidden="1">
                <a:extLst>
                  <a:ext uri="{63B3BB69-23CF-44E3-9099-C40C66FF867C}">
                    <a14:compatExt spid="_x0000_s976902"/>
                  </a:ext>
                  <a:ext uri="{FF2B5EF4-FFF2-40B4-BE49-F238E27FC236}">
                    <a16:creationId xmlns:a16="http://schemas.microsoft.com/office/drawing/2014/main" id="{00000000-0008-0000-0600-000006E80E00}"/>
                  </a:ext>
                </a:extLst>
              </xdr:cNvPr>
              <xdr:cNvSpPr/>
            </xdr:nvSpPr>
            <xdr:spPr bwMode="auto">
              <a:xfrm>
                <a:off x="209550" y="118108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6903" name="Check Box 7" hidden="1">
                <a:extLst>
                  <a:ext uri="{63B3BB69-23CF-44E3-9099-C40C66FF867C}">
                    <a14:compatExt spid="_x0000_s976903"/>
                  </a:ext>
                  <a:ext uri="{FF2B5EF4-FFF2-40B4-BE49-F238E27FC236}">
                    <a16:creationId xmlns:a16="http://schemas.microsoft.com/office/drawing/2014/main" id="{00000000-0008-0000-0600-000007E80E00}"/>
                  </a:ext>
                </a:extLst>
              </xdr:cNvPr>
              <xdr:cNvSpPr/>
            </xdr:nvSpPr>
            <xdr:spPr bwMode="auto">
              <a:xfrm>
                <a:off x="209550" y="186689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6904" name="Check Box 8" hidden="1">
                <a:extLst>
                  <a:ext uri="{63B3BB69-23CF-44E3-9099-C40C66FF867C}">
                    <a14:compatExt spid="_x0000_s976904"/>
                  </a:ext>
                  <a:ext uri="{FF2B5EF4-FFF2-40B4-BE49-F238E27FC236}">
                    <a16:creationId xmlns:a16="http://schemas.microsoft.com/office/drawing/2014/main" id="{00000000-0008-0000-0600-000008E80E00}"/>
                  </a:ext>
                </a:extLst>
              </xdr:cNvPr>
              <xdr:cNvSpPr/>
            </xdr:nvSpPr>
            <xdr:spPr bwMode="auto">
              <a:xfrm>
                <a:off x="209550" y="2028817"/>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44450</xdr:colOff>
          <xdr:row>6</xdr:row>
          <xdr:rowOff>152400</xdr:rowOff>
        </xdr:from>
        <xdr:to>
          <xdr:col>22</xdr:col>
          <xdr:colOff>101600</xdr:colOff>
          <xdr:row>13</xdr:row>
          <xdr:rowOff>19050</xdr:rowOff>
        </xdr:to>
        <xdr:grpSp>
          <xdr:nvGrpSpPr>
            <xdr:cNvPr id="4" name="グループ化 3">
              <a:extLst>
                <a:ext uri="{FF2B5EF4-FFF2-40B4-BE49-F238E27FC236}">
                  <a16:creationId xmlns:a16="http://schemas.microsoft.com/office/drawing/2014/main" id="{00000000-0008-0000-0600-000004000000}"/>
                </a:ext>
              </a:extLst>
            </xdr:cNvPr>
            <xdr:cNvGrpSpPr/>
          </xdr:nvGrpSpPr>
          <xdr:grpSpPr>
            <a:xfrm>
              <a:off x="3038021" y="1213757"/>
              <a:ext cx="356508" cy="1104900"/>
              <a:chOff x="209550" y="1181088"/>
              <a:chExt cx="361950" cy="1066803"/>
            </a:xfrm>
          </xdr:grpSpPr>
          <xdr:sp macro="" textlink="">
            <xdr:nvSpPr>
              <xdr:cNvPr id="976905" name="Check Box 9" hidden="1">
                <a:extLst>
                  <a:ext uri="{63B3BB69-23CF-44E3-9099-C40C66FF867C}">
                    <a14:compatExt spid="_x0000_s976905"/>
                  </a:ext>
                  <a:ext uri="{FF2B5EF4-FFF2-40B4-BE49-F238E27FC236}">
                    <a16:creationId xmlns:a16="http://schemas.microsoft.com/office/drawing/2014/main" id="{00000000-0008-0000-0600-000009E80E00}"/>
                  </a:ext>
                </a:extLst>
              </xdr:cNvPr>
              <xdr:cNvSpPr/>
            </xdr:nvSpPr>
            <xdr:spPr bwMode="auto">
              <a:xfrm>
                <a:off x="209550" y="1695452"/>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6906" name="Check Box 10" hidden="1">
                <a:extLst>
                  <a:ext uri="{63B3BB69-23CF-44E3-9099-C40C66FF867C}">
                    <a14:compatExt spid="_x0000_s976906"/>
                  </a:ext>
                  <a:ext uri="{FF2B5EF4-FFF2-40B4-BE49-F238E27FC236}">
                    <a16:creationId xmlns:a16="http://schemas.microsoft.com/office/drawing/2014/main" id="{00000000-0008-0000-0600-00000AE80E00}"/>
                  </a:ext>
                </a:extLst>
              </xdr:cNvPr>
              <xdr:cNvSpPr/>
            </xdr:nvSpPr>
            <xdr:spPr bwMode="auto">
              <a:xfrm>
                <a:off x="209550" y="152400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6907" name="Check Box 11" hidden="1">
                <a:extLst>
                  <a:ext uri="{63B3BB69-23CF-44E3-9099-C40C66FF867C}">
                    <a14:compatExt spid="_x0000_s976907"/>
                  </a:ext>
                  <a:ext uri="{FF2B5EF4-FFF2-40B4-BE49-F238E27FC236}">
                    <a16:creationId xmlns:a16="http://schemas.microsoft.com/office/drawing/2014/main" id="{00000000-0008-0000-0600-00000BE80E00}"/>
                  </a:ext>
                </a:extLst>
              </xdr:cNvPr>
              <xdr:cNvSpPr/>
            </xdr:nvSpPr>
            <xdr:spPr bwMode="auto">
              <a:xfrm>
                <a:off x="209550" y="13525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6908" name="Check Box 12" hidden="1">
                <a:extLst>
                  <a:ext uri="{63B3BB69-23CF-44E3-9099-C40C66FF867C}">
                    <a14:compatExt spid="_x0000_s976908"/>
                  </a:ext>
                  <a:ext uri="{FF2B5EF4-FFF2-40B4-BE49-F238E27FC236}">
                    <a16:creationId xmlns:a16="http://schemas.microsoft.com/office/drawing/2014/main" id="{00000000-0008-0000-0600-00000CE80E00}"/>
                  </a:ext>
                </a:extLst>
              </xdr:cNvPr>
              <xdr:cNvSpPr/>
            </xdr:nvSpPr>
            <xdr:spPr bwMode="auto">
              <a:xfrm>
                <a:off x="209550" y="118108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6909" name="Check Box 13" hidden="1">
                <a:extLst>
                  <a:ext uri="{63B3BB69-23CF-44E3-9099-C40C66FF867C}">
                    <a14:compatExt spid="_x0000_s976909"/>
                  </a:ext>
                  <a:ext uri="{FF2B5EF4-FFF2-40B4-BE49-F238E27FC236}">
                    <a16:creationId xmlns:a16="http://schemas.microsoft.com/office/drawing/2014/main" id="{00000000-0008-0000-0600-00000DE80E00}"/>
                  </a:ext>
                </a:extLst>
              </xdr:cNvPr>
              <xdr:cNvSpPr/>
            </xdr:nvSpPr>
            <xdr:spPr bwMode="auto">
              <a:xfrm>
                <a:off x="209550" y="186689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6910" name="Check Box 14" hidden="1">
                <a:extLst>
                  <a:ext uri="{63B3BB69-23CF-44E3-9099-C40C66FF867C}">
                    <a14:compatExt spid="_x0000_s976910"/>
                  </a:ext>
                  <a:ext uri="{FF2B5EF4-FFF2-40B4-BE49-F238E27FC236}">
                    <a16:creationId xmlns:a16="http://schemas.microsoft.com/office/drawing/2014/main" id="{00000000-0008-0000-0600-00000EE80E00}"/>
                  </a:ext>
                </a:extLst>
              </xdr:cNvPr>
              <xdr:cNvSpPr/>
            </xdr:nvSpPr>
            <xdr:spPr bwMode="auto">
              <a:xfrm>
                <a:off x="209550" y="2028817"/>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74</xdr:col>
          <xdr:colOff>126365</xdr:colOff>
          <xdr:row>18</xdr:row>
          <xdr:rowOff>0</xdr:rowOff>
        </xdr:from>
        <xdr:to>
          <xdr:col>76</xdr:col>
          <xdr:colOff>31115</xdr:colOff>
          <xdr:row>23</xdr:row>
          <xdr:rowOff>169333</xdr:rowOff>
        </xdr:to>
        <xdr:grpSp>
          <xdr:nvGrpSpPr>
            <xdr:cNvPr id="5" name="グループ化 4">
              <a:extLst>
                <a:ext uri="{FF2B5EF4-FFF2-40B4-BE49-F238E27FC236}">
                  <a16:creationId xmlns:a16="http://schemas.microsoft.com/office/drawing/2014/main" id="{00000000-0008-0000-0600-000005000000}"/>
                </a:ext>
              </a:extLst>
            </xdr:cNvPr>
            <xdr:cNvGrpSpPr/>
          </xdr:nvGrpSpPr>
          <xdr:grpSpPr>
            <a:xfrm>
              <a:off x="12536079" y="3184071"/>
              <a:ext cx="258536" cy="1053798"/>
              <a:chOff x="2876550" y="5372130"/>
              <a:chExt cx="266700" cy="1028744"/>
            </a:xfrm>
          </xdr:grpSpPr>
          <xdr:sp macro="" textlink="">
            <xdr:nvSpPr>
              <xdr:cNvPr id="976911" name="Check Box 15" hidden="1">
                <a:extLst>
                  <a:ext uri="{63B3BB69-23CF-44E3-9099-C40C66FF867C}">
                    <a14:compatExt spid="_x0000_s976911"/>
                  </a:ext>
                  <a:ext uri="{FF2B5EF4-FFF2-40B4-BE49-F238E27FC236}">
                    <a16:creationId xmlns:a16="http://schemas.microsoft.com/office/drawing/2014/main" id="{00000000-0008-0000-0600-00000FE80E00}"/>
                  </a:ext>
                </a:extLst>
              </xdr:cNvPr>
              <xdr:cNvSpPr/>
            </xdr:nvSpPr>
            <xdr:spPr bwMode="auto">
              <a:xfrm>
                <a:off x="2876550" y="5372130"/>
                <a:ext cx="266700"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6912" name="Check Box 16" hidden="1">
                <a:extLst>
                  <a:ext uri="{63B3BB69-23CF-44E3-9099-C40C66FF867C}">
                    <a14:compatExt spid="_x0000_s976912"/>
                  </a:ext>
                  <a:ext uri="{FF2B5EF4-FFF2-40B4-BE49-F238E27FC236}">
                    <a16:creationId xmlns:a16="http://schemas.microsoft.com/office/drawing/2014/main" id="{00000000-0008-0000-0600-000010E80E00}"/>
                  </a:ext>
                </a:extLst>
              </xdr:cNvPr>
              <xdr:cNvSpPr/>
            </xdr:nvSpPr>
            <xdr:spPr bwMode="auto">
              <a:xfrm>
                <a:off x="2876550" y="554355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6913" name="Check Box 17" hidden="1">
                <a:extLst>
                  <a:ext uri="{63B3BB69-23CF-44E3-9099-C40C66FF867C}">
                    <a14:compatExt spid="_x0000_s976913"/>
                  </a:ext>
                  <a:ext uri="{FF2B5EF4-FFF2-40B4-BE49-F238E27FC236}">
                    <a16:creationId xmlns:a16="http://schemas.microsoft.com/office/drawing/2014/main" id="{00000000-0008-0000-0600-000011E80E00}"/>
                  </a:ext>
                </a:extLst>
              </xdr:cNvPr>
              <xdr:cNvSpPr/>
            </xdr:nvSpPr>
            <xdr:spPr bwMode="auto">
              <a:xfrm>
                <a:off x="2876550" y="605790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6914" name="Check Box 18" hidden="1">
                <a:extLst>
                  <a:ext uri="{63B3BB69-23CF-44E3-9099-C40C66FF867C}">
                    <a14:compatExt spid="_x0000_s976914"/>
                  </a:ext>
                  <a:ext uri="{FF2B5EF4-FFF2-40B4-BE49-F238E27FC236}">
                    <a16:creationId xmlns:a16="http://schemas.microsoft.com/office/drawing/2014/main" id="{00000000-0008-0000-0600-000012E80E00}"/>
                  </a:ext>
                </a:extLst>
              </xdr:cNvPr>
              <xdr:cNvSpPr/>
            </xdr:nvSpPr>
            <xdr:spPr bwMode="auto">
              <a:xfrm>
                <a:off x="2876550" y="6229422"/>
                <a:ext cx="266700" cy="1714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27</xdr:row>
          <xdr:rowOff>161925</xdr:rowOff>
        </xdr:from>
        <xdr:to>
          <xdr:col>76</xdr:col>
          <xdr:colOff>85725</xdr:colOff>
          <xdr:row>29</xdr:row>
          <xdr:rowOff>28575</xdr:rowOff>
        </xdr:to>
        <xdr:sp macro="" textlink="">
          <xdr:nvSpPr>
            <xdr:cNvPr id="976915" name="Check Box 19" hidden="1">
              <a:extLst>
                <a:ext uri="{63B3BB69-23CF-44E3-9099-C40C66FF867C}">
                  <a14:compatExt spid="_x0000_s976915"/>
                </a:ext>
                <a:ext uri="{FF2B5EF4-FFF2-40B4-BE49-F238E27FC236}">
                  <a16:creationId xmlns:a16="http://schemas.microsoft.com/office/drawing/2014/main" id="{00000000-0008-0000-0600-000013E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114300</xdr:colOff>
          <xdr:row>26</xdr:row>
          <xdr:rowOff>171450</xdr:rowOff>
        </xdr:from>
        <xdr:to>
          <xdr:col>76</xdr:col>
          <xdr:colOff>38100</xdr:colOff>
          <xdr:row>28</xdr:row>
          <xdr:rowOff>9525</xdr:rowOff>
        </xdr:to>
        <xdr:sp macro="" textlink="">
          <xdr:nvSpPr>
            <xdr:cNvPr id="976916" name="Check Box 20" hidden="1">
              <a:extLst>
                <a:ext uri="{63B3BB69-23CF-44E3-9099-C40C66FF867C}">
                  <a14:compatExt spid="_x0000_s976916"/>
                </a:ext>
                <a:ext uri="{FF2B5EF4-FFF2-40B4-BE49-F238E27FC236}">
                  <a16:creationId xmlns:a16="http://schemas.microsoft.com/office/drawing/2014/main" id="{00000000-0008-0000-0600-000014E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114300</xdr:colOff>
          <xdr:row>14</xdr:row>
          <xdr:rowOff>161925</xdr:rowOff>
        </xdr:from>
        <xdr:to>
          <xdr:col>76</xdr:col>
          <xdr:colOff>38100</xdr:colOff>
          <xdr:row>16</xdr:row>
          <xdr:rowOff>57150</xdr:rowOff>
        </xdr:to>
        <xdr:sp macro="" textlink="">
          <xdr:nvSpPr>
            <xdr:cNvPr id="976917" name="Check Box 21" hidden="1">
              <a:extLst>
                <a:ext uri="{63B3BB69-23CF-44E3-9099-C40C66FF867C}">
                  <a14:compatExt spid="_x0000_s976917"/>
                </a:ext>
                <a:ext uri="{FF2B5EF4-FFF2-40B4-BE49-F238E27FC236}">
                  <a16:creationId xmlns:a16="http://schemas.microsoft.com/office/drawing/2014/main" id="{00000000-0008-0000-0600-000015E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123825</xdr:colOff>
          <xdr:row>14</xdr:row>
          <xdr:rowOff>0</xdr:rowOff>
        </xdr:from>
        <xdr:to>
          <xdr:col>76</xdr:col>
          <xdr:colOff>38100</xdr:colOff>
          <xdr:row>15</xdr:row>
          <xdr:rowOff>9525</xdr:rowOff>
        </xdr:to>
        <xdr:sp macro="" textlink="">
          <xdr:nvSpPr>
            <xdr:cNvPr id="976918" name="Check Box 22" hidden="1">
              <a:extLst>
                <a:ext uri="{63B3BB69-23CF-44E3-9099-C40C66FF867C}">
                  <a14:compatExt spid="_x0000_s976918"/>
                </a:ext>
                <a:ext uri="{FF2B5EF4-FFF2-40B4-BE49-F238E27FC236}">
                  <a16:creationId xmlns:a16="http://schemas.microsoft.com/office/drawing/2014/main" id="{00000000-0008-0000-0600-000016E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190500</xdr:colOff>
      <xdr:row>21</xdr:row>
      <xdr:rowOff>54429</xdr:rowOff>
    </xdr:from>
    <xdr:to>
      <xdr:col>51</xdr:col>
      <xdr:colOff>142876</xdr:colOff>
      <xdr:row>30</xdr:row>
      <xdr:rowOff>37192</xdr:rowOff>
    </xdr:to>
    <xdr:grpSp>
      <xdr:nvGrpSpPr>
        <xdr:cNvPr id="6" name="グループ化 5">
          <a:extLst>
            <a:ext uri="{FF2B5EF4-FFF2-40B4-BE49-F238E27FC236}">
              <a16:creationId xmlns:a16="http://schemas.microsoft.com/office/drawing/2014/main" id="{00000000-0008-0000-0600-000006000000}"/>
            </a:ext>
          </a:extLst>
        </xdr:cNvPr>
        <xdr:cNvGrpSpPr/>
      </xdr:nvGrpSpPr>
      <xdr:grpSpPr>
        <a:xfrm>
          <a:off x="4531179" y="3769179"/>
          <a:ext cx="3952876" cy="1574799"/>
          <a:chOff x="5010150" y="3533775"/>
          <a:chExt cx="3514725" cy="1280919"/>
        </a:xfrm>
      </xdr:grpSpPr>
      <xdr:sp macro="" textlink="">
        <xdr:nvSpPr>
          <xdr:cNvPr id="7" name="円/楕円 3">
            <a:extLst>
              <a:ext uri="{FF2B5EF4-FFF2-40B4-BE49-F238E27FC236}">
                <a16:creationId xmlns:a16="http://schemas.microsoft.com/office/drawing/2014/main" id="{00000000-0008-0000-0600-000007000000}"/>
              </a:ext>
            </a:extLst>
          </xdr:cNvPr>
          <xdr:cNvSpPr/>
        </xdr:nvSpPr>
        <xdr:spPr>
          <a:xfrm>
            <a:off x="5010150" y="4612853"/>
            <a:ext cx="476250" cy="201841"/>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円/楕円 31">
            <a:extLst>
              <a:ext uri="{FF2B5EF4-FFF2-40B4-BE49-F238E27FC236}">
                <a16:creationId xmlns:a16="http://schemas.microsoft.com/office/drawing/2014/main" id="{00000000-0008-0000-0600-000008000000}"/>
              </a:ext>
            </a:extLst>
          </xdr:cNvPr>
          <xdr:cNvSpPr/>
        </xdr:nvSpPr>
        <xdr:spPr>
          <a:xfrm>
            <a:off x="8048625" y="3533775"/>
            <a:ext cx="476250" cy="232895"/>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9" name="直線矢印コネクタ 8">
            <a:extLst>
              <a:ext uri="{FF2B5EF4-FFF2-40B4-BE49-F238E27FC236}">
                <a16:creationId xmlns:a16="http://schemas.microsoft.com/office/drawing/2014/main" id="{00000000-0008-0000-0600-000009000000}"/>
              </a:ext>
            </a:extLst>
          </xdr:cNvPr>
          <xdr:cNvCxnSpPr>
            <a:stCxn id="8" idx="3"/>
            <a:endCxn id="7" idx="7"/>
          </xdr:cNvCxnSpPr>
        </xdr:nvCxnSpPr>
        <xdr:spPr>
          <a:xfrm flipH="1">
            <a:off x="5416655" y="3732563"/>
            <a:ext cx="2701715" cy="90984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27</xdr:col>
          <xdr:colOff>0</xdr:colOff>
          <xdr:row>5</xdr:row>
          <xdr:rowOff>0</xdr:rowOff>
        </xdr:from>
        <xdr:to>
          <xdr:col>33</xdr:col>
          <xdr:colOff>38100</xdr:colOff>
          <xdr:row>6</xdr:row>
          <xdr:rowOff>38100</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4200525" y="838200"/>
              <a:ext cx="1266825" cy="209550"/>
              <a:chOff x="3314416" y="1066800"/>
              <a:chExt cx="1133458" cy="209550"/>
            </a:xfrm>
          </xdr:grpSpPr>
          <xdr:sp macro="" textlink="">
            <xdr:nvSpPr>
              <xdr:cNvPr id="943105" name="Check Box 1" descr="ない" hidden="1">
                <a:extLst>
                  <a:ext uri="{63B3BB69-23CF-44E3-9099-C40C66FF867C}">
                    <a14:compatExt spid="_x0000_s943105"/>
                  </a:ext>
                  <a:ext uri="{FF2B5EF4-FFF2-40B4-BE49-F238E27FC236}">
                    <a16:creationId xmlns:a16="http://schemas.microsoft.com/office/drawing/2014/main" id="{00000000-0008-0000-0700-000001640E00}"/>
                  </a:ext>
                </a:extLst>
              </xdr:cNvPr>
              <xdr:cNvSpPr/>
            </xdr:nvSpPr>
            <xdr:spPr bwMode="auto">
              <a:xfrm>
                <a:off x="3314416"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943106" name="Check Box 2" descr="ない" hidden="1">
                <a:extLst>
                  <a:ext uri="{63B3BB69-23CF-44E3-9099-C40C66FF867C}">
                    <a14:compatExt spid="_x0000_s943106"/>
                  </a:ext>
                  <a:ext uri="{FF2B5EF4-FFF2-40B4-BE49-F238E27FC236}">
                    <a16:creationId xmlns:a16="http://schemas.microsoft.com/office/drawing/2014/main" id="{00000000-0008-0000-0700-000002640E00}"/>
                  </a:ext>
                </a:extLst>
              </xdr:cNvPr>
              <xdr:cNvSpPr/>
            </xdr:nvSpPr>
            <xdr:spPr bwMode="auto">
              <a:xfrm>
                <a:off x="3962099"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7</xdr:row>
          <xdr:rowOff>152400</xdr:rowOff>
        </xdr:from>
        <xdr:to>
          <xdr:col>4</xdr:col>
          <xdr:colOff>104775</xdr:colOff>
          <xdr:row>14</xdr:row>
          <xdr:rowOff>19050</xdr:rowOff>
        </xdr:to>
        <xdr:grpSp>
          <xdr:nvGrpSpPr>
            <xdr:cNvPr id="3" name="グループ化 2">
              <a:extLst>
                <a:ext uri="{FF2B5EF4-FFF2-40B4-BE49-F238E27FC236}">
                  <a16:creationId xmlns:a16="http://schemas.microsoft.com/office/drawing/2014/main" id="{00000000-0008-0000-0700-000003000000}"/>
                </a:ext>
              </a:extLst>
            </xdr:cNvPr>
            <xdr:cNvGrpSpPr/>
          </xdr:nvGrpSpPr>
          <xdr:grpSpPr>
            <a:xfrm>
              <a:off x="438150" y="1333500"/>
              <a:ext cx="361950" cy="1066800"/>
              <a:chOff x="209550" y="1181089"/>
              <a:chExt cx="361950" cy="1066801"/>
            </a:xfrm>
          </xdr:grpSpPr>
          <xdr:sp macro="" textlink="">
            <xdr:nvSpPr>
              <xdr:cNvPr id="943107" name="Check Box 3" hidden="1">
                <a:extLst>
                  <a:ext uri="{63B3BB69-23CF-44E3-9099-C40C66FF867C}">
                    <a14:compatExt spid="_x0000_s943107"/>
                  </a:ext>
                  <a:ext uri="{FF2B5EF4-FFF2-40B4-BE49-F238E27FC236}">
                    <a16:creationId xmlns:a16="http://schemas.microsoft.com/office/drawing/2014/main" id="{00000000-0008-0000-0700-000003640E00}"/>
                  </a:ext>
                </a:extLst>
              </xdr:cNvPr>
              <xdr:cNvSpPr/>
            </xdr:nvSpPr>
            <xdr:spPr bwMode="auto">
              <a:xfrm>
                <a:off x="209550" y="1695452"/>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43108" name="Check Box 4" hidden="1">
                <a:extLst>
                  <a:ext uri="{63B3BB69-23CF-44E3-9099-C40C66FF867C}">
                    <a14:compatExt spid="_x0000_s943108"/>
                  </a:ext>
                  <a:ext uri="{FF2B5EF4-FFF2-40B4-BE49-F238E27FC236}">
                    <a16:creationId xmlns:a16="http://schemas.microsoft.com/office/drawing/2014/main" id="{00000000-0008-0000-0700-000004640E00}"/>
                  </a:ext>
                </a:extLst>
              </xdr:cNvPr>
              <xdr:cNvSpPr/>
            </xdr:nvSpPr>
            <xdr:spPr bwMode="auto">
              <a:xfrm>
                <a:off x="209550" y="152400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43109" name="Check Box 5" hidden="1">
                <a:extLst>
                  <a:ext uri="{63B3BB69-23CF-44E3-9099-C40C66FF867C}">
                    <a14:compatExt spid="_x0000_s943109"/>
                  </a:ext>
                  <a:ext uri="{FF2B5EF4-FFF2-40B4-BE49-F238E27FC236}">
                    <a16:creationId xmlns:a16="http://schemas.microsoft.com/office/drawing/2014/main" id="{00000000-0008-0000-0700-000005640E00}"/>
                  </a:ext>
                </a:extLst>
              </xdr:cNvPr>
              <xdr:cNvSpPr/>
            </xdr:nvSpPr>
            <xdr:spPr bwMode="auto">
              <a:xfrm>
                <a:off x="209550" y="13525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43110" name="Check Box 6" hidden="1">
                <a:extLst>
                  <a:ext uri="{63B3BB69-23CF-44E3-9099-C40C66FF867C}">
                    <a14:compatExt spid="_x0000_s943110"/>
                  </a:ext>
                  <a:ext uri="{FF2B5EF4-FFF2-40B4-BE49-F238E27FC236}">
                    <a16:creationId xmlns:a16="http://schemas.microsoft.com/office/drawing/2014/main" id="{00000000-0008-0000-0700-000006640E00}"/>
                  </a:ext>
                </a:extLst>
              </xdr:cNvPr>
              <xdr:cNvSpPr/>
            </xdr:nvSpPr>
            <xdr:spPr bwMode="auto">
              <a:xfrm>
                <a:off x="209550" y="118108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43111" name="Check Box 7" hidden="1">
                <a:extLst>
                  <a:ext uri="{63B3BB69-23CF-44E3-9099-C40C66FF867C}">
                    <a14:compatExt spid="_x0000_s943111"/>
                  </a:ext>
                  <a:ext uri="{FF2B5EF4-FFF2-40B4-BE49-F238E27FC236}">
                    <a16:creationId xmlns:a16="http://schemas.microsoft.com/office/drawing/2014/main" id="{00000000-0008-0000-0700-000007640E00}"/>
                  </a:ext>
                </a:extLst>
              </xdr:cNvPr>
              <xdr:cNvSpPr/>
            </xdr:nvSpPr>
            <xdr:spPr bwMode="auto">
              <a:xfrm>
                <a:off x="209550" y="186689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43112" name="Check Box 8" hidden="1">
                <a:extLst>
                  <a:ext uri="{63B3BB69-23CF-44E3-9099-C40C66FF867C}">
                    <a14:compatExt spid="_x0000_s943112"/>
                  </a:ext>
                  <a:ext uri="{FF2B5EF4-FFF2-40B4-BE49-F238E27FC236}">
                    <a16:creationId xmlns:a16="http://schemas.microsoft.com/office/drawing/2014/main" id="{00000000-0008-0000-0700-000008640E00}"/>
                  </a:ext>
                </a:extLst>
              </xdr:cNvPr>
              <xdr:cNvSpPr/>
            </xdr:nvSpPr>
            <xdr:spPr bwMode="auto">
              <a:xfrm>
                <a:off x="209550" y="2028816"/>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47625</xdr:colOff>
          <xdr:row>7</xdr:row>
          <xdr:rowOff>152400</xdr:rowOff>
        </xdr:from>
        <xdr:to>
          <xdr:col>23</xdr:col>
          <xdr:colOff>104775</xdr:colOff>
          <xdr:row>14</xdr:row>
          <xdr:rowOff>19050</xdr:rowOff>
        </xdr:to>
        <xdr:grpSp>
          <xdr:nvGrpSpPr>
            <xdr:cNvPr id="4" name="グループ化 3">
              <a:extLst>
                <a:ext uri="{FF2B5EF4-FFF2-40B4-BE49-F238E27FC236}">
                  <a16:creationId xmlns:a16="http://schemas.microsoft.com/office/drawing/2014/main" id="{00000000-0008-0000-0700-000004000000}"/>
                </a:ext>
              </a:extLst>
            </xdr:cNvPr>
            <xdr:cNvGrpSpPr/>
          </xdr:nvGrpSpPr>
          <xdr:grpSpPr>
            <a:xfrm>
              <a:off x="3333750" y="1333500"/>
              <a:ext cx="361950" cy="1066800"/>
              <a:chOff x="209550" y="1181089"/>
              <a:chExt cx="361950" cy="1066801"/>
            </a:xfrm>
          </xdr:grpSpPr>
          <xdr:sp macro="" textlink="">
            <xdr:nvSpPr>
              <xdr:cNvPr id="943113" name="Check Box 9" hidden="1">
                <a:extLst>
                  <a:ext uri="{63B3BB69-23CF-44E3-9099-C40C66FF867C}">
                    <a14:compatExt spid="_x0000_s943113"/>
                  </a:ext>
                  <a:ext uri="{FF2B5EF4-FFF2-40B4-BE49-F238E27FC236}">
                    <a16:creationId xmlns:a16="http://schemas.microsoft.com/office/drawing/2014/main" id="{00000000-0008-0000-0700-000009640E00}"/>
                  </a:ext>
                </a:extLst>
              </xdr:cNvPr>
              <xdr:cNvSpPr/>
            </xdr:nvSpPr>
            <xdr:spPr bwMode="auto">
              <a:xfrm>
                <a:off x="209550" y="1695452"/>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43114" name="Check Box 10" hidden="1">
                <a:extLst>
                  <a:ext uri="{63B3BB69-23CF-44E3-9099-C40C66FF867C}">
                    <a14:compatExt spid="_x0000_s943114"/>
                  </a:ext>
                  <a:ext uri="{FF2B5EF4-FFF2-40B4-BE49-F238E27FC236}">
                    <a16:creationId xmlns:a16="http://schemas.microsoft.com/office/drawing/2014/main" id="{00000000-0008-0000-0700-00000A640E00}"/>
                  </a:ext>
                </a:extLst>
              </xdr:cNvPr>
              <xdr:cNvSpPr/>
            </xdr:nvSpPr>
            <xdr:spPr bwMode="auto">
              <a:xfrm>
                <a:off x="209550" y="152400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43115" name="Check Box 11" hidden="1">
                <a:extLst>
                  <a:ext uri="{63B3BB69-23CF-44E3-9099-C40C66FF867C}">
                    <a14:compatExt spid="_x0000_s943115"/>
                  </a:ext>
                  <a:ext uri="{FF2B5EF4-FFF2-40B4-BE49-F238E27FC236}">
                    <a16:creationId xmlns:a16="http://schemas.microsoft.com/office/drawing/2014/main" id="{00000000-0008-0000-0700-00000B640E00}"/>
                  </a:ext>
                </a:extLst>
              </xdr:cNvPr>
              <xdr:cNvSpPr/>
            </xdr:nvSpPr>
            <xdr:spPr bwMode="auto">
              <a:xfrm>
                <a:off x="209550" y="13525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43116" name="Check Box 12" hidden="1">
                <a:extLst>
                  <a:ext uri="{63B3BB69-23CF-44E3-9099-C40C66FF867C}">
                    <a14:compatExt spid="_x0000_s943116"/>
                  </a:ext>
                  <a:ext uri="{FF2B5EF4-FFF2-40B4-BE49-F238E27FC236}">
                    <a16:creationId xmlns:a16="http://schemas.microsoft.com/office/drawing/2014/main" id="{00000000-0008-0000-0700-00000C640E00}"/>
                  </a:ext>
                </a:extLst>
              </xdr:cNvPr>
              <xdr:cNvSpPr/>
            </xdr:nvSpPr>
            <xdr:spPr bwMode="auto">
              <a:xfrm>
                <a:off x="209550" y="118108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43117" name="Check Box 13" hidden="1">
                <a:extLst>
                  <a:ext uri="{63B3BB69-23CF-44E3-9099-C40C66FF867C}">
                    <a14:compatExt spid="_x0000_s943117"/>
                  </a:ext>
                  <a:ext uri="{FF2B5EF4-FFF2-40B4-BE49-F238E27FC236}">
                    <a16:creationId xmlns:a16="http://schemas.microsoft.com/office/drawing/2014/main" id="{00000000-0008-0000-0700-00000D640E00}"/>
                  </a:ext>
                </a:extLst>
              </xdr:cNvPr>
              <xdr:cNvSpPr/>
            </xdr:nvSpPr>
            <xdr:spPr bwMode="auto">
              <a:xfrm>
                <a:off x="209550" y="186689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43118" name="Check Box 14" hidden="1">
                <a:extLst>
                  <a:ext uri="{63B3BB69-23CF-44E3-9099-C40C66FF867C}">
                    <a14:compatExt spid="_x0000_s943118"/>
                  </a:ext>
                  <a:ext uri="{FF2B5EF4-FFF2-40B4-BE49-F238E27FC236}">
                    <a16:creationId xmlns:a16="http://schemas.microsoft.com/office/drawing/2014/main" id="{00000000-0008-0000-0700-00000E640E00}"/>
                  </a:ext>
                </a:extLst>
              </xdr:cNvPr>
              <xdr:cNvSpPr/>
            </xdr:nvSpPr>
            <xdr:spPr bwMode="auto">
              <a:xfrm>
                <a:off x="209550" y="2028816"/>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75</xdr:col>
          <xdr:colOff>123190</xdr:colOff>
          <xdr:row>19</xdr:row>
          <xdr:rowOff>0</xdr:rowOff>
        </xdr:from>
        <xdr:to>
          <xdr:col>77</xdr:col>
          <xdr:colOff>27940</xdr:colOff>
          <xdr:row>24</xdr:row>
          <xdr:rowOff>169333</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12991465" y="3238500"/>
              <a:ext cx="266700" cy="1026583"/>
              <a:chOff x="2876550" y="5372164"/>
              <a:chExt cx="266700" cy="1028679"/>
            </a:xfrm>
          </xdr:grpSpPr>
          <xdr:sp macro="" textlink="">
            <xdr:nvSpPr>
              <xdr:cNvPr id="943119" name="Check Box 15" hidden="1">
                <a:extLst>
                  <a:ext uri="{63B3BB69-23CF-44E3-9099-C40C66FF867C}">
                    <a14:compatExt spid="_x0000_s943119"/>
                  </a:ext>
                  <a:ext uri="{FF2B5EF4-FFF2-40B4-BE49-F238E27FC236}">
                    <a16:creationId xmlns:a16="http://schemas.microsoft.com/office/drawing/2014/main" id="{00000000-0008-0000-0700-00000F640E00}"/>
                  </a:ext>
                </a:extLst>
              </xdr:cNvPr>
              <xdr:cNvSpPr/>
            </xdr:nvSpPr>
            <xdr:spPr bwMode="auto">
              <a:xfrm>
                <a:off x="2876550" y="5372164"/>
                <a:ext cx="266700" cy="1714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43120" name="Check Box 16" hidden="1">
                <a:extLst>
                  <a:ext uri="{63B3BB69-23CF-44E3-9099-C40C66FF867C}">
                    <a14:compatExt spid="_x0000_s943120"/>
                  </a:ext>
                  <a:ext uri="{FF2B5EF4-FFF2-40B4-BE49-F238E27FC236}">
                    <a16:creationId xmlns:a16="http://schemas.microsoft.com/office/drawing/2014/main" id="{00000000-0008-0000-0700-000010640E00}"/>
                  </a:ext>
                </a:extLst>
              </xdr:cNvPr>
              <xdr:cNvSpPr/>
            </xdr:nvSpPr>
            <xdr:spPr bwMode="auto">
              <a:xfrm>
                <a:off x="2876550" y="5543550"/>
                <a:ext cx="266700"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43121" name="Check Box 17" hidden="1">
                <a:extLst>
                  <a:ext uri="{63B3BB69-23CF-44E3-9099-C40C66FF867C}">
                    <a14:compatExt spid="_x0000_s943121"/>
                  </a:ext>
                  <a:ext uri="{FF2B5EF4-FFF2-40B4-BE49-F238E27FC236}">
                    <a16:creationId xmlns:a16="http://schemas.microsoft.com/office/drawing/2014/main" id="{00000000-0008-0000-0700-000011640E00}"/>
                  </a:ext>
                </a:extLst>
              </xdr:cNvPr>
              <xdr:cNvSpPr/>
            </xdr:nvSpPr>
            <xdr:spPr bwMode="auto">
              <a:xfrm>
                <a:off x="2876550" y="6057900"/>
                <a:ext cx="266700"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43122" name="Check Box 18" hidden="1">
                <a:extLst>
                  <a:ext uri="{63B3BB69-23CF-44E3-9099-C40C66FF867C}">
                    <a14:compatExt spid="_x0000_s943122"/>
                  </a:ext>
                  <a:ext uri="{FF2B5EF4-FFF2-40B4-BE49-F238E27FC236}">
                    <a16:creationId xmlns:a16="http://schemas.microsoft.com/office/drawing/2014/main" id="{00000000-0008-0000-0700-000012640E00}"/>
                  </a:ext>
                </a:extLst>
              </xdr:cNvPr>
              <xdr:cNvSpPr/>
            </xdr:nvSpPr>
            <xdr:spPr bwMode="auto">
              <a:xfrm>
                <a:off x="2876550" y="6229396"/>
                <a:ext cx="266700" cy="1714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104775</xdr:colOff>
          <xdr:row>28</xdr:row>
          <xdr:rowOff>161925</xdr:rowOff>
        </xdr:from>
        <xdr:to>
          <xdr:col>77</xdr:col>
          <xdr:colOff>76200</xdr:colOff>
          <xdr:row>30</xdr:row>
          <xdr:rowOff>28575</xdr:rowOff>
        </xdr:to>
        <xdr:sp macro="" textlink="">
          <xdr:nvSpPr>
            <xdr:cNvPr id="943123" name="Check Box 19" hidden="1">
              <a:extLst>
                <a:ext uri="{63B3BB69-23CF-44E3-9099-C40C66FF867C}">
                  <a14:compatExt spid="_x0000_s943123"/>
                </a:ext>
                <a:ext uri="{FF2B5EF4-FFF2-40B4-BE49-F238E27FC236}">
                  <a16:creationId xmlns:a16="http://schemas.microsoft.com/office/drawing/2014/main" id="{00000000-0008-0000-0700-00001364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114300</xdr:colOff>
          <xdr:row>27</xdr:row>
          <xdr:rowOff>171450</xdr:rowOff>
        </xdr:from>
        <xdr:to>
          <xdr:col>77</xdr:col>
          <xdr:colOff>38100</xdr:colOff>
          <xdr:row>29</xdr:row>
          <xdr:rowOff>9525</xdr:rowOff>
        </xdr:to>
        <xdr:sp macro="" textlink="">
          <xdr:nvSpPr>
            <xdr:cNvPr id="943124" name="Check Box 20" hidden="1">
              <a:extLst>
                <a:ext uri="{63B3BB69-23CF-44E3-9099-C40C66FF867C}">
                  <a14:compatExt spid="_x0000_s943124"/>
                </a:ext>
                <a:ext uri="{FF2B5EF4-FFF2-40B4-BE49-F238E27FC236}">
                  <a16:creationId xmlns:a16="http://schemas.microsoft.com/office/drawing/2014/main" id="{00000000-0008-0000-0700-00001464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114300</xdr:colOff>
          <xdr:row>15</xdr:row>
          <xdr:rowOff>161925</xdr:rowOff>
        </xdr:from>
        <xdr:to>
          <xdr:col>77</xdr:col>
          <xdr:colOff>38100</xdr:colOff>
          <xdr:row>17</xdr:row>
          <xdr:rowOff>57150</xdr:rowOff>
        </xdr:to>
        <xdr:sp macro="" textlink="">
          <xdr:nvSpPr>
            <xdr:cNvPr id="943125" name="Check Box 21" hidden="1">
              <a:extLst>
                <a:ext uri="{63B3BB69-23CF-44E3-9099-C40C66FF867C}">
                  <a14:compatExt spid="_x0000_s943125"/>
                </a:ext>
                <a:ext uri="{FF2B5EF4-FFF2-40B4-BE49-F238E27FC236}">
                  <a16:creationId xmlns:a16="http://schemas.microsoft.com/office/drawing/2014/main" id="{00000000-0008-0000-0700-00001564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123825</xdr:colOff>
          <xdr:row>15</xdr:row>
          <xdr:rowOff>0</xdr:rowOff>
        </xdr:from>
        <xdr:to>
          <xdr:col>77</xdr:col>
          <xdr:colOff>38100</xdr:colOff>
          <xdr:row>16</xdr:row>
          <xdr:rowOff>9525</xdr:rowOff>
        </xdr:to>
        <xdr:sp macro="" textlink="">
          <xdr:nvSpPr>
            <xdr:cNvPr id="943126" name="Check Box 22" hidden="1">
              <a:extLst>
                <a:ext uri="{63B3BB69-23CF-44E3-9099-C40C66FF867C}">
                  <a14:compatExt spid="_x0000_s943126"/>
                </a:ext>
                <a:ext uri="{FF2B5EF4-FFF2-40B4-BE49-F238E27FC236}">
                  <a16:creationId xmlns:a16="http://schemas.microsoft.com/office/drawing/2014/main" id="{00000000-0008-0000-0700-00001664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19050</xdr:colOff>
          <xdr:row>10</xdr:row>
          <xdr:rowOff>0</xdr:rowOff>
        </xdr:from>
        <xdr:to>
          <xdr:col>28</xdr:col>
          <xdr:colOff>101600</xdr:colOff>
          <xdr:row>11</xdr:row>
          <xdr:rowOff>25400</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3905250" y="1638300"/>
              <a:ext cx="1225550" cy="196850"/>
              <a:chOff x="3933653" y="9762879"/>
              <a:chExt cx="1181071" cy="182217"/>
            </a:xfrm>
          </xdr:grpSpPr>
          <xdr:sp macro="" textlink="">
            <xdr:nvSpPr>
              <xdr:cNvPr id="1005569" name="Check Box 1" hidden="1">
                <a:extLst>
                  <a:ext uri="{63B3BB69-23CF-44E3-9099-C40C66FF867C}">
                    <a14:compatExt spid="_x0000_s1005569"/>
                  </a:ext>
                  <a:ext uri="{FF2B5EF4-FFF2-40B4-BE49-F238E27FC236}">
                    <a16:creationId xmlns:a16="http://schemas.microsoft.com/office/drawing/2014/main" id="{00000000-0008-0000-0800-000001680E00}"/>
                  </a:ext>
                </a:extLst>
              </xdr:cNvPr>
              <xdr:cNvSpPr/>
            </xdr:nvSpPr>
            <xdr:spPr bwMode="auto">
              <a:xfrm>
                <a:off x="3933653" y="9762879"/>
                <a:ext cx="595190" cy="1809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5570" name="Check Box 2" hidden="1">
                <a:extLst>
                  <a:ext uri="{63B3BB69-23CF-44E3-9099-C40C66FF867C}">
                    <a14:compatExt spid="_x0000_s1005570"/>
                  </a:ext>
                  <a:ext uri="{FF2B5EF4-FFF2-40B4-BE49-F238E27FC236}">
                    <a16:creationId xmlns:a16="http://schemas.microsoft.com/office/drawing/2014/main" id="{00000000-0008-0000-0800-000002680E00}"/>
                  </a:ext>
                </a:extLst>
              </xdr:cNvPr>
              <xdr:cNvSpPr/>
            </xdr:nvSpPr>
            <xdr:spPr bwMode="auto">
              <a:xfrm>
                <a:off x="4557923" y="9772371"/>
                <a:ext cx="556801" cy="1727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19050</xdr:colOff>
          <xdr:row>17</xdr:row>
          <xdr:rowOff>0</xdr:rowOff>
        </xdr:from>
        <xdr:to>
          <xdr:col>28</xdr:col>
          <xdr:colOff>101600</xdr:colOff>
          <xdr:row>18</xdr:row>
          <xdr:rowOff>25400</xdr:rowOff>
        </xdr:to>
        <xdr:grpSp>
          <xdr:nvGrpSpPr>
            <xdr:cNvPr id="5" name="グループ化 4">
              <a:extLst>
                <a:ext uri="{FF2B5EF4-FFF2-40B4-BE49-F238E27FC236}">
                  <a16:creationId xmlns:a16="http://schemas.microsoft.com/office/drawing/2014/main" id="{00000000-0008-0000-0800-000003000000}"/>
                </a:ext>
              </a:extLst>
            </xdr:cNvPr>
            <xdr:cNvGrpSpPr/>
          </xdr:nvGrpSpPr>
          <xdr:grpSpPr>
            <a:xfrm>
              <a:off x="3905250" y="2838450"/>
              <a:ext cx="1225550" cy="196850"/>
              <a:chOff x="3933653" y="9763243"/>
              <a:chExt cx="1181071" cy="181663"/>
            </a:xfrm>
          </xdr:grpSpPr>
          <xdr:sp macro="" textlink="">
            <xdr:nvSpPr>
              <xdr:cNvPr id="1005571" name="Check Box 3" hidden="1">
                <a:extLst>
                  <a:ext uri="{63B3BB69-23CF-44E3-9099-C40C66FF867C}">
                    <a14:compatExt spid="_x0000_s1005571"/>
                  </a:ext>
                  <a:ext uri="{FF2B5EF4-FFF2-40B4-BE49-F238E27FC236}">
                    <a16:creationId xmlns:a16="http://schemas.microsoft.com/office/drawing/2014/main" id="{00000000-0008-0000-0800-000003680E00}"/>
                  </a:ext>
                </a:extLst>
              </xdr:cNvPr>
              <xdr:cNvSpPr/>
            </xdr:nvSpPr>
            <xdr:spPr bwMode="auto">
              <a:xfrm>
                <a:off x="3933653" y="9763243"/>
                <a:ext cx="595190" cy="1809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5572" name="Check Box 4" hidden="1">
                <a:extLst>
                  <a:ext uri="{63B3BB69-23CF-44E3-9099-C40C66FF867C}">
                    <a14:compatExt spid="_x0000_s1005572"/>
                  </a:ext>
                  <a:ext uri="{FF2B5EF4-FFF2-40B4-BE49-F238E27FC236}">
                    <a16:creationId xmlns:a16="http://schemas.microsoft.com/office/drawing/2014/main" id="{00000000-0008-0000-0800-000004680E00}"/>
                  </a:ext>
                </a:extLst>
              </xdr:cNvPr>
              <xdr:cNvSpPr/>
            </xdr:nvSpPr>
            <xdr:spPr bwMode="auto">
              <a:xfrm>
                <a:off x="4557923" y="9772185"/>
                <a:ext cx="556801" cy="1727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19050</xdr:colOff>
          <xdr:row>20</xdr:row>
          <xdr:rowOff>0</xdr:rowOff>
        </xdr:from>
        <xdr:to>
          <xdr:col>28</xdr:col>
          <xdr:colOff>101600</xdr:colOff>
          <xdr:row>21</xdr:row>
          <xdr:rowOff>0</xdr:rowOff>
        </xdr:to>
        <xdr:grpSp>
          <xdr:nvGrpSpPr>
            <xdr:cNvPr id="8" name="グループ化 7">
              <a:extLst>
                <a:ext uri="{FF2B5EF4-FFF2-40B4-BE49-F238E27FC236}">
                  <a16:creationId xmlns:a16="http://schemas.microsoft.com/office/drawing/2014/main" id="{00000000-0008-0000-0800-000004000000}"/>
                </a:ext>
              </a:extLst>
            </xdr:cNvPr>
            <xdr:cNvGrpSpPr/>
          </xdr:nvGrpSpPr>
          <xdr:grpSpPr>
            <a:xfrm>
              <a:off x="3905250" y="3352800"/>
              <a:ext cx="1225550" cy="171450"/>
              <a:chOff x="3933653" y="9763278"/>
              <a:chExt cx="1181071" cy="182380"/>
            </a:xfrm>
          </xdr:grpSpPr>
          <xdr:sp macro="" textlink="">
            <xdr:nvSpPr>
              <xdr:cNvPr id="1005573" name="Check Box 5" hidden="1">
                <a:extLst>
                  <a:ext uri="{63B3BB69-23CF-44E3-9099-C40C66FF867C}">
                    <a14:compatExt spid="_x0000_s1005573"/>
                  </a:ext>
                  <a:ext uri="{FF2B5EF4-FFF2-40B4-BE49-F238E27FC236}">
                    <a16:creationId xmlns:a16="http://schemas.microsoft.com/office/drawing/2014/main" id="{00000000-0008-0000-0800-000005680E00}"/>
                  </a:ext>
                </a:extLst>
              </xdr:cNvPr>
              <xdr:cNvSpPr/>
            </xdr:nvSpPr>
            <xdr:spPr bwMode="auto">
              <a:xfrm>
                <a:off x="3933653" y="9763278"/>
                <a:ext cx="595190" cy="18095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5574" name="Check Box 6" hidden="1">
                <a:extLst>
                  <a:ext uri="{63B3BB69-23CF-44E3-9099-C40C66FF867C}">
                    <a14:compatExt spid="_x0000_s1005574"/>
                  </a:ext>
                  <a:ext uri="{FF2B5EF4-FFF2-40B4-BE49-F238E27FC236}">
                    <a16:creationId xmlns:a16="http://schemas.microsoft.com/office/drawing/2014/main" id="{00000000-0008-0000-0800-000006680E00}"/>
                  </a:ext>
                </a:extLst>
              </xdr:cNvPr>
              <xdr:cNvSpPr/>
            </xdr:nvSpPr>
            <xdr:spPr bwMode="auto">
              <a:xfrm>
                <a:off x="4557923" y="9772941"/>
                <a:ext cx="556801" cy="1727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19050</xdr:colOff>
          <xdr:row>5</xdr:row>
          <xdr:rowOff>0</xdr:rowOff>
        </xdr:from>
        <xdr:to>
          <xdr:col>28</xdr:col>
          <xdr:colOff>101600</xdr:colOff>
          <xdr:row>6</xdr:row>
          <xdr:rowOff>19050</xdr:rowOff>
        </xdr:to>
        <xdr:grpSp>
          <xdr:nvGrpSpPr>
            <xdr:cNvPr id="11" name="グループ化 10">
              <a:extLst>
                <a:ext uri="{FF2B5EF4-FFF2-40B4-BE49-F238E27FC236}">
                  <a16:creationId xmlns:a16="http://schemas.microsoft.com/office/drawing/2014/main" id="{00000000-0008-0000-0800-000005000000}"/>
                </a:ext>
              </a:extLst>
            </xdr:cNvPr>
            <xdr:cNvGrpSpPr/>
          </xdr:nvGrpSpPr>
          <xdr:grpSpPr>
            <a:xfrm>
              <a:off x="3905250" y="742950"/>
              <a:ext cx="1225550" cy="200025"/>
              <a:chOff x="3933653" y="9763481"/>
              <a:chExt cx="1181071" cy="181932"/>
            </a:xfrm>
          </xdr:grpSpPr>
          <xdr:sp macro="" textlink="">
            <xdr:nvSpPr>
              <xdr:cNvPr id="1005575" name="Check Box 7" hidden="1">
                <a:extLst>
                  <a:ext uri="{63B3BB69-23CF-44E3-9099-C40C66FF867C}">
                    <a14:compatExt spid="_x0000_s1005575"/>
                  </a:ext>
                  <a:ext uri="{FF2B5EF4-FFF2-40B4-BE49-F238E27FC236}">
                    <a16:creationId xmlns:a16="http://schemas.microsoft.com/office/drawing/2014/main" id="{00000000-0008-0000-0800-000007680E00}"/>
                  </a:ext>
                </a:extLst>
              </xdr:cNvPr>
              <xdr:cNvSpPr/>
            </xdr:nvSpPr>
            <xdr:spPr bwMode="auto">
              <a:xfrm>
                <a:off x="3933653" y="9763481"/>
                <a:ext cx="595190" cy="1809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5576" name="Check Box 8" hidden="1">
                <a:extLst>
                  <a:ext uri="{63B3BB69-23CF-44E3-9099-C40C66FF867C}">
                    <a14:compatExt spid="_x0000_s1005576"/>
                  </a:ext>
                  <a:ext uri="{FF2B5EF4-FFF2-40B4-BE49-F238E27FC236}">
                    <a16:creationId xmlns:a16="http://schemas.microsoft.com/office/drawing/2014/main" id="{00000000-0008-0000-0800-000008680E00}"/>
                  </a:ext>
                </a:extLst>
              </xdr:cNvPr>
              <xdr:cNvSpPr/>
            </xdr:nvSpPr>
            <xdr:spPr bwMode="auto">
              <a:xfrm>
                <a:off x="4557923" y="9772682"/>
                <a:ext cx="556801" cy="1727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19050</xdr:colOff>
          <xdr:row>7</xdr:row>
          <xdr:rowOff>0</xdr:rowOff>
        </xdr:from>
        <xdr:to>
          <xdr:col>28</xdr:col>
          <xdr:colOff>101600</xdr:colOff>
          <xdr:row>8</xdr:row>
          <xdr:rowOff>19050</xdr:rowOff>
        </xdr:to>
        <xdr:grpSp>
          <xdr:nvGrpSpPr>
            <xdr:cNvPr id="14" name="グループ化 13">
              <a:extLst>
                <a:ext uri="{FF2B5EF4-FFF2-40B4-BE49-F238E27FC236}">
                  <a16:creationId xmlns:a16="http://schemas.microsoft.com/office/drawing/2014/main" id="{00000000-0008-0000-0800-000006000000}"/>
                </a:ext>
              </a:extLst>
            </xdr:cNvPr>
            <xdr:cNvGrpSpPr/>
          </xdr:nvGrpSpPr>
          <xdr:grpSpPr>
            <a:xfrm>
              <a:off x="3905250" y="1104900"/>
              <a:ext cx="1225550" cy="200025"/>
              <a:chOff x="3933653" y="9763481"/>
              <a:chExt cx="1181071" cy="181932"/>
            </a:xfrm>
          </xdr:grpSpPr>
          <xdr:sp macro="" textlink="">
            <xdr:nvSpPr>
              <xdr:cNvPr id="1005577" name="Check Box 9" hidden="1">
                <a:extLst>
                  <a:ext uri="{63B3BB69-23CF-44E3-9099-C40C66FF867C}">
                    <a14:compatExt spid="_x0000_s1005577"/>
                  </a:ext>
                  <a:ext uri="{FF2B5EF4-FFF2-40B4-BE49-F238E27FC236}">
                    <a16:creationId xmlns:a16="http://schemas.microsoft.com/office/drawing/2014/main" id="{00000000-0008-0000-0800-000009680E00}"/>
                  </a:ext>
                </a:extLst>
              </xdr:cNvPr>
              <xdr:cNvSpPr/>
            </xdr:nvSpPr>
            <xdr:spPr bwMode="auto">
              <a:xfrm>
                <a:off x="3933653" y="9763481"/>
                <a:ext cx="595190" cy="1809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5578" name="Check Box 10" hidden="1">
                <a:extLst>
                  <a:ext uri="{63B3BB69-23CF-44E3-9099-C40C66FF867C}">
                    <a14:compatExt spid="_x0000_s1005578"/>
                  </a:ext>
                  <a:ext uri="{FF2B5EF4-FFF2-40B4-BE49-F238E27FC236}">
                    <a16:creationId xmlns:a16="http://schemas.microsoft.com/office/drawing/2014/main" id="{00000000-0008-0000-0800-00000A680E00}"/>
                  </a:ext>
                </a:extLst>
              </xdr:cNvPr>
              <xdr:cNvSpPr/>
            </xdr:nvSpPr>
            <xdr:spPr bwMode="auto">
              <a:xfrm>
                <a:off x="4557923" y="9772682"/>
                <a:ext cx="556801" cy="1727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120650</xdr:colOff>
          <xdr:row>14</xdr:row>
          <xdr:rowOff>57686</xdr:rowOff>
        </xdr:from>
        <xdr:to>
          <xdr:col>29</xdr:col>
          <xdr:colOff>19050</xdr:colOff>
          <xdr:row>15</xdr:row>
          <xdr:rowOff>88363</xdr:rowOff>
        </xdr:to>
        <xdr:grpSp>
          <xdr:nvGrpSpPr>
            <xdr:cNvPr id="17" name="グループ化 16">
              <a:extLst>
                <a:ext uri="{FF2B5EF4-FFF2-40B4-BE49-F238E27FC236}">
                  <a16:creationId xmlns:a16="http://schemas.microsoft.com/office/drawing/2014/main" id="{00000000-0008-0000-0800-000007000000}"/>
                </a:ext>
              </a:extLst>
            </xdr:cNvPr>
            <xdr:cNvGrpSpPr/>
          </xdr:nvGrpSpPr>
          <xdr:grpSpPr>
            <a:xfrm>
              <a:off x="3244850" y="2381786"/>
              <a:ext cx="1993900" cy="202127"/>
              <a:chOff x="3676640" y="2172563"/>
              <a:chExt cx="1990752" cy="198952"/>
            </a:xfrm>
          </xdr:grpSpPr>
          <xdr:sp macro="" textlink="">
            <xdr:nvSpPr>
              <xdr:cNvPr id="1005579" name="Check Box 11" hidden="1">
                <a:extLst>
                  <a:ext uri="{63B3BB69-23CF-44E3-9099-C40C66FF867C}">
                    <a14:compatExt spid="_x0000_s1005579"/>
                  </a:ext>
                  <a:ext uri="{FF2B5EF4-FFF2-40B4-BE49-F238E27FC236}">
                    <a16:creationId xmlns:a16="http://schemas.microsoft.com/office/drawing/2014/main" id="{00000000-0008-0000-0800-00000B680E00}"/>
                  </a:ext>
                </a:extLst>
              </xdr:cNvPr>
              <xdr:cNvSpPr/>
            </xdr:nvSpPr>
            <xdr:spPr bwMode="auto">
              <a:xfrm>
                <a:off x="3676640" y="2172563"/>
                <a:ext cx="619212" cy="1989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5580" name="Check Box 12" hidden="1">
                <a:extLst>
                  <a:ext uri="{63B3BB69-23CF-44E3-9099-C40C66FF867C}">
                    <a14:compatExt spid="_x0000_s1005580"/>
                  </a:ext>
                  <a:ext uri="{FF2B5EF4-FFF2-40B4-BE49-F238E27FC236}">
                    <a16:creationId xmlns:a16="http://schemas.microsoft.com/office/drawing/2014/main" id="{00000000-0008-0000-0800-00000C680E00}"/>
                  </a:ext>
                </a:extLst>
              </xdr:cNvPr>
              <xdr:cNvSpPr/>
            </xdr:nvSpPr>
            <xdr:spPr bwMode="auto">
              <a:xfrm>
                <a:off x="4326113" y="2176761"/>
                <a:ext cx="579262" cy="1899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005581" name="Check Box 13" hidden="1">
                <a:extLst>
                  <a:ext uri="{63B3BB69-23CF-44E3-9099-C40C66FF867C}">
                    <a14:compatExt spid="_x0000_s1005581"/>
                  </a:ext>
                  <a:ext uri="{FF2B5EF4-FFF2-40B4-BE49-F238E27FC236}">
                    <a16:creationId xmlns:a16="http://schemas.microsoft.com/office/drawing/2014/main" id="{00000000-0008-0000-0800-00000D680E00}"/>
                  </a:ext>
                </a:extLst>
              </xdr:cNvPr>
              <xdr:cNvSpPr/>
            </xdr:nvSpPr>
            <xdr:spPr bwMode="auto">
              <a:xfrm>
                <a:off x="5086365" y="2176462"/>
                <a:ext cx="581027"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63500</xdr:colOff>
          <xdr:row>74</xdr:row>
          <xdr:rowOff>114300</xdr:rowOff>
        </xdr:from>
        <xdr:to>
          <xdr:col>28</xdr:col>
          <xdr:colOff>152400</xdr:colOff>
          <xdr:row>76</xdr:row>
          <xdr:rowOff>11627</xdr:rowOff>
        </xdr:to>
        <xdr:grpSp>
          <xdr:nvGrpSpPr>
            <xdr:cNvPr id="21" name="グループ化 20">
              <a:extLst>
                <a:ext uri="{FF2B5EF4-FFF2-40B4-BE49-F238E27FC236}">
                  <a16:creationId xmlns:a16="http://schemas.microsoft.com/office/drawing/2014/main" id="{00000000-0008-0000-0800-000008000000}"/>
                </a:ext>
              </a:extLst>
            </xdr:cNvPr>
            <xdr:cNvGrpSpPr/>
          </xdr:nvGrpSpPr>
          <xdr:grpSpPr>
            <a:xfrm>
              <a:off x="3187700" y="12458700"/>
              <a:ext cx="1993900" cy="221177"/>
              <a:chOff x="3676629" y="2171899"/>
              <a:chExt cx="1990757" cy="198952"/>
            </a:xfrm>
          </xdr:grpSpPr>
          <xdr:sp macro="" textlink="">
            <xdr:nvSpPr>
              <xdr:cNvPr id="1005582" name="Check Box 14" hidden="1">
                <a:extLst>
                  <a:ext uri="{63B3BB69-23CF-44E3-9099-C40C66FF867C}">
                    <a14:compatExt spid="_x0000_s1005582"/>
                  </a:ext>
                  <a:ext uri="{FF2B5EF4-FFF2-40B4-BE49-F238E27FC236}">
                    <a16:creationId xmlns:a16="http://schemas.microsoft.com/office/drawing/2014/main" id="{00000000-0008-0000-0800-00000E680E00}"/>
                  </a:ext>
                </a:extLst>
              </xdr:cNvPr>
              <xdr:cNvSpPr/>
            </xdr:nvSpPr>
            <xdr:spPr bwMode="auto">
              <a:xfrm>
                <a:off x="3676629" y="2171899"/>
                <a:ext cx="619206" cy="1989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5583" name="Check Box 15" hidden="1">
                <a:extLst>
                  <a:ext uri="{63B3BB69-23CF-44E3-9099-C40C66FF867C}">
                    <a14:compatExt spid="_x0000_s1005583"/>
                  </a:ext>
                  <a:ext uri="{FF2B5EF4-FFF2-40B4-BE49-F238E27FC236}">
                    <a16:creationId xmlns:a16="http://schemas.microsoft.com/office/drawing/2014/main" id="{00000000-0008-0000-0800-00000F680E00}"/>
                  </a:ext>
                </a:extLst>
              </xdr:cNvPr>
              <xdr:cNvSpPr/>
            </xdr:nvSpPr>
            <xdr:spPr bwMode="auto">
              <a:xfrm>
                <a:off x="4326113" y="2176761"/>
                <a:ext cx="579263" cy="1899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005584" name="Check Box 16" hidden="1">
                <a:extLst>
                  <a:ext uri="{63B3BB69-23CF-44E3-9099-C40C66FF867C}">
                    <a14:compatExt spid="_x0000_s1005584"/>
                  </a:ext>
                  <a:ext uri="{FF2B5EF4-FFF2-40B4-BE49-F238E27FC236}">
                    <a16:creationId xmlns:a16="http://schemas.microsoft.com/office/drawing/2014/main" id="{00000000-0008-0000-0800-000010680E00}"/>
                  </a:ext>
                </a:extLst>
              </xdr:cNvPr>
              <xdr:cNvSpPr/>
            </xdr:nvSpPr>
            <xdr:spPr bwMode="auto">
              <a:xfrm>
                <a:off x="5086360" y="2176462"/>
                <a:ext cx="581026"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79374</xdr:colOff>
          <xdr:row>21</xdr:row>
          <xdr:rowOff>83086</xdr:rowOff>
        </xdr:from>
        <xdr:to>
          <xdr:col>24</xdr:col>
          <xdr:colOff>28575</xdr:colOff>
          <xdr:row>23</xdr:row>
          <xdr:rowOff>25400</xdr:rowOff>
        </xdr:to>
        <xdr:grpSp>
          <xdr:nvGrpSpPr>
            <xdr:cNvPr id="25" name="グループ化 24">
              <a:extLst>
                <a:ext uri="{FF2B5EF4-FFF2-40B4-BE49-F238E27FC236}">
                  <a16:creationId xmlns:a16="http://schemas.microsoft.com/office/drawing/2014/main" id="{00000000-0008-0000-0800-000009000000}"/>
                </a:ext>
              </a:extLst>
            </xdr:cNvPr>
            <xdr:cNvGrpSpPr/>
          </xdr:nvGrpSpPr>
          <xdr:grpSpPr>
            <a:xfrm>
              <a:off x="1489074" y="3607336"/>
              <a:ext cx="2806701" cy="285214"/>
              <a:chOff x="3505215" y="2172281"/>
              <a:chExt cx="2352657" cy="228064"/>
            </a:xfrm>
          </xdr:grpSpPr>
          <xdr:sp macro="" textlink="">
            <xdr:nvSpPr>
              <xdr:cNvPr id="1005585" name="Check Box 17" hidden="1">
                <a:extLst>
                  <a:ext uri="{63B3BB69-23CF-44E3-9099-C40C66FF867C}">
                    <a14:compatExt spid="_x0000_s1005585"/>
                  </a:ext>
                  <a:ext uri="{FF2B5EF4-FFF2-40B4-BE49-F238E27FC236}">
                    <a16:creationId xmlns:a16="http://schemas.microsoft.com/office/drawing/2014/main" id="{00000000-0008-0000-0800-000011680E00}"/>
                  </a:ext>
                </a:extLst>
              </xdr:cNvPr>
              <xdr:cNvSpPr/>
            </xdr:nvSpPr>
            <xdr:spPr bwMode="auto">
              <a:xfrm>
                <a:off x="3505215" y="2172281"/>
                <a:ext cx="733439" cy="22806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委託栄養士</a:t>
                </a:r>
              </a:p>
            </xdr:txBody>
          </xdr:sp>
          <xdr:sp macro="" textlink="">
            <xdr:nvSpPr>
              <xdr:cNvPr id="1005586" name="Check Box 18" hidden="1">
                <a:extLst>
                  <a:ext uri="{63B3BB69-23CF-44E3-9099-C40C66FF867C}">
                    <a14:compatExt spid="_x0000_s1005586"/>
                  </a:ext>
                  <a:ext uri="{FF2B5EF4-FFF2-40B4-BE49-F238E27FC236}">
                    <a16:creationId xmlns:a16="http://schemas.microsoft.com/office/drawing/2014/main" id="{00000000-0008-0000-0800-000012680E00}"/>
                  </a:ext>
                </a:extLst>
              </xdr:cNvPr>
              <xdr:cNvSpPr/>
            </xdr:nvSpPr>
            <xdr:spPr bwMode="auto">
              <a:xfrm>
                <a:off x="4333878" y="2176760"/>
                <a:ext cx="685799" cy="2044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園の職員</a:t>
                </a:r>
              </a:p>
            </xdr:txBody>
          </xdr:sp>
          <xdr:sp macro="" textlink="">
            <xdr:nvSpPr>
              <xdr:cNvPr id="1005587" name="Check Box 19" hidden="1">
                <a:extLst>
                  <a:ext uri="{63B3BB69-23CF-44E3-9099-C40C66FF867C}">
                    <a14:compatExt spid="_x0000_s1005587"/>
                  </a:ext>
                  <a:ext uri="{FF2B5EF4-FFF2-40B4-BE49-F238E27FC236}">
                    <a16:creationId xmlns:a16="http://schemas.microsoft.com/office/drawing/2014/main" id="{00000000-0008-0000-0800-000013680E00}"/>
                  </a:ext>
                </a:extLst>
              </xdr:cNvPr>
              <xdr:cNvSpPr/>
            </xdr:nvSpPr>
            <xdr:spPr bwMode="auto">
              <a:xfrm>
                <a:off x="5086352" y="2176461"/>
                <a:ext cx="771520" cy="214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配置なし</a:t>
                </a:r>
              </a:p>
            </xdr:txBody>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104775</xdr:colOff>
          <xdr:row>51</xdr:row>
          <xdr:rowOff>38100</xdr:rowOff>
        </xdr:from>
        <xdr:to>
          <xdr:col>20</xdr:col>
          <xdr:colOff>0</xdr:colOff>
          <xdr:row>53</xdr:row>
          <xdr:rowOff>123825</xdr:rowOff>
        </xdr:to>
        <xdr:grpSp>
          <xdr:nvGrpSpPr>
            <xdr:cNvPr id="2" name="グループ化 1">
              <a:extLst>
                <a:ext uri="{FF2B5EF4-FFF2-40B4-BE49-F238E27FC236}">
                  <a16:creationId xmlns:a16="http://schemas.microsoft.com/office/drawing/2014/main" id="{00000000-0008-0000-0900-000005000000}"/>
                </a:ext>
              </a:extLst>
            </xdr:cNvPr>
            <xdr:cNvGrpSpPr/>
          </xdr:nvGrpSpPr>
          <xdr:grpSpPr>
            <a:xfrm>
              <a:off x="609600" y="9277350"/>
              <a:ext cx="2476500" cy="428625"/>
              <a:chOff x="619125" y="9991725"/>
              <a:chExt cx="2762253" cy="333375"/>
            </a:xfrm>
          </xdr:grpSpPr>
          <xdr:sp macro="" textlink="">
            <xdr:nvSpPr>
              <xdr:cNvPr id="1004545" name="Check Box 1" hidden="1">
                <a:extLst>
                  <a:ext uri="{63B3BB69-23CF-44E3-9099-C40C66FF867C}">
                    <a14:compatExt spid="_x0000_s1004545"/>
                  </a:ext>
                  <a:ext uri="{FF2B5EF4-FFF2-40B4-BE49-F238E27FC236}">
                    <a16:creationId xmlns:a16="http://schemas.microsoft.com/office/drawing/2014/main" id="{00000000-0008-0000-0900-00003B9C0200}"/>
                  </a:ext>
                </a:extLst>
              </xdr:cNvPr>
              <xdr:cNvSpPr/>
            </xdr:nvSpPr>
            <xdr:spPr bwMode="auto">
              <a:xfrm>
                <a:off x="619125" y="10201275"/>
                <a:ext cx="971551" cy="123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ｳ.　隔週閉園</a:t>
                </a:r>
              </a:p>
            </xdr:txBody>
          </xdr:sp>
          <xdr:sp macro="" textlink="">
            <xdr:nvSpPr>
              <xdr:cNvPr id="1004546" name="Check Box 2" hidden="1">
                <a:extLst>
                  <a:ext uri="{63B3BB69-23CF-44E3-9099-C40C66FF867C}">
                    <a14:compatExt spid="_x0000_s1004546"/>
                  </a:ext>
                  <a:ext uri="{FF2B5EF4-FFF2-40B4-BE49-F238E27FC236}">
                    <a16:creationId xmlns:a16="http://schemas.microsoft.com/office/drawing/2014/main" id="{00000000-0008-0000-0900-00003C9C0200}"/>
                  </a:ext>
                </a:extLst>
              </xdr:cNvPr>
              <xdr:cNvSpPr/>
            </xdr:nvSpPr>
            <xdr:spPr bwMode="auto">
              <a:xfrm>
                <a:off x="1819276" y="10201275"/>
                <a:ext cx="971551" cy="123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ｴ.　毎週閉園</a:t>
                </a:r>
              </a:p>
            </xdr:txBody>
          </xdr:sp>
          <xdr:sp macro="" textlink="">
            <xdr:nvSpPr>
              <xdr:cNvPr id="1004547" name="Check Box 3" hidden="1">
                <a:extLst>
                  <a:ext uri="{63B3BB69-23CF-44E3-9099-C40C66FF867C}">
                    <a14:compatExt spid="_x0000_s1004547"/>
                  </a:ext>
                  <a:ext uri="{FF2B5EF4-FFF2-40B4-BE49-F238E27FC236}">
                    <a16:creationId xmlns:a16="http://schemas.microsoft.com/office/drawing/2014/main" id="{00000000-0008-0000-0900-00003D9C0200}"/>
                  </a:ext>
                </a:extLst>
              </xdr:cNvPr>
              <xdr:cNvSpPr/>
            </xdr:nvSpPr>
            <xdr:spPr bwMode="auto">
              <a:xfrm>
                <a:off x="619125" y="9991725"/>
                <a:ext cx="981072" cy="123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ｱ.　半日閉園　　　　　　　　　</a:t>
                </a:r>
              </a:p>
            </xdr:txBody>
          </xdr:sp>
          <xdr:sp macro="" textlink="">
            <xdr:nvSpPr>
              <xdr:cNvPr id="1004548" name="Check Box 4" hidden="1">
                <a:extLst>
                  <a:ext uri="{63B3BB69-23CF-44E3-9099-C40C66FF867C}">
                    <a14:compatExt spid="_x0000_s1004548"/>
                  </a:ext>
                  <a:ext uri="{FF2B5EF4-FFF2-40B4-BE49-F238E27FC236}">
                    <a16:creationId xmlns:a16="http://schemas.microsoft.com/office/drawing/2014/main" id="{00000000-0008-0000-0900-00003E9C0200}"/>
                  </a:ext>
                </a:extLst>
              </xdr:cNvPr>
              <xdr:cNvSpPr/>
            </xdr:nvSpPr>
            <xdr:spPr bwMode="auto">
              <a:xfrm>
                <a:off x="1828801" y="9991725"/>
                <a:ext cx="1552577" cy="123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ｲ.　毎月第◯土曜日閉園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123825</xdr:colOff>
          <xdr:row>10</xdr:row>
          <xdr:rowOff>142875</xdr:rowOff>
        </xdr:from>
        <xdr:to>
          <xdr:col>30</xdr:col>
          <xdr:colOff>95250</xdr:colOff>
          <xdr:row>11</xdr:row>
          <xdr:rowOff>161856</xdr:rowOff>
        </xdr:to>
        <xdr:grpSp>
          <xdr:nvGrpSpPr>
            <xdr:cNvPr id="7" name="グループ化 6">
              <a:extLst>
                <a:ext uri="{FF2B5EF4-FFF2-40B4-BE49-F238E27FC236}">
                  <a16:creationId xmlns:a16="http://schemas.microsoft.com/office/drawing/2014/main" id="{00000000-0008-0000-0900-00001A000000}"/>
                </a:ext>
              </a:extLst>
            </xdr:cNvPr>
            <xdr:cNvGrpSpPr/>
          </xdr:nvGrpSpPr>
          <xdr:grpSpPr>
            <a:xfrm>
              <a:off x="3495675" y="1724025"/>
              <a:ext cx="1114425" cy="190431"/>
              <a:chOff x="3533694" y="1724894"/>
              <a:chExt cx="1409718" cy="199956"/>
            </a:xfrm>
          </xdr:grpSpPr>
          <xdr:sp macro="" textlink="">
            <xdr:nvSpPr>
              <xdr:cNvPr id="1004549" name="Check Box 5" hidden="1">
                <a:extLst>
                  <a:ext uri="{63B3BB69-23CF-44E3-9099-C40C66FF867C}">
                    <a14:compatExt spid="_x0000_s1004549"/>
                  </a:ext>
                  <a:ext uri="{FF2B5EF4-FFF2-40B4-BE49-F238E27FC236}">
                    <a16:creationId xmlns:a16="http://schemas.microsoft.com/office/drawing/2014/main" id="{00000000-0008-0000-0900-0000559C0200}"/>
                  </a:ext>
                </a:extLst>
              </xdr:cNvPr>
              <xdr:cNvSpPr/>
            </xdr:nvSpPr>
            <xdr:spPr bwMode="auto">
              <a:xfrm>
                <a:off x="4259520" y="1724894"/>
                <a:ext cx="683892" cy="1999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004550" name="Check Box 6" hidden="1">
                <a:extLst>
                  <a:ext uri="{63B3BB69-23CF-44E3-9099-C40C66FF867C}">
                    <a14:compatExt spid="_x0000_s1004550"/>
                  </a:ext>
                  <a:ext uri="{FF2B5EF4-FFF2-40B4-BE49-F238E27FC236}">
                    <a16:creationId xmlns:a16="http://schemas.microsoft.com/office/drawing/2014/main" id="{00000000-0008-0000-0900-0000569C0200}"/>
                  </a:ext>
                </a:extLst>
              </xdr:cNvPr>
              <xdr:cNvSpPr/>
            </xdr:nvSpPr>
            <xdr:spPr bwMode="auto">
              <a:xfrm>
                <a:off x="3533694" y="1733551"/>
                <a:ext cx="714374"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76200</xdr:colOff>
          <xdr:row>48</xdr:row>
          <xdr:rowOff>76200</xdr:rowOff>
        </xdr:from>
        <xdr:to>
          <xdr:col>31</xdr:col>
          <xdr:colOff>47625</xdr:colOff>
          <xdr:row>50</xdr:row>
          <xdr:rowOff>104706</xdr:rowOff>
        </xdr:to>
        <xdr:grpSp>
          <xdr:nvGrpSpPr>
            <xdr:cNvPr id="10" name="グループ化 9">
              <a:extLst>
                <a:ext uri="{FF2B5EF4-FFF2-40B4-BE49-F238E27FC236}">
                  <a16:creationId xmlns:a16="http://schemas.microsoft.com/office/drawing/2014/main" id="{00000000-0008-0000-0900-00002A000000}"/>
                </a:ext>
              </a:extLst>
            </xdr:cNvPr>
            <xdr:cNvGrpSpPr/>
          </xdr:nvGrpSpPr>
          <xdr:grpSpPr>
            <a:xfrm>
              <a:off x="3590925" y="8801100"/>
              <a:ext cx="1114425" cy="371406"/>
              <a:chOff x="3533714" y="1724006"/>
              <a:chExt cx="1409726" cy="199965"/>
            </a:xfrm>
          </xdr:grpSpPr>
          <xdr:sp macro="" textlink="">
            <xdr:nvSpPr>
              <xdr:cNvPr id="1004551" name="Check Box 7" hidden="1">
                <a:extLst>
                  <a:ext uri="{63B3BB69-23CF-44E3-9099-C40C66FF867C}">
                    <a14:compatExt spid="_x0000_s1004551"/>
                  </a:ext>
                  <a:ext uri="{FF2B5EF4-FFF2-40B4-BE49-F238E27FC236}">
                    <a16:creationId xmlns:a16="http://schemas.microsoft.com/office/drawing/2014/main" id="{00000000-0008-0000-0900-0000609C0200}"/>
                  </a:ext>
                </a:extLst>
              </xdr:cNvPr>
              <xdr:cNvSpPr/>
            </xdr:nvSpPr>
            <xdr:spPr bwMode="auto">
              <a:xfrm>
                <a:off x="4259546" y="1724006"/>
                <a:ext cx="683894" cy="1999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4552" name="Check Box 8" hidden="1">
                <a:extLst>
                  <a:ext uri="{63B3BB69-23CF-44E3-9099-C40C66FF867C}">
                    <a14:compatExt spid="_x0000_s1004552"/>
                  </a:ext>
                  <a:ext uri="{FF2B5EF4-FFF2-40B4-BE49-F238E27FC236}">
                    <a16:creationId xmlns:a16="http://schemas.microsoft.com/office/drawing/2014/main" id="{00000000-0008-0000-0900-0000619C0200}"/>
                  </a:ext>
                </a:extLst>
              </xdr:cNvPr>
              <xdr:cNvSpPr/>
            </xdr:nvSpPr>
            <xdr:spPr bwMode="auto">
              <a:xfrm>
                <a:off x="3533714" y="1733472"/>
                <a:ext cx="714375"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xdr:row>
          <xdr:rowOff>0</xdr:rowOff>
        </xdr:from>
        <xdr:to>
          <xdr:col>30</xdr:col>
          <xdr:colOff>47624</xdr:colOff>
          <xdr:row>7</xdr:row>
          <xdr:rowOff>0</xdr:rowOff>
        </xdr:to>
        <xdr:grpSp>
          <xdr:nvGrpSpPr>
            <xdr:cNvPr id="13" name="グループ化 12">
              <a:extLst>
                <a:ext uri="{FF2B5EF4-FFF2-40B4-BE49-F238E27FC236}">
                  <a16:creationId xmlns:a16="http://schemas.microsoft.com/office/drawing/2014/main" id="{00000000-0008-0000-0900-00002B000000}"/>
                </a:ext>
              </a:extLst>
            </xdr:cNvPr>
            <xdr:cNvGrpSpPr/>
          </xdr:nvGrpSpPr>
          <xdr:grpSpPr>
            <a:xfrm>
              <a:off x="2800350" y="895350"/>
              <a:ext cx="1762124" cy="171450"/>
              <a:chOff x="4905367" y="10439400"/>
              <a:chExt cx="2181193" cy="257175"/>
            </a:xfrm>
          </xdr:grpSpPr>
          <xdr:sp macro="" textlink="">
            <xdr:nvSpPr>
              <xdr:cNvPr id="1004553" name="Check Box 9" hidden="1">
                <a:extLst>
                  <a:ext uri="{63B3BB69-23CF-44E3-9099-C40C66FF867C}">
                    <a14:compatExt spid="_x0000_s1004553"/>
                  </a:ext>
                  <a:ext uri="{FF2B5EF4-FFF2-40B4-BE49-F238E27FC236}">
                    <a16:creationId xmlns:a16="http://schemas.microsoft.com/office/drawing/2014/main" id="{00000000-0008-0000-0900-0000719C0200}"/>
                  </a:ext>
                </a:extLst>
              </xdr:cNvPr>
              <xdr:cNvSpPr/>
            </xdr:nvSpPr>
            <xdr:spPr bwMode="auto">
              <a:xfrm>
                <a:off x="4905367" y="10439400"/>
                <a:ext cx="657219" cy="2476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04554" name="Check Box 10" hidden="1">
                <a:extLst>
                  <a:ext uri="{63B3BB69-23CF-44E3-9099-C40C66FF867C}">
                    <a14:compatExt spid="_x0000_s1004554"/>
                  </a:ext>
                  <a:ext uri="{FF2B5EF4-FFF2-40B4-BE49-F238E27FC236}">
                    <a16:creationId xmlns:a16="http://schemas.microsoft.com/office/drawing/2014/main" id="{00000000-0008-0000-0900-0000729C0200}"/>
                  </a:ext>
                </a:extLst>
              </xdr:cNvPr>
              <xdr:cNvSpPr/>
            </xdr:nvSpPr>
            <xdr:spPr bwMode="auto">
              <a:xfrm>
                <a:off x="5581649" y="10439400"/>
                <a:ext cx="676267"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004555" name="Check Box 11" hidden="1">
                <a:extLst>
                  <a:ext uri="{63B3BB69-23CF-44E3-9099-C40C66FF867C}">
                    <a14:compatExt spid="_x0000_s1004555"/>
                  </a:ext>
                  <a:ext uri="{FF2B5EF4-FFF2-40B4-BE49-F238E27FC236}">
                    <a16:creationId xmlns:a16="http://schemas.microsoft.com/office/drawing/2014/main" id="{00000000-0008-0000-0900-0000739C0200}"/>
                  </a:ext>
                </a:extLst>
              </xdr:cNvPr>
              <xdr:cNvSpPr/>
            </xdr:nvSpPr>
            <xdr:spPr bwMode="auto">
              <a:xfrm>
                <a:off x="6334088" y="10439400"/>
                <a:ext cx="752472"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0</xdr:colOff>
          <xdr:row>8</xdr:row>
          <xdr:rowOff>0</xdr:rowOff>
        </xdr:from>
        <xdr:to>
          <xdr:col>30</xdr:col>
          <xdr:colOff>107200</xdr:colOff>
          <xdr:row>9</xdr:row>
          <xdr:rowOff>17967</xdr:rowOff>
        </xdr:to>
        <xdr:grpSp>
          <xdr:nvGrpSpPr>
            <xdr:cNvPr id="17" name="グループ化 16">
              <a:extLst>
                <a:ext uri="{FF2B5EF4-FFF2-40B4-BE49-F238E27FC236}">
                  <a16:creationId xmlns:a16="http://schemas.microsoft.com/office/drawing/2014/main" id="{00000000-0008-0000-0900-00001B000000}"/>
                </a:ext>
              </a:extLst>
            </xdr:cNvPr>
            <xdr:cNvGrpSpPr/>
          </xdr:nvGrpSpPr>
          <xdr:grpSpPr>
            <a:xfrm>
              <a:off x="3514725" y="1238250"/>
              <a:ext cx="1107325" cy="189417"/>
              <a:chOff x="3533701" y="1724825"/>
              <a:chExt cx="1409739" cy="199956"/>
            </a:xfrm>
          </xdr:grpSpPr>
          <xdr:sp macro="" textlink="">
            <xdr:nvSpPr>
              <xdr:cNvPr id="1004556" name="Check Box 12" hidden="1">
                <a:extLst>
                  <a:ext uri="{63B3BB69-23CF-44E3-9099-C40C66FF867C}">
                    <a14:compatExt spid="_x0000_s1004556"/>
                  </a:ext>
                  <a:ext uri="{FF2B5EF4-FFF2-40B4-BE49-F238E27FC236}">
                    <a16:creationId xmlns:a16="http://schemas.microsoft.com/office/drawing/2014/main" id="{00000000-0008-0000-0900-0000749C0200}"/>
                  </a:ext>
                </a:extLst>
              </xdr:cNvPr>
              <xdr:cNvSpPr/>
            </xdr:nvSpPr>
            <xdr:spPr bwMode="auto">
              <a:xfrm>
                <a:off x="4259543" y="1724825"/>
                <a:ext cx="683897" cy="1999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004557" name="Check Box 13" hidden="1">
                <a:extLst>
                  <a:ext uri="{63B3BB69-23CF-44E3-9099-C40C66FF867C}">
                    <a14:compatExt spid="_x0000_s1004557"/>
                  </a:ext>
                  <a:ext uri="{FF2B5EF4-FFF2-40B4-BE49-F238E27FC236}">
                    <a16:creationId xmlns:a16="http://schemas.microsoft.com/office/drawing/2014/main" id="{00000000-0008-0000-0900-0000759C0200}"/>
                  </a:ext>
                </a:extLst>
              </xdr:cNvPr>
              <xdr:cNvSpPr/>
            </xdr:nvSpPr>
            <xdr:spPr bwMode="auto">
              <a:xfrm>
                <a:off x="3533701" y="1733551"/>
                <a:ext cx="7143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1119;&#31049;)&#31119;&#31049;&#25919;&#31574;&#35506;/19_&#25351;&#23566;&#30435;&#26619;&#29677;/&#9829;&#20445;&#32946;&#25285;&#24403;&#36039;&#26009;/&#20196;&#21644;&#65303;&#24180;&#24230;&#12288;&#35519;&#26360;/R7&#24180;&#24230;&#25351;&#23566;&#30435;&#26619;&#35519;&#26360;/&#20462;&#27491;&#8546;-2&#20445;&#32946;&#25152;&#22411;&#35469;&#23450;&#12371;&#12393;&#12418;&#22290;&#36939;&#21942;&#35519;&#26360;&#20998;&#22290;&#36861;&#21152;&#12471;&#12540;&#124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No1"/>
      <sheetName val="No2"/>
      <sheetName val="No3"/>
      <sheetName val="記入例No4"/>
      <sheetName val="No4"/>
      <sheetName val="記入例No5"/>
      <sheetName val="No5"/>
      <sheetName val="No6"/>
      <sheetName val="No7"/>
      <sheetName val="No12"/>
      <sheetName val="No14"/>
      <sheetName val="No15"/>
      <sheetName val="No16"/>
      <sheetName val="No17"/>
      <sheetName val="No24"/>
      <sheetName val="No25"/>
      <sheetName val="No26"/>
      <sheetName val="No27"/>
      <sheetName val="No28"/>
      <sheetName val="No29"/>
      <sheetName val="No30"/>
      <sheetName val="No31"/>
      <sheetName val="No32"/>
    </sheetNames>
    <sheetDataSet>
      <sheetData sheetId="0"/>
      <sheetData sheetId="1"/>
      <sheetData sheetId="2"/>
      <sheetData sheetId="3"/>
      <sheetData sheetId="4"/>
      <sheetData sheetId="5"/>
      <sheetData sheetId="6"/>
      <sheetData sheetId="7"/>
      <sheetData sheetId="8">
        <row r="27">
          <cell r="Y27"/>
        </row>
        <row r="28">
          <cell r="Y28"/>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95.xml"/><Relationship Id="rId13" Type="http://schemas.openxmlformats.org/officeDocument/2006/relationships/ctrlProp" Target="../ctrlProps/ctrlProp200.xml"/><Relationship Id="rId3" Type="http://schemas.openxmlformats.org/officeDocument/2006/relationships/vmlDrawing" Target="../drawings/vmlDrawing9.vml"/><Relationship Id="rId7" Type="http://schemas.openxmlformats.org/officeDocument/2006/relationships/ctrlProp" Target="../ctrlProps/ctrlProp194.xml"/><Relationship Id="rId12" Type="http://schemas.openxmlformats.org/officeDocument/2006/relationships/ctrlProp" Target="../ctrlProps/ctrlProp199.xml"/><Relationship Id="rId2" Type="http://schemas.openxmlformats.org/officeDocument/2006/relationships/drawing" Target="../drawings/drawing9.xml"/><Relationship Id="rId16" Type="http://schemas.openxmlformats.org/officeDocument/2006/relationships/ctrlProp" Target="../ctrlProps/ctrlProp203.xml"/><Relationship Id="rId1" Type="http://schemas.openxmlformats.org/officeDocument/2006/relationships/printerSettings" Target="../printerSettings/printerSettings10.bin"/><Relationship Id="rId6" Type="http://schemas.openxmlformats.org/officeDocument/2006/relationships/ctrlProp" Target="../ctrlProps/ctrlProp193.xml"/><Relationship Id="rId11" Type="http://schemas.openxmlformats.org/officeDocument/2006/relationships/ctrlProp" Target="../ctrlProps/ctrlProp198.xml"/><Relationship Id="rId5" Type="http://schemas.openxmlformats.org/officeDocument/2006/relationships/ctrlProp" Target="../ctrlProps/ctrlProp192.xml"/><Relationship Id="rId15" Type="http://schemas.openxmlformats.org/officeDocument/2006/relationships/ctrlProp" Target="../ctrlProps/ctrlProp202.xml"/><Relationship Id="rId10" Type="http://schemas.openxmlformats.org/officeDocument/2006/relationships/ctrlProp" Target="../ctrlProps/ctrlProp197.xml"/><Relationship Id="rId4" Type="http://schemas.openxmlformats.org/officeDocument/2006/relationships/ctrlProp" Target="../ctrlProps/ctrlProp191.xml"/><Relationship Id="rId9" Type="http://schemas.openxmlformats.org/officeDocument/2006/relationships/ctrlProp" Target="../ctrlProps/ctrlProp196.xml"/><Relationship Id="rId14" Type="http://schemas.openxmlformats.org/officeDocument/2006/relationships/ctrlProp" Target="../ctrlProps/ctrlProp20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213.xml"/><Relationship Id="rId18" Type="http://schemas.openxmlformats.org/officeDocument/2006/relationships/ctrlProp" Target="../ctrlProps/ctrlProp218.xml"/><Relationship Id="rId26" Type="http://schemas.openxmlformats.org/officeDocument/2006/relationships/ctrlProp" Target="../ctrlProps/ctrlProp226.xml"/><Relationship Id="rId3" Type="http://schemas.openxmlformats.org/officeDocument/2006/relationships/vmlDrawing" Target="../drawings/vmlDrawing13.vml"/><Relationship Id="rId21" Type="http://schemas.openxmlformats.org/officeDocument/2006/relationships/ctrlProp" Target="../ctrlProps/ctrlProp221.xml"/><Relationship Id="rId7" Type="http://schemas.openxmlformats.org/officeDocument/2006/relationships/ctrlProp" Target="../ctrlProps/ctrlProp207.xml"/><Relationship Id="rId12" Type="http://schemas.openxmlformats.org/officeDocument/2006/relationships/ctrlProp" Target="../ctrlProps/ctrlProp212.xml"/><Relationship Id="rId17" Type="http://schemas.openxmlformats.org/officeDocument/2006/relationships/ctrlProp" Target="../ctrlProps/ctrlProp217.xml"/><Relationship Id="rId25" Type="http://schemas.openxmlformats.org/officeDocument/2006/relationships/ctrlProp" Target="../ctrlProps/ctrlProp225.xml"/><Relationship Id="rId33" Type="http://schemas.openxmlformats.org/officeDocument/2006/relationships/ctrlProp" Target="../ctrlProps/ctrlProp233.xml"/><Relationship Id="rId2" Type="http://schemas.openxmlformats.org/officeDocument/2006/relationships/drawing" Target="../drawings/drawing13.xml"/><Relationship Id="rId16" Type="http://schemas.openxmlformats.org/officeDocument/2006/relationships/ctrlProp" Target="../ctrlProps/ctrlProp216.xml"/><Relationship Id="rId20" Type="http://schemas.openxmlformats.org/officeDocument/2006/relationships/ctrlProp" Target="../ctrlProps/ctrlProp220.xml"/><Relationship Id="rId29" Type="http://schemas.openxmlformats.org/officeDocument/2006/relationships/ctrlProp" Target="../ctrlProps/ctrlProp229.xml"/><Relationship Id="rId1" Type="http://schemas.openxmlformats.org/officeDocument/2006/relationships/printerSettings" Target="../printerSettings/printerSettings16.bin"/><Relationship Id="rId6" Type="http://schemas.openxmlformats.org/officeDocument/2006/relationships/ctrlProp" Target="../ctrlProps/ctrlProp206.xml"/><Relationship Id="rId11" Type="http://schemas.openxmlformats.org/officeDocument/2006/relationships/ctrlProp" Target="../ctrlProps/ctrlProp211.xml"/><Relationship Id="rId24" Type="http://schemas.openxmlformats.org/officeDocument/2006/relationships/ctrlProp" Target="../ctrlProps/ctrlProp224.xml"/><Relationship Id="rId32" Type="http://schemas.openxmlformats.org/officeDocument/2006/relationships/ctrlProp" Target="../ctrlProps/ctrlProp232.xml"/><Relationship Id="rId5" Type="http://schemas.openxmlformats.org/officeDocument/2006/relationships/ctrlProp" Target="../ctrlProps/ctrlProp205.xml"/><Relationship Id="rId15" Type="http://schemas.openxmlformats.org/officeDocument/2006/relationships/ctrlProp" Target="../ctrlProps/ctrlProp215.xml"/><Relationship Id="rId23" Type="http://schemas.openxmlformats.org/officeDocument/2006/relationships/ctrlProp" Target="../ctrlProps/ctrlProp223.xml"/><Relationship Id="rId28" Type="http://schemas.openxmlformats.org/officeDocument/2006/relationships/ctrlProp" Target="../ctrlProps/ctrlProp228.xml"/><Relationship Id="rId10" Type="http://schemas.openxmlformats.org/officeDocument/2006/relationships/ctrlProp" Target="../ctrlProps/ctrlProp210.xml"/><Relationship Id="rId19" Type="http://schemas.openxmlformats.org/officeDocument/2006/relationships/ctrlProp" Target="../ctrlProps/ctrlProp219.xml"/><Relationship Id="rId31" Type="http://schemas.openxmlformats.org/officeDocument/2006/relationships/ctrlProp" Target="../ctrlProps/ctrlProp231.xml"/><Relationship Id="rId4" Type="http://schemas.openxmlformats.org/officeDocument/2006/relationships/ctrlProp" Target="../ctrlProps/ctrlProp204.xml"/><Relationship Id="rId9" Type="http://schemas.openxmlformats.org/officeDocument/2006/relationships/ctrlProp" Target="../ctrlProps/ctrlProp209.xml"/><Relationship Id="rId14" Type="http://schemas.openxmlformats.org/officeDocument/2006/relationships/ctrlProp" Target="../ctrlProps/ctrlProp214.xml"/><Relationship Id="rId22" Type="http://schemas.openxmlformats.org/officeDocument/2006/relationships/ctrlProp" Target="../ctrlProps/ctrlProp222.xml"/><Relationship Id="rId27" Type="http://schemas.openxmlformats.org/officeDocument/2006/relationships/ctrlProp" Target="../ctrlProps/ctrlProp227.xml"/><Relationship Id="rId30" Type="http://schemas.openxmlformats.org/officeDocument/2006/relationships/ctrlProp" Target="../ctrlProps/ctrlProp230.xml"/><Relationship Id="rId8" Type="http://schemas.openxmlformats.org/officeDocument/2006/relationships/ctrlProp" Target="../ctrlProps/ctrlProp208.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38.xml"/><Relationship Id="rId13" Type="http://schemas.openxmlformats.org/officeDocument/2006/relationships/ctrlProp" Target="../ctrlProps/ctrlProp243.xml"/><Relationship Id="rId18" Type="http://schemas.openxmlformats.org/officeDocument/2006/relationships/ctrlProp" Target="../ctrlProps/ctrlProp248.xml"/><Relationship Id="rId26" Type="http://schemas.openxmlformats.org/officeDocument/2006/relationships/ctrlProp" Target="../ctrlProps/ctrlProp256.xml"/><Relationship Id="rId3" Type="http://schemas.openxmlformats.org/officeDocument/2006/relationships/vmlDrawing" Target="../drawings/vmlDrawing14.vml"/><Relationship Id="rId21" Type="http://schemas.openxmlformats.org/officeDocument/2006/relationships/ctrlProp" Target="../ctrlProps/ctrlProp251.xml"/><Relationship Id="rId7" Type="http://schemas.openxmlformats.org/officeDocument/2006/relationships/ctrlProp" Target="../ctrlProps/ctrlProp237.xml"/><Relationship Id="rId12" Type="http://schemas.openxmlformats.org/officeDocument/2006/relationships/ctrlProp" Target="../ctrlProps/ctrlProp242.xml"/><Relationship Id="rId17" Type="http://schemas.openxmlformats.org/officeDocument/2006/relationships/ctrlProp" Target="../ctrlProps/ctrlProp247.xml"/><Relationship Id="rId25" Type="http://schemas.openxmlformats.org/officeDocument/2006/relationships/ctrlProp" Target="../ctrlProps/ctrlProp255.xml"/><Relationship Id="rId2" Type="http://schemas.openxmlformats.org/officeDocument/2006/relationships/drawing" Target="../drawings/drawing14.xml"/><Relationship Id="rId16" Type="http://schemas.openxmlformats.org/officeDocument/2006/relationships/ctrlProp" Target="../ctrlProps/ctrlProp246.xml"/><Relationship Id="rId20" Type="http://schemas.openxmlformats.org/officeDocument/2006/relationships/ctrlProp" Target="../ctrlProps/ctrlProp250.xml"/><Relationship Id="rId29" Type="http://schemas.openxmlformats.org/officeDocument/2006/relationships/ctrlProp" Target="../ctrlProps/ctrlProp259.xml"/><Relationship Id="rId1" Type="http://schemas.openxmlformats.org/officeDocument/2006/relationships/printerSettings" Target="../printerSettings/printerSettings17.bin"/><Relationship Id="rId6" Type="http://schemas.openxmlformats.org/officeDocument/2006/relationships/ctrlProp" Target="../ctrlProps/ctrlProp236.xml"/><Relationship Id="rId11" Type="http://schemas.openxmlformats.org/officeDocument/2006/relationships/ctrlProp" Target="../ctrlProps/ctrlProp241.xml"/><Relationship Id="rId24" Type="http://schemas.openxmlformats.org/officeDocument/2006/relationships/ctrlProp" Target="../ctrlProps/ctrlProp254.xml"/><Relationship Id="rId5" Type="http://schemas.openxmlformats.org/officeDocument/2006/relationships/ctrlProp" Target="../ctrlProps/ctrlProp235.xml"/><Relationship Id="rId15" Type="http://schemas.openxmlformats.org/officeDocument/2006/relationships/ctrlProp" Target="../ctrlProps/ctrlProp245.xml"/><Relationship Id="rId23" Type="http://schemas.openxmlformats.org/officeDocument/2006/relationships/ctrlProp" Target="../ctrlProps/ctrlProp253.xml"/><Relationship Id="rId28" Type="http://schemas.openxmlformats.org/officeDocument/2006/relationships/ctrlProp" Target="../ctrlProps/ctrlProp258.xml"/><Relationship Id="rId10" Type="http://schemas.openxmlformats.org/officeDocument/2006/relationships/ctrlProp" Target="../ctrlProps/ctrlProp240.xml"/><Relationship Id="rId19" Type="http://schemas.openxmlformats.org/officeDocument/2006/relationships/ctrlProp" Target="../ctrlProps/ctrlProp249.xml"/><Relationship Id="rId31" Type="http://schemas.openxmlformats.org/officeDocument/2006/relationships/ctrlProp" Target="../ctrlProps/ctrlProp261.xml"/><Relationship Id="rId4" Type="http://schemas.openxmlformats.org/officeDocument/2006/relationships/ctrlProp" Target="../ctrlProps/ctrlProp234.xml"/><Relationship Id="rId9" Type="http://schemas.openxmlformats.org/officeDocument/2006/relationships/ctrlProp" Target="../ctrlProps/ctrlProp239.xml"/><Relationship Id="rId14" Type="http://schemas.openxmlformats.org/officeDocument/2006/relationships/ctrlProp" Target="../ctrlProps/ctrlProp244.xml"/><Relationship Id="rId22" Type="http://schemas.openxmlformats.org/officeDocument/2006/relationships/ctrlProp" Target="../ctrlProps/ctrlProp252.xml"/><Relationship Id="rId27" Type="http://schemas.openxmlformats.org/officeDocument/2006/relationships/ctrlProp" Target="../ctrlProps/ctrlProp257.xml"/><Relationship Id="rId30" Type="http://schemas.openxmlformats.org/officeDocument/2006/relationships/ctrlProp" Target="../ctrlProps/ctrlProp260.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66.xml"/><Relationship Id="rId13" Type="http://schemas.openxmlformats.org/officeDocument/2006/relationships/ctrlProp" Target="../ctrlProps/ctrlProp271.xml"/><Relationship Id="rId3" Type="http://schemas.openxmlformats.org/officeDocument/2006/relationships/vmlDrawing" Target="../drawings/vmlDrawing15.vml"/><Relationship Id="rId7" Type="http://schemas.openxmlformats.org/officeDocument/2006/relationships/ctrlProp" Target="../ctrlProps/ctrlProp265.xml"/><Relationship Id="rId12" Type="http://schemas.openxmlformats.org/officeDocument/2006/relationships/ctrlProp" Target="../ctrlProps/ctrlProp270.xml"/><Relationship Id="rId17" Type="http://schemas.openxmlformats.org/officeDocument/2006/relationships/ctrlProp" Target="../ctrlProps/ctrlProp275.xml"/><Relationship Id="rId2" Type="http://schemas.openxmlformats.org/officeDocument/2006/relationships/drawing" Target="../drawings/drawing15.xml"/><Relationship Id="rId16" Type="http://schemas.openxmlformats.org/officeDocument/2006/relationships/ctrlProp" Target="../ctrlProps/ctrlProp274.xml"/><Relationship Id="rId1" Type="http://schemas.openxmlformats.org/officeDocument/2006/relationships/printerSettings" Target="../printerSettings/printerSettings18.bin"/><Relationship Id="rId6" Type="http://schemas.openxmlformats.org/officeDocument/2006/relationships/ctrlProp" Target="../ctrlProps/ctrlProp264.xml"/><Relationship Id="rId11" Type="http://schemas.openxmlformats.org/officeDocument/2006/relationships/ctrlProp" Target="../ctrlProps/ctrlProp269.xml"/><Relationship Id="rId5" Type="http://schemas.openxmlformats.org/officeDocument/2006/relationships/ctrlProp" Target="../ctrlProps/ctrlProp263.xml"/><Relationship Id="rId15" Type="http://schemas.openxmlformats.org/officeDocument/2006/relationships/ctrlProp" Target="../ctrlProps/ctrlProp273.xml"/><Relationship Id="rId10" Type="http://schemas.openxmlformats.org/officeDocument/2006/relationships/ctrlProp" Target="../ctrlProps/ctrlProp268.xml"/><Relationship Id="rId4" Type="http://schemas.openxmlformats.org/officeDocument/2006/relationships/ctrlProp" Target="../ctrlProps/ctrlProp262.xml"/><Relationship Id="rId9" Type="http://schemas.openxmlformats.org/officeDocument/2006/relationships/ctrlProp" Target="../ctrlProps/ctrlProp267.xml"/><Relationship Id="rId14" Type="http://schemas.openxmlformats.org/officeDocument/2006/relationships/ctrlProp" Target="../ctrlProps/ctrlProp272.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280.xml"/><Relationship Id="rId13" Type="http://schemas.openxmlformats.org/officeDocument/2006/relationships/ctrlProp" Target="../ctrlProps/ctrlProp285.xml"/><Relationship Id="rId18" Type="http://schemas.openxmlformats.org/officeDocument/2006/relationships/ctrlProp" Target="../ctrlProps/ctrlProp290.xml"/><Relationship Id="rId26" Type="http://schemas.openxmlformats.org/officeDocument/2006/relationships/ctrlProp" Target="../ctrlProps/ctrlProp298.xml"/><Relationship Id="rId3" Type="http://schemas.openxmlformats.org/officeDocument/2006/relationships/vmlDrawing" Target="../drawings/vmlDrawing16.vml"/><Relationship Id="rId21" Type="http://schemas.openxmlformats.org/officeDocument/2006/relationships/ctrlProp" Target="../ctrlProps/ctrlProp293.xml"/><Relationship Id="rId7" Type="http://schemas.openxmlformats.org/officeDocument/2006/relationships/ctrlProp" Target="../ctrlProps/ctrlProp279.xml"/><Relationship Id="rId12" Type="http://schemas.openxmlformats.org/officeDocument/2006/relationships/ctrlProp" Target="../ctrlProps/ctrlProp284.xml"/><Relationship Id="rId17" Type="http://schemas.openxmlformats.org/officeDocument/2006/relationships/ctrlProp" Target="../ctrlProps/ctrlProp289.xml"/><Relationship Id="rId25" Type="http://schemas.openxmlformats.org/officeDocument/2006/relationships/ctrlProp" Target="../ctrlProps/ctrlProp297.xml"/><Relationship Id="rId2" Type="http://schemas.openxmlformats.org/officeDocument/2006/relationships/drawing" Target="../drawings/drawing16.xml"/><Relationship Id="rId16" Type="http://schemas.openxmlformats.org/officeDocument/2006/relationships/ctrlProp" Target="../ctrlProps/ctrlProp288.xml"/><Relationship Id="rId20" Type="http://schemas.openxmlformats.org/officeDocument/2006/relationships/ctrlProp" Target="../ctrlProps/ctrlProp292.xml"/><Relationship Id="rId29" Type="http://schemas.openxmlformats.org/officeDocument/2006/relationships/ctrlProp" Target="../ctrlProps/ctrlProp301.xml"/><Relationship Id="rId1" Type="http://schemas.openxmlformats.org/officeDocument/2006/relationships/printerSettings" Target="../printerSettings/printerSettings19.bin"/><Relationship Id="rId6" Type="http://schemas.openxmlformats.org/officeDocument/2006/relationships/ctrlProp" Target="../ctrlProps/ctrlProp278.xml"/><Relationship Id="rId11" Type="http://schemas.openxmlformats.org/officeDocument/2006/relationships/ctrlProp" Target="../ctrlProps/ctrlProp283.xml"/><Relationship Id="rId24" Type="http://schemas.openxmlformats.org/officeDocument/2006/relationships/ctrlProp" Target="../ctrlProps/ctrlProp296.xml"/><Relationship Id="rId32" Type="http://schemas.openxmlformats.org/officeDocument/2006/relationships/ctrlProp" Target="../ctrlProps/ctrlProp304.xml"/><Relationship Id="rId5" Type="http://schemas.openxmlformats.org/officeDocument/2006/relationships/ctrlProp" Target="../ctrlProps/ctrlProp277.xml"/><Relationship Id="rId15" Type="http://schemas.openxmlformats.org/officeDocument/2006/relationships/ctrlProp" Target="../ctrlProps/ctrlProp287.xml"/><Relationship Id="rId23" Type="http://schemas.openxmlformats.org/officeDocument/2006/relationships/ctrlProp" Target="../ctrlProps/ctrlProp295.xml"/><Relationship Id="rId28" Type="http://schemas.openxmlformats.org/officeDocument/2006/relationships/ctrlProp" Target="../ctrlProps/ctrlProp300.xml"/><Relationship Id="rId10" Type="http://schemas.openxmlformats.org/officeDocument/2006/relationships/ctrlProp" Target="../ctrlProps/ctrlProp282.xml"/><Relationship Id="rId19" Type="http://schemas.openxmlformats.org/officeDocument/2006/relationships/ctrlProp" Target="../ctrlProps/ctrlProp291.xml"/><Relationship Id="rId31" Type="http://schemas.openxmlformats.org/officeDocument/2006/relationships/ctrlProp" Target="../ctrlProps/ctrlProp303.xml"/><Relationship Id="rId4" Type="http://schemas.openxmlformats.org/officeDocument/2006/relationships/ctrlProp" Target="../ctrlProps/ctrlProp276.xml"/><Relationship Id="rId9" Type="http://schemas.openxmlformats.org/officeDocument/2006/relationships/ctrlProp" Target="../ctrlProps/ctrlProp281.xml"/><Relationship Id="rId14" Type="http://schemas.openxmlformats.org/officeDocument/2006/relationships/ctrlProp" Target="../ctrlProps/ctrlProp286.xml"/><Relationship Id="rId22" Type="http://schemas.openxmlformats.org/officeDocument/2006/relationships/ctrlProp" Target="../ctrlProps/ctrlProp294.xml"/><Relationship Id="rId27" Type="http://schemas.openxmlformats.org/officeDocument/2006/relationships/ctrlProp" Target="../ctrlProps/ctrlProp299.xml"/><Relationship Id="rId30" Type="http://schemas.openxmlformats.org/officeDocument/2006/relationships/ctrlProp" Target="../ctrlProps/ctrlProp30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309.xml"/><Relationship Id="rId13" Type="http://schemas.openxmlformats.org/officeDocument/2006/relationships/ctrlProp" Target="../ctrlProps/ctrlProp314.xml"/><Relationship Id="rId18" Type="http://schemas.openxmlformats.org/officeDocument/2006/relationships/ctrlProp" Target="../ctrlProps/ctrlProp319.xml"/><Relationship Id="rId26" Type="http://schemas.openxmlformats.org/officeDocument/2006/relationships/ctrlProp" Target="../ctrlProps/ctrlProp327.xml"/><Relationship Id="rId3" Type="http://schemas.openxmlformats.org/officeDocument/2006/relationships/vmlDrawing" Target="../drawings/vmlDrawing17.vml"/><Relationship Id="rId21" Type="http://schemas.openxmlformats.org/officeDocument/2006/relationships/ctrlProp" Target="../ctrlProps/ctrlProp322.xml"/><Relationship Id="rId7" Type="http://schemas.openxmlformats.org/officeDocument/2006/relationships/ctrlProp" Target="../ctrlProps/ctrlProp308.xml"/><Relationship Id="rId12" Type="http://schemas.openxmlformats.org/officeDocument/2006/relationships/ctrlProp" Target="../ctrlProps/ctrlProp313.xml"/><Relationship Id="rId17" Type="http://schemas.openxmlformats.org/officeDocument/2006/relationships/ctrlProp" Target="../ctrlProps/ctrlProp318.xml"/><Relationship Id="rId25" Type="http://schemas.openxmlformats.org/officeDocument/2006/relationships/ctrlProp" Target="../ctrlProps/ctrlProp326.xml"/><Relationship Id="rId2" Type="http://schemas.openxmlformats.org/officeDocument/2006/relationships/drawing" Target="../drawings/drawing17.xml"/><Relationship Id="rId16" Type="http://schemas.openxmlformats.org/officeDocument/2006/relationships/ctrlProp" Target="../ctrlProps/ctrlProp317.xml"/><Relationship Id="rId20" Type="http://schemas.openxmlformats.org/officeDocument/2006/relationships/ctrlProp" Target="../ctrlProps/ctrlProp321.xml"/><Relationship Id="rId29" Type="http://schemas.openxmlformats.org/officeDocument/2006/relationships/ctrlProp" Target="../ctrlProps/ctrlProp330.xml"/><Relationship Id="rId1" Type="http://schemas.openxmlformats.org/officeDocument/2006/relationships/printerSettings" Target="../printerSettings/printerSettings20.bin"/><Relationship Id="rId6" Type="http://schemas.openxmlformats.org/officeDocument/2006/relationships/ctrlProp" Target="../ctrlProps/ctrlProp307.xml"/><Relationship Id="rId11" Type="http://schemas.openxmlformats.org/officeDocument/2006/relationships/ctrlProp" Target="../ctrlProps/ctrlProp312.xml"/><Relationship Id="rId24" Type="http://schemas.openxmlformats.org/officeDocument/2006/relationships/ctrlProp" Target="../ctrlProps/ctrlProp325.xml"/><Relationship Id="rId32" Type="http://schemas.openxmlformats.org/officeDocument/2006/relationships/ctrlProp" Target="../ctrlProps/ctrlProp333.xml"/><Relationship Id="rId5" Type="http://schemas.openxmlformats.org/officeDocument/2006/relationships/ctrlProp" Target="../ctrlProps/ctrlProp306.xml"/><Relationship Id="rId15" Type="http://schemas.openxmlformats.org/officeDocument/2006/relationships/ctrlProp" Target="../ctrlProps/ctrlProp316.xml"/><Relationship Id="rId23" Type="http://schemas.openxmlformats.org/officeDocument/2006/relationships/ctrlProp" Target="../ctrlProps/ctrlProp324.xml"/><Relationship Id="rId28" Type="http://schemas.openxmlformats.org/officeDocument/2006/relationships/ctrlProp" Target="../ctrlProps/ctrlProp329.xml"/><Relationship Id="rId10" Type="http://schemas.openxmlformats.org/officeDocument/2006/relationships/ctrlProp" Target="../ctrlProps/ctrlProp311.xml"/><Relationship Id="rId19" Type="http://schemas.openxmlformats.org/officeDocument/2006/relationships/ctrlProp" Target="../ctrlProps/ctrlProp320.xml"/><Relationship Id="rId31" Type="http://schemas.openxmlformats.org/officeDocument/2006/relationships/ctrlProp" Target="../ctrlProps/ctrlProp332.xml"/><Relationship Id="rId4" Type="http://schemas.openxmlformats.org/officeDocument/2006/relationships/ctrlProp" Target="../ctrlProps/ctrlProp305.xml"/><Relationship Id="rId9" Type="http://schemas.openxmlformats.org/officeDocument/2006/relationships/ctrlProp" Target="../ctrlProps/ctrlProp310.xml"/><Relationship Id="rId14" Type="http://schemas.openxmlformats.org/officeDocument/2006/relationships/ctrlProp" Target="../ctrlProps/ctrlProp315.xml"/><Relationship Id="rId22" Type="http://schemas.openxmlformats.org/officeDocument/2006/relationships/ctrlProp" Target="../ctrlProps/ctrlProp323.xml"/><Relationship Id="rId27" Type="http://schemas.openxmlformats.org/officeDocument/2006/relationships/ctrlProp" Target="../ctrlProps/ctrlProp328.xml"/><Relationship Id="rId30" Type="http://schemas.openxmlformats.org/officeDocument/2006/relationships/ctrlProp" Target="../ctrlProps/ctrlProp331.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338.xml"/><Relationship Id="rId13" Type="http://schemas.openxmlformats.org/officeDocument/2006/relationships/ctrlProp" Target="../ctrlProps/ctrlProp343.xml"/><Relationship Id="rId18" Type="http://schemas.openxmlformats.org/officeDocument/2006/relationships/ctrlProp" Target="../ctrlProps/ctrlProp348.xml"/><Relationship Id="rId26" Type="http://schemas.openxmlformats.org/officeDocument/2006/relationships/ctrlProp" Target="../ctrlProps/ctrlProp356.xml"/><Relationship Id="rId3" Type="http://schemas.openxmlformats.org/officeDocument/2006/relationships/vmlDrawing" Target="../drawings/vmlDrawing18.vml"/><Relationship Id="rId21" Type="http://schemas.openxmlformats.org/officeDocument/2006/relationships/ctrlProp" Target="../ctrlProps/ctrlProp351.xml"/><Relationship Id="rId7" Type="http://schemas.openxmlformats.org/officeDocument/2006/relationships/ctrlProp" Target="../ctrlProps/ctrlProp337.xml"/><Relationship Id="rId12" Type="http://schemas.openxmlformats.org/officeDocument/2006/relationships/ctrlProp" Target="../ctrlProps/ctrlProp342.xml"/><Relationship Id="rId17" Type="http://schemas.openxmlformats.org/officeDocument/2006/relationships/ctrlProp" Target="../ctrlProps/ctrlProp347.xml"/><Relationship Id="rId25" Type="http://schemas.openxmlformats.org/officeDocument/2006/relationships/ctrlProp" Target="../ctrlProps/ctrlProp355.xml"/><Relationship Id="rId2" Type="http://schemas.openxmlformats.org/officeDocument/2006/relationships/drawing" Target="../drawings/drawing18.xml"/><Relationship Id="rId16" Type="http://schemas.openxmlformats.org/officeDocument/2006/relationships/ctrlProp" Target="../ctrlProps/ctrlProp346.xml"/><Relationship Id="rId20" Type="http://schemas.openxmlformats.org/officeDocument/2006/relationships/ctrlProp" Target="../ctrlProps/ctrlProp350.xml"/><Relationship Id="rId1" Type="http://schemas.openxmlformats.org/officeDocument/2006/relationships/printerSettings" Target="../printerSettings/printerSettings21.bin"/><Relationship Id="rId6" Type="http://schemas.openxmlformats.org/officeDocument/2006/relationships/ctrlProp" Target="../ctrlProps/ctrlProp336.xml"/><Relationship Id="rId11" Type="http://schemas.openxmlformats.org/officeDocument/2006/relationships/ctrlProp" Target="../ctrlProps/ctrlProp341.xml"/><Relationship Id="rId24" Type="http://schemas.openxmlformats.org/officeDocument/2006/relationships/ctrlProp" Target="../ctrlProps/ctrlProp354.xml"/><Relationship Id="rId5" Type="http://schemas.openxmlformats.org/officeDocument/2006/relationships/ctrlProp" Target="../ctrlProps/ctrlProp335.xml"/><Relationship Id="rId15" Type="http://schemas.openxmlformats.org/officeDocument/2006/relationships/ctrlProp" Target="../ctrlProps/ctrlProp345.xml"/><Relationship Id="rId23" Type="http://schemas.openxmlformats.org/officeDocument/2006/relationships/ctrlProp" Target="../ctrlProps/ctrlProp353.xml"/><Relationship Id="rId28" Type="http://schemas.openxmlformats.org/officeDocument/2006/relationships/ctrlProp" Target="../ctrlProps/ctrlProp358.xml"/><Relationship Id="rId10" Type="http://schemas.openxmlformats.org/officeDocument/2006/relationships/ctrlProp" Target="../ctrlProps/ctrlProp340.xml"/><Relationship Id="rId19" Type="http://schemas.openxmlformats.org/officeDocument/2006/relationships/ctrlProp" Target="../ctrlProps/ctrlProp349.xml"/><Relationship Id="rId4" Type="http://schemas.openxmlformats.org/officeDocument/2006/relationships/ctrlProp" Target="../ctrlProps/ctrlProp334.xml"/><Relationship Id="rId9" Type="http://schemas.openxmlformats.org/officeDocument/2006/relationships/ctrlProp" Target="../ctrlProps/ctrlProp339.xml"/><Relationship Id="rId14" Type="http://schemas.openxmlformats.org/officeDocument/2006/relationships/ctrlProp" Target="../ctrlProps/ctrlProp344.xml"/><Relationship Id="rId22" Type="http://schemas.openxmlformats.org/officeDocument/2006/relationships/ctrlProp" Target="../ctrlProps/ctrlProp352.xml"/><Relationship Id="rId27" Type="http://schemas.openxmlformats.org/officeDocument/2006/relationships/ctrlProp" Target="../ctrlProps/ctrlProp357.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63.xml"/><Relationship Id="rId13" Type="http://schemas.openxmlformats.org/officeDocument/2006/relationships/ctrlProp" Target="../ctrlProps/ctrlProp368.xml"/><Relationship Id="rId18" Type="http://schemas.openxmlformats.org/officeDocument/2006/relationships/ctrlProp" Target="../ctrlProps/ctrlProp373.xml"/><Relationship Id="rId3" Type="http://schemas.openxmlformats.org/officeDocument/2006/relationships/vmlDrawing" Target="../drawings/vmlDrawing19.vml"/><Relationship Id="rId21" Type="http://schemas.openxmlformats.org/officeDocument/2006/relationships/ctrlProp" Target="../ctrlProps/ctrlProp376.xml"/><Relationship Id="rId7" Type="http://schemas.openxmlformats.org/officeDocument/2006/relationships/ctrlProp" Target="../ctrlProps/ctrlProp362.xml"/><Relationship Id="rId12" Type="http://schemas.openxmlformats.org/officeDocument/2006/relationships/ctrlProp" Target="../ctrlProps/ctrlProp367.xml"/><Relationship Id="rId17" Type="http://schemas.openxmlformats.org/officeDocument/2006/relationships/ctrlProp" Target="../ctrlProps/ctrlProp372.xml"/><Relationship Id="rId2" Type="http://schemas.openxmlformats.org/officeDocument/2006/relationships/drawing" Target="../drawings/drawing19.xml"/><Relationship Id="rId16" Type="http://schemas.openxmlformats.org/officeDocument/2006/relationships/ctrlProp" Target="../ctrlProps/ctrlProp371.xml"/><Relationship Id="rId20" Type="http://schemas.openxmlformats.org/officeDocument/2006/relationships/ctrlProp" Target="../ctrlProps/ctrlProp375.xml"/><Relationship Id="rId1" Type="http://schemas.openxmlformats.org/officeDocument/2006/relationships/printerSettings" Target="../printerSettings/printerSettings22.bin"/><Relationship Id="rId6" Type="http://schemas.openxmlformats.org/officeDocument/2006/relationships/ctrlProp" Target="../ctrlProps/ctrlProp361.xml"/><Relationship Id="rId11" Type="http://schemas.openxmlformats.org/officeDocument/2006/relationships/ctrlProp" Target="../ctrlProps/ctrlProp366.xml"/><Relationship Id="rId24" Type="http://schemas.openxmlformats.org/officeDocument/2006/relationships/ctrlProp" Target="../ctrlProps/ctrlProp379.xml"/><Relationship Id="rId5" Type="http://schemas.openxmlformats.org/officeDocument/2006/relationships/ctrlProp" Target="../ctrlProps/ctrlProp360.xml"/><Relationship Id="rId15" Type="http://schemas.openxmlformats.org/officeDocument/2006/relationships/ctrlProp" Target="../ctrlProps/ctrlProp370.xml"/><Relationship Id="rId23" Type="http://schemas.openxmlformats.org/officeDocument/2006/relationships/ctrlProp" Target="../ctrlProps/ctrlProp378.xml"/><Relationship Id="rId10" Type="http://schemas.openxmlformats.org/officeDocument/2006/relationships/ctrlProp" Target="../ctrlProps/ctrlProp365.xml"/><Relationship Id="rId19" Type="http://schemas.openxmlformats.org/officeDocument/2006/relationships/ctrlProp" Target="../ctrlProps/ctrlProp374.xml"/><Relationship Id="rId4" Type="http://schemas.openxmlformats.org/officeDocument/2006/relationships/ctrlProp" Target="../ctrlProps/ctrlProp359.xml"/><Relationship Id="rId9" Type="http://schemas.openxmlformats.org/officeDocument/2006/relationships/ctrlProp" Target="../ctrlProps/ctrlProp364.xml"/><Relationship Id="rId14" Type="http://schemas.openxmlformats.org/officeDocument/2006/relationships/ctrlProp" Target="../ctrlProps/ctrlProp369.xml"/><Relationship Id="rId22" Type="http://schemas.openxmlformats.org/officeDocument/2006/relationships/ctrlProp" Target="../ctrlProps/ctrlProp377.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389.xml"/><Relationship Id="rId18" Type="http://schemas.openxmlformats.org/officeDocument/2006/relationships/ctrlProp" Target="../ctrlProps/ctrlProp394.xml"/><Relationship Id="rId26" Type="http://schemas.openxmlformats.org/officeDocument/2006/relationships/ctrlProp" Target="../ctrlProps/ctrlProp402.xml"/><Relationship Id="rId39" Type="http://schemas.openxmlformats.org/officeDocument/2006/relationships/ctrlProp" Target="../ctrlProps/ctrlProp415.xml"/><Relationship Id="rId21" Type="http://schemas.openxmlformats.org/officeDocument/2006/relationships/ctrlProp" Target="../ctrlProps/ctrlProp397.xml"/><Relationship Id="rId34" Type="http://schemas.openxmlformats.org/officeDocument/2006/relationships/ctrlProp" Target="../ctrlProps/ctrlProp410.xml"/><Relationship Id="rId42" Type="http://schemas.openxmlformats.org/officeDocument/2006/relationships/ctrlProp" Target="../ctrlProps/ctrlProp418.xml"/><Relationship Id="rId47" Type="http://schemas.openxmlformats.org/officeDocument/2006/relationships/ctrlProp" Target="../ctrlProps/ctrlProp423.xml"/><Relationship Id="rId50" Type="http://schemas.openxmlformats.org/officeDocument/2006/relationships/ctrlProp" Target="../ctrlProps/ctrlProp426.xml"/><Relationship Id="rId55" Type="http://schemas.openxmlformats.org/officeDocument/2006/relationships/ctrlProp" Target="../ctrlProps/ctrlProp431.xml"/><Relationship Id="rId7" Type="http://schemas.openxmlformats.org/officeDocument/2006/relationships/ctrlProp" Target="../ctrlProps/ctrlProp383.xml"/><Relationship Id="rId2" Type="http://schemas.openxmlformats.org/officeDocument/2006/relationships/drawing" Target="../drawings/drawing20.xml"/><Relationship Id="rId16" Type="http://schemas.openxmlformats.org/officeDocument/2006/relationships/ctrlProp" Target="../ctrlProps/ctrlProp392.xml"/><Relationship Id="rId29" Type="http://schemas.openxmlformats.org/officeDocument/2006/relationships/ctrlProp" Target="../ctrlProps/ctrlProp405.xml"/><Relationship Id="rId11" Type="http://schemas.openxmlformats.org/officeDocument/2006/relationships/ctrlProp" Target="../ctrlProps/ctrlProp387.xml"/><Relationship Id="rId24" Type="http://schemas.openxmlformats.org/officeDocument/2006/relationships/ctrlProp" Target="../ctrlProps/ctrlProp400.xml"/><Relationship Id="rId32" Type="http://schemas.openxmlformats.org/officeDocument/2006/relationships/ctrlProp" Target="../ctrlProps/ctrlProp408.xml"/><Relationship Id="rId37" Type="http://schemas.openxmlformats.org/officeDocument/2006/relationships/ctrlProp" Target="../ctrlProps/ctrlProp413.xml"/><Relationship Id="rId40" Type="http://schemas.openxmlformats.org/officeDocument/2006/relationships/ctrlProp" Target="../ctrlProps/ctrlProp416.xml"/><Relationship Id="rId45" Type="http://schemas.openxmlformats.org/officeDocument/2006/relationships/ctrlProp" Target="../ctrlProps/ctrlProp421.xml"/><Relationship Id="rId53" Type="http://schemas.openxmlformats.org/officeDocument/2006/relationships/ctrlProp" Target="../ctrlProps/ctrlProp429.xml"/><Relationship Id="rId58" Type="http://schemas.openxmlformats.org/officeDocument/2006/relationships/ctrlProp" Target="../ctrlProps/ctrlProp434.xml"/><Relationship Id="rId5" Type="http://schemas.openxmlformats.org/officeDocument/2006/relationships/ctrlProp" Target="../ctrlProps/ctrlProp381.xml"/><Relationship Id="rId61" Type="http://schemas.openxmlformats.org/officeDocument/2006/relationships/ctrlProp" Target="../ctrlProps/ctrlProp437.xml"/><Relationship Id="rId19" Type="http://schemas.openxmlformats.org/officeDocument/2006/relationships/ctrlProp" Target="../ctrlProps/ctrlProp395.xml"/><Relationship Id="rId14" Type="http://schemas.openxmlformats.org/officeDocument/2006/relationships/ctrlProp" Target="../ctrlProps/ctrlProp390.xml"/><Relationship Id="rId22" Type="http://schemas.openxmlformats.org/officeDocument/2006/relationships/ctrlProp" Target="../ctrlProps/ctrlProp398.xml"/><Relationship Id="rId27" Type="http://schemas.openxmlformats.org/officeDocument/2006/relationships/ctrlProp" Target="../ctrlProps/ctrlProp403.xml"/><Relationship Id="rId30" Type="http://schemas.openxmlformats.org/officeDocument/2006/relationships/ctrlProp" Target="../ctrlProps/ctrlProp406.xml"/><Relationship Id="rId35" Type="http://schemas.openxmlformats.org/officeDocument/2006/relationships/ctrlProp" Target="../ctrlProps/ctrlProp411.xml"/><Relationship Id="rId43" Type="http://schemas.openxmlformats.org/officeDocument/2006/relationships/ctrlProp" Target="../ctrlProps/ctrlProp419.xml"/><Relationship Id="rId48" Type="http://schemas.openxmlformats.org/officeDocument/2006/relationships/ctrlProp" Target="../ctrlProps/ctrlProp424.xml"/><Relationship Id="rId56" Type="http://schemas.openxmlformats.org/officeDocument/2006/relationships/ctrlProp" Target="../ctrlProps/ctrlProp432.xml"/><Relationship Id="rId8" Type="http://schemas.openxmlformats.org/officeDocument/2006/relationships/ctrlProp" Target="../ctrlProps/ctrlProp384.xml"/><Relationship Id="rId51" Type="http://schemas.openxmlformats.org/officeDocument/2006/relationships/ctrlProp" Target="../ctrlProps/ctrlProp427.xml"/><Relationship Id="rId3" Type="http://schemas.openxmlformats.org/officeDocument/2006/relationships/vmlDrawing" Target="../drawings/vmlDrawing20.vml"/><Relationship Id="rId12" Type="http://schemas.openxmlformats.org/officeDocument/2006/relationships/ctrlProp" Target="../ctrlProps/ctrlProp388.xml"/><Relationship Id="rId17" Type="http://schemas.openxmlformats.org/officeDocument/2006/relationships/ctrlProp" Target="../ctrlProps/ctrlProp393.xml"/><Relationship Id="rId25" Type="http://schemas.openxmlformats.org/officeDocument/2006/relationships/ctrlProp" Target="../ctrlProps/ctrlProp401.xml"/><Relationship Id="rId33" Type="http://schemas.openxmlformats.org/officeDocument/2006/relationships/ctrlProp" Target="../ctrlProps/ctrlProp409.xml"/><Relationship Id="rId38" Type="http://schemas.openxmlformats.org/officeDocument/2006/relationships/ctrlProp" Target="../ctrlProps/ctrlProp414.xml"/><Relationship Id="rId46" Type="http://schemas.openxmlformats.org/officeDocument/2006/relationships/ctrlProp" Target="../ctrlProps/ctrlProp422.xml"/><Relationship Id="rId59" Type="http://schemas.openxmlformats.org/officeDocument/2006/relationships/ctrlProp" Target="../ctrlProps/ctrlProp435.xml"/><Relationship Id="rId20" Type="http://schemas.openxmlformats.org/officeDocument/2006/relationships/ctrlProp" Target="../ctrlProps/ctrlProp396.xml"/><Relationship Id="rId41" Type="http://schemas.openxmlformats.org/officeDocument/2006/relationships/ctrlProp" Target="../ctrlProps/ctrlProp417.xml"/><Relationship Id="rId54" Type="http://schemas.openxmlformats.org/officeDocument/2006/relationships/ctrlProp" Target="../ctrlProps/ctrlProp430.xml"/><Relationship Id="rId1" Type="http://schemas.openxmlformats.org/officeDocument/2006/relationships/printerSettings" Target="../printerSettings/printerSettings23.bin"/><Relationship Id="rId6" Type="http://schemas.openxmlformats.org/officeDocument/2006/relationships/ctrlProp" Target="../ctrlProps/ctrlProp382.xml"/><Relationship Id="rId15" Type="http://schemas.openxmlformats.org/officeDocument/2006/relationships/ctrlProp" Target="../ctrlProps/ctrlProp391.xml"/><Relationship Id="rId23" Type="http://schemas.openxmlformats.org/officeDocument/2006/relationships/ctrlProp" Target="../ctrlProps/ctrlProp399.xml"/><Relationship Id="rId28" Type="http://schemas.openxmlformats.org/officeDocument/2006/relationships/ctrlProp" Target="../ctrlProps/ctrlProp404.xml"/><Relationship Id="rId36" Type="http://schemas.openxmlformats.org/officeDocument/2006/relationships/ctrlProp" Target="../ctrlProps/ctrlProp412.xml"/><Relationship Id="rId49" Type="http://schemas.openxmlformats.org/officeDocument/2006/relationships/ctrlProp" Target="../ctrlProps/ctrlProp425.xml"/><Relationship Id="rId57" Type="http://schemas.openxmlformats.org/officeDocument/2006/relationships/ctrlProp" Target="../ctrlProps/ctrlProp433.xml"/><Relationship Id="rId10" Type="http://schemas.openxmlformats.org/officeDocument/2006/relationships/ctrlProp" Target="../ctrlProps/ctrlProp386.xml"/><Relationship Id="rId31" Type="http://schemas.openxmlformats.org/officeDocument/2006/relationships/ctrlProp" Target="../ctrlProps/ctrlProp407.xml"/><Relationship Id="rId44" Type="http://schemas.openxmlformats.org/officeDocument/2006/relationships/ctrlProp" Target="../ctrlProps/ctrlProp420.xml"/><Relationship Id="rId52" Type="http://schemas.openxmlformats.org/officeDocument/2006/relationships/ctrlProp" Target="../ctrlProps/ctrlProp428.xml"/><Relationship Id="rId60" Type="http://schemas.openxmlformats.org/officeDocument/2006/relationships/ctrlProp" Target="../ctrlProps/ctrlProp436.xml"/><Relationship Id="rId4" Type="http://schemas.openxmlformats.org/officeDocument/2006/relationships/ctrlProp" Target="../ctrlProps/ctrlProp380.xml"/><Relationship Id="rId9" Type="http://schemas.openxmlformats.org/officeDocument/2006/relationships/ctrlProp" Target="../ctrlProps/ctrlProp385.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441.xml"/><Relationship Id="rId13" Type="http://schemas.openxmlformats.org/officeDocument/2006/relationships/ctrlProp" Target="../ctrlProps/ctrlProp446.xml"/><Relationship Id="rId18" Type="http://schemas.openxmlformats.org/officeDocument/2006/relationships/ctrlProp" Target="../ctrlProps/ctrlProp451.xml"/><Relationship Id="rId3" Type="http://schemas.openxmlformats.org/officeDocument/2006/relationships/drawing" Target="../drawings/drawing21.xml"/><Relationship Id="rId21" Type="http://schemas.openxmlformats.org/officeDocument/2006/relationships/ctrlProp" Target="../ctrlProps/ctrlProp454.xml"/><Relationship Id="rId7" Type="http://schemas.openxmlformats.org/officeDocument/2006/relationships/ctrlProp" Target="../ctrlProps/ctrlProp440.xml"/><Relationship Id="rId12" Type="http://schemas.openxmlformats.org/officeDocument/2006/relationships/ctrlProp" Target="../ctrlProps/ctrlProp445.xml"/><Relationship Id="rId17" Type="http://schemas.openxmlformats.org/officeDocument/2006/relationships/ctrlProp" Target="../ctrlProps/ctrlProp450.xml"/><Relationship Id="rId2" Type="http://schemas.openxmlformats.org/officeDocument/2006/relationships/printerSettings" Target="../printerSettings/printerSettings24.bin"/><Relationship Id="rId16" Type="http://schemas.openxmlformats.org/officeDocument/2006/relationships/ctrlProp" Target="../ctrlProps/ctrlProp449.xml"/><Relationship Id="rId20" Type="http://schemas.openxmlformats.org/officeDocument/2006/relationships/ctrlProp" Target="../ctrlProps/ctrlProp453.xml"/><Relationship Id="rId1" Type="http://schemas.openxmlformats.org/officeDocument/2006/relationships/hyperlink" Target="https://elaws.e-gov.go.jp/document?lawid=426M60000182002_20230401_505M60000182002" TargetMode="External"/><Relationship Id="rId6" Type="http://schemas.openxmlformats.org/officeDocument/2006/relationships/ctrlProp" Target="../ctrlProps/ctrlProp439.xml"/><Relationship Id="rId11" Type="http://schemas.openxmlformats.org/officeDocument/2006/relationships/ctrlProp" Target="../ctrlProps/ctrlProp444.xml"/><Relationship Id="rId24" Type="http://schemas.openxmlformats.org/officeDocument/2006/relationships/ctrlProp" Target="../ctrlProps/ctrlProp457.xml"/><Relationship Id="rId5" Type="http://schemas.openxmlformats.org/officeDocument/2006/relationships/ctrlProp" Target="../ctrlProps/ctrlProp438.xml"/><Relationship Id="rId15" Type="http://schemas.openxmlformats.org/officeDocument/2006/relationships/ctrlProp" Target="../ctrlProps/ctrlProp448.xml"/><Relationship Id="rId23" Type="http://schemas.openxmlformats.org/officeDocument/2006/relationships/ctrlProp" Target="../ctrlProps/ctrlProp456.xml"/><Relationship Id="rId10" Type="http://schemas.openxmlformats.org/officeDocument/2006/relationships/ctrlProp" Target="../ctrlProps/ctrlProp443.xml"/><Relationship Id="rId19" Type="http://schemas.openxmlformats.org/officeDocument/2006/relationships/ctrlProp" Target="../ctrlProps/ctrlProp452.xml"/><Relationship Id="rId4" Type="http://schemas.openxmlformats.org/officeDocument/2006/relationships/vmlDrawing" Target="../drawings/vmlDrawing21.vml"/><Relationship Id="rId9" Type="http://schemas.openxmlformats.org/officeDocument/2006/relationships/ctrlProp" Target="../ctrlProps/ctrlProp442.xml"/><Relationship Id="rId14" Type="http://schemas.openxmlformats.org/officeDocument/2006/relationships/ctrlProp" Target="../ctrlProps/ctrlProp447.xml"/><Relationship Id="rId22" Type="http://schemas.openxmlformats.org/officeDocument/2006/relationships/ctrlProp" Target="../ctrlProps/ctrlProp455.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omments" Target="../comments2.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52.xml"/><Relationship Id="rId18" Type="http://schemas.openxmlformats.org/officeDocument/2006/relationships/ctrlProp" Target="../ctrlProps/ctrlProp57.xml"/><Relationship Id="rId26" Type="http://schemas.openxmlformats.org/officeDocument/2006/relationships/ctrlProp" Target="../ctrlProps/ctrlProp65.xml"/><Relationship Id="rId3" Type="http://schemas.openxmlformats.org/officeDocument/2006/relationships/vmlDrawing" Target="../drawings/vmlDrawing3.vml"/><Relationship Id="rId21" Type="http://schemas.openxmlformats.org/officeDocument/2006/relationships/ctrlProp" Target="../ctrlProps/ctrlProp60.xml"/><Relationship Id="rId34" Type="http://schemas.openxmlformats.org/officeDocument/2006/relationships/ctrlProp" Target="../ctrlProps/ctrlProp73.xml"/><Relationship Id="rId7" Type="http://schemas.openxmlformats.org/officeDocument/2006/relationships/ctrlProp" Target="../ctrlProps/ctrlProp46.xml"/><Relationship Id="rId12" Type="http://schemas.openxmlformats.org/officeDocument/2006/relationships/ctrlProp" Target="../ctrlProps/ctrlProp51.xml"/><Relationship Id="rId17" Type="http://schemas.openxmlformats.org/officeDocument/2006/relationships/ctrlProp" Target="../ctrlProps/ctrlProp56.xml"/><Relationship Id="rId25" Type="http://schemas.openxmlformats.org/officeDocument/2006/relationships/ctrlProp" Target="../ctrlProps/ctrlProp64.xml"/><Relationship Id="rId33" Type="http://schemas.openxmlformats.org/officeDocument/2006/relationships/ctrlProp" Target="../ctrlProps/ctrlProp72.xml"/><Relationship Id="rId2" Type="http://schemas.openxmlformats.org/officeDocument/2006/relationships/drawing" Target="../drawings/drawing3.xml"/><Relationship Id="rId16" Type="http://schemas.openxmlformats.org/officeDocument/2006/relationships/ctrlProp" Target="../ctrlProps/ctrlProp55.xml"/><Relationship Id="rId20" Type="http://schemas.openxmlformats.org/officeDocument/2006/relationships/ctrlProp" Target="../ctrlProps/ctrlProp59.xml"/><Relationship Id="rId29" Type="http://schemas.openxmlformats.org/officeDocument/2006/relationships/ctrlProp" Target="../ctrlProps/ctrlProp68.xml"/><Relationship Id="rId1" Type="http://schemas.openxmlformats.org/officeDocument/2006/relationships/printerSettings" Target="../printerSettings/printerSettings4.bin"/><Relationship Id="rId6" Type="http://schemas.openxmlformats.org/officeDocument/2006/relationships/ctrlProp" Target="../ctrlProps/ctrlProp45.xml"/><Relationship Id="rId11" Type="http://schemas.openxmlformats.org/officeDocument/2006/relationships/ctrlProp" Target="../ctrlProps/ctrlProp50.xml"/><Relationship Id="rId24" Type="http://schemas.openxmlformats.org/officeDocument/2006/relationships/ctrlProp" Target="../ctrlProps/ctrlProp63.xml"/><Relationship Id="rId32" Type="http://schemas.openxmlformats.org/officeDocument/2006/relationships/ctrlProp" Target="../ctrlProps/ctrlProp71.xml"/><Relationship Id="rId5" Type="http://schemas.openxmlformats.org/officeDocument/2006/relationships/ctrlProp" Target="../ctrlProps/ctrlProp44.xml"/><Relationship Id="rId15" Type="http://schemas.openxmlformats.org/officeDocument/2006/relationships/ctrlProp" Target="../ctrlProps/ctrlProp54.xml"/><Relationship Id="rId23" Type="http://schemas.openxmlformats.org/officeDocument/2006/relationships/ctrlProp" Target="../ctrlProps/ctrlProp62.xml"/><Relationship Id="rId28" Type="http://schemas.openxmlformats.org/officeDocument/2006/relationships/ctrlProp" Target="../ctrlProps/ctrlProp67.xml"/><Relationship Id="rId36" Type="http://schemas.openxmlformats.org/officeDocument/2006/relationships/ctrlProp" Target="../ctrlProps/ctrlProp75.xml"/><Relationship Id="rId10" Type="http://schemas.openxmlformats.org/officeDocument/2006/relationships/ctrlProp" Target="../ctrlProps/ctrlProp49.xml"/><Relationship Id="rId19" Type="http://schemas.openxmlformats.org/officeDocument/2006/relationships/ctrlProp" Target="../ctrlProps/ctrlProp58.xml"/><Relationship Id="rId31" Type="http://schemas.openxmlformats.org/officeDocument/2006/relationships/ctrlProp" Target="../ctrlProps/ctrlProp70.xml"/><Relationship Id="rId4" Type="http://schemas.openxmlformats.org/officeDocument/2006/relationships/ctrlProp" Target="../ctrlProps/ctrlProp43.xml"/><Relationship Id="rId9" Type="http://schemas.openxmlformats.org/officeDocument/2006/relationships/ctrlProp" Target="../ctrlProps/ctrlProp48.xml"/><Relationship Id="rId14" Type="http://schemas.openxmlformats.org/officeDocument/2006/relationships/ctrlProp" Target="../ctrlProps/ctrlProp53.xml"/><Relationship Id="rId22" Type="http://schemas.openxmlformats.org/officeDocument/2006/relationships/ctrlProp" Target="../ctrlProps/ctrlProp61.xml"/><Relationship Id="rId27" Type="http://schemas.openxmlformats.org/officeDocument/2006/relationships/ctrlProp" Target="../ctrlProps/ctrlProp66.xml"/><Relationship Id="rId30" Type="http://schemas.openxmlformats.org/officeDocument/2006/relationships/ctrlProp" Target="../ctrlProps/ctrlProp69.xml"/><Relationship Id="rId35" Type="http://schemas.openxmlformats.org/officeDocument/2006/relationships/ctrlProp" Target="../ctrlProps/ctrlProp74.xml"/><Relationship Id="rId8" Type="http://schemas.openxmlformats.org/officeDocument/2006/relationships/ctrlProp" Target="../ctrlProps/ctrlProp47.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80.xml"/><Relationship Id="rId13" Type="http://schemas.openxmlformats.org/officeDocument/2006/relationships/ctrlProp" Target="../ctrlProps/ctrlProp85.xml"/><Relationship Id="rId18" Type="http://schemas.openxmlformats.org/officeDocument/2006/relationships/ctrlProp" Target="../ctrlProps/ctrlProp90.xml"/><Relationship Id="rId26" Type="http://schemas.openxmlformats.org/officeDocument/2006/relationships/ctrlProp" Target="../ctrlProps/ctrlProp98.xml"/><Relationship Id="rId3" Type="http://schemas.openxmlformats.org/officeDocument/2006/relationships/vmlDrawing" Target="../drawings/vmlDrawing4.vml"/><Relationship Id="rId21" Type="http://schemas.openxmlformats.org/officeDocument/2006/relationships/ctrlProp" Target="../ctrlProps/ctrlProp93.xml"/><Relationship Id="rId7" Type="http://schemas.openxmlformats.org/officeDocument/2006/relationships/ctrlProp" Target="../ctrlProps/ctrlProp79.xml"/><Relationship Id="rId12" Type="http://schemas.openxmlformats.org/officeDocument/2006/relationships/ctrlProp" Target="../ctrlProps/ctrlProp84.xml"/><Relationship Id="rId17" Type="http://schemas.openxmlformats.org/officeDocument/2006/relationships/ctrlProp" Target="../ctrlProps/ctrlProp89.xml"/><Relationship Id="rId25" Type="http://schemas.openxmlformats.org/officeDocument/2006/relationships/ctrlProp" Target="../ctrlProps/ctrlProp97.xml"/><Relationship Id="rId2" Type="http://schemas.openxmlformats.org/officeDocument/2006/relationships/drawing" Target="../drawings/drawing4.xml"/><Relationship Id="rId16" Type="http://schemas.openxmlformats.org/officeDocument/2006/relationships/ctrlProp" Target="../ctrlProps/ctrlProp88.xml"/><Relationship Id="rId20" Type="http://schemas.openxmlformats.org/officeDocument/2006/relationships/ctrlProp" Target="../ctrlProps/ctrlProp92.xml"/><Relationship Id="rId29" Type="http://schemas.openxmlformats.org/officeDocument/2006/relationships/ctrlProp" Target="../ctrlProps/ctrlProp101.xml"/><Relationship Id="rId1" Type="http://schemas.openxmlformats.org/officeDocument/2006/relationships/printerSettings" Target="../printerSettings/printerSettings5.bin"/><Relationship Id="rId6" Type="http://schemas.openxmlformats.org/officeDocument/2006/relationships/ctrlProp" Target="../ctrlProps/ctrlProp78.xml"/><Relationship Id="rId11" Type="http://schemas.openxmlformats.org/officeDocument/2006/relationships/ctrlProp" Target="../ctrlProps/ctrlProp83.xml"/><Relationship Id="rId24" Type="http://schemas.openxmlformats.org/officeDocument/2006/relationships/ctrlProp" Target="../ctrlProps/ctrlProp96.xml"/><Relationship Id="rId5" Type="http://schemas.openxmlformats.org/officeDocument/2006/relationships/ctrlProp" Target="../ctrlProps/ctrlProp77.xml"/><Relationship Id="rId15" Type="http://schemas.openxmlformats.org/officeDocument/2006/relationships/ctrlProp" Target="../ctrlProps/ctrlProp87.xml"/><Relationship Id="rId23" Type="http://schemas.openxmlformats.org/officeDocument/2006/relationships/ctrlProp" Target="../ctrlProps/ctrlProp95.xml"/><Relationship Id="rId28" Type="http://schemas.openxmlformats.org/officeDocument/2006/relationships/ctrlProp" Target="../ctrlProps/ctrlProp100.xml"/><Relationship Id="rId10" Type="http://schemas.openxmlformats.org/officeDocument/2006/relationships/ctrlProp" Target="../ctrlProps/ctrlProp82.xml"/><Relationship Id="rId19" Type="http://schemas.openxmlformats.org/officeDocument/2006/relationships/ctrlProp" Target="../ctrlProps/ctrlProp91.xml"/><Relationship Id="rId4" Type="http://schemas.openxmlformats.org/officeDocument/2006/relationships/ctrlProp" Target="../ctrlProps/ctrlProp76.xml"/><Relationship Id="rId9" Type="http://schemas.openxmlformats.org/officeDocument/2006/relationships/ctrlProp" Target="../ctrlProps/ctrlProp81.xml"/><Relationship Id="rId14" Type="http://schemas.openxmlformats.org/officeDocument/2006/relationships/ctrlProp" Target="../ctrlProps/ctrlProp86.xml"/><Relationship Id="rId22" Type="http://schemas.openxmlformats.org/officeDocument/2006/relationships/ctrlProp" Target="../ctrlProps/ctrlProp94.xml"/><Relationship Id="rId27" Type="http://schemas.openxmlformats.org/officeDocument/2006/relationships/ctrlProp" Target="../ctrlProps/ctrlProp99.xml"/><Relationship Id="rId30" Type="http://schemas.openxmlformats.org/officeDocument/2006/relationships/comments" Target="../comments3.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06.xml"/><Relationship Id="rId13" Type="http://schemas.openxmlformats.org/officeDocument/2006/relationships/ctrlProp" Target="../ctrlProps/ctrlProp111.xml"/><Relationship Id="rId18" Type="http://schemas.openxmlformats.org/officeDocument/2006/relationships/ctrlProp" Target="../ctrlProps/ctrlProp116.xml"/><Relationship Id="rId26" Type="http://schemas.openxmlformats.org/officeDocument/2006/relationships/ctrlProp" Target="../ctrlProps/ctrlProp124.xml"/><Relationship Id="rId3" Type="http://schemas.openxmlformats.org/officeDocument/2006/relationships/vmlDrawing" Target="../drawings/vmlDrawing5.vml"/><Relationship Id="rId21" Type="http://schemas.openxmlformats.org/officeDocument/2006/relationships/ctrlProp" Target="../ctrlProps/ctrlProp119.xml"/><Relationship Id="rId7" Type="http://schemas.openxmlformats.org/officeDocument/2006/relationships/ctrlProp" Target="../ctrlProps/ctrlProp105.x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2" Type="http://schemas.openxmlformats.org/officeDocument/2006/relationships/drawing" Target="../drawings/drawing5.xml"/><Relationship Id="rId16" Type="http://schemas.openxmlformats.org/officeDocument/2006/relationships/ctrlProp" Target="../ctrlProps/ctrlProp114.xml"/><Relationship Id="rId20" Type="http://schemas.openxmlformats.org/officeDocument/2006/relationships/ctrlProp" Target="../ctrlProps/ctrlProp118.xml"/><Relationship Id="rId29" Type="http://schemas.openxmlformats.org/officeDocument/2006/relationships/ctrlProp" Target="../ctrlProps/ctrlProp127.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1" Type="http://schemas.openxmlformats.org/officeDocument/2006/relationships/ctrlProp" Target="../ctrlProps/ctrlProp109.xml"/><Relationship Id="rId24" Type="http://schemas.openxmlformats.org/officeDocument/2006/relationships/ctrlProp" Target="../ctrlProps/ctrlProp122.xml"/><Relationship Id="rId5" Type="http://schemas.openxmlformats.org/officeDocument/2006/relationships/ctrlProp" Target="../ctrlProps/ctrlProp103.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10" Type="http://schemas.openxmlformats.org/officeDocument/2006/relationships/ctrlProp" Target="../ctrlProps/ctrlProp108.xml"/><Relationship Id="rId19" Type="http://schemas.openxmlformats.org/officeDocument/2006/relationships/ctrlProp" Target="../ctrlProps/ctrlProp117.xml"/><Relationship Id="rId4" Type="http://schemas.openxmlformats.org/officeDocument/2006/relationships/ctrlProp" Target="../ctrlProps/ctrlProp102.xml"/><Relationship Id="rId9" Type="http://schemas.openxmlformats.org/officeDocument/2006/relationships/ctrlProp" Target="../ctrlProps/ctrlProp10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omments" Target="../comments4.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32.xml"/><Relationship Id="rId13" Type="http://schemas.openxmlformats.org/officeDocument/2006/relationships/ctrlProp" Target="../ctrlProps/ctrlProp137.xml"/><Relationship Id="rId18" Type="http://schemas.openxmlformats.org/officeDocument/2006/relationships/ctrlProp" Target="../ctrlProps/ctrlProp142.xml"/><Relationship Id="rId26" Type="http://schemas.openxmlformats.org/officeDocument/2006/relationships/comments" Target="../comments5.xml"/><Relationship Id="rId3" Type="http://schemas.openxmlformats.org/officeDocument/2006/relationships/vmlDrawing" Target="../drawings/vmlDrawing6.vml"/><Relationship Id="rId21" Type="http://schemas.openxmlformats.org/officeDocument/2006/relationships/ctrlProp" Target="../ctrlProps/ctrlProp145.xml"/><Relationship Id="rId7" Type="http://schemas.openxmlformats.org/officeDocument/2006/relationships/ctrlProp" Target="../ctrlProps/ctrlProp131.xml"/><Relationship Id="rId12" Type="http://schemas.openxmlformats.org/officeDocument/2006/relationships/ctrlProp" Target="../ctrlProps/ctrlProp136.xml"/><Relationship Id="rId17" Type="http://schemas.openxmlformats.org/officeDocument/2006/relationships/ctrlProp" Target="../ctrlProps/ctrlProp141.xml"/><Relationship Id="rId25" Type="http://schemas.openxmlformats.org/officeDocument/2006/relationships/ctrlProp" Target="../ctrlProps/ctrlProp149.xml"/><Relationship Id="rId2" Type="http://schemas.openxmlformats.org/officeDocument/2006/relationships/drawing" Target="../drawings/drawing6.xml"/><Relationship Id="rId16" Type="http://schemas.openxmlformats.org/officeDocument/2006/relationships/ctrlProp" Target="../ctrlProps/ctrlProp140.xml"/><Relationship Id="rId20" Type="http://schemas.openxmlformats.org/officeDocument/2006/relationships/ctrlProp" Target="../ctrlProps/ctrlProp144.xml"/><Relationship Id="rId1" Type="http://schemas.openxmlformats.org/officeDocument/2006/relationships/printerSettings" Target="../printerSettings/printerSettings7.bin"/><Relationship Id="rId6" Type="http://schemas.openxmlformats.org/officeDocument/2006/relationships/ctrlProp" Target="../ctrlProps/ctrlProp130.xml"/><Relationship Id="rId11" Type="http://schemas.openxmlformats.org/officeDocument/2006/relationships/ctrlProp" Target="../ctrlProps/ctrlProp135.xml"/><Relationship Id="rId24" Type="http://schemas.openxmlformats.org/officeDocument/2006/relationships/ctrlProp" Target="../ctrlProps/ctrlProp148.xml"/><Relationship Id="rId5" Type="http://schemas.openxmlformats.org/officeDocument/2006/relationships/ctrlProp" Target="../ctrlProps/ctrlProp129.xml"/><Relationship Id="rId15" Type="http://schemas.openxmlformats.org/officeDocument/2006/relationships/ctrlProp" Target="../ctrlProps/ctrlProp139.xml"/><Relationship Id="rId23" Type="http://schemas.openxmlformats.org/officeDocument/2006/relationships/ctrlProp" Target="../ctrlProps/ctrlProp147.xml"/><Relationship Id="rId10" Type="http://schemas.openxmlformats.org/officeDocument/2006/relationships/ctrlProp" Target="../ctrlProps/ctrlProp134.xml"/><Relationship Id="rId19" Type="http://schemas.openxmlformats.org/officeDocument/2006/relationships/ctrlProp" Target="../ctrlProps/ctrlProp143.xml"/><Relationship Id="rId4" Type="http://schemas.openxmlformats.org/officeDocument/2006/relationships/ctrlProp" Target="../ctrlProps/ctrlProp128.xml"/><Relationship Id="rId9" Type="http://schemas.openxmlformats.org/officeDocument/2006/relationships/ctrlProp" Target="../ctrlProps/ctrlProp133.xml"/><Relationship Id="rId14" Type="http://schemas.openxmlformats.org/officeDocument/2006/relationships/ctrlProp" Target="../ctrlProps/ctrlProp138.xml"/><Relationship Id="rId22" Type="http://schemas.openxmlformats.org/officeDocument/2006/relationships/ctrlProp" Target="../ctrlProps/ctrlProp146.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54.xml"/><Relationship Id="rId13" Type="http://schemas.openxmlformats.org/officeDocument/2006/relationships/ctrlProp" Target="../ctrlProps/ctrlProp159.xml"/><Relationship Id="rId18" Type="http://schemas.openxmlformats.org/officeDocument/2006/relationships/ctrlProp" Target="../ctrlProps/ctrlProp164.xml"/><Relationship Id="rId26" Type="http://schemas.openxmlformats.org/officeDocument/2006/relationships/comments" Target="../comments6.xml"/><Relationship Id="rId3" Type="http://schemas.openxmlformats.org/officeDocument/2006/relationships/vmlDrawing" Target="../drawings/vmlDrawing7.vml"/><Relationship Id="rId21" Type="http://schemas.openxmlformats.org/officeDocument/2006/relationships/ctrlProp" Target="../ctrlProps/ctrlProp167.xml"/><Relationship Id="rId7" Type="http://schemas.openxmlformats.org/officeDocument/2006/relationships/ctrlProp" Target="../ctrlProps/ctrlProp153.xml"/><Relationship Id="rId12" Type="http://schemas.openxmlformats.org/officeDocument/2006/relationships/ctrlProp" Target="../ctrlProps/ctrlProp158.xml"/><Relationship Id="rId17" Type="http://schemas.openxmlformats.org/officeDocument/2006/relationships/ctrlProp" Target="../ctrlProps/ctrlProp163.xml"/><Relationship Id="rId25" Type="http://schemas.openxmlformats.org/officeDocument/2006/relationships/ctrlProp" Target="../ctrlProps/ctrlProp171.xml"/><Relationship Id="rId2" Type="http://schemas.openxmlformats.org/officeDocument/2006/relationships/drawing" Target="../drawings/drawing7.xml"/><Relationship Id="rId16" Type="http://schemas.openxmlformats.org/officeDocument/2006/relationships/ctrlProp" Target="../ctrlProps/ctrlProp162.xml"/><Relationship Id="rId20" Type="http://schemas.openxmlformats.org/officeDocument/2006/relationships/ctrlProp" Target="../ctrlProps/ctrlProp166.xml"/><Relationship Id="rId1" Type="http://schemas.openxmlformats.org/officeDocument/2006/relationships/printerSettings" Target="../printerSettings/printerSettings8.bin"/><Relationship Id="rId6" Type="http://schemas.openxmlformats.org/officeDocument/2006/relationships/ctrlProp" Target="../ctrlProps/ctrlProp152.xml"/><Relationship Id="rId11" Type="http://schemas.openxmlformats.org/officeDocument/2006/relationships/ctrlProp" Target="../ctrlProps/ctrlProp157.xml"/><Relationship Id="rId24" Type="http://schemas.openxmlformats.org/officeDocument/2006/relationships/ctrlProp" Target="../ctrlProps/ctrlProp170.xml"/><Relationship Id="rId5" Type="http://schemas.openxmlformats.org/officeDocument/2006/relationships/ctrlProp" Target="../ctrlProps/ctrlProp151.xml"/><Relationship Id="rId15" Type="http://schemas.openxmlformats.org/officeDocument/2006/relationships/ctrlProp" Target="../ctrlProps/ctrlProp161.xml"/><Relationship Id="rId23" Type="http://schemas.openxmlformats.org/officeDocument/2006/relationships/ctrlProp" Target="../ctrlProps/ctrlProp169.xml"/><Relationship Id="rId10" Type="http://schemas.openxmlformats.org/officeDocument/2006/relationships/ctrlProp" Target="../ctrlProps/ctrlProp156.xml"/><Relationship Id="rId19" Type="http://schemas.openxmlformats.org/officeDocument/2006/relationships/ctrlProp" Target="../ctrlProps/ctrlProp165.xml"/><Relationship Id="rId4" Type="http://schemas.openxmlformats.org/officeDocument/2006/relationships/ctrlProp" Target="../ctrlProps/ctrlProp150.xml"/><Relationship Id="rId9" Type="http://schemas.openxmlformats.org/officeDocument/2006/relationships/ctrlProp" Target="../ctrlProps/ctrlProp155.xml"/><Relationship Id="rId14" Type="http://schemas.openxmlformats.org/officeDocument/2006/relationships/ctrlProp" Target="../ctrlProps/ctrlProp160.xml"/><Relationship Id="rId22" Type="http://schemas.openxmlformats.org/officeDocument/2006/relationships/ctrlProp" Target="../ctrlProps/ctrlProp168.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76.xml"/><Relationship Id="rId13" Type="http://schemas.openxmlformats.org/officeDocument/2006/relationships/ctrlProp" Target="../ctrlProps/ctrlProp181.xml"/><Relationship Id="rId18" Type="http://schemas.openxmlformats.org/officeDocument/2006/relationships/ctrlProp" Target="../ctrlProps/ctrlProp186.xml"/><Relationship Id="rId3" Type="http://schemas.openxmlformats.org/officeDocument/2006/relationships/vmlDrawing" Target="../drawings/vmlDrawing8.vml"/><Relationship Id="rId21" Type="http://schemas.openxmlformats.org/officeDocument/2006/relationships/ctrlProp" Target="../ctrlProps/ctrlProp189.xml"/><Relationship Id="rId7" Type="http://schemas.openxmlformats.org/officeDocument/2006/relationships/ctrlProp" Target="../ctrlProps/ctrlProp175.xml"/><Relationship Id="rId12" Type="http://schemas.openxmlformats.org/officeDocument/2006/relationships/ctrlProp" Target="../ctrlProps/ctrlProp180.xml"/><Relationship Id="rId17" Type="http://schemas.openxmlformats.org/officeDocument/2006/relationships/ctrlProp" Target="../ctrlProps/ctrlProp185.xml"/><Relationship Id="rId2" Type="http://schemas.openxmlformats.org/officeDocument/2006/relationships/drawing" Target="../drawings/drawing8.xml"/><Relationship Id="rId16" Type="http://schemas.openxmlformats.org/officeDocument/2006/relationships/ctrlProp" Target="../ctrlProps/ctrlProp184.xml"/><Relationship Id="rId20" Type="http://schemas.openxmlformats.org/officeDocument/2006/relationships/ctrlProp" Target="../ctrlProps/ctrlProp188.xml"/><Relationship Id="rId1" Type="http://schemas.openxmlformats.org/officeDocument/2006/relationships/printerSettings" Target="../printerSettings/printerSettings9.bin"/><Relationship Id="rId6" Type="http://schemas.openxmlformats.org/officeDocument/2006/relationships/ctrlProp" Target="../ctrlProps/ctrlProp174.xml"/><Relationship Id="rId11" Type="http://schemas.openxmlformats.org/officeDocument/2006/relationships/ctrlProp" Target="../ctrlProps/ctrlProp179.xml"/><Relationship Id="rId5" Type="http://schemas.openxmlformats.org/officeDocument/2006/relationships/ctrlProp" Target="../ctrlProps/ctrlProp173.xml"/><Relationship Id="rId15" Type="http://schemas.openxmlformats.org/officeDocument/2006/relationships/ctrlProp" Target="../ctrlProps/ctrlProp183.xml"/><Relationship Id="rId23" Type="http://schemas.openxmlformats.org/officeDocument/2006/relationships/comments" Target="../comments7.xml"/><Relationship Id="rId10" Type="http://schemas.openxmlformats.org/officeDocument/2006/relationships/ctrlProp" Target="../ctrlProps/ctrlProp178.xml"/><Relationship Id="rId19" Type="http://schemas.openxmlformats.org/officeDocument/2006/relationships/ctrlProp" Target="../ctrlProps/ctrlProp187.xml"/><Relationship Id="rId4" Type="http://schemas.openxmlformats.org/officeDocument/2006/relationships/ctrlProp" Target="../ctrlProps/ctrlProp172.xml"/><Relationship Id="rId9" Type="http://schemas.openxmlformats.org/officeDocument/2006/relationships/ctrlProp" Target="../ctrlProps/ctrlProp177.xml"/><Relationship Id="rId14" Type="http://schemas.openxmlformats.org/officeDocument/2006/relationships/ctrlProp" Target="../ctrlProps/ctrlProp182.xml"/><Relationship Id="rId22" Type="http://schemas.openxmlformats.org/officeDocument/2006/relationships/ctrlProp" Target="../ctrlProps/ctrlProp19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B2:AK144"/>
  <sheetViews>
    <sheetView tabSelected="1" view="pageBreakPreview" zoomScaleNormal="100" zoomScaleSheetLayoutView="100" workbookViewId="0">
      <selection activeCell="B3" sqref="B3:AK3"/>
    </sheetView>
  </sheetViews>
  <sheetFormatPr defaultRowHeight="13.5"/>
  <cols>
    <col min="1" max="1" width="4.125" style="1076" customWidth="1"/>
    <col min="2" max="2" width="5.875" style="1076" customWidth="1"/>
    <col min="3" max="3" width="2" style="1076" customWidth="1"/>
    <col min="4" max="13" width="3.875" style="1076" customWidth="1"/>
    <col min="14" max="14" width="5.875" style="1076" customWidth="1"/>
    <col min="15" max="15" width="1.125" style="1076" customWidth="1"/>
    <col min="16" max="25" width="3.875" style="1076" customWidth="1"/>
    <col min="26" max="26" width="5.875" style="1076" customWidth="1"/>
    <col min="27" max="27" width="1.625" style="1076" customWidth="1"/>
    <col min="28" max="60" width="3.875" style="1076" customWidth="1"/>
    <col min="61" max="257" width="8.75" style="1076"/>
    <col min="258" max="258" width="5.875" style="1076" customWidth="1"/>
    <col min="259" max="269" width="3.875" style="1076" customWidth="1"/>
    <col min="270" max="270" width="5.875" style="1076" customWidth="1"/>
    <col min="271" max="281" width="3.875" style="1076" customWidth="1"/>
    <col min="282" max="282" width="5.875" style="1076" customWidth="1"/>
    <col min="283" max="316" width="3.875" style="1076" customWidth="1"/>
    <col min="317" max="513" width="8.75" style="1076"/>
    <col min="514" max="514" width="5.875" style="1076" customWidth="1"/>
    <col min="515" max="525" width="3.875" style="1076" customWidth="1"/>
    <col min="526" max="526" width="5.875" style="1076" customWidth="1"/>
    <col min="527" max="537" width="3.875" style="1076" customWidth="1"/>
    <col min="538" max="538" width="5.875" style="1076" customWidth="1"/>
    <col min="539" max="572" width="3.875" style="1076" customWidth="1"/>
    <col min="573" max="769" width="8.75" style="1076"/>
    <col min="770" max="770" width="5.875" style="1076" customWidth="1"/>
    <col min="771" max="781" width="3.875" style="1076" customWidth="1"/>
    <col min="782" max="782" width="5.875" style="1076" customWidth="1"/>
    <col min="783" max="793" width="3.875" style="1076" customWidth="1"/>
    <col min="794" max="794" width="5.875" style="1076" customWidth="1"/>
    <col min="795" max="828" width="3.875" style="1076" customWidth="1"/>
    <col min="829" max="1025" width="8.75" style="1076"/>
    <col min="1026" max="1026" width="5.875" style="1076" customWidth="1"/>
    <col min="1027" max="1037" width="3.875" style="1076" customWidth="1"/>
    <col min="1038" max="1038" width="5.875" style="1076" customWidth="1"/>
    <col min="1039" max="1049" width="3.875" style="1076" customWidth="1"/>
    <col min="1050" max="1050" width="5.875" style="1076" customWidth="1"/>
    <col min="1051" max="1084" width="3.875" style="1076" customWidth="1"/>
    <col min="1085" max="1281" width="8.75" style="1076"/>
    <col min="1282" max="1282" width="5.875" style="1076" customWidth="1"/>
    <col min="1283" max="1293" width="3.875" style="1076" customWidth="1"/>
    <col min="1294" max="1294" width="5.875" style="1076" customWidth="1"/>
    <col min="1295" max="1305" width="3.875" style="1076" customWidth="1"/>
    <col min="1306" max="1306" width="5.875" style="1076" customWidth="1"/>
    <col min="1307" max="1340" width="3.875" style="1076" customWidth="1"/>
    <col min="1341" max="1537" width="8.75" style="1076"/>
    <col min="1538" max="1538" width="5.875" style="1076" customWidth="1"/>
    <col min="1539" max="1549" width="3.875" style="1076" customWidth="1"/>
    <col min="1550" max="1550" width="5.875" style="1076" customWidth="1"/>
    <col min="1551" max="1561" width="3.875" style="1076" customWidth="1"/>
    <col min="1562" max="1562" width="5.875" style="1076" customWidth="1"/>
    <col min="1563" max="1596" width="3.875" style="1076" customWidth="1"/>
    <col min="1597" max="1793" width="8.75" style="1076"/>
    <col min="1794" max="1794" width="5.875" style="1076" customWidth="1"/>
    <col min="1795" max="1805" width="3.875" style="1076" customWidth="1"/>
    <col min="1806" max="1806" width="5.875" style="1076" customWidth="1"/>
    <col min="1807" max="1817" width="3.875" style="1076" customWidth="1"/>
    <col min="1818" max="1818" width="5.875" style="1076" customWidth="1"/>
    <col min="1819" max="1852" width="3.875" style="1076" customWidth="1"/>
    <col min="1853" max="2049" width="8.75" style="1076"/>
    <col min="2050" max="2050" width="5.875" style="1076" customWidth="1"/>
    <col min="2051" max="2061" width="3.875" style="1076" customWidth="1"/>
    <col min="2062" max="2062" width="5.875" style="1076" customWidth="1"/>
    <col min="2063" max="2073" width="3.875" style="1076" customWidth="1"/>
    <col min="2074" max="2074" width="5.875" style="1076" customWidth="1"/>
    <col min="2075" max="2108" width="3.875" style="1076" customWidth="1"/>
    <col min="2109" max="2305" width="8.75" style="1076"/>
    <col min="2306" max="2306" width="5.875" style="1076" customWidth="1"/>
    <col min="2307" max="2317" width="3.875" style="1076" customWidth="1"/>
    <col min="2318" max="2318" width="5.875" style="1076" customWidth="1"/>
    <col min="2319" max="2329" width="3.875" style="1076" customWidth="1"/>
    <col min="2330" max="2330" width="5.875" style="1076" customWidth="1"/>
    <col min="2331" max="2364" width="3.875" style="1076" customWidth="1"/>
    <col min="2365" max="2561" width="8.75" style="1076"/>
    <col min="2562" max="2562" width="5.875" style="1076" customWidth="1"/>
    <col min="2563" max="2573" width="3.875" style="1076" customWidth="1"/>
    <col min="2574" max="2574" width="5.875" style="1076" customWidth="1"/>
    <col min="2575" max="2585" width="3.875" style="1076" customWidth="1"/>
    <col min="2586" max="2586" width="5.875" style="1076" customWidth="1"/>
    <col min="2587" max="2620" width="3.875" style="1076" customWidth="1"/>
    <col min="2621" max="2817" width="8.75" style="1076"/>
    <col min="2818" max="2818" width="5.875" style="1076" customWidth="1"/>
    <col min="2819" max="2829" width="3.875" style="1076" customWidth="1"/>
    <col min="2830" max="2830" width="5.875" style="1076" customWidth="1"/>
    <col min="2831" max="2841" width="3.875" style="1076" customWidth="1"/>
    <col min="2842" max="2842" width="5.875" style="1076" customWidth="1"/>
    <col min="2843" max="2876" width="3.875" style="1076" customWidth="1"/>
    <col min="2877" max="3073" width="8.75" style="1076"/>
    <col min="3074" max="3074" width="5.875" style="1076" customWidth="1"/>
    <col min="3075" max="3085" width="3.875" style="1076" customWidth="1"/>
    <col min="3086" max="3086" width="5.875" style="1076" customWidth="1"/>
    <col min="3087" max="3097" width="3.875" style="1076" customWidth="1"/>
    <col min="3098" max="3098" width="5.875" style="1076" customWidth="1"/>
    <col min="3099" max="3132" width="3.875" style="1076" customWidth="1"/>
    <col min="3133" max="3329" width="8.75" style="1076"/>
    <col min="3330" max="3330" width="5.875" style="1076" customWidth="1"/>
    <col min="3331" max="3341" width="3.875" style="1076" customWidth="1"/>
    <col min="3342" max="3342" width="5.875" style="1076" customWidth="1"/>
    <col min="3343" max="3353" width="3.875" style="1076" customWidth="1"/>
    <col min="3354" max="3354" width="5.875" style="1076" customWidth="1"/>
    <col min="3355" max="3388" width="3.875" style="1076" customWidth="1"/>
    <col min="3389" max="3585" width="8.75" style="1076"/>
    <col min="3586" max="3586" width="5.875" style="1076" customWidth="1"/>
    <col min="3587" max="3597" width="3.875" style="1076" customWidth="1"/>
    <col min="3598" max="3598" width="5.875" style="1076" customWidth="1"/>
    <col min="3599" max="3609" width="3.875" style="1076" customWidth="1"/>
    <col min="3610" max="3610" width="5.875" style="1076" customWidth="1"/>
    <col min="3611" max="3644" width="3.875" style="1076" customWidth="1"/>
    <col min="3645" max="3841" width="8.75" style="1076"/>
    <col min="3842" max="3842" width="5.875" style="1076" customWidth="1"/>
    <col min="3843" max="3853" width="3.875" style="1076" customWidth="1"/>
    <col min="3854" max="3854" width="5.875" style="1076" customWidth="1"/>
    <col min="3855" max="3865" width="3.875" style="1076" customWidth="1"/>
    <col min="3866" max="3866" width="5.875" style="1076" customWidth="1"/>
    <col min="3867" max="3900" width="3.875" style="1076" customWidth="1"/>
    <col min="3901" max="4097" width="8.75" style="1076"/>
    <col min="4098" max="4098" width="5.875" style="1076" customWidth="1"/>
    <col min="4099" max="4109" width="3.875" style="1076" customWidth="1"/>
    <col min="4110" max="4110" width="5.875" style="1076" customWidth="1"/>
    <col min="4111" max="4121" width="3.875" style="1076" customWidth="1"/>
    <col min="4122" max="4122" width="5.875" style="1076" customWidth="1"/>
    <col min="4123" max="4156" width="3.875" style="1076" customWidth="1"/>
    <col min="4157" max="4353" width="8.75" style="1076"/>
    <col min="4354" max="4354" width="5.875" style="1076" customWidth="1"/>
    <col min="4355" max="4365" width="3.875" style="1076" customWidth="1"/>
    <col min="4366" max="4366" width="5.875" style="1076" customWidth="1"/>
    <col min="4367" max="4377" width="3.875" style="1076" customWidth="1"/>
    <col min="4378" max="4378" width="5.875" style="1076" customWidth="1"/>
    <col min="4379" max="4412" width="3.875" style="1076" customWidth="1"/>
    <col min="4413" max="4609" width="8.75" style="1076"/>
    <col min="4610" max="4610" width="5.875" style="1076" customWidth="1"/>
    <col min="4611" max="4621" width="3.875" style="1076" customWidth="1"/>
    <col min="4622" max="4622" width="5.875" style="1076" customWidth="1"/>
    <col min="4623" max="4633" width="3.875" style="1076" customWidth="1"/>
    <col min="4634" max="4634" width="5.875" style="1076" customWidth="1"/>
    <col min="4635" max="4668" width="3.875" style="1076" customWidth="1"/>
    <col min="4669" max="4865" width="8.75" style="1076"/>
    <col min="4866" max="4866" width="5.875" style="1076" customWidth="1"/>
    <col min="4867" max="4877" width="3.875" style="1076" customWidth="1"/>
    <col min="4878" max="4878" width="5.875" style="1076" customWidth="1"/>
    <col min="4879" max="4889" width="3.875" style="1076" customWidth="1"/>
    <col min="4890" max="4890" width="5.875" style="1076" customWidth="1"/>
    <col min="4891" max="4924" width="3.875" style="1076" customWidth="1"/>
    <col min="4925" max="5121" width="8.75" style="1076"/>
    <col min="5122" max="5122" width="5.875" style="1076" customWidth="1"/>
    <col min="5123" max="5133" width="3.875" style="1076" customWidth="1"/>
    <col min="5134" max="5134" width="5.875" style="1076" customWidth="1"/>
    <col min="5135" max="5145" width="3.875" style="1076" customWidth="1"/>
    <col min="5146" max="5146" width="5.875" style="1076" customWidth="1"/>
    <col min="5147" max="5180" width="3.875" style="1076" customWidth="1"/>
    <col min="5181" max="5377" width="8.75" style="1076"/>
    <col min="5378" max="5378" width="5.875" style="1076" customWidth="1"/>
    <col min="5379" max="5389" width="3.875" style="1076" customWidth="1"/>
    <col min="5390" max="5390" width="5.875" style="1076" customWidth="1"/>
    <col min="5391" max="5401" width="3.875" style="1076" customWidth="1"/>
    <col min="5402" max="5402" width="5.875" style="1076" customWidth="1"/>
    <col min="5403" max="5436" width="3.875" style="1076" customWidth="1"/>
    <col min="5437" max="5633" width="8.75" style="1076"/>
    <col min="5634" max="5634" width="5.875" style="1076" customWidth="1"/>
    <col min="5635" max="5645" width="3.875" style="1076" customWidth="1"/>
    <col min="5646" max="5646" width="5.875" style="1076" customWidth="1"/>
    <col min="5647" max="5657" width="3.875" style="1076" customWidth="1"/>
    <col min="5658" max="5658" width="5.875" style="1076" customWidth="1"/>
    <col min="5659" max="5692" width="3.875" style="1076" customWidth="1"/>
    <col min="5693" max="5889" width="8.75" style="1076"/>
    <col min="5890" max="5890" width="5.875" style="1076" customWidth="1"/>
    <col min="5891" max="5901" width="3.875" style="1076" customWidth="1"/>
    <col min="5902" max="5902" width="5.875" style="1076" customWidth="1"/>
    <col min="5903" max="5913" width="3.875" style="1076" customWidth="1"/>
    <col min="5914" max="5914" width="5.875" style="1076" customWidth="1"/>
    <col min="5915" max="5948" width="3.875" style="1076" customWidth="1"/>
    <col min="5949" max="6145" width="8.75" style="1076"/>
    <col min="6146" max="6146" width="5.875" style="1076" customWidth="1"/>
    <col min="6147" max="6157" width="3.875" style="1076" customWidth="1"/>
    <col min="6158" max="6158" width="5.875" style="1076" customWidth="1"/>
    <col min="6159" max="6169" width="3.875" style="1076" customWidth="1"/>
    <col min="6170" max="6170" width="5.875" style="1076" customWidth="1"/>
    <col min="6171" max="6204" width="3.875" style="1076" customWidth="1"/>
    <col min="6205" max="6401" width="8.75" style="1076"/>
    <col min="6402" max="6402" width="5.875" style="1076" customWidth="1"/>
    <col min="6403" max="6413" width="3.875" style="1076" customWidth="1"/>
    <col min="6414" max="6414" width="5.875" style="1076" customWidth="1"/>
    <col min="6415" max="6425" width="3.875" style="1076" customWidth="1"/>
    <col min="6426" max="6426" width="5.875" style="1076" customWidth="1"/>
    <col min="6427" max="6460" width="3.875" style="1076" customWidth="1"/>
    <col min="6461" max="6657" width="8.75" style="1076"/>
    <col min="6658" max="6658" width="5.875" style="1076" customWidth="1"/>
    <col min="6659" max="6669" width="3.875" style="1076" customWidth="1"/>
    <col min="6670" max="6670" width="5.875" style="1076" customWidth="1"/>
    <col min="6671" max="6681" width="3.875" style="1076" customWidth="1"/>
    <col min="6682" max="6682" width="5.875" style="1076" customWidth="1"/>
    <col min="6683" max="6716" width="3.875" style="1076" customWidth="1"/>
    <col min="6717" max="6913" width="8.75" style="1076"/>
    <col min="6914" max="6914" width="5.875" style="1076" customWidth="1"/>
    <col min="6915" max="6925" width="3.875" style="1076" customWidth="1"/>
    <col min="6926" max="6926" width="5.875" style="1076" customWidth="1"/>
    <col min="6927" max="6937" width="3.875" style="1076" customWidth="1"/>
    <col min="6938" max="6938" width="5.875" style="1076" customWidth="1"/>
    <col min="6939" max="6972" width="3.875" style="1076" customWidth="1"/>
    <col min="6973" max="7169" width="8.75" style="1076"/>
    <col min="7170" max="7170" width="5.875" style="1076" customWidth="1"/>
    <col min="7171" max="7181" width="3.875" style="1076" customWidth="1"/>
    <col min="7182" max="7182" width="5.875" style="1076" customWidth="1"/>
    <col min="7183" max="7193" width="3.875" style="1076" customWidth="1"/>
    <col min="7194" max="7194" width="5.875" style="1076" customWidth="1"/>
    <col min="7195" max="7228" width="3.875" style="1076" customWidth="1"/>
    <col min="7229" max="7425" width="8.75" style="1076"/>
    <col min="7426" max="7426" width="5.875" style="1076" customWidth="1"/>
    <col min="7427" max="7437" width="3.875" style="1076" customWidth="1"/>
    <col min="7438" max="7438" width="5.875" style="1076" customWidth="1"/>
    <col min="7439" max="7449" width="3.875" style="1076" customWidth="1"/>
    <col min="7450" max="7450" width="5.875" style="1076" customWidth="1"/>
    <col min="7451" max="7484" width="3.875" style="1076" customWidth="1"/>
    <col min="7485" max="7681" width="8.75" style="1076"/>
    <col min="7682" max="7682" width="5.875" style="1076" customWidth="1"/>
    <col min="7683" max="7693" width="3.875" style="1076" customWidth="1"/>
    <col min="7694" max="7694" width="5.875" style="1076" customWidth="1"/>
    <col min="7695" max="7705" width="3.875" style="1076" customWidth="1"/>
    <col min="7706" max="7706" width="5.875" style="1076" customWidth="1"/>
    <col min="7707" max="7740" width="3.875" style="1076" customWidth="1"/>
    <col min="7741" max="7937" width="8.75" style="1076"/>
    <col min="7938" max="7938" width="5.875" style="1076" customWidth="1"/>
    <col min="7939" max="7949" width="3.875" style="1076" customWidth="1"/>
    <col min="7950" max="7950" width="5.875" style="1076" customWidth="1"/>
    <col min="7951" max="7961" width="3.875" style="1076" customWidth="1"/>
    <col min="7962" max="7962" width="5.875" style="1076" customWidth="1"/>
    <col min="7963" max="7996" width="3.875" style="1076" customWidth="1"/>
    <col min="7997" max="8193" width="8.75" style="1076"/>
    <col min="8194" max="8194" width="5.875" style="1076" customWidth="1"/>
    <col min="8195" max="8205" width="3.875" style="1076" customWidth="1"/>
    <col min="8206" max="8206" width="5.875" style="1076" customWidth="1"/>
    <col min="8207" max="8217" width="3.875" style="1076" customWidth="1"/>
    <col min="8218" max="8218" width="5.875" style="1076" customWidth="1"/>
    <col min="8219" max="8252" width="3.875" style="1076" customWidth="1"/>
    <col min="8253" max="8449" width="8.75" style="1076"/>
    <col min="8450" max="8450" width="5.875" style="1076" customWidth="1"/>
    <col min="8451" max="8461" width="3.875" style="1076" customWidth="1"/>
    <col min="8462" max="8462" width="5.875" style="1076" customWidth="1"/>
    <col min="8463" max="8473" width="3.875" style="1076" customWidth="1"/>
    <col min="8474" max="8474" width="5.875" style="1076" customWidth="1"/>
    <col min="8475" max="8508" width="3.875" style="1076" customWidth="1"/>
    <col min="8509" max="8705" width="8.75" style="1076"/>
    <col min="8706" max="8706" width="5.875" style="1076" customWidth="1"/>
    <col min="8707" max="8717" width="3.875" style="1076" customWidth="1"/>
    <col min="8718" max="8718" width="5.875" style="1076" customWidth="1"/>
    <col min="8719" max="8729" width="3.875" style="1076" customWidth="1"/>
    <col min="8730" max="8730" width="5.875" style="1076" customWidth="1"/>
    <col min="8731" max="8764" width="3.875" style="1076" customWidth="1"/>
    <col min="8765" max="8961" width="8.75" style="1076"/>
    <col min="8962" max="8962" width="5.875" style="1076" customWidth="1"/>
    <col min="8963" max="8973" width="3.875" style="1076" customWidth="1"/>
    <col min="8974" max="8974" width="5.875" style="1076" customWidth="1"/>
    <col min="8975" max="8985" width="3.875" style="1076" customWidth="1"/>
    <col min="8986" max="8986" width="5.875" style="1076" customWidth="1"/>
    <col min="8987" max="9020" width="3.875" style="1076" customWidth="1"/>
    <col min="9021" max="9217" width="8.75" style="1076"/>
    <col min="9218" max="9218" width="5.875" style="1076" customWidth="1"/>
    <col min="9219" max="9229" width="3.875" style="1076" customWidth="1"/>
    <col min="9230" max="9230" width="5.875" style="1076" customWidth="1"/>
    <col min="9231" max="9241" width="3.875" style="1076" customWidth="1"/>
    <col min="9242" max="9242" width="5.875" style="1076" customWidth="1"/>
    <col min="9243" max="9276" width="3.875" style="1076" customWidth="1"/>
    <col min="9277" max="9473" width="8.75" style="1076"/>
    <col min="9474" max="9474" width="5.875" style="1076" customWidth="1"/>
    <col min="9475" max="9485" width="3.875" style="1076" customWidth="1"/>
    <col min="9486" max="9486" width="5.875" style="1076" customWidth="1"/>
    <col min="9487" max="9497" width="3.875" style="1076" customWidth="1"/>
    <col min="9498" max="9498" width="5.875" style="1076" customWidth="1"/>
    <col min="9499" max="9532" width="3.875" style="1076" customWidth="1"/>
    <col min="9533" max="9729" width="8.75" style="1076"/>
    <col min="9730" max="9730" width="5.875" style="1076" customWidth="1"/>
    <col min="9731" max="9741" width="3.875" style="1076" customWidth="1"/>
    <col min="9742" max="9742" width="5.875" style="1076" customWidth="1"/>
    <col min="9743" max="9753" width="3.875" style="1076" customWidth="1"/>
    <col min="9754" max="9754" width="5.875" style="1076" customWidth="1"/>
    <col min="9755" max="9788" width="3.875" style="1076" customWidth="1"/>
    <col min="9789" max="9985" width="8.75" style="1076"/>
    <col min="9986" max="9986" width="5.875" style="1076" customWidth="1"/>
    <col min="9987" max="9997" width="3.875" style="1076" customWidth="1"/>
    <col min="9998" max="9998" width="5.875" style="1076" customWidth="1"/>
    <col min="9999" max="10009" width="3.875" style="1076" customWidth="1"/>
    <col min="10010" max="10010" width="5.875" style="1076" customWidth="1"/>
    <col min="10011" max="10044" width="3.875" style="1076" customWidth="1"/>
    <col min="10045" max="10241" width="8.75" style="1076"/>
    <col min="10242" max="10242" width="5.875" style="1076" customWidth="1"/>
    <col min="10243" max="10253" width="3.875" style="1076" customWidth="1"/>
    <col min="10254" max="10254" width="5.875" style="1076" customWidth="1"/>
    <col min="10255" max="10265" width="3.875" style="1076" customWidth="1"/>
    <col min="10266" max="10266" width="5.875" style="1076" customWidth="1"/>
    <col min="10267" max="10300" width="3.875" style="1076" customWidth="1"/>
    <col min="10301" max="10497" width="8.75" style="1076"/>
    <col min="10498" max="10498" width="5.875" style="1076" customWidth="1"/>
    <col min="10499" max="10509" width="3.875" style="1076" customWidth="1"/>
    <col min="10510" max="10510" width="5.875" style="1076" customWidth="1"/>
    <col min="10511" max="10521" width="3.875" style="1076" customWidth="1"/>
    <col min="10522" max="10522" width="5.875" style="1076" customWidth="1"/>
    <col min="10523" max="10556" width="3.875" style="1076" customWidth="1"/>
    <col min="10557" max="10753" width="8.75" style="1076"/>
    <col min="10754" max="10754" width="5.875" style="1076" customWidth="1"/>
    <col min="10755" max="10765" width="3.875" style="1076" customWidth="1"/>
    <col min="10766" max="10766" width="5.875" style="1076" customWidth="1"/>
    <col min="10767" max="10777" width="3.875" style="1076" customWidth="1"/>
    <col min="10778" max="10778" width="5.875" style="1076" customWidth="1"/>
    <col min="10779" max="10812" width="3.875" style="1076" customWidth="1"/>
    <col min="10813" max="11009" width="8.75" style="1076"/>
    <col min="11010" max="11010" width="5.875" style="1076" customWidth="1"/>
    <col min="11011" max="11021" width="3.875" style="1076" customWidth="1"/>
    <col min="11022" max="11022" width="5.875" style="1076" customWidth="1"/>
    <col min="11023" max="11033" width="3.875" style="1076" customWidth="1"/>
    <col min="11034" max="11034" width="5.875" style="1076" customWidth="1"/>
    <col min="11035" max="11068" width="3.875" style="1076" customWidth="1"/>
    <col min="11069" max="11265" width="8.75" style="1076"/>
    <col min="11266" max="11266" width="5.875" style="1076" customWidth="1"/>
    <col min="11267" max="11277" width="3.875" style="1076" customWidth="1"/>
    <col min="11278" max="11278" width="5.875" style="1076" customWidth="1"/>
    <col min="11279" max="11289" width="3.875" style="1076" customWidth="1"/>
    <col min="11290" max="11290" width="5.875" style="1076" customWidth="1"/>
    <col min="11291" max="11324" width="3.875" style="1076" customWidth="1"/>
    <col min="11325" max="11521" width="8.75" style="1076"/>
    <col min="11522" max="11522" width="5.875" style="1076" customWidth="1"/>
    <col min="11523" max="11533" width="3.875" style="1076" customWidth="1"/>
    <col min="11534" max="11534" width="5.875" style="1076" customWidth="1"/>
    <col min="11535" max="11545" width="3.875" style="1076" customWidth="1"/>
    <col min="11546" max="11546" width="5.875" style="1076" customWidth="1"/>
    <col min="11547" max="11580" width="3.875" style="1076" customWidth="1"/>
    <col min="11581" max="11777" width="8.75" style="1076"/>
    <col min="11778" max="11778" width="5.875" style="1076" customWidth="1"/>
    <col min="11779" max="11789" width="3.875" style="1076" customWidth="1"/>
    <col min="11790" max="11790" width="5.875" style="1076" customWidth="1"/>
    <col min="11791" max="11801" width="3.875" style="1076" customWidth="1"/>
    <col min="11802" max="11802" width="5.875" style="1076" customWidth="1"/>
    <col min="11803" max="11836" width="3.875" style="1076" customWidth="1"/>
    <col min="11837" max="12033" width="8.75" style="1076"/>
    <col min="12034" max="12034" width="5.875" style="1076" customWidth="1"/>
    <col min="12035" max="12045" width="3.875" style="1076" customWidth="1"/>
    <col min="12046" max="12046" width="5.875" style="1076" customWidth="1"/>
    <col min="12047" max="12057" width="3.875" style="1076" customWidth="1"/>
    <col min="12058" max="12058" width="5.875" style="1076" customWidth="1"/>
    <col min="12059" max="12092" width="3.875" style="1076" customWidth="1"/>
    <col min="12093" max="12289" width="8.75" style="1076"/>
    <col min="12290" max="12290" width="5.875" style="1076" customWidth="1"/>
    <col min="12291" max="12301" width="3.875" style="1076" customWidth="1"/>
    <col min="12302" max="12302" width="5.875" style="1076" customWidth="1"/>
    <col min="12303" max="12313" width="3.875" style="1076" customWidth="1"/>
    <col min="12314" max="12314" width="5.875" style="1076" customWidth="1"/>
    <col min="12315" max="12348" width="3.875" style="1076" customWidth="1"/>
    <col min="12349" max="12545" width="8.75" style="1076"/>
    <col min="12546" max="12546" width="5.875" style="1076" customWidth="1"/>
    <col min="12547" max="12557" width="3.875" style="1076" customWidth="1"/>
    <col min="12558" max="12558" width="5.875" style="1076" customWidth="1"/>
    <col min="12559" max="12569" width="3.875" style="1076" customWidth="1"/>
    <col min="12570" max="12570" width="5.875" style="1076" customWidth="1"/>
    <col min="12571" max="12604" width="3.875" style="1076" customWidth="1"/>
    <col min="12605" max="12801" width="8.75" style="1076"/>
    <col min="12802" max="12802" width="5.875" style="1076" customWidth="1"/>
    <col min="12803" max="12813" width="3.875" style="1076" customWidth="1"/>
    <col min="12814" max="12814" width="5.875" style="1076" customWidth="1"/>
    <col min="12815" max="12825" width="3.875" style="1076" customWidth="1"/>
    <col min="12826" max="12826" width="5.875" style="1076" customWidth="1"/>
    <col min="12827" max="12860" width="3.875" style="1076" customWidth="1"/>
    <col min="12861" max="13057" width="8.75" style="1076"/>
    <col min="13058" max="13058" width="5.875" style="1076" customWidth="1"/>
    <col min="13059" max="13069" width="3.875" style="1076" customWidth="1"/>
    <col min="13070" max="13070" width="5.875" style="1076" customWidth="1"/>
    <col min="13071" max="13081" width="3.875" style="1076" customWidth="1"/>
    <col min="13082" max="13082" width="5.875" style="1076" customWidth="1"/>
    <col min="13083" max="13116" width="3.875" style="1076" customWidth="1"/>
    <col min="13117" max="13313" width="8.75" style="1076"/>
    <col min="13314" max="13314" width="5.875" style="1076" customWidth="1"/>
    <col min="13315" max="13325" width="3.875" style="1076" customWidth="1"/>
    <col min="13326" max="13326" width="5.875" style="1076" customWidth="1"/>
    <col min="13327" max="13337" width="3.875" style="1076" customWidth="1"/>
    <col min="13338" max="13338" width="5.875" style="1076" customWidth="1"/>
    <col min="13339" max="13372" width="3.875" style="1076" customWidth="1"/>
    <col min="13373" max="13569" width="8.75" style="1076"/>
    <col min="13570" max="13570" width="5.875" style="1076" customWidth="1"/>
    <col min="13571" max="13581" width="3.875" style="1076" customWidth="1"/>
    <col min="13582" max="13582" width="5.875" style="1076" customWidth="1"/>
    <col min="13583" max="13593" width="3.875" style="1076" customWidth="1"/>
    <col min="13594" max="13594" width="5.875" style="1076" customWidth="1"/>
    <col min="13595" max="13628" width="3.875" style="1076" customWidth="1"/>
    <col min="13629" max="13825" width="8.75" style="1076"/>
    <col min="13826" max="13826" width="5.875" style="1076" customWidth="1"/>
    <col min="13827" max="13837" width="3.875" style="1076" customWidth="1"/>
    <col min="13838" max="13838" width="5.875" style="1076" customWidth="1"/>
    <col min="13839" max="13849" width="3.875" style="1076" customWidth="1"/>
    <col min="13850" max="13850" width="5.875" style="1076" customWidth="1"/>
    <col min="13851" max="13884" width="3.875" style="1076" customWidth="1"/>
    <col min="13885" max="14081" width="8.75" style="1076"/>
    <col min="14082" max="14082" width="5.875" style="1076" customWidth="1"/>
    <col min="14083" max="14093" width="3.875" style="1076" customWidth="1"/>
    <col min="14094" max="14094" width="5.875" style="1076" customWidth="1"/>
    <col min="14095" max="14105" width="3.875" style="1076" customWidth="1"/>
    <col min="14106" max="14106" width="5.875" style="1076" customWidth="1"/>
    <col min="14107" max="14140" width="3.875" style="1076" customWidth="1"/>
    <col min="14141" max="14337" width="8.75" style="1076"/>
    <col min="14338" max="14338" width="5.875" style="1076" customWidth="1"/>
    <col min="14339" max="14349" width="3.875" style="1076" customWidth="1"/>
    <col min="14350" max="14350" width="5.875" style="1076" customWidth="1"/>
    <col min="14351" max="14361" width="3.875" style="1076" customWidth="1"/>
    <col min="14362" max="14362" width="5.875" style="1076" customWidth="1"/>
    <col min="14363" max="14396" width="3.875" style="1076" customWidth="1"/>
    <col min="14397" max="14593" width="8.75" style="1076"/>
    <col min="14594" max="14594" width="5.875" style="1076" customWidth="1"/>
    <col min="14595" max="14605" width="3.875" style="1076" customWidth="1"/>
    <col min="14606" max="14606" width="5.875" style="1076" customWidth="1"/>
    <col min="14607" max="14617" width="3.875" style="1076" customWidth="1"/>
    <col min="14618" max="14618" width="5.875" style="1076" customWidth="1"/>
    <col min="14619" max="14652" width="3.875" style="1076" customWidth="1"/>
    <col min="14653" max="14849" width="8.75" style="1076"/>
    <col min="14850" max="14850" width="5.875" style="1076" customWidth="1"/>
    <col min="14851" max="14861" width="3.875" style="1076" customWidth="1"/>
    <col min="14862" max="14862" width="5.875" style="1076" customWidth="1"/>
    <col min="14863" max="14873" width="3.875" style="1076" customWidth="1"/>
    <col min="14874" max="14874" width="5.875" style="1076" customWidth="1"/>
    <col min="14875" max="14908" width="3.875" style="1076" customWidth="1"/>
    <col min="14909" max="15105" width="8.75" style="1076"/>
    <col min="15106" max="15106" width="5.875" style="1076" customWidth="1"/>
    <col min="15107" max="15117" width="3.875" style="1076" customWidth="1"/>
    <col min="15118" max="15118" width="5.875" style="1076" customWidth="1"/>
    <col min="15119" max="15129" width="3.875" style="1076" customWidth="1"/>
    <col min="15130" max="15130" width="5.875" style="1076" customWidth="1"/>
    <col min="15131" max="15164" width="3.875" style="1076" customWidth="1"/>
    <col min="15165" max="15361" width="8.75" style="1076"/>
    <col min="15362" max="15362" width="5.875" style="1076" customWidth="1"/>
    <col min="15363" max="15373" width="3.875" style="1076" customWidth="1"/>
    <col min="15374" max="15374" width="5.875" style="1076" customWidth="1"/>
    <col min="15375" max="15385" width="3.875" style="1076" customWidth="1"/>
    <col min="15386" max="15386" width="5.875" style="1076" customWidth="1"/>
    <col min="15387" max="15420" width="3.875" style="1076" customWidth="1"/>
    <col min="15421" max="15617" width="8.75" style="1076"/>
    <col min="15618" max="15618" width="5.875" style="1076" customWidth="1"/>
    <col min="15619" max="15629" width="3.875" style="1076" customWidth="1"/>
    <col min="15630" max="15630" width="5.875" style="1076" customWidth="1"/>
    <col min="15631" max="15641" width="3.875" style="1076" customWidth="1"/>
    <col min="15642" max="15642" width="5.875" style="1076" customWidth="1"/>
    <col min="15643" max="15676" width="3.875" style="1076" customWidth="1"/>
    <col min="15677" max="15873" width="8.75" style="1076"/>
    <col min="15874" max="15874" width="5.875" style="1076" customWidth="1"/>
    <col min="15875" max="15885" width="3.875" style="1076" customWidth="1"/>
    <col min="15886" max="15886" width="5.875" style="1076" customWidth="1"/>
    <col min="15887" max="15897" width="3.875" style="1076" customWidth="1"/>
    <col min="15898" max="15898" width="5.875" style="1076" customWidth="1"/>
    <col min="15899" max="15932" width="3.875" style="1076" customWidth="1"/>
    <col min="15933" max="16129" width="8.75" style="1076"/>
    <col min="16130" max="16130" width="5.875" style="1076" customWidth="1"/>
    <col min="16131" max="16141" width="3.875" style="1076" customWidth="1"/>
    <col min="16142" max="16142" width="5.875" style="1076" customWidth="1"/>
    <col min="16143" max="16153" width="3.875" style="1076" customWidth="1"/>
    <col min="16154" max="16154" width="5.875" style="1076" customWidth="1"/>
    <col min="16155" max="16188" width="3.875" style="1076" customWidth="1"/>
    <col min="16189" max="16384" width="8.75" style="1076"/>
  </cols>
  <sheetData>
    <row r="2" spans="2:37" s="461" customFormat="1" ht="30" customHeight="1">
      <c r="B2" s="573" t="s">
        <v>1447</v>
      </c>
      <c r="C2" s="573"/>
      <c r="D2" s="573"/>
      <c r="E2" s="573"/>
      <c r="F2" s="573"/>
      <c r="G2" s="573"/>
      <c r="H2" s="573"/>
      <c r="I2" s="573"/>
      <c r="J2" s="573"/>
      <c r="K2" s="573"/>
      <c r="L2" s="573"/>
      <c r="M2" s="573"/>
      <c r="N2" s="573"/>
      <c r="O2" s="573"/>
      <c r="P2" s="573"/>
      <c r="Q2" s="573"/>
      <c r="R2" s="573"/>
      <c r="S2" s="573"/>
      <c r="T2" s="573"/>
      <c r="U2" s="573"/>
      <c r="V2" s="573"/>
      <c r="W2" s="573"/>
      <c r="X2" s="573"/>
      <c r="Y2" s="573"/>
      <c r="Z2" s="573"/>
      <c r="AA2" s="573"/>
      <c r="AB2" s="573"/>
      <c r="AC2" s="573"/>
      <c r="AD2" s="573"/>
      <c r="AE2" s="573"/>
      <c r="AF2" s="573"/>
      <c r="AG2" s="573"/>
      <c r="AH2" s="573"/>
      <c r="AI2" s="573"/>
      <c r="AJ2" s="573"/>
      <c r="AK2" s="886" t="s">
        <v>638</v>
      </c>
    </row>
    <row r="3" spans="2:37" s="461" customFormat="1" ht="30" customHeight="1">
      <c r="B3" s="1431" t="s">
        <v>828</v>
      </c>
      <c r="C3" s="1432"/>
      <c r="D3" s="1432"/>
      <c r="E3" s="1432"/>
      <c r="F3" s="1432"/>
      <c r="G3" s="1432"/>
      <c r="H3" s="1432"/>
      <c r="I3" s="1432"/>
      <c r="J3" s="1432"/>
      <c r="K3" s="1432"/>
      <c r="L3" s="1432"/>
      <c r="M3" s="1432"/>
      <c r="N3" s="1432"/>
      <c r="O3" s="1432"/>
      <c r="P3" s="1432"/>
      <c r="Q3" s="1432"/>
      <c r="R3" s="1432"/>
      <c r="S3" s="1432"/>
      <c r="T3" s="1432"/>
      <c r="U3" s="1432"/>
      <c r="V3" s="1432"/>
      <c r="W3" s="1432"/>
      <c r="X3" s="1432"/>
      <c r="Y3" s="1432"/>
      <c r="Z3" s="1432"/>
      <c r="AA3" s="1432"/>
      <c r="AB3" s="1432"/>
      <c r="AC3" s="1432"/>
      <c r="AD3" s="1432"/>
      <c r="AE3" s="1432"/>
      <c r="AF3" s="1432"/>
      <c r="AG3" s="1432"/>
      <c r="AH3" s="1432"/>
      <c r="AI3" s="1432"/>
      <c r="AJ3" s="1432"/>
      <c r="AK3" s="1432"/>
    </row>
    <row r="4" spans="2:37" s="461" customFormat="1" ht="15" customHeight="1">
      <c r="B4" s="573"/>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3"/>
    </row>
    <row r="5" spans="2:37" s="461" customFormat="1" ht="21.95" customHeight="1">
      <c r="B5" s="587" t="s">
        <v>639</v>
      </c>
      <c r="C5" s="594"/>
      <c r="D5" s="1433" t="s">
        <v>640</v>
      </c>
      <c r="E5" s="1433"/>
      <c r="F5" s="1433"/>
      <c r="G5" s="1433"/>
      <c r="H5" s="1433"/>
      <c r="I5" s="1433"/>
      <c r="J5" s="1433"/>
      <c r="K5" s="1433"/>
      <c r="L5" s="1433"/>
      <c r="M5" s="1433"/>
      <c r="N5" s="587" t="s">
        <v>639</v>
      </c>
      <c r="O5" s="594"/>
      <c r="P5" s="1433" t="s">
        <v>640</v>
      </c>
      <c r="Q5" s="1433"/>
      <c r="R5" s="1433"/>
      <c r="S5" s="1433"/>
      <c r="T5" s="1433"/>
      <c r="U5" s="1433"/>
      <c r="V5" s="1433"/>
      <c r="W5" s="1433"/>
      <c r="X5" s="1433"/>
      <c r="Y5" s="1434"/>
      <c r="Z5" s="594" t="s">
        <v>639</v>
      </c>
      <c r="AA5" s="594"/>
      <c r="AB5" s="1433" t="s">
        <v>640</v>
      </c>
      <c r="AC5" s="1433"/>
      <c r="AD5" s="1433"/>
      <c r="AE5" s="1433"/>
      <c r="AF5" s="1433"/>
      <c r="AG5" s="1433"/>
      <c r="AH5" s="1433"/>
      <c r="AI5" s="1433"/>
      <c r="AJ5" s="1433"/>
      <c r="AK5" s="1434"/>
    </row>
    <row r="6" spans="2:37" s="461" customFormat="1" ht="18" customHeight="1">
      <c r="B6" s="585" t="s">
        <v>641</v>
      </c>
      <c r="C6" s="574"/>
      <c r="D6" s="1425" t="s">
        <v>642</v>
      </c>
      <c r="E6" s="1425"/>
      <c r="F6" s="1425"/>
      <c r="G6" s="1425"/>
      <c r="H6" s="1425"/>
      <c r="I6" s="1425"/>
      <c r="J6" s="1425"/>
      <c r="K6" s="1425"/>
      <c r="L6" s="1425"/>
      <c r="M6" s="1425"/>
      <c r="N6" s="585" t="s">
        <v>657</v>
      </c>
      <c r="O6" s="574"/>
      <c r="P6" s="1435" t="s">
        <v>658</v>
      </c>
      <c r="Q6" s="1435"/>
      <c r="R6" s="1435"/>
      <c r="S6" s="1435"/>
      <c r="T6" s="1435"/>
      <c r="U6" s="1435"/>
      <c r="V6" s="1435"/>
      <c r="W6" s="1435"/>
      <c r="X6" s="1435"/>
      <c r="Y6" s="1436"/>
      <c r="Z6" s="589" t="s">
        <v>763</v>
      </c>
      <c r="AA6" s="574"/>
      <c r="AB6" s="1425" t="s">
        <v>651</v>
      </c>
      <c r="AC6" s="1425"/>
      <c r="AD6" s="1425"/>
      <c r="AE6" s="1425"/>
      <c r="AF6" s="1425"/>
      <c r="AG6" s="1425"/>
      <c r="AH6" s="1425"/>
      <c r="AI6" s="1425"/>
      <c r="AJ6" s="1425"/>
      <c r="AK6" s="1426"/>
    </row>
    <row r="7" spans="2:37" s="461" customFormat="1" ht="18" customHeight="1">
      <c r="B7" s="586"/>
      <c r="C7" s="574"/>
      <c r="D7" s="1415" t="s">
        <v>645</v>
      </c>
      <c r="E7" s="1415"/>
      <c r="F7" s="1415"/>
      <c r="G7" s="1415"/>
      <c r="H7" s="1415"/>
      <c r="I7" s="1415"/>
      <c r="J7" s="1415"/>
      <c r="K7" s="1415"/>
      <c r="L7" s="1415"/>
      <c r="M7" s="1415"/>
      <c r="N7" s="585" t="s">
        <v>1287</v>
      </c>
      <c r="O7" s="574"/>
      <c r="P7" s="1415" t="s">
        <v>661</v>
      </c>
      <c r="Q7" s="1415"/>
      <c r="R7" s="1415"/>
      <c r="S7" s="1415"/>
      <c r="T7" s="1415"/>
      <c r="U7" s="1415"/>
      <c r="V7" s="1415"/>
      <c r="W7" s="1415"/>
      <c r="X7" s="1415"/>
      <c r="Y7" s="1418"/>
      <c r="Z7" s="588"/>
      <c r="AA7" s="574"/>
      <c r="AB7" s="1415" t="s">
        <v>654</v>
      </c>
      <c r="AC7" s="1415"/>
      <c r="AD7" s="1415"/>
      <c r="AE7" s="1415"/>
      <c r="AF7" s="1415"/>
      <c r="AG7" s="1415"/>
      <c r="AH7" s="1415"/>
      <c r="AI7" s="1415"/>
      <c r="AJ7" s="1415"/>
      <c r="AK7" s="1418"/>
    </row>
    <row r="8" spans="2:37" s="461" customFormat="1" ht="18" customHeight="1">
      <c r="B8" s="586"/>
      <c r="C8" s="574"/>
      <c r="D8" s="1425" t="s">
        <v>648</v>
      </c>
      <c r="E8" s="1425"/>
      <c r="F8" s="1425"/>
      <c r="G8" s="1425"/>
      <c r="H8" s="1425"/>
      <c r="I8" s="1425"/>
      <c r="J8" s="1425"/>
      <c r="K8" s="1425"/>
      <c r="L8" s="1425"/>
      <c r="M8" s="1425"/>
      <c r="N8" s="585" t="s">
        <v>1288</v>
      </c>
      <c r="O8" s="574"/>
      <c r="P8" s="1415" t="s">
        <v>661</v>
      </c>
      <c r="Q8" s="1415"/>
      <c r="R8" s="1415"/>
      <c r="S8" s="1415"/>
      <c r="T8" s="1415"/>
      <c r="U8" s="1415"/>
      <c r="V8" s="1415"/>
      <c r="W8" s="1415"/>
      <c r="X8" s="1415"/>
      <c r="Y8" s="1418"/>
      <c r="AB8" s="1415" t="s">
        <v>1309</v>
      </c>
      <c r="AC8" s="1415"/>
      <c r="AD8" s="1415"/>
      <c r="AE8" s="1415"/>
      <c r="AF8" s="1415"/>
      <c r="AG8" s="1415"/>
      <c r="AH8" s="1415"/>
      <c r="AI8" s="1415"/>
      <c r="AJ8" s="1415"/>
      <c r="AK8" s="1418"/>
    </row>
    <row r="9" spans="2:37" s="461" customFormat="1" ht="18" customHeight="1">
      <c r="B9" s="586"/>
      <c r="C9" s="574"/>
      <c r="D9" s="1415" t="s">
        <v>652</v>
      </c>
      <c r="E9" s="1415"/>
      <c r="F9" s="1415"/>
      <c r="G9" s="1415"/>
      <c r="H9" s="1415"/>
      <c r="I9" s="1415"/>
      <c r="J9" s="1415"/>
      <c r="K9" s="1415"/>
      <c r="L9" s="1415"/>
      <c r="M9" s="1418"/>
      <c r="N9" s="585" t="s">
        <v>1289</v>
      </c>
      <c r="O9" s="574"/>
      <c r="P9" s="1415" t="s">
        <v>661</v>
      </c>
      <c r="Q9" s="1415"/>
      <c r="R9" s="1415"/>
      <c r="S9" s="1415"/>
      <c r="T9" s="1415"/>
      <c r="U9" s="1415"/>
      <c r="V9" s="1415"/>
      <c r="W9" s="1415"/>
      <c r="X9" s="1415"/>
      <c r="Y9" s="1418"/>
      <c r="AB9" s="1415" t="s">
        <v>1128</v>
      </c>
      <c r="AC9" s="1415"/>
      <c r="AD9" s="1415"/>
      <c r="AE9" s="1415"/>
      <c r="AF9" s="1415"/>
      <c r="AG9" s="1415"/>
      <c r="AH9" s="1415"/>
      <c r="AI9" s="1415"/>
      <c r="AJ9" s="1415"/>
      <c r="AK9" s="1418"/>
    </row>
    <row r="10" spans="2:37" s="461" customFormat="1" ht="18" customHeight="1">
      <c r="B10" s="585" t="s">
        <v>655</v>
      </c>
      <c r="C10" s="574"/>
      <c r="D10" s="1415" t="s">
        <v>656</v>
      </c>
      <c r="E10" s="1415"/>
      <c r="F10" s="1415"/>
      <c r="G10" s="1415"/>
      <c r="H10" s="1415"/>
      <c r="I10" s="1415"/>
      <c r="J10" s="1415"/>
      <c r="K10" s="1415"/>
      <c r="L10" s="1415"/>
      <c r="M10" s="1418"/>
      <c r="N10" s="585" t="s">
        <v>665</v>
      </c>
      <c r="O10" s="574"/>
      <c r="P10" s="1421" t="s">
        <v>666</v>
      </c>
      <c r="Q10" s="1421"/>
      <c r="R10" s="1421"/>
      <c r="S10" s="1421"/>
      <c r="T10" s="1421"/>
      <c r="U10" s="1421"/>
      <c r="V10" s="1421"/>
      <c r="W10" s="1421"/>
      <c r="X10" s="1421"/>
      <c r="Y10" s="1422"/>
      <c r="AB10" s="1415" t="s">
        <v>1129</v>
      </c>
      <c r="AC10" s="1415"/>
      <c r="AD10" s="1415"/>
      <c r="AE10" s="1415"/>
      <c r="AF10" s="1415"/>
      <c r="AG10" s="1415"/>
      <c r="AH10" s="1415"/>
      <c r="AI10" s="1415"/>
      <c r="AJ10" s="1415"/>
      <c r="AK10" s="1418"/>
    </row>
    <row r="11" spans="2:37" s="461" customFormat="1" ht="18" customHeight="1">
      <c r="B11" s="585" t="s">
        <v>659</v>
      </c>
      <c r="C11" s="574"/>
      <c r="D11" s="1425" t="s">
        <v>660</v>
      </c>
      <c r="E11" s="1425"/>
      <c r="F11" s="1425"/>
      <c r="G11" s="1425"/>
      <c r="H11" s="1425"/>
      <c r="I11" s="1425"/>
      <c r="J11" s="1425"/>
      <c r="K11" s="1425"/>
      <c r="L11" s="1425"/>
      <c r="M11" s="1425"/>
      <c r="N11" s="585" t="s">
        <v>1290</v>
      </c>
      <c r="O11" s="574"/>
      <c r="P11" s="1415" t="s">
        <v>661</v>
      </c>
      <c r="Q11" s="1415"/>
      <c r="R11" s="1415"/>
      <c r="S11" s="1415"/>
      <c r="T11" s="1415"/>
      <c r="U11" s="1415"/>
      <c r="V11" s="1415"/>
      <c r="W11" s="1415"/>
      <c r="X11" s="1415"/>
      <c r="Y11" s="1418"/>
      <c r="AB11" s="1415" t="s">
        <v>1130</v>
      </c>
      <c r="AC11" s="1415"/>
      <c r="AD11" s="1415"/>
      <c r="AE11" s="1415"/>
      <c r="AF11" s="1415"/>
      <c r="AG11" s="1415"/>
      <c r="AH11" s="1415"/>
      <c r="AI11" s="1415"/>
      <c r="AJ11" s="1415"/>
      <c r="AK11" s="1418"/>
    </row>
    <row r="12" spans="2:37" s="461" customFormat="1" ht="18" customHeight="1">
      <c r="B12" s="586"/>
      <c r="C12" s="574"/>
      <c r="D12" s="1415" t="s">
        <v>662</v>
      </c>
      <c r="E12" s="1415"/>
      <c r="F12" s="1415"/>
      <c r="G12" s="1415"/>
      <c r="H12" s="1415"/>
      <c r="I12" s="1415"/>
      <c r="J12" s="1415"/>
      <c r="K12" s="1415"/>
      <c r="L12" s="1415"/>
      <c r="M12" s="1418"/>
      <c r="N12" s="585" t="s">
        <v>1291</v>
      </c>
      <c r="O12" s="574"/>
      <c r="P12" s="1415" t="s">
        <v>661</v>
      </c>
      <c r="Q12" s="1415"/>
      <c r="R12" s="1415"/>
      <c r="S12" s="1415"/>
      <c r="T12" s="1415"/>
      <c r="U12" s="1415"/>
      <c r="V12" s="1415"/>
      <c r="W12" s="1415"/>
      <c r="X12" s="1415"/>
      <c r="Y12" s="1418"/>
      <c r="Z12" s="589" t="s">
        <v>650</v>
      </c>
      <c r="AA12" s="574"/>
      <c r="AB12" s="1415" t="s">
        <v>1310</v>
      </c>
      <c r="AC12" s="1415"/>
      <c r="AD12" s="1415"/>
      <c r="AE12" s="1415"/>
      <c r="AF12" s="1415"/>
      <c r="AG12" s="1415"/>
      <c r="AH12" s="1415"/>
      <c r="AI12" s="1415"/>
      <c r="AJ12" s="1415"/>
      <c r="AK12" s="1418"/>
    </row>
    <row r="13" spans="2:37" s="461" customFormat="1" ht="18" customHeight="1">
      <c r="B13" s="586"/>
      <c r="C13" s="574"/>
      <c r="D13" s="1415" t="s">
        <v>663</v>
      </c>
      <c r="E13" s="1415"/>
      <c r="F13" s="1415"/>
      <c r="G13" s="1415"/>
      <c r="H13" s="1415"/>
      <c r="I13" s="1415"/>
      <c r="J13" s="1415"/>
      <c r="K13" s="1415"/>
      <c r="L13" s="1415"/>
      <c r="M13" s="1418"/>
      <c r="N13" s="585" t="s">
        <v>1292</v>
      </c>
      <c r="O13" s="574"/>
      <c r="P13" s="1415" t="s">
        <v>661</v>
      </c>
      <c r="Q13" s="1415"/>
      <c r="R13" s="1415"/>
      <c r="S13" s="1415"/>
      <c r="T13" s="1415"/>
      <c r="U13" s="1415"/>
      <c r="V13" s="1415"/>
      <c r="W13" s="1415"/>
      <c r="X13" s="1415"/>
      <c r="Y13" s="1418"/>
      <c r="Z13" s="588"/>
      <c r="AA13" s="574"/>
      <c r="AB13" s="1415" t="s">
        <v>1311</v>
      </c>
      <c r="AC13" s="1415"/>
      <c r="AD13" s="1415"/>
      <c r="AE13" s="1415"/>
      <c r="AF13" s="1415"/>
      <c r="AG13" s="1415"/>
      <c r="AH13" s="1415"/>
      <c r="AI13" s="1415"/>
      <c r="AJ13" s="1415"/>
      <c r="AK13" s="1418"/>
    </row>
    <row r="14" spans="2:37" s="461" customFormat="1" ht="18" customHeight="1">
      <c r="B14" s="586"/>
      <c r="C14" s="574"/>
      <c r="D14" s="1415" t="s">
        <v>664</v>
      </c>
      <c r="E14" s="1415"/>
      <c r="F14" s="1415"/>
      <c r="G14" s="1415"/>
      <c r="H14" s="1415"/>
      <c r="I14" s="1415"/>
      <c r="J14" s="1415"/>
      <c r="K14" s="1415"/>
      <c r="L14" s="1415"/>
      <c r="M14" s="1418"/>
      <c r="N14" s="585" t="s">
        <v>672</v>
      </c>
      <c r="O14" s="574"/>
      <c r="P14" s="1421" t="s">
        <v>673</v>
      </c>
      <c r="Q14" s="1421"/>
      <c r="R14" s="1421"/>
      <c r="S14" s="1421"/>
      <c r="T14" s="1421"/>
      <c r="U14" s="1421"/>
      <c r="V14" s="1421"/>
      <c r="W14" s="1421"/>
      <c r="X14" s="1421"/>
      <c r="Y14" s="1422"/>
      <c r="AA14" s="574"/>
      <c r="AB14" s="1415" t="s">
        <v>1312</v>
      </c>
      <c r="AC14" s="1415"/>
      <c r="AD14" s="1415"/>
      <c r="AE14" s="1415"/>
      <c r="AF14" s="1415"/>
      <c r="AG14" s="1415"/>
      <c r="AH14" s="1415"/>
      <c r="AI14" s="1415"/>
      <c r="AJ14" s="1415"/>
      <c r="AK14" s="1418"/>
    </row>
    <row r="15" spans="2:37" s="461" customFormat="1" ht="18" customHeight="1">
      <c r="B15" s="585" t="s">
        <v>667</v>
      </c>
      <c r="C15" s="574"/>
      <c r="D15" s="1429" t="s">
        <v>668</v>
      </c>
      <c r="E15" s="1429"/>
      <c r="F15" s="1429"/>
      <c r="G15" s="1429"/>
      <c r="H15" s="1429"/>
      <c r="I15" s="1429"/>
      <c r="J15" s="1429"/>
      <c r="K15" s="1429"/>
      <c r="L15" s="1429"/>
      <c r="M15" s="1430"/>
      <c r="N15" s="585" t="s">
        <v>1293</v>
      </c>
      <c r="O15" s="574"/>
      <c r="P15" s="1415" t="s">
        <v>661</v>
      </c>
      <c r="Q15" s="1415"/>
      <c r="R15" s="1415"/>
      <c r="S15" s="1415"/>
      <c r="T15" s="1415"/>
      <c r="U15" s="1415"/>
      <c r="V15" s="1415"/>
      <c r="W15" s="1415"/>
      <c r="X15" s="1415"/>
      <c r="Y15" s="1418"/>
      <c r="Z15" s="589" t="s">
        <v>670</v>
      </c>
      <c r="AA15" s="574"/>
      <c r="AB15" s="1415" t="s">
        <v>1313</v>
      </c>
      <c r="AC15" s="1415"/>
      <c r="AD15" s="1415"/>
      <c r="AE15" s="1415"/>
      <c r="AF15" s="1415"/>
      <c r="AG15" s="1415"/>
      <c r="AH15" s="1415"/>
      <c r="AI15" s="1415"/>
      <c r="AJ15" s="1415"/>
      <c r="AK15" s="1418"/>
    </row>
    <row r="16" spans="2:37" s="461" customFormat="1" ht="18" customHeight="1">
      <c r="B16" s="586"/>
      <c r="C16" s="574"/>
      <c r="D16" s="1415" t="s">
        <v>669</v>
      </c>
      <c r="E16" s="1415"/>
      <c r="F16" s="1415"/>
      <c r="G16" s="1415"/>
      <c r="H16" s="1415"/>
      <c r="I16" s="1415"/>
      <c r="J16" s="1415"/>
      <c r="K16" s="1415"/>
      <c r="L16" s="1415"/>
      <c r="M16" s="1418"/>
      <c r="N16" s="585" t="s">
        <v>1294</v>
      </c>
      <c r="O16" s="574"/>
      <c r="P16" s="1415" t="s">
        <v>661</v>
      </c>
      <c r="Q16" s="1415"/>
      <c r="R16" s="1415"/>
      <c r="S16" s="1415"/>
      <c r="T16" s="1415"/>
      <c r="U16" s="1415"/>
      <c r="V16" s="1415"/>
      <c r="W16" s="1415"/>
      <c r="X16" s="1415"/>
      <c r="Y16" s="1418"/>
      <c r="AB16" s="1415" t="s">
        <v>1314</v>
      </c>
      <c r="AC16" s="1415"/>
      <c r="AD16" s="1415"/>
      <c r="AE16" s="1415"/>
      <c r="AF16" s="1415"/>
      <c r="AG16" s="1415"/>
      <c r="AH16" s="1415"/>
      <c r="AI16" s="1415"/>
      <c r="AJ16" s="1415"/>
      <c r="AK16" s="1418"/>
    </row>
    <row r="17" spans="2:37" s="461" customFormat="1" ht="18" customHeight="1">
      <c r="B17" s="586"/>
      <c r="C17" s="574"/>
      <c r="D17" s="1415" t="s">
        <v>671</v>
      </c>
      <c r="E17" s="1415"/>
      <c r="F17" s="1415"/>
      <c r="G17" s="1415"/>
      <c r="H17" s="1415"/>
      <c r="I17" s="1415"/>
      <c r="J17" s="1415"/>
      <c r="K17" s="1415"/>
      <c r="L17" s="1415"/>
      <c r="M17" s="1418"/>
      <c r="N17" s="585" t="s">
        <v>1295</v>
      </c>
      <c r="O17" s="574"/>
      <c r="P17" s="1415" t="s">
        <v>661</v>
      </c>
      <c r="Q17" s="1415"/>
      <c r="R17" s="1415"/>
      <c r="S17" s="1415"/>
      <c r="T17" s="1415"/>
      <c r="U17" s="1415"/>
      <c r="V17" s="1415"/>
      <c r="W17" s="1415"/>
      <c r="X17" s="1415"/>
      <c r="Y17" s="1418"/>
      <c r="AB17" s="1415" t="s">
        <v>1315</v>
      </c>
      <c r="AC17" s="1415"/>
      <c r="AD17" s="1415"/>
      <c r="AE17" s="1415"/>
      <c r="AF17" s="1415"/>
      <c r="AG17" s="1415"/>
      <c r="AH17" s="1415"/>
      <c r="AI17" s="1415"/>
      <c r="AJ17" s="1415"/>
      <c r="AK17" s="1418"/>
    </row>
    <row r="18" spans="2:37" s="461" customFormat="1" ht="18" customHeight="1">
      <c r="B18" s="585" t="s">
        <v>1479</v>
      </c>
      <c r="C18" s="574"/>
      <c r="D18" s="1415" t="s">
        <v>674</v>
      </c>
      <c r="E18" s="1415"/>
      <c r="F18" s="1415"/>
      <c r="G18" s="1415"/>
      <c r="H18" s="1415"/>
      <c r="I18" s="1415"/>
      <c r="J18" s="1415"/>
      <c r="K18" s="1415"/>
      <c r="L18" s="1415"/>
      <c r="M18" s="1415"/>
      <c r="N18" s="585" t="s">
        <v>676</v>
      </c>
      <c r="O18" s="574"/>
      <c r="P18" s="1421" t="s">
        <v>677</v>
      </c>
      <c r="Q18" s="1421"/>
      <c r="R18" s="1421"/>
      <c r="S18" s="1421"/>
      <c r="T18" s="1421"/>
      <c r="U18" s="1421"/>
      <c r="V18" s="1421"/>
      <c r="W18" s="1421"/>
      <c r="X18" s="1421"/>
      <c r="Y18" s="1422"/>
      <c r="AB18" s="1415" t="s">
        <v>1316</v>
      </c>
      <c r="AC18" s="1415"/>
      <c r="AD18" s="1415"/>
      <c r="AE18" s="1415"/>
      <c r="AF18" s="1415"/>
      <c r="AG18" s="1415"/>
      <c r="AH18" s="1415"/>
      <c r="AI18" s="1415"/>
      <c r="AJ18" s="1415"/>
      <c r="AK18" s="1418"/>
    </row>
    <row r="19" spans="2:37" s="461" customFormat="1" ht="18" customHeight="1">
      <c r="B19" s="586"/>
      <c r="C19" s="574"/>
      <c r="D19" s="1415" t="s">
        <v>788</v>
      </c>
      <c r="E19" s="1415"/>
      <c r="F19" s="1415"/>
      <c r="G19" s="1415"/>
      <c r="H19" s="1415"/>
      <c r="I19" s="1415"/>
      <c r="J19" s="1415"/>
      <c r="K19" s="1415"/>
      <c r="L19" s="1415"/>
      <c r="M19" s="1418"/>
      <c r="N19" s="585" t="s">
        <v>1296</v>
      </c>
      <c r="O19" s="574"/>
      <c r="P19" s="1415" t="s">
        <v>661</v>
      </c>
      <c r="Q19" s="1415"/>
      <c r="R19" s="1415"/>
      <c r="S19" s="1415"/>
      <c r="T19" s="1415"/>
      <c r="U19" s="1415"/>
      <c r="V19" s="1415"/>
      <c r="W19" s="1415"/>
      <c r="X19" s="1415"/>
      <c r="Y19" s="1418"/>
      <c r="AB19" s="1415" t="s">
        <v>1317</v>
      </c>
      <c r="AC19" s="1415"/>
      <c r="AD19" s="1415"/>
      <c r="AE19" s="1415"/>
      <c r="AF19" s="1415"/>
      <c r="AG19" s="1415"/>
      <c r="AH19" s="1415"/>
      <c r="AI19" s="1415"/>
      <c r="AJ19" s="1415"/>
      <c r="AK19" s="1418"/>
    </row>
    <row r="20" spans="2:37" s="461" customFormat="1" ht="18" customHeight="1">
      <c r="B20" s="586"/>
      <c r="C20" s="574"/>
      <c r="D20" s="1415" t="s">
        <v>789</v>
      </c>
      <c r="E20" s="1415"/>
      <c r="F20" s="1415"/>
      <c r="G20" s="1415"/>
      <c r="H20" s="1415"/>
      <c r="I20" s="1415"/>
      <c r="J20" s="1415"/>
      <c r="K20" s="1415"/>
      <c r="L20" s="1415"/>
      <c r="M20" s="1418"/>
      <c r="N20" s="589" t="s">
        <v>1297</v>
      </c>
      <c r="O20" s="574"/>
      <c r="P20" s="1415" t="s">
        <v>661</v>
      </c>
      <c r="Q20" s="1415"/>
      <c r="R20" s="1415"/>
      <c r="S20" s="1415"/>
      <c r="T20" s="1415"/>
      <c r="U20" s="1415"/>
      <c r="V20" s="1415"/>
      <c r="W20" s="1415"/>
      <c r="X20" s="1415"/>
      <c r="Y20" s="1418"/>
      <c r="Z20" s="589"/>
      <c r="AA20" s="574"/>
      <c r="AB20" s="1415" t="s">
        <v>1318</v>
      </c>
      <c r="AC20" s="1415"/>
      <c r="AD20" s="1415"/>
      <c r="AE20" s="1415"/>
      <c r="AF20" s="1415"/>
      <c r="AG20" s="1415"/>
      <c r="AH20" s="1415"/>
      <c r="AI20" s="1415"/>
      <c r="AJ20" s="1415"/>
      <c r="AK20" s="1418"/>
    </row>
    <row r="21" spans="2:37" s="461" customFormat="1" ht="18" customHeight="1">
      <c r="B21" s="585" t="s">
        <v>683</v>
      </c>
      <c r="C21" s="574"/>
      <c r="D21" s="1415" t="s">
        <v>790</v>
      </c>
      <c r="E21" s="1415"/>
      <c r="F21" s="1415"/>
      <c r="G21" s="1415"/>
      <c r="H21" s="1415"/>
      <c r="I21" s="1415"/>
      <c r="J21" s="1415"/>
      <c r="K21" s="1415"/>
      <c r="L21" s="1415"/>
      <c r="M21" s="1418"/>
      <c r="N21" s="589" t="s">
        <v>1298</v>
      </c>
      <c r="O21" s="574"/>
      <c r="P21" s="1415" t="s">
        <v>661</v>
      </c>
      <c r="Q21" s="1415"/>
      <c r="R21" s="1415"/>
      <c r="S21" s="1415"/>
      <c r="T21" s="1415"/>
      <c r="U21" s="1415"/>
      <c r="V21" s="1415"/>
      <c r="W21" s="1415"/>
      <c r="X21" s="1415"/>
      <c r="Y21" s="1418"/>
      <c r="Z21" s="588"/>
      <c r="AA21" s="574"/>
      <c r="AB21" s="1415" t="s">
        <v>1319</v>
      </c>
      <c r="AC21" s="1415"/>
      <c r="AD21" s="1415"/>
      <c r="AE21" s="1415"/>
      <c r="AF21" s="1415"/>
      <c r="AG21" s="1415"/>
      <c r="AH21" s="1415"/>
      <c r="AI21" s="1415"/>
      <c r="AJ21" s="1415"/>
      <c r="AK21" s="1418"/>
    </row>
    <row r="22" spans="2:37" s="461" customFormat="1" ht="18" customHeight="1">
      <c r="B22" s="586"/>
      <c r="C22" s="574"/>
      <c r="D22" s="1425" t="s">
        <v>687</v>
      </c>
      <c r="E22" s="1425"/>
      <c r="F22" s="1425"/>
      <c r="G22" s="1425"/>
      <c r="H22" s="1425"/>
      <c r="I22" s="1425"/>
      <c r="J22" s="1425"/>
      <c r="K22" s="1425"/>
      <c r="L22" s="1425"/>
      <c r="M22" s="1426"/>
      <c r="N22" s="1229" t="s">
        <v>678</v>
      </c>
      <c r="O22" s="1228"/>
      <c r="P22" s="1416" t="s">
        <v>679</v>
      </c>
      <c r="Q22" s="1416"/>
      <c r="R22" s="1416"/>
      <c r="S22" s="1416"/>
      <c r="T22" s="1416"/>
      <c r="U22" s="1416"/>
      <c r="V22" s="1416"/>
      <c r="W22" s="1416"/>
      <c r="X22" s="1416"/>
      <c r="Y22" s="1417"/>
      <c r="Z22" s="588"/>
      <c r="AA22" s="574"/>
      <c r="AB22" s="1415" t="s">
        <v>1320</v>
      </c>
      <c r="AC22" s="1415"/>
      <c r="AD22" s="1415"/>
      <c r="AE22" s="1415"/>
      <c r="AF22" s="1415"/>
      <c r="AG22" s="1415"/>
      <c r="AH22" s="1415"/>
      <c r="AI22" s="1415"/>
      <c r="AJ22" s="1415"/>
      <c r="AK22" s="1418"/>
    </row>
    <row r="23" spans="2:37" s="461" customFormat="1" ht="18" customHeight="1">
      <c r="B23" s="586"/>
      <c r="C23" s="574"/>
      <c r="D23" s="1415" t="s">
        <v>688</v>
      </c>
      <c r="E23" s="1415"/>
      <c r="F23" s="1415"/>
      <c r="G23" s="1415"/>
      <c r="H23" s="1415"/>
      <c r="I23" s="1415"/>
      <c r="J23" s="1415"/>
      <c r="K23" s="1415"/>
      <c r="L23" s="1415"/>
      <c r="M23" s="1418"/>
      <c r="N23" s="1206"/>
      <c r="O23" s="1228"/>
      <c r="P23" s="1416" t="s">
        <v>680</v>
      </c>
      <c r="Q23" s="1416"/>
      <c r="R23" s="1416"/>
      <c r="S23" s="1416"/>
      <c r="T23" s="1416"/>
      <c r="U23" s="1416"/>
      <c r="V23" s="1416"/>
      <c r="W23" s="1416"/>
      <c r="X23" s="1416"/>
      <c r="Y23" s="1417"/>
      <c r="Z23" s="589" t="s">
        <v>675</v>
      </c>
      <c r="AA23" s="574"/>
      <c r="AB23" s="1415" t="s">
        <v>1321</v>
      </c>
      <c r="AC23" s="1415"/>
      <c r="AD23" s="1415"/>
      <c r="AE23" s="1415"/>
      <c r="AF23" s="1415"/>
      <c r="AG23" s="1415"/>
      <c r="AH23" s="1415"/>
      <c r="AI23" s="1415"/>
      <c r="AJ23" s="1415"/>
      <c r="AK23" s="1418"/>
    </row>
    <row r="24" spans="2:37" s="461" customFormat="1" ht="18" customHeight="1">
      <c r="B24" s="586"/>
      <c r="C24" s="574"/>
      <c r="D24" s="1415" t="s">
        <v>691</v>
      </c>
      <c r="E24" s="1415"/>
      <c r="F24" s="1415"/>
      <c r="G24" s="1415"/>
      <c r="H24" s="1415"/>
      <c r="I24" s="1415"/>
      <c r="J24" s="1415"/>
      <c r="K24" s="1415"/>
      <c r="L24" s="1415"/>
      <c r="M24" s="1418"/>
      <c r="N24" s="1229" t="s">
        <v>681</v>
      </c>
      <c r="O24" s="1228"/>
      <c r="P24" s="1427" t="s">
        <v>661</v>
      </c>
      <c r="Q24" s="1427"/>
      <c r="R24" s="1427"/>
      <c r="S24" s="1427"/>
      <c r="T24" s="1427"/>
      <c r="U24" s="1427"/>
      <c r="V24" s="1427"/>
      <c r="W24" s="1427"/>
      <c r="X24" s="1427"/>
      <c r="Y24" s="1428"/>
      <c r="Z24" s="588"/>
      <c r="AA24" s="574"/>
      <c r="AB24" s="1415" t="s">
        <v>1322</v>
      </c>
      <c r="AC24" s="1415"/>
      <c r="AD24" s="1415"/>
      <c r="AE24" s="1415"/>
      <c r="AF24" s="1415"/>
      <c r="AG24" s="1415"/>
      <c r="AH24" s="1415"/>
      <c r="AI24" s="1415"/>
      <c r="AJ24" s="1415"/>
      <c r="AK24" s="1418"/>
    </row>
    <row r="25" spans="2:37" s="461" customFormat="1" ht="18" customHeight="1">
      <c r="B25" s="586"/>
      <c r="C25" s="574"/>
      <c r="D25" s="1415" t="s">
        <v>693</v>
      </c>
      <c r="E25" s="1415"/>
      <c r="F25" s="1415"/>
      <c r="G25" s="1415"/>
      <c r="H25" s="1415"/>
      <c r="I25" s="1415"/>
      <c r="J25" s="1415"/>
      <c r="K25" s="1415"/>
      <c r="L25" s="1415"/>
      <c r="M25" s="1418"/>
      <c r="N25" s="1229" t="s">
        <v>682</v>
      </c>
      <c r="O25" s="1228"/>
      <c r="P25" s="1427" t="s">
        <v>661</v>
      </c>
      <c r="Q25" s="1427"/>
      <c r="R25" s="1427"/>
      <c r="S25" s="1427"/>
      <c r="T25" s="1427"/>
      <c r="U25" s="1427"/>
      <c r="V25" s="1427"/>
      <c r="W25" s="1427"/>
      <c r="X25" s="1427"/>
      <c r="Y25" s="1428"/>
      <c r="Z25" s="588"/>
      <c r="AA25" s="574"/>
      <c r="AB25" s="1415" t="s">
        <v>1323</v>
      </c>
      <c r="AC25" s="1415"/>
      <c r="AD25" s="1415"/>
      <c r="AE25" s="1415"/>
      <c r="AF25" s="1415"/>
      <c r="AG25" s="1415"/>
      <c r="AH25" s="1415"/>
      <c r="AI25" s="1415"/>
      <c r="AJ25" s="1415"/>
      <c r="AK25" s="1418"/>
    </row>
    <row r="26" spans="2:37" s="461" customFormat="1" ht="18" customHeight="1">
      <c r="B26" s="586"/>
      <c r="C26" s="574"/>
      <c r="D26" s="1415" t="s">
        <v>696</v>
      </c>
      <c r="E26" s="1415"/>
      <c r="F26" s="1415"/>
      <c r="G26" s="1415"/>
      <c r="H26" s="1415"/>
      <c r="I26" s="1415"/>
      <c r="J26" s="1415"/>
      <c r="K26" s="1415"/>
      <c r="L26" s="1415"/>
      <c r="M26" s="1418"/>
      <c r="N26" s="1229" t="s">
        <v>684</v>
      </c>
      <c r="O26" s="1228"/>
      <c r="P26" s="1423" t="s">
        <v>685</v>
      </c>
      <c r="Q26" s="1423"/>
      <c r="R26" s="1423"/>
      <c r="S26" s="1423"/>
      <c r="T26" s="1423"/>
      <c r="U26" s="1423"/>
      <c r="V26" s="1423"/>
      <c r="W26" s="1423"/>
      <c r="X26" s="1423"/>
      <c r="Y26" s="1423"/>
      <c r="Z26" s="589" t="s">
        <v>686</v>
      </c>
      <c r="AA26" s="574"/>
      <c r="AB26" s="1415" t="s">
        <v>1324</v>
      </c>
      <c r="AC26" s="1415"/>
      <c r="AD26" s="1415"/>
      <c r="AE26" s="1415"/>
      <c r="AF26" s="1415"/>
      <c r="AG26" s="1415"/>
      <c r="AH26" s="1415"/>
      <c r="AI26" s="1415"/>
      <c r="AJ26" s="1415"/>
      <c r="AK26" s="1418"/>
    </row>
    <row r="27" spans="2:37" s="461" customFormat="1" ht="18" customHeight="1">
      <c r="B27" s="585" t="s">
        <v>695</v>
      </c>
      <c r="C27" s="574"/>
      <c r="D27" s="1415" t="s">
        <v>698</v>
      </c>
      <c r="E27" s="1415"/>
      <c r="F27" s="1415"/>
      <c r="G27" s="1415"/>
      <c r="H27" s="1415"/>
      <c r="I27" s="1415"/>
      <c r="J27" s="1415"/>
      <c r="K27" s="1415"/>
      <c r="L27" s="1415"/>
      <c r="M27" s="1418"/>
      <c r="N27" s="892"/>
      <c r="O27" s="1205"/>
      <c r="P27" s="1416" t="s">
        <v>1327</v>
      </c>
      <c r="Q27" s="1416"/>
      <c r="R27" s="1416"/>
      <c r="S27" s="1416"/>
      <c r="T27" s="1416"/>
      <c r="U27" s="1416"/>
      <c r="V27" s="1416"/>
      <c r="W27" s="1416"/>
      <c r="X27" s="1416"/>
      <c r="Y27" s="1417"/>
      <c r="Z27" s="588"/>
      <c r="AA27" s="574"/>
      <c r="AB27" s="1415" t="s">
        <v>1325</v>
      </c>
      <c r="AC27" s="1415"/>
      <c r="AD27" s="1415"/>
      <c r="AE27" s="1415"/>
      <c r="AF27" s="1415"/>
      <c r="AG27" s="1415"/>
      <c r="AH27" s="1415"/>
      <c r="AI27" s="1415"/>
      <c r="AJ27" s="1415"/>
      <c r="AK27" s="1418"/>
    </row>
    <row r="28" spans="2:37" s="461" customFormat="1" ht="18" customHeight="1">
      <c r="B28" s="586"/>
      <c r="C28" s="574"/>
      <c r="D28" s="1415" t="s">
        <v>700</v>
      </c>
      <c r="E28" s="1415"/>
      <c r="F28" s="1415"/>
      <c r="G28" s="1415"/>
      <c r="H28" s="1415"/>
      <c r="I28" s="1415"/>
      <c r="J28" s="1415"/>
      <c r="K28" s="1415"/>
      <c r="L28" s="1415"/>
      <c r="M28" s="1418"/>
      <c r="N28" s="892"/>
      <c r="O28" s="1205"/>
      <c r="P28" s="1416" t="s">
        <v>1329</v>
      </c>
      <c r="Q28" s="1416"/>
      <c r="R28" s="1416"/>
      <c r="S28" s="1416"/>
      <c r="T28" s="1416"/>
      <c r="U28" s="1416"/>
      <c r="V28" s="1416"/>
      <c r="W28" s="1416"/>
      <c r="X28" s="1416"/>
      <c r="Y28" s="1417"/>
      <c r="Z28" s="588"/>
      <c r="AA28" s="574"/>
      <c r="AB28" s="1415" t="s">
        <v>1326</v>
      </c>
      <c r="AC28" s="1415"/>
      <c r="AD28" s="1415"/>
      <c r="AE28" s="1415"/>
      <c r="AF28" s="1415"/>
      <c r="AG28" s="1415"/>
      <c r="AH28" s="1415"/>
      <c r="AI28" s="1415"/>
      <c r="AJ28" s="1415"/>
      <c r="AK28" s="1418"/>
    </row>
    <row r="29" spans="2:37" s="461" customFormat="1" ht="18" customHeight="1">
      <c r="B29" s="586"/>
      <c r="C29" s="574"/>
      <c r="D29" s="1415" t="s">
        <v>703</v>
      </c>
      <c r="E29" s="1415"/>
      <c r="F29" s="1415"/>
      <c r="G29" s="1415"/>
      <c r="H29" s="1415"/>
      <c r="I29" s="1415"/>
      <c r="J29" s="1415"/>
      <c r="K29" s="1415"/>
      <c r="L29" s="1415"/>
      <c r="M29" s="1418"/>
      <c r="N29" s="1207"/>
      <c r="O29" s="1207"/>
      <c r="P29" s="1416" t="s">
        <v>1330</v>
      </c>
      <c r="Q29" s="1416"/>
      <c r="R29" s="1416"/>
      <c r="S29" s="1416"/>
      <c r="T29" s="1416"/>
      <c r="U29" s="1416"/>
      <c r="V29" s="1416"/>
      <c r="W29" s="1416"/>
      <c r="X29" s="1416"/>
      <c r="Y29" s="1417"/>
      <c r="Z29" s="589" t="s">
        <v>689</v>
      </c>
      <c r="AA29" s="574"/>
      <c r="AB29" s="1425" t="s">
        <v>690</v>
      </c>
      <c r="AC29" s="1425"/>
      <c r="AD29" s="1425"/>
      <c r="AE29" s="1425"/>
      <c r="AF29" s="1425"/>
      <c r="AG29" s="1425"/>
      <c r="AH29" s="1425"/>
      <c r="AI29" s="1425"/>
      <c r="AJ29" s="1425"/>
      <c r="AK29" s="1426"/>
    </row>
    <row r="30" spans="2:37" s="461" customFormat="1" ht="18" customHeight="1">
      <c r="B30" s="586"/>
      <c r="C30" s="574"/>
      <c r="D30" s="1415" t="s">
        <v>706</v>
      </c>
      <c r="E30" s="1415"/>
      <c r="F30" s="1415"/>
      <c r="G30" s="1415"/>
      <c r="H30" s="1415"/>
      <c r="I30" s="1415"/>
      <c r="J30" s="1415"/>
      <c r="K30" s="1415"/>
      <c r="L30" s="1415"/>
      <c r="M30" s="1418"/>
      <c r="N30" s="1207"/>
      <c r="O30" s="1207"/>
      <c r="P30" s="1416" t="s">
        <v>1448</v>
      </c>
      <c r="Q30" s="1416"/>
      <c r="R30" s="1416"/>
      <c r="S30" s="1416"/>
      <c r="T30" s="1416"/>
      <c r="U30" s="1416"/>
      <c r="V30" s="1416"/>
      <c r="W30" s="1416"/>
      <c r="X30" s="1416"/>
      <c r="Y30" s="1417"/>
      <c r="Z30" s="588"/>
      <c r="AA30" s="574"/>
      <c r="AB30" s="1415" t="s">
        <v>692</v>
      </c>
      <c r="AC30" s="1415"/>
      <c r="AD30" s="1415"/>
      <c r="AE30" s="1415"/>
      <c r="AF30" s="1415"/>
      <c r="AG30" s="1415"/>
      <c r="AH30" s="1415"/>
      <c r="AI30" s="1415"/>
      <c r="AJ30" s="1415"/>
      <c r="AK30" s="1418"/>
    </row>
    <row r="31" spans="2:37" s="461" customFormat="1" ht="18" customHeight="1">
      <c r="B31" s="586"/>
      <c r="C31" s="574"/>
      <c r="D31" s="1416" t="s">
        <v>708</v>
      </c>
      <c r="E31" s="1416"/>
      <c r="F31" s="1416"/>
      <c r="G31" s="1416"/>
      <c r="H31" s="1416"/>
      <c r="I31" s="1416"/>
      <c r="J31" s="1416"/>
      <c r="K31" s="1416"/>
      <c r="L31" s="1416"/>
      <c r="M31" s="1417"/>
      <c r="N31" s="1207"/>
      <c r="O31" s="1207"/>
      <c r="P31" s="1416" t="s">
        <v>908</v>
      </c>
      <c r="Q31" s="1416"/>
      <c r="R31" s="1416"/>
      <c r="S31" s="1416"/>
      <c r="T31" s="1416"/>
      <c r="U31" s="1416"/>
      <c r="V31" s="1416"/>
      <c r="W31" s="1416"/>
      <c r="X31" s="1416"/>
      <c r="Y31" s="1417"/>
      <c r="Z31" s="588"/>
      <c r="AA31" s="574"/>
      <c r="AB31" s="1415" t="s">
        <v>694</v>
      </c>
      <c r="AC31" s="1415"/>
      <c r="AD31" s="1415"/>
      <c r="AE31" s="1415"/>
      <c r="AF31" s="1415"/>
      <c r="AG31" s="1415"/>
      <c r="AH31" s="1415"/>
      <c r="AI31" s="1415"/>
      <c r="AJ31" s="1415"/>
      <c r="AK31" s="1418"/>
    </row>
    <row r="32" spans="2:37" s="461" customFormat="1" ht="18" customHeight="1">
      <c r="B32" s="1229" t="s">
        <v>707</v>
      </c>
      <c r="C32" s="1205"/>
      <c r="D32" s="1416" t="s">
        <v>712</v>
      </c>
      <c r="E32" s="1416"/>
      <c r="F32" s="1416"/>
      <c r="G32" s="1416"/>
      <c r="H32" s="1416"/>
      <c r="I32" s="1416"/>
      <c r="J32" s="1416"/>
      <c r="K32" s="1416"/>
      <c r="L32" s="1416"/>
      <c r="M32" s="1417"/>
      <c r="N32" s="1207"/>
      <c r="O32" s="1207"/>
      <c r="P32" s="1416" t="s">
        <v>909</v>
      </c>
      <c r="Q32" s="1416"/>
      <c r="R32" s="1416"/>
      <c r="S32" s="1416"/>
      <c r="T32" s="1416"/>
      <c r="U32" s="1416"/>
      <c r="V32" s="1416"/>
      <c r="W32" s="1416"/>
      <c r="X32" s="1416"/>
      <c r="Y32" s="1417"/>
      <c r="Z32" s="588"/>
      <c r="AA32" s="574"/>
      <c r="AB32" s="1415" t="s">
        <v>697</v>
      </c>
      <c r="AC32" s="1415"/>
      <c r="AD32" s="1415"/>
      <c r="AE32" s="1415"/>
      <c r="AF32" s="1415"/>
      <c r="AG32" s="1415"/>
      <c r="AH32" s="1415"/>
      <c r="AI32" s="1415"/>
      <c r="AJ32" s="1415"/>
      <c r="AK32" s="1418"/>
    </row>
    <row r="33" spans="2:37" s="461" customFormat="1" ht="18" customHeight="1">
      <c r="B33" s="889"/>
      <c r="C33" s="1205"/>
      <c r="D33" s="1416" t="s">
        <v>715</v>
      </c>
      <c r="E33" s="1416"/>
      <c r="F33" s="1416"/>
      <c r="G33" s="1416"/>
      <c r="H33" s="1416"/>
      <c r="I33" s="1416"/>
      <c r="J33" s="1416"/>
      <c r="K33" s="1416"/>
      <c r="L33" s="1416"/>
      <c r="M33" s="1417"/>
      <c r="N33" s="1206"/>
      <c r="O33" s="1205"/>
      <c r="P33" s="1416" t="s">
        <v>910</v>
      </c>
      <c r="Q33" s="1416"/>
      <c r="R33" s="1416"/>
      <c r="S33" s="1416"/>
      <c r="T33" s="1416"/>
      <c r="U33" s="1416"/>
      <c r="V33" s="1416"/>
      <c r="W33" s="1416"/>
      <c r="X33" s="1416"/>
      <c r="Y33" s="1417"/>
      <c r="Z33" s="588"/>
      <c r="AA33" s="574"/>
      <c r="AB33" s="1415" t="s">
        <v>699</v>
      </c>
      <c r="AC33" s="1415"/>
      <c r="AD33" s="1415"/>
      <c r="AE33" s="1415"/>
      <c r="AF33" s="1415"/>
      <c r="AG33" s="1415"/>
      <c r="AH33" s="1415"/>
      <c r="AI33" s="1415"/>
      <c r="AJ33" s="1415"/>
      <c r="AK33" s="1418"/>
    </row>
    <row r="34" spans="2:37" s="461" customFormat="1" ht="18" customHeight="1">
      <c r="B34" s="890"/>
      <c r="C34" s="1205"/>
      <c r="D34" s="1416" t="s">
        <v>718</v>
      </c>
      <c r="E34" s="1416"/>
      <c r="F34" s="1416"/>
      <c r="G34" s="1416"/>
      <c r="H34" s="1416"/>
      <c r="I34" s="1416"/>
      <c r="J34" s="1416"/>
      <c r="K34" s="1416"/>
      <c r="L34" s="1416"/>
      <c r="M34" s="1417"/>
      <c r="N34" s="1229" t="s">
        <v>701</v>
      </c>
      <c r="O34" s="1205"/>
      <c r="P34" s="1416" t="s">
        <v>1331</v>
      </c>
      <c r="Q34" s="1416"/>
      <c r="R34" s="1416"/>
      <c r="S34" s="1416"/>
      <c r="T34" s="1416"/>
      <c r="U34" s="1416"/>
      <c r="V34" s="1416"/>
      <c r="W34" s="1416"/>
      <c r="X34" s="1416"/>
      <c r="Y34" s="1417"/>
      <c r="Z34" s="588"/>
      <c r="AA34" s="574"/>
      <c r="AB34" s="1415" t="s">
        <v>702</v>
      </c>
      <c r="AC34" s="1415"/>
      <c r="AD34" s="1415"/>
      <c r="AE34" s="1415"/>
      <c r="AF34" s="1415"/>
      <c r="AG34" s="1415"/>
      <c r="AH34" s="1415"/>
      <c r="AI34" s="1415"/>
      <c r="AJ34" s="1415"/>
      <c r="AK34" s="1418"/>
    </row>
    <row r="35" spans="2:37" s="461" customFormat="1" ht="18" customHeight="1">
      <c r="B35" s="890"/>
      <c r="C35" s="1205"/>
      <c r="D35" s="1416" t="s">
        <v>721</v>
      </c>
      <c r="E35" s="1416"/>
      <c r="F35" s="1416"/>
      <c r="G35" s="1416"/>
      <c r="H35" s="1416"/>
      <c r="I35" s="1416"/>
      <c r="J35" s="1416"/>
      <c r="K35" s="1416"/>
      <c r="L35" s="1416"/>
      <c r="M35" s="1417"/>
      <c r="N35" s="1208"/>
      <c r="O35" s="1208"/>
      <c r="P35" s="1416" t="s">
        <v>911</v>
      </c>
      <c r="Q35" s="1416"/>
      <c r="R35" s="1416"/>
      <c r="S35" s="1416"/>
      <c r="T35" s="1416"/>
      <c r="U35" s="1416"/>
      <c r="V35" s="1416"/>
      <c r="W35" s="1416"/>
      <c r="X35" s="1416"/>
      <c r="Y35" s="1417"/>
      <c r="Z35" s="589" t="s">
        <v>704</v>
      </c>
      <c r="AA35" s="574"/>
      <c r="AB35" s="1415" t="s">
        <v>705</v>
      </c>
      <c r="AC35" s="1415"/>
      <c r="AD35" s="1415"/>
      <c r="AE35" s="1415"/>
      <c r="AF35" s="1415"/>
      <c r="AG35" s="1415"/>
      <c r="AH35" s="1415"/>
      <c r="AI35" s="1415"/>
      <c r="AJ35" s="1415"/>
      <c r="AK35" s="1418"/>
    </row>
    <row r="36" spans="2:37" s="461" customFormat="1" ht="18" customHeight="1">
      <c r="B36" s="890"/>
      <c r="C36" s="1205"/>
      <c r="D36" s="1416" t="s">
        <v>724</v>
      </c>
      <c r="E36" s="1416"/>
      <c r="F36" s="1416"/>
      <c r="G36" s="1416"/>
      <c r="H36" s="1416"/>
      <c r="I36" s="1416"/>
      <c r="J36" s="1416"/>
      <c r="K36" s="1416"/>
      <c r="L36" s="1416"/>
      <c r="M36" s="1417"/>
      <c r="N36" s="1208"/>
      <c r="O36" s="1208"/>
      <c r="P36" s="1416" t="s">
        <v>1332</v>
      </c>
      <c r="Q36" s="1416"/>
      <c r="R36" s="1416"/>
      <c r="S36" s="1416"/>
      <c r="T36" s="1416"/>
      <c r="U36" s="1416"/>
      <c r="V36" s="1416"/>
      <c r="W36" s="1416"/>
      <c r="X36" s="1416"/>
      <c r="Y36" s="1417"/>
      <c r="AB36" s="1415" t="s">
        <v>1328</v>
      </c>
      <c r="AC36" s="1415"/>
      <c r="AD36" s="1415"/>
      <c r="AE36" s="1415"/>
      <c r="AF36" s="1415"/>
      <c r="AG36" s="1415"/>
      <c r="AH36" s="1415"/>
      <c r="AI36" s="1415"/>
      <c r="AJ36" s="1415"/>
      <c r="AK36" s="1418"/>
    </row>
    <row r="37" spans="2:37" s="461" customFormat="1" ht="18" customHeight="1">
      <c r="B37" s="890"/>
      <c r="C37" s="1205"/>
      <c r="D37" s="1423" t="s">
        <v>728</v>
      </c>
      <c r="E37" s="1423"/>
      <c r="F37" s="1423"/>
      <c r="G37" s="1423"/>
      <c r="H37" s="1423"/>
      <c r="I37" s="1423"/>
      <c r="J37" s="1423"/>
      <c r="K37" s="1423"/>
      <c r="L37" s="1423"/>
      <c r="M37" s="1424"/>
      <c r="N37" s="1206"/>
      <c r="O37" s="1205"/>
      <c r="P37" s="1416" t="s">
        <v>1333</v>
      </c>
      <c r="Q37" s="1416"/>
      <c r="R37" s="1416"/>
      <c r="S37" s="1416"/>
      <c r="T37" s="1416"/>
      <c r="U37" s="1416"/>
      <c r="V37" s="1416"/>
      <c r="W37" s="1416"/>
      <c r="X37" s="1416"/>
      <c r="Y37" s="1417"/>
      <c r="AB37" s="1415" t="s">
        <v>711</v>
      </c>
      <c r="AC37" s="1415"/>
      <c r="AD37" s="1415"/>
      <c r="AE37" s="1415"/>
      <c r="AF37" s="1415"/>
      <c r="AG37" s="1415"/>
      <c r="AH37" s="1415"/>
      <c r="AI37" s="1415"/>
      <c r="AJ37" s="1415"/>
      <c r="AK37" s="1418"/>
    </row>
    <row r="38" spans="2:37" s="461" customFormat="1" ht="18" customHeight="1">
      <c r="B38" s="1229" t="s">
        <v>727</v>
      </c>
      <c r="C38" s="1205"/>
      <c r="D38" s="1416" t="s">
        <v>1131</v>
      </c>
      <c r="E38" s="1416"/>
      <c r="F38" s="1416"/>
      <c r="G38" s="1416"/>
      <c r="H38" s="1416"/>
      <c r="I38" s="1416"/>
      <c r="J38" s="1416"/>
      <c r="K38" s="1416"/>
      <c r="L38" s="1416"/>
      <c r="M38" s="1417"/>
      <c r="N38" s="1229" t="s">
        <v>709</v>
      </c>
      <c r="O38" s="1205"/>
      <c r="P38" s="1423" t="s">
        <v>710</v>
      </c>
      <c r="Q38" s="1423"/>
      <c r="R38" s="1423"/>
      <c r="S38" s="1423"/>
      <c r="T38" s="1423"/>
      <c r="U38" s="1423"/>
      <c r="V38" s="1423"/>
      <c r="W38" s="1423"/>
      <c r="X38" s="1423"/>
      <c r="Y38" s="1424"/>
      <c r="AB38" s="1415" t="s">
        <v>714</v>
      </c>
      <c r="AC38" s="1415"/>
      <c r="AD38" s="1415"/>
      <c r="AE38" s="1415"/>
      <c r="AF38" s="1415"/>
      <c r="AG38" s="1415"/>
      <c r="AH38" s="1415"/>
      <c r="AI38" s="1415"/>
      <c r="AJ38" s="1415"/>
      <c r="AK38" s="1418"/>
    </row>
    <row r="39" spans="2:37" s="461" customFormat="1" ht="18" customHeight="1">
      <c r="B39" s="1226"/>
      <c r="C39" s="1208"/>
      <c r="D39" s="1416" t="s">
        <v>734</v>
      </c>
      <c r="E39" s="1416"/>
      <c r="F39" s="1416"/>
      <c r="G39" s="1416"/>
      <c r="H39" s="1416"/>
      <c r="I39" s="1416"/>
      <c r="J39" s="1416"/>
      <c r="K39" s="1416"/>
      <c r="L39" s="1416"/>
      <c r="M39" s="1417"/>
      <c r="N39" s="1208"/>
      <c r="O39" s="1208"/>
      <c r="P39" s="1416" t="s">
        <v>713</v>
      </c>
      <c r="Q39" s="1416"/>
      <c r="R39" s="1416"/>
      <c r="S39" s="1416"/>
      <c r="T39" s="1416"/>
      <c r="U39" s="1416"/>
      <c r="V39" s="1416"/>
      <c r="W39" s="1416"/>
      <c r="X39" s="1416"/>
      <c r="Y39" s="1417"/>
      <c r="AB39" s="1425" t="s">
        <v>717</v>
      </c>
      <c r="AC39" s="1425"/>
      <c r="AD39" s="1425"/>
      <c r="AE39" s="1425"/>
      <c r="AF39" s="1425"/>
      <c r="AG39" s="1425"/>
      <c r="AH39" s="1425"/>
      <c r="AI39" s="1425"/>
      <c r="AJ39" s="1425"/>
      <c r="AK39" s="1426"/>
    </row>
    <row r="40" spans="2:37" s="461" customFormat="1" ht="18" customHeight="1">
      <c r="B40" s="890"/>
      <c r="C40" s="1205"/>
      <c r="D40" s="1423" t="s">
        <v>736</v>
      </c>
      <c r="E40" s="1423"/>
      <c r="F40" s="1423"/>
      <c r="G40" s="1423"/>
      <c r="H40" s="1423"/>
      <c r="I40" s="1423"/>
      <c r="J40" s="1423"/>
      <c r="K40" s="1423"/>
      <c r="L40" s="1423"/>
      <c r="M40" s="1424"/>
      <c r="N40" s="1207"/>
      <c r="O40" s="1207"/>
      <c r="P40" s="1416" t="s">
        <v>716</v>
      </c>
      <c r="Q40" s="1416"/>
      <c r="R40" s="1416"/>
      <c r="S40" s="1416"/>
      <c r="T40" s="1416"/>
      <c r="U40" s="1416"/>
      <c r="V40" s="1416"/>
      <c r="W40" s="1416"/>
      <c r="X40" s="1416"/>
      <c r="Y40" s="1417"/>
      <c r="Z40" s="588"/>
      <c r="AA40" s="574"/>
      <c r="AB40" s="1415" t="s">
        <v>720</v>
      </c>
      <c r="AC40" s="1415"/>
      <c r="AD40" s="1415"/>
      <c r="AE40" s="1415"/>
      <c r="AF40" s="1415"/>
      <c r="AG40" s="1415"/>
      <c r="AH40" s="1415"/>
      <c r="AI40" s="1415"/>
      <c r="AJ40" s="1415"/>
      <c r="AK40" s="1418"/>
    </row>
    <row r="41" spans="2:37" s="461" customFormat="1" ht="18" customHeight="1">
      <c r="B41" s="890"/>
      <c r="C41" s="1205"/>
      <c r="D41" s="1416" t="s">
        <v>738</v>
      </c>
      <c r="E41" s="1416"/>
      <c r="F41" s="1416"/>
      <c r="G41" s="1416"/>
      <c r="H41" s="1416"/>
      <c r="I41" s="1416"/>
      <c r="J41" s="1416"/>
      <c r="K41" s="1416"/>
      <c r="L41" s="1416"/>
      <c r="M41" s="1417"/>
      <c r="N41" s="1207"/>
      <c r="O41" s="1207"/>
      <c r="P41" s="1416" t="s">
        <v>719</v>
      </c>
      <c r="Q41" s="1416"/>
      <c r="R41" s="1416"/>
      <c r="S41" s="1416"/>
      <c r="T41" s="1416"/>
      <c r="U41" s="1416"/>
      <c r="V41" s="1416"/>
      <c r="W41" s="1416"/>
      <c r="X41" s="1416"/>
      <c r="Y41" s="1417"/>
      <c r="Z41" s="588"/>
      <c r="AA41" s="574"/>
      <c r="AB41" s="1415" t="s">
        <v>723</v>
      </c>
      <c r="AC41" s="1415"/>
      <c r="AD41" s="1415"/>
      <c r="AE41" s="1415"/>
      <c r="AF41" s="1415"/>
      <c r="AG41" s="1415"/>
      <c r="AH41" s="1415"/>
      <c r="AI41" s="1415"/>
      <c r="AJ41" s="1415"/>
      <c r="AK41" s="1418"/>
    </row>
    <row r="42" spans="2:37" s="461" customFormat="1" ht="18" customHeight="1">
      <c r="B42" s="890"/>
      <c r="C42" s="1205"/>
      <c r="D42" s="1416" t="s">
        <v>740</v>
      </c>
      <c r="E42" s="1416"/>
      <c r="F42" s="1416"/>
      <c r="G42" s="1416"/>
      <c r="H42" s="1416"/>
      <c r="I42" s="1416"/>
      <c r="J42" s="1416"/>
      <c r="K42" s="1416"/>
      <c r="L42" s="1416"/>
      <c r="M42" s="1417"/>
      <c r="N42" s="1207"/>
      <c r="O42" s="1207"/>
      <c r="P42" s="1416" t="s">
        <v>722</v>
      </c>
      <c r="Q42" s="1416"/>
      <c r="R42" s="1416"/>
      <c r="S42" s="1416"/>
      <c r="T42" s="1416"/>
      <c r="U42" s="1416"/>
      <c r="V42" s="1416"/>
      <c r="W42" s="1416"/>
      <c r="X42" s="1416"/>
      <c r="Y42" s="1417"/>
      <c r="Z42" s="588"/>
      <c r="AA42" s="574"/>
      <c r="AB42" s="1415" t="s">
        <v>726</v>
      </c>
      <c r="AC42" s="1415"/>
      <c r="AD42" s="1415"/>
      <c r="AE42" s="1415"/>
      <c r="AF42" s="1415"/>
      <c r="AG42" s="1415"/>
      <c r="AH42" s="1415"/>
      <c r="AI42" s="1415"/>
      <c r="AJ42" s="1415"/>
      <c r="AK42" s="1418"/>
    </row>
    <row r="43" spans="2:37" s="461" customFormat="1" ht="18" customHeight="1">
      <c r="B43" s="890"/>
      <c r="C43" s="1205"/>
      <c r="D43" s="1416" t="s">
        <v>742</v>
      </c>
      <c r="E43" s="1416"/>
      <c r="F43" s="1416"/>
      <c r="G43" s="1416"/>
      <c r="H43" s="1416"/>
      <c r="I43" s="1416"/>
      <c r="J43" s="1416"/>
      <c r="K43" s="1416"/>
      <c r="L43" s="1416"/>
      <c r="M43" s="1417"/>
      <c r="N43" s="1208"/>
      <c r="O43" s="1208"/>
      <c r="P43" s="1416" t="s">
        <v>725</v>
      </c>
      <c r="Q43" s="1416"/>
      <c r="R43" s="1416"/>
      <c r="S43" s="1416"/>
      <c r="T43" s="1416"/>
      <c r="U43" s="1416"/>
      <c r="V43" s="1416"/>
      <c r="W43" s="1416"/>
      <c r="X43" s="1416"/>
      <c r="Y43" s="1417"/>
      <c r="Z43" s="1076"/>
      <c r="AA43" s="1076"/>
      <c r="AB43" s="1415" t="s">
        <v>730</v>
      </c>
      <c r="AC43" s="1415"/>
      <c r="AD43" s="1415"/>
      <c r="AE43" s="1415"/>
      <c r="AF43" s="1415"/>
      <c r="AG43" s="1415"/>
      <c r="AH43" s="1415"/>
      <c r="AI43" s="1415"/>
      <c r="AJ43" s="1415"/>
      <c r="AK43" s="1418"/>
    </row>
    <row r="44" spans="2:37" s="461" customFormat="1" ht="18" customHeight="1">
      <c r="B44" s="890"/>
      <c r="C44" s="1205"/>
      <c r="D44" s="1416" t="s">
        <v>744</v>
      </c>
      <c r="E44" s="1416"/>
      <c r="F44" s="1416"/>
      <c r="G44" s="1416"/>
      <c r="H44" s="1416"/>
      <c r="I44" s="1416"/>
      <c r="J44" s="1416"/>
      <c r="K44" s="1416"/>
      <c r="L44" s="1416"/>
      <c r="M44" s="1417"/>
      <c r="N44" s="1206"/>
      <c r="O44" s="1205"/>
      <c r="P44" s="1416" t="s">
        <v>729</v>
      </c>
      <c r="Q44" s="1416"/>
      <c r="R44" s="1416"/>
      <c r="S44" s="1416"/>
      <c r="T44" s="1416"/>
      <c r="U44" s="1416"/>
      <c r="V44" s="1416"/>
      <c r="W44" s="1416"/>
      <c r="X44" s="1416"/>
      <c r="Y44" s="1417"/>
      <c r="Z44" s="1229" t="s">
        <v>732</v>
      </c>
      <c r="AA44" s="1205"/>
      <c r="AB44" s="1423" t="s">
        <v>733</v>
      </c>
      <c r="AC44" s="1423"/>
      <c r="AD44" s="1423"/>
      <c r="AE44" s="1423"/>
      <c r="AF44" s="1423"/>
      <c r="AG44" s="1423"/>
      <c r="AH44" s="1423"/>
      <c r="AI44" s="1423"/>
      <c r="AJ44" s="1423"/>
      <c r="AK44" s="1423"/>
    </row>
    <row r="45" spans="2:37" s="461" customFormat="1" ht="18" customHeight="1">
      <c r="B45" s="890"/>
      <c r="C45" s="1205"/>
      <c r="D45" s="1416" t="s">
        <v>746</v>
      </c>
      <c r="E45" s="1416"/>
      <c r="F45" s="1416"/>
      <c r="G45" s="1416"/>
      <c r="H45" s="1416"/>
      <c r="I45" s="1416"/>
      <c r="J45" s="1416"/>
      <c r="K45" s="1416"/>
      <c r="L45" s="1416"/>
      <c r="M45" s="1417"/>
      <c r="N45" s="589" t="s">
        <v>731</v>
      </c>
      <c r="O45" s="574"/>
      <c r="P45" s="1415" t="s">
        <v>1334</v>
      </c>
      <c r="Q45" s="1415"/>
      <c r="R45" s="1415"/>
      <c r="S45" s="1415"/>
      <c r="T45" s="1415"/>
      <c r="U45" s="1415"/>
      <c r="V45" s="1415"/>
      <c r="W45" s="1415"/>
      <c r="X45" s="1415"/>
      <c r="Y45" s="1418"/>
      <c r="Z45" s="1206"/>
      <c r="AA45" s="1205"/>
      <c r="AB45" s="1416" t="s">
        <v>737</v>
      </c>
      <c r="AC45" s="1416"/>
      <c r="AD45" s="1416"/>
      <c r="AE45" s="1416"/>
      <c r="AF45" s="1416"/>
      <c r="AG45" s="1416"/>
      <c r="AH45" s="1416"/>
      <c r="AI45" s="1416"/>
      <c r="AJ45" s="1416"/>
      <c r="AK45" s="1417"/>
    </row>
    <row r="46" spans="2:37" s="461" customFormat="1" ht="18" customHeight="1">
      <c r="B46" s="890"/>
      <c r="C46" s="1205"/>
      <c r="D46" s="1416" t="s">
        <v>750</v>
      </c>
      <c r="E46" s="1416"/>
      <c r="F46" s="1416"/>
      <c r="G46" s="1416"/>
      <c r="H46" s="1416"/>
      <c r="I46" s="1416"/>
      <c r="J46" s="1416"/>
      <c r="K46" s="1416"/>
      <c r="L46" s="1416"/>
      <c r="M46" s="1417"/>
      <c r="N46" s="588"/>
      <c r="O46" s="574"/>
      <c r="P46" s="1415" t="s">
        <v>735</v>
      </c>
      <c r="Q46" s="1415"/>
      <c r="R46" s="1415"/>
      <c r="S46" s="1415"/>
      <c r="T46" s="1415"/>
      <c r="U46" s="1415"/>
      <c r="V46" s="1415"/>
      <c r="W46" s="1415"/>
      <c r="X46" s="1415"/>
      <c r="Y46" s="1418"/>
      <c r="Z46" s="1229" t="s">
        <v>739</v>
      </c>
      <c r="AA46" s="1207"/>
      <c r="AB46" s="1416" t="s">
        <v>741</v>
      </c>
      <c r="AC46" s="1416"/>
      <c r="AD46" s="1416"/>
      <c r="AE46" s="1416"/>
      <c r="AF46" s="1416"/>
      <c r="AG46" s="1416"/>
      <c r="AH46" s="1416"/>
      <c r="AI46" s="1416"/>
      <c r="AJ46" s="1416"/>
      <c r="AK46" s="1417"/>
    </row>
    <row r="47" spans="2:37" ht="18" customHeight="1">
      <c r="B47" s="1229" t="s">
        <v>749</v>
      </c>
      <c r="C47" s="1205"/>
      <c r="D47" s="1416" t="s">
        <v>753</v>
      </c>
      <c r="E47" s="1416"/>
      <c r="F47" s="1416"/>
      <c r="G47" s="1416"/>
      <c r="H47" s="1416"/>
      <c r="I47" s="1416"/>
      <c r="J47" s="1416"/>
      <c r="K47" s="1416"/>
      <c r="L47" s="1416"/>
      <c r="M47" s="1417"/>
      <c r="N47" s="588"/>
      <c r="O47" s="574"/>
      <c r="P47" s="1415" t="s">
        <v>1449</v>
      </c>
      <c r="Q47" s="1415"/>
      <c r="R47" s="1415"/>
      <c r="S47" s="1415"/>
      <c r="T47" s="1415"/>
      <c r="U47" s="1415"/>
      <c r="V47" s="1415"/>
      <c r="W47" s="1415"/>
      <c r="X47" s="1415"/>
      <c r="Y47" s="1418"/>
      <c r="Z47" s="1206"/>
      <c r="AA47" s="1207"/>
      <c r="AB47" s="1416" t="s">
        <v>743</v>
      </c>
      <c r="AC47" s="1416"/>
      <c r="AD47" s="1416"/>
      <c r="AE47" s="1416"/>
      <c r="AF47" s="1416"/>
      <c r="AG47" s="1416"/>
      <c r="AH47" s="1416"/>
      <c r="AI47" s="1416"/>
      <c r="AJ47" s="1416"/>
      <c r="AK47" s="1417"/>
    </row>
    <row r="48" spans="2:37" ht="18" customHeight="1">
      <c r="B48" s="890"/>
      <c r="C48" s="1205"/>
      <c r="D48" s="1416" t="s">
        <v>756</v>
      </c>
      <c r="E48" s="1416"/>
      <c r="F48" s="1416"/>
      <c r="G48" s="1416"/>
      <c r="H48" s="1416"/>
      <c r="I48" s="1416"/>
      <c r="J48" s="1416"/>
      <c r="K48" s="1416"/>
      <c r="L48" s="1416"/>
      <c r="M48" s="1417"/>
      <c r="N48" s="588"/>
      <c r="O48" s="574"/>
      <c r="P48" s="1415" t="s">
        <v>1450</v>
      </c>
      <c r="Q48" s="1415"/>
      <c r="R48" s="1415"/>
      <c r="S48" s="1415"/>
      <c r="T48" s="1415"/>
      <c r="U48" s="1415"/>
      <c r="V48" s="1415"/>
      <c r="W48" s="1415"/>
      <c r="X48" s="1415"/>
      <c r="Y48" s="1418"/>
      <c r="Z48" s="1208"/>
      <c r="AA48" s="1208"/>
      <c r="AB48" s="1416" t="s">
        <v>745</v>
      </c>
      <c r="AC48" s="1416"/>
      <c r="AD48" s="1416"/>
      <c r="AE48" s="1416"/>
      <c r="AF48" s="1416"/>
      <c r="AG48" s="1416"/>
      <c r="AH48" s="1416"/>
      <c r="AI48" s="1416"/>
      <c r="AJ48" s="1416"/>
      <c r="AK48" s="1417"/>
    </row>
    <row r="49" spans="2:37" ht="18" customHeight="1">
      <c r="B49" s="1229" t="s">
        <v>755</v>
      </c>
      <c r="C49" s="1205"/>
      <c r="D49" s="1416" t="s">
        <v>758</v>
      </c>
      <c r="E49" s="1416"/>
      <c r="F49" s="1416"/>
      <c r="G49" s="1416"/>
      <c r="H49" s="1416"/>
      <c r="I49" s="1416"/>
      <c r="J49" s="1416"/>
      <c r="K49" s="1416"/>
      <c r="L49" s="1416"/>
      <c r="M49" s="1417"/>
      <c r="P49" s="1415" t="s">
        <v>1451</v>
      </c>
      <c r="Q49" s="1415"/>
      <c r="R49" s="1415"/>
      <c r="S49" s="1415"/>
      <c r="T49" s="1415"/>
      <c r="U49" s="1415"/>
      <c r="V49" s="1415"/>
      <c r="W49" s="1415"/>
      <c r="X49" s="1415"/>
      <c r="Y49" s="1418"/>
      <c r="Z49" s="1229" t="s">
        <v>747</v>
      </c>
      <c r="AA49" s="1205"/>
      <c r="AB49" s="1423" t="s">
        <v>748</v>
      </c>
      <c r="AC49" s="1423"/>
      <c r="AD49" s="1423"/>
      <c r="AE49" s="1423"/>
      <c r="AF49" s="1423"/>
      <c r="AG49" s="1423"/>
      <c r="AH49" s="1423"/>
      <c r="AI49" s="1423"/>
      <c r="AJ49" s="1423"/>
      <c r="AK49" s="1423"/>
    </row>
    <row r="50" spans="2:37" s="461" customFormat="1" ht="18" customHeight="1">
      <c r="B50" s="890"/>
      <c r="C50" s="1205"/>
      <c r="D50" s="1416" t="s">
        <v>760</v>
      </c>
      <c r="E50" s="1416"/>
      <c r="F50" s="1416"/>
      <c r="G50" s="1416"/>
      <c r="H50" s="1416"/>
      <c r="I50" s="1416"/>
      <c r="J50" s="1416"/>
      <c r="K50" s="1416"/>
      <c r="L50" s="1416"/>
      <c r="M50" s="1417"/>
      <c r="N50" s="1076"/>
      <c r="O50" s="1076"/>
      <c r="P50" s="1415" t="s">
        <v>1452</v>
      </c>
      <c r="Q50" s="1415"/>
      <c r="R50" s="1415"/>
      <c r="S50" s="1415"/>
      <c r="T50" s="1415"/>
      <c r="U50" s="1415"/>
      <c r="V50" s="1415"/>
      <c r="W50" s="1415"/>
      <c r="X50" s="1415"/>
      <c r="Y50" s="1418"/>
      <c r="Z50" s="1206"/>
      <c r="AA50" s="1205"/>
      <c r="AB50" s="1416" t="s">
        <v>752</v>
      </c>
      <c r="AC50" s="1416"/>
      <c r="AD50" s="1416"/>
      <c r="AE50" s="1416"/>
      <c r="AF50" s="1416"/>
      <c r="AG50" s="1416"/>
      <c r="AH50" s="1416"/>
      <c r="AI50" s="1416"/>
      <c r="AJ50" s="1416"/>
      <c r="AK50" s="1417"/>
    </row>
    <row r="51" spans="2:37" s="461" customFormat="1" ht="18" customHeight="1">
      <c r="B51" s="890"/>
      <c r="C51" s="1205"/>
      <c r="D51" s="1416" t="s">
        <v>762</v>
      </c>
      <c r="E51" s="1416"/>
      <c r="F51" s="1416"/>
      <c r="G51" s="1416"/>
      <c r="H51" s="1416"/>
      <c r="I51" s="1416"/>
      <c r="J51" s="1416"/>
      <c r="K51" s="1416"/>
      <c r="L51" s="1416"/>
      <c r="M51" s="1417"/>
      <c r="N51" s="1076"/>
      <c r="O51" s="1076"/>
      <c r="P51" s="1415" t="s">
        <v>1453</v>
      </c>
      <c r="Q51" s="1415"/>
      <c r="R51" s="1415"/>
      <c r="S51" s="1415"/>
      <c r="T51" s="1415"/>
      <c r="U51" s="1415"/>
      <c r="V51" s="1415"/>
      <c r="W51" s="1415"/>
      <c r="X51" s="1415"/>
      <c r="Y51" s="1418"/>
      <c r="Z51" s="1206"/>
      <c r="AA51" s="1205"/>
      <c r="AB51" s="1416" t="s">
        <v>754</v>
      </c>
      <c r="AC51" s="1416"/>
      <c r="AD51" s="1416"/>
      <c r="AE51" s="1416"/>
      <c r="AF51" s="1416"/>
      <c r="AG51" s="1416"/>
      <c r="AH51" s="1416"/>
      <c r="AI51" s="1416"/>
      <c r="AJ51" s="1416"/>
      <c r="AK51" s="1417"/>
    </row>
    <row r="52" spans="2:37" ht="18" customHeight="1">
      <c r="B52" s="890"/>
      <c r="C52" s="1205"/>
      <c r="D52" s="1416" t="s">
        <v>765</v>
      </c>
      <c r="E52" s="1416"/>
      <c r="F52" s="1416"/>
      <c r="G52" s="1416"/>
      <c r="H52" s="1416"/>
      <c r="I52" s="1416"/>
      <c r="J52" s="1416"/>
      <c r="K52" s="1416"/>
      <c r="L52" s="1416"/>
      <c r="M52" s="1417"/>
      <c r="P52" s="1415" t="s">
        <v>1454</v>
      </c>
      <c r="Q52" s="1415"/>
      <c r="R52" s="1415"/>
      <c r="S52" s="1415"/>
      <c r="T52" s="1415"/>
      <c r="U52" s="1415"/>
      <c r="V52" s="1415"/>
      <c r="W52" s="1415"/>
      <c r="X52" s="1415"/>
      <c r="Y52" s="1418"/>
      <c r="Z52" s="1206"/>
      <c r="AA52" s="1205"/>
      <c r="AB52" s="1416" t="s">
        <v>757</v>
      </c>
      <c r="AC52" s="1416"/>
      <c r="AD52" s="1416"/>
      <c r="AE52" s="1416"/>
      <c r="AF52" s="1416"/>
      <c r="AG52" s="1416"/>
      <c r="AH52" s="1416"/>
      <c r="AI52" s="1416"/>
      <c r="AJ52" s="1416"/>
      <c r="AK52" s="1417"/>
    </row>
    <row r="53" spans="2:37" s="461" customFormat="1" ht="18" customHeight="1">
      <c r="B53" s="1227"/>
      <c r="C53" s="1207"/>
      <c r="D53" s="1416" t="s">
        <v>767</v>
      </c>
      <c r="E53" s="1416"/>
      <c r="F53" s="1416"/>
      <c r="G53" s="1416"/>
      <c r="H53" s="1416"/>
      <c r="I53" s="1416"/>
      <c r="J53" s="1416"/>
      <c r="K53" s="1416"/>
      <c r="L53" s="1416"/>
      <c r="M53" s="1417"/>
      <c r="N53" s="589" t="s">
        <v>751</v>
      </c>
      <c r="O53" s="574"/>
      <c r="P53" s="1415" t="s">
        <v>1455</v>
      </c>
      <c r="Q53" s="1415"/>
      <c r="R53" s="1415"/>
      <c r="S53" s="1415"/>
      <c r="T53" s="1415"/>
      <c r="U53" s="1415"/>
      <c r="V53" s="1415"/>
      <c r="W53" s="1415"/>
      <c r="X53" s="1415"/>
      <c r="Y53" s="1418"/>
      <c r="Z53" s="1206"/>
      <c r="AA53" s="1205"/>
      <c r="AB53" s="1416" t="s">
        <v>759</v>
      </c>
      <c r="AC53" s="1416"/>
      <c r="AD53" s="1416"/>
      <c r="AE53" s="1416"/>
      <c r="AF53" s="1416"/>
      <c r="AG53" s="1416"/>
      <c r="AH53" s="1416"/>
      <c r="AI53" s="1416"/>
      <c r="AJ53" s="1416"/>
      <c r="AK53" s="1417"/>
    </row>
    <row r="54" spans="2:37" s="461" customFormat="1" ht="18" customHeight="1">
      <c r="B54" s="1227"/>
      <c r="C54" s="1207"/>
      <c r="D54" s="1416" t="s">
        <v>768</v>
      </c>
      <c r="E54" s="1416"/>
      <c r="F54" s="1416"/>
      <c r="G54" s="1416"/>
      <c r="H54" s="1416"/>
      <c r="I54" s="1416"/>
      <c r="J54" s="1416"/>
      <c r="K54" s="1416"/>
      <c r="L54" s="1416"/>
      <c r="M54" s="1417"/>
      <c r="N54" s="588"/>
      <c r="O54" s="574"/>
      <c r="P54" s="1415" t="s">
        <v>1456</v>
      </c>
      <c r="Q54" s="1415"/>
      <c r="R54" s="1415"/>
      <c r="S54" s="1415"/>
      <c r="T54" s="1415"/>
      <c r="U54" s="1415"/>
      <c r="V54" s="1415"/>
      <c r="W54" s="1415"/>
      <c r="X54" s="1415"/>
      <c r="Y54" s="1418"/>
      <c r="Z54" s="1208"/>
      <c r="AA54" s="1208"/>
      <c r="AB54" s="1416" t="s">
        <v>761</v>
      </c>
      <c r="AC54" s="1416"/>
      <c r="AD54" s="1416"/>
      <c r="AE54" s="1416"/>
      <c r="AF54" s="1416"/>
      <c r="AG54" s="1416"/>
      <c r="AH54" s="1416"/>
      <c r="AI54" s="1416"/>
      <c r="AJ54" s="1416"/>
      <c r="AK54" s="1417"/>
    </row>
    <row r="55" spans="2:37" s="461" customFormat="1" ht="18" customHeight="1">
      <c r="B55" s="890"/>
      <c r="C55" s="1205"/>
      <c r="D55" s="1421" t="s">
        <v>644</v>
      </c>
      <c r="E55" s="1421"/>
      <c r="F55" s="1421"/>
      <c r="G55" s="1421"/>
      <c r="H55" s="1421"/>
      <c r="I55" s="1421"/>
      <c r="J55" s="1421"/>
      <c r="K55" s="1421"/>
      <c r="L55" s="1421"/>
      <c r="M55" s="1422"/>
      <c r="N55" s="815"/>
      <c r="P55" s="1415" t="s">
        <v>1457</v>
      </c>
      <c r="Q55" s="1415"/>
      <c r="R55" s="1415"/>
      <c r="S55" s="1415"/>
      <c r="T55" s="1415"/>
      <c r="U55" s="1415"/>
      <c r="V55" s="1415"/>
      <c r="W55" s="1415"/>
      <c r="X55" s="1415"/>
      <c r="Y55" s="1418"/>
      <c r="Z55" s="1208"/>
      <c r="AA55" s="1208"/>
      <c r="AB55" s="1416" t="s">
        <v>764</v>
      </c>
      <c r="AC55" s="1416"/>
      <c r="AD55" s="1416"/>
      <c r="AE55" s="1416"/>
      <c r="AF55" s="1416"/>
      <c r="AG55" s="1416"/>
      <c r="AH55" s="1416"/>
      <c r="AI55" s="1416"/>
      <c r="AJ55" s="1416"/>
      <c r="AK55" s="1417"/>
    </row>
    <row r="56" spans="2:37" ht="18" customHeight="1">
      <c r="B56" s="585" t="s">
        <v>643</v>
      </c>
      <c r="C56" s="574"/>
      <c r="D56" s="1416" t="s">
        <v>647</v>
      </c>
      <c r="E56" s="1416"/>
      <c r="F56" s="1416"/>
      <c r="G56" s="1416"/>
      <c r="H56" s="1416"/>
      <c r="I56" s="1416"/>
      <c r="J56" s="1416"/>
      <c r="K56" s="1416"/>
      <c r="L56" s="1416"/>
      <c r="M56" s="1417"/>
      <c r="N56" s="815"/>
      <c r="O56" s="461"/>
      <c r="P56" s="1415" t="s">
        <v>1458</v>
      </c>
      <c r="Q56" s="1415"/>
      <c r="R56" s="1415"/>
      <c r="S56" s="1415"/>
      <c r="T56" s="1415"/>
      <c r="U56" s="1415"/>
      <c r="V56" s="1415"/>
      <c r="W56" s="1415"/>
      <c r="X56" s="1415"/>
      <c r="Y56" s="1418"/>
      <c r="Z56" s="1208"/>
      <c r="AA56" s="1208"/>
      <c r="AB56" s="1416" t="s">
        <v>766</v>
      </c>
      <c r="AC56" s="1416"/>
      <c r="AD56" s="1416"/>
      <c r="AE56" s="1416"/>
      <c r="AF56" s="1416"/>
      <c r="AG56" s="1416"/>
      <c r="AH56" s="1416"/>
      <c r="AI56" s="1416"/>
      <c r="AJ56" s="1416"/>
      <c r="AK56" s="1417"/>
    </row>
    <row r="57" spans="2:37" ht="18" customHeight="1">
      <c r="B57" s="1204" t="s">
        <v>646</v>
      </c>
      <c r="C57" s="1205"/>
      <c r="D57" s="1416" t="s">
        <v>649</v>
      </c>
      <c r="E57" s="1416"/>
      <c r="F57" s="1416"/>
      <c r="G57" s="1416"/>
      <c r="H57" s="1416"/>
      <c r="I57" s="1416"/>
      <c r="J57" s="1416"/>
      <c r="K57" s="1416"/>
      <c r="L57" s="1416"/>
      <c r="M57" s="1417"/>
      <c r="N57" s="815"/>
      <c r="O57" s="574"/>
      <c r="P57" s="1415" t="s">
        <v>1459</v>
      </c>
      <c r="Q57" s="1415"/>
      <c r="R57" s="1415"/>
      <c r="S57" s="1415"/>
      <c r="T57" s="1415"/>
      <c r="U57" s="1415"/>
      <c r="V57" s="1415"/>
      <c r="W57" s="1415"/>
      <c r="X57" s="1415"/>
      <c r="Y57" s="1418"/>
      <c r="AB57" s="1419"/>
      <c r="AC57" s="1419"/>
      <c r="AD57" s="1419"/>
      <c r="AE57" s="1419"/>
      <c r="AF57" s="1419"/>
      <c r="AG57" s="1419"/>
      <c r="AH57" s="1419"/>
      <c r="AI57" s="1419"/>
      <c r="AJ57" s="1419"/>
      <c r="AK57" s="1420"/>
    </row>
    <row r="58" spans="2:37" ht="18" customHeight="1">
      <c r="B58" s="890"/>
      <c r="C58" s="1205"/>
      <c r="D58" s="1409" t="s">
        <v>653</v>
      </c>
      <c r="E58" s="1409"/>
      <c r="F58" s="1409"/>
      <c r="G58" s="1409"/>
      <c r="H58" s="1409"/>
      <c r="I58" s="1409"/>
      <c r="J58" s="1409"/>
      <c r="K58" s="1409"/>
      <c r="L58" s="1409"/>
      <c r="M58" s="1410"/>
      <c r="N58" s="815"/>
      <c r="O58" s="574"/>
      <c r="P58" s="1415" t="s">
        <v>1460</v>
      </c>
      <c r="Q58" s="1415"/>
      <c r="R58" s="1415"/>
      <c r="S58" s="1415"/>
      <c r="T58" s="1415"/>
      <c r="U58" s="1415"/>
      <c r="V58" s="1415"/>
      <c r="W58" s="1415"/>
      <c r="X58" s="1415"/>
      <c r="Y58" s="1418"/>
      <c r="AB58" s="1419"/>
      <c r="AC58" s="1419"/>
      <c r="AD58" s="1419"/>
      <c r="AE58" s="1419"/>
      <c r="AF58" s="1419"/>
      <c r="AG58" s="1419"/>
      <c r="AH58" s="1419"/>
      <c r="AI58" s="1419"/>
      <c r="AJ58" s="1419"/>
      <c r="AK58" s="1420"/>
    </row>
    <row r="59" spans="2:37" ht="18" customHeight="1">
      <c r="B59" s="891"/>
      <c r="C59" s="1069"/>
      <c r="N59" s="1225"/>
      <c r="O59" s="1070"/>
      <c r="P59" s="1411"/>
      <c r="Q59" s="1411"/>
      <c r="R59" s="1411"/>
      <c r="S59" s="1411"/>
      <c r="T59" s="1411"/>
      <c r="U59" s="1411"/>
      <c r="V59" s="1411"/>
      <c r="W59" s="1411"/>
      <c r="X59" s="1411"/>
      <c r="Y59" s="1412"/>
      <c r="Z59" s="1077"/>
      <c r="AA59" s="1077"/>
      <c r="AB59" s="1413"/>
      <c r="AC59" s="1413"/>
      <c r="AD59" s="1413"/>
      <c r="AE59" s="1413"/>
      <c r="AF59" s="1413"/>
      <c r="AG59" s="1413"/>
      <c r="AH59" s="1413"/>
      <c r="AI59" s="1413"/>
      <c r="AJ59" s="1413"/>
      <c r="AK59" s="1414"/>
    </row>
    <row r="60" spans="2:37" ht="18" customHeight="1">
      <c r="N60" s="588"/>
      <c r="O60" s="574"/>
      <c r="Z60" s="588"/>
      <c r="AA60" s="574"/>
      <c r="AB60" s="461"/>
      <c r="AC60" s="461"/>
      <c r="AD60" s="461"/>
      <c r="AE60" s="461"/>
      <c r="AF60" s="461"/>
      <c r="AG60" s="461"/>
      <c r="AH60" s="461"/>
      <c r="AI60" s="461"/>
      <c r="AJ60" s="461"/>
      <c r="AK60" s="461"/>
    </row>
    <row r="61" spans="2:37" ht="18" customHeight="1">
      <c r="Z61" s="588"/>
      <c r="AA61" s="574"/>
      <c r="AB61" s="1415"/>
      <c r="AC61" s="1415"/>
      <c r="AD61" s="1415"/>
      <c r="AE61" s="1415"/>
      <c r="AF61" s="1415"/>
      <c r="AG61" s="1415"/>
      <c r="AH61" s="1415"/>
      <c r="AI61" s="1415"/>
      <c r="AJ61" s="1415"/>
      <c r="AK61" s="1415"/>
    </row>
    <row r="62" spans="2:37" ht="18" customHeight="1">
      <c r="Z62" s="588"/>
      <c r="AA62" s="574"/>
      <c r="AB62" s="574"/>
      <c r="AC62" s="574"/>
      <c r="AD62" s="574"/>
      <c r="AE62" s="574"/>
      <c r="AF62" s="574"/>
      <c r="AG62" s="574"/>
      <c r="AH62" s="574"/>
      <c r="AI62" s="574"/>
      <c r="AJ62" s="574"/>
      <c r="AK62" s="574"/>
    </row>
    <row r="63" spans="2:37" ht="18" customHeight="1">
      <c r="P63" s="461"/>
      <c r="Q63" s="461"/>
      <c r="R63" s="461"/>
      <c r="S63" s="461"/>
      <c r="T63" s="461"/>
      <c r="U63" s="461"/>
      <c r="V63" s="461"/>
      <c r="W63" s="461"/>
      <c r="X63" s="461"/>
      <c r="Y63" s="461"/>
    </row>
    <row r="64" spans="2:37" s="461" customFormat="1" ht="18" customHeight="1">
      <c r="B64" s="1076"/>
      <c r="C64" s="1076"/>
      <c r="D64" s="1076"/>
      <c r="E64" s="1076"/>
      <c r="F64" s="1076"/>
      <c r="G64" s="1076"/>
      <c r="H64" s="1076"/>
      <c r="I64" s="1076"/>
      <c r="J64" s="1076"/>
      <c r="K64" s="1076"/>
      <c r="L64" s="1076"/>
      <c r="M64" s="1076"/>
      <c r="Z64" s="1076"/>
      <c r="AA64" s="1076"/>
      <c r="AB64" s="1076"/>
      <c r="AC64" s="1076"/>
      <c r="AD64" s="1076"/>
      <c r="AE64" s="1076"/>
      <c r="AF64" s="1076"/>
      <c r="AG64" s="1076"/>
      <c r="AH64" s="1076"/>
      <c r="AI64" s="1076"/>
      <c r="AJ64" s="1076"/>
      <c r="AK64" s="1076"/>
    </row>
    <row r="65" spans="2:37" s="461" customFormat="1" ht="18" customHeight="1">
      <c r="B65" s="1076"/>
      <c r="C65" s="1076"/>
      <c r="D65" s="1076"/>
      <c r="E65" s="1076"/>
      <c r="F65" s="1076"/>
      <c r="G65" s="1076"/>
      <c r="H65" s="1076"/>
      <c r="I65" s="1076"/>
      <c r="J65" s="1076"/>
      <c r="K65" s="1076"/>
      <c r="L65" s="1076"/>
      <c r="M65" s="1076"/>
      <c r="P65" s="1076"/>
      <c r="Q65" s="1076"/>
      <c r="R65" s="1076"/>
      <c r="S65" s="1076"/>
      <c r="T65" s="1076"/>
      <c r="U65" s="1076"/>
      <c r="V65" s="1076"/>
      <c r="W65" s="1076"/>
      <c r="X65" s="1076"/>
      <c r="Y65" s="1076"/>
      <c r="Z65" s="1076"/>
      <c r="AA65" s="1076"/>
      <c r="AB65" s="1076"/>
      <c r="AC65" s="1076"/>
      <c r="AD65" s="1076"/>
      <c r="AE65" s="1076"/>
      <c r="AF65" s="1076"/>
      <c r="AG65" s="1076"/>
      <c r="AH65" s="1076"/>
      <c r="AI65" s="1076"/>
      <c r="AJ65" s="1076"/>
      <c r="AK65" s="1076"/>
    </row>
    <row r="66" spans="2:37" ht="18" customHeight="1">
      <c r="P66" s="461"/>
      <c r="Q66" s="461"/>
      <c r="R66" s="461"/>
      <c r="S66" s="461"/>
      <c r="T66" s="461"/>
      <c r="U66" s="461"/>
      <c r="V66" s="461"/>
      <c r="W66" s="461"/>
      <c r="X66" s="461"/>
      <c r="Y66" s="461"/>
    </row>
    <row r="67" spans="2:37" s="461" customFormat="1" ht="18" customHeight="1">
      <c r="B67" s="1076"/>
      <c r="C67" s="1076"/>
      <c r="D67" s="1076"/>
      <c r="E67" s="1076"/>
      <c r="F67" s="1076"/>
      <c r="G67" s="1076"/>
      <c r="H67" s="1076"/>
      <c r="I67" s="1076"/>
      <c r="J67" s="1076"/>
      <c r="K67" s="1076"/>
      <c r="L67" s="1076"/>
      <c r="M67" s="1076"/>
      <c r="P67" s="1076"/>
      <c r="Q67" s="1076"/>
      <c r="R67" s="1076"/>
      <c r="S67" s="1076"/>
      <c r="T67" s="1076"/>
      <c r="U67" s="1076"/>
      <c r="V67" s="1076"/>
      <c r="W67" s="1076"/>
      <c r="X67" s="1076"/>
      <c r="Y67" s="1076"/>
      <c r="Z67" s="1076"/>
      <c r="AA67" s="1076"/>
      <c r="AB67" s="1076"/>
      <c r="AC67" s="1076"/>
      <c r="AD67" s="1076"/>
      <c r="AE67" s="1076"/>
      <c r="AF67" s="1076"/>
      <c r="AG67" s="1076"/>
      <c r="AH67" s="1076"/>
      <c r="AI67" s="1076"/>
      <c r="AJ67" s="1076"/>
      <c r="AK67" s="1076"/>
    </row>
    <row r="68" spans="2:37" ht="18" customHeight="1"/>
    <row r="69" spans="2:37" s="461" customFormat="1" ht="12" customHeight="1">
      <c r="B69" s="1076"/>
      <c r="C69" s="1076"/>
      <c r="D69" s="1076"/>
      <c r="E69" s="1076"/>
      <c r="F69" s="1076"/>
      <c r="G69" s="1076"/>
      <c r="H69" s="1076"/>
      <c r="I69" s="1076"/>
      <c r="J69" s="1076"/>
      <c r="K69" s="1076"/>
      <c r="L69" s="1076"/>
      <c r="M69" s="1076"/>
      <c r="N69" s="1076"/>
      <c r="O69" s="1076"/>
      <c r="Z69" s="1076"/>
      <c r="AA69" s="1076"/>
      <c r="AB69" s="1076"/>
      <c r="AC69" s="1076"/>
      <c r="AD69" s="1076"/>
      <c r="AE69" s="1076"/>
      <c r="AF69" s="1076"/>
      <c r="AG69" s="1076"/>
      <c r="AH69" s="1076"/>
      <c r="AI69" s="1076"/>
      <c r="AJ69" s="1076"/>
      <c r="AK69" s="1076"/>
    </row>
    <row r="70" spans="2:37" ht="12.75" customHeight="1">
      <c r="N70" s="461"/>
      <c r="O70" s="461"/>
    </row>
    <row r="71" spans="2:37" ht="12.75" customHeight="1"/>
    <row r="72" spans="2:37" ht="12.75" customHeight="1"/>
    <row r="73" spans="2:37" ht="12.75" customHeight="1"/>
    <row r="78" spans="2:37">
      <c r="C78" s="887"/>
    </row>
    <row r="79" spans="2:37">
      <c r="C79" s="887"/>
    </row>
    <row r="80" spans="2:37">
      <c r="C80" s="887"/>
    </row>
    <row r="81" spans="3:3">
      <c r="C81" s="887"/>
    </row>
    <row r="82" spans="3:3">
      <c r="C82" s="887"/>
    </row>
    <row r="83" spans="3:3">
      <c r="C83" s="887"/>
    </row>
    <row r="84" spans="3:3">
      <c r="C84" s="887"/>
    </row>
    <row r="85" spans="3:3">
      <c r="C85" s="887"/>
    </row>
    <row r="86" spans="3:3">
      <c r="C86" s="887"/>
    </row>
    <row r="87" spans="3:3">
      <c r="C87" s="887"/>
    </row>
    <row r="88" spans="3:3">
      <c r="C88" s="887"/>
    </row>
    <row r="89" spans="3:3">
      <c r="C89" s="887"/>
    </row>
    <row r="90" spans="3:3">
      <c r="C90" s="887"/>
    </row>
    <row r="91" spans="3:3">
      <c r="C91" s="887"/>
    </row>
    <row r="92" spans="3:3">
      <c r="C92" s="887"/>
    </row>
    <row r="93" spans="3:3">
      <c r="C93" s="887"/>
    </row>
    <row r="94" spans="3:3">
      <c r="C94" s="887"/>
    </row>
    <row r="95" spans="3:3">
      <c r="C95" s="887"/>
    </row>
    <row r="96" spans="3:3">
      <c r="C96" s="887"/>
    </row>
    <row r="97" spans="3:3">
      <c r="C97" s="887"/>
    </row>
    <row r="98" spans="3:3">
      <c r="C98" s="887"/>
    </row>
    <row r="99" spans="3:3">
      <c r="C99" s="887"/>
    </row>
    <row r="100" spans="3:3">
      <c r="C100" s="887"/>
    </row>
    <row r="101" spans="3:3">
      <c r="C101" s="887"/>
    </row>
    <row r="102" spans="3:3">
      <c r="C102" s="887"/>
    </row>
    <row r="103" spans="3:3">
      <c r="C103" s="887"/>
    </row>
    <row r="104" spans="3:3">
      <c r="C104" s="887"/>
    </row>
    <row r="105" spans="3:3">
      <c r="C105" s="887"/>
    </row>
    <row r="106" spans="3:3">
      <c r="C106" s="887"/>
    </row>
    <row r="107" spans="3:3">
      <c r="C107" s="887"/>
    </row>
    <row r="108" spans="3:3">
      <c r="C108" s="887"/>
    </row>
    <row r="109" spans="3:3">
      <c r="C109" s="887"/>
    </row>
    <row r="110" spans="3:3">
      <c r="C110" s="887"/>
    </row>
    <row r="111" spans="3:3">
      <c r="C111" s="887"/>
    </row>
    <row r="112" spans="3:3">
      <c r="C112" s="887"/>
    </row>
    <row r="113" spans="3:3">
      <c r="C113" s="887"/>
    </row>
    <row r="114" spans="3:3">
      <c r="C114" s="887"/>
    </row>
    <row r="115" spans="3:3">
      <c r="C115" s="887"/>
    </row>
    <row r="116" spans="3:3">
      <c r="C116" s="887"/>
    </row>
    <row r="117" spans="3:3">
      <c r="C117" s="887"/>
    </row>
    <row r="118" spans="3:3">
      <c r="C118" s="887"/>
    </row>
    <row r="119" spans="3:3">
      <c r="C119" s="887"/>
    </row>
    <row r="120" spans="3:3">
      <c r="C120" s="887"/>
    </row>
    <row r="121" spans="3:3">
      <c r="C121" s="887"/>
    </row>
    <row r="122" spans="3:3">
      <c r="C122" s="887"/>
    </row>
    <row r="123" spans="3:3">
      <c r="C123" s="887"/>
    </row>
    <row r="124" spans="3:3">
      <c r="C124" s="887"/>
    </row>
    <row r="125" spans="3:3">
      <c r="C125" s="887"/>
    </row>
    <row r="126" spans="3:3">
      <c r="C126" s="887"/>
    </row>
    <row r="127" spans="3:3">
      <c r="C127" s="887"/>
    </row>
    <row r="128" spans="3:3">
      <c r="C128" s="887"/>
    </row>
    <row r="129" spans="3:3">
      <c r="C129" s="887"/>
    </row>
    <row r="130" spans="3:3">
      <c r="C130" s="887"/>
    </row>
    <row r="131" spans="3:3">
      <c r="C131" s="887"/>
    </row>
    <row r="132" spans="3:3">
      <c r="C132" s="887"/>
    </row>
    <row r="133" spans="3:3">
      <c r="C133" s="887"/>
    </row>
    <row r="134" spans="3:3">
      <c r="C134" s="887"/>
    </row>
    <row r="135" spans="3:3">
      <c r="C135" s="887"/>
    </row>
    <row r="136" spans="3:3">
      <c r="C136" s="887"/>
    </row>
    <row r="137" spans="3:3">
      <c r="C137" s="887"/>
    </row>
    <row r="138" spans="3:3">
      <c r="C138" s="887"/>
    </row>
    <row r="139" spans="3:3">
      <c r="C139" s="887"/>
    </row>
    <row r="140" spans="3:3">
      <c r="C140" s="887"/>
    </row>
    <row r="141" spans="3:3">
      <c r="C141" s="887"/>
    </row>
    <row r="142" spans="3:3">
      <c r="C142" s="887"/>
    </row>
    <row r="143" spans="3:3">
      <c r="C143" s="887"/>
    </row>
    <row r="144" spans="3:3">
      <c r="C144" s="887"/>
    </row>
  </sheetData>
  <mergeCells count="166">
    <mergeCell ref="D7:M7"/>
    <mergeCell ref="P7:Y7"/>
    <mergeCell ref="AB7:AK7"/>
    <mergeCell ref="D8:M8"/>
    <mergeCell ref="P8:Y8"/>
    <mergeCell ref="AB8:AK8"/>
    <mergeCell ref="B3:AK3"/>
    <mergeCell ref="D5:M5"/>
    <mergeCell ref="P5:Y5"/>
    <mergeCell ref="AB5:AK5"/>
    <mergeCell ref="D6:M6"/>
    <mergeCell ref="P6:Y6"/>
    <mergeCell ref="AB6:AK6"/>
    <mergeCell ref="D11:M11"/>
    <mergeCell ref="P11:Y11"/>
    <mergeCell ref="AB11:AK11"/>
    <mergeCell ref="D12:M12"/>
    <mergeCell ref="P12:Y12"/>
    <mergeCell ref="AB12:AK12"/>
    <mergeCell ref="D9:M9"/>
    <mergeCell ref="P9:Y9"/>
    <mergeCell ref="AB9:AK9"/>
    <mergeCell ref="D10:M10"/>
    <mergeCell ref="P10:Y10"/>
    <mergeCell ref="AB10:AK10"/>
    <mergeCell ref="D15:M15"/>
    <mergeCell ref="P15:Y15"/>
    <mergeCell ref="AB15:AK15"/>
    <mergeCell ref="D16:M16"/>
    <mergeCell ref="P16:Y16"/>
    <mergeCell ref="AB16:AK16"/>
    <mergeCell ref="D13:M13"/>
    <mergeCell ref="P13:Y13"/>
    <mergeCell ref="AB13:AK13"/>
    <mergeCell ref="D14:M14"/>
    <mergeCell ref="P14:Y14"/>
    <mergeCell ref="AB14:AK14"/>
    <mergeCell ref="D18:M18"/>
    <mergeCell ref="P19:Y19"/>
    <mergeCell ref="AB19:AK19"/>
    <mergeCell ref="D19:M19"/>
    <mergeCell ref="P20:Y20"/>
    <mergeCell ref="AB20:AK20"/>
    <mergeCell ref="D17:M17"/>
    <mergeCell ref="P17:Y17"/>
    <mergeCell ref="AB17:AK17"/>
    <mergeCell ref="P18:Y18"/>
    <mergeCell ref="AB18:AK18"/>
    <mergeCell ref="D22:M22"/>
    <mergeCell ref="P23:Y23"/>
    <mergeCell ref="AB23:AK23"/>
    <mergeCell ref="D23:M23"/>
    <mergeCell ref="P24:Y24"/>
    <mergeCell ref="AB24:AK24"/>
    <mergeCell ref="D20:M20"/>
    <mergeCell ref="P21:Y21"/>
    <mergeCell ref="AB21:AK21"/>
    <mergeCell ref="D21:M21"/>
    <mergeCell ref="P22:Y22"/>
    <mergeCell ref="AB22:AK22"/>
    <mergeCell ref="D26:M26"/>
    <mergeCell ref="P27:Y27"/>
    <mergeCell ref="AB27:AK27"/>
    <mergeCell ref="D27:M27"/>
    <mergeCell ref="P28:Y28"/>
    <mergeCell ref="AB28:AK28"/>
    <mergeCell ref="D24:M24"/>
    <mergeCell ref="P25:Y25"/>
    <mergeCell ref="AB25:AK25"/>
    <mergeCell ref="D25:M25"/>
    <mergeCell ref="P26:Y26"/>
    <mergeCell ref="AB26:AK26"/>
    <mergeCell ref="D30:M30"/>
    <mergeCell ref="P31:Y31"/>
    <mergeCell ref="AB31:AK31"/>
    <mergeCell ref="D31:M31"/>
    <mergeCell ref="P32:Y32"/>
    <mergeCell ref="AB32:AK32"/>
    <mergeCell ref="D28:M28"/>
    <mergeCell ref="P29:Y29"/>
    <mergeCell ref="AB29:AK29"/>
    <mergeCell ref="D29:M29"/>
    <mergeCell ref="P30:Y30"/>
    <mergeCell ref="AB30:AK30"/>
    <mergeCell ref="D34:M34"/>
    <mergeCell ref="P35:Y35"/>
    <mergeCell ref="AB35:AK35"/>
    <mergeCell ref="D35:M35"/>
    <mergeCell ref="P36:Y36"/>
    <mergeCell ref="AB36:AK36"/>
    <mergeCell ref="D32:M32"/>
    <mergeCell ref="P33:Y33"/>
    <mergeCell ref="AB33:AK33"/>
    <mergeCell ref="D33:M33"/>
    <mergeCell ref="P34:Y34"/>
    <mergeCell ref="AB34:AK34"/>
    <mergeCell ref="D38:M38"/>
    <mergeCell ref="P39:Y39"/>
    <mergeCell ref="AB39:AK39"/>
    <mergeCell ref="D39:M39"/>
    <mergeCell ref="P40:Y40"/>
    <mergeCell ref="AB40:AK40"/>
    <mergeCell ref="D36:M36"/>
    <mergeCell ref="P37:Y37"/>
    <mergeCell ref="AB37:AK37"/>
    <mergeCell ref="D37:M37"/>
    <mergeCell ref="P38:Y38"/>
    <mergeCell ref="AB38:AK38"/>
    <mergeCell ref="D42:M42"/>
    <mergeCell ref="P43:Y43"/>
    <mergeCell ref="AB43:AK43"/>
    <mergeCell ref="D43:M43"/>
    <mergeCell ref="P44:Y44"/>
    <mergeCell ref="AB44:AK44"/>
    <mergeCell ref="D40:M40"/>
    <mergeCell ref="P41:Y41"/>
    <mergeCell ref="AB41:AK41"/>
    <mergeCell ref="D41:M41"/>
    <mergeCell ref="P42:Y42"/>
    <mergeCell ref="AB42:AK42"/>
    <mergeCell ref="D46:M46"/>
    <mergeCell ref="P47:Y47"/>
    <mergeCell ref="AB47:AK47"/>
    <mergeCell ref="D47:M47"/>
    <mergeCell ref="P48:Y48"/>
    <mergeCell ref="AB48:AK48"/>
    <mergeCell ref="D44:M44"/>
    <mergeCell ref="P45:Y45"/>
    <mergeCell ref="AB45:AK45"/>
    <mergeCell ref="D45:M45"/>
    <mergeCell ref="P46:Y46"/>
    <mergeCell ref="AB46:AK46"/>
    <mergeCell ref="D50:M50"/>
    <mergeCell ref="P51:Y51"/>
    <mergeCell ref="AB51:AK51"/>
    <mergeCell ref="D51:M51"/>
    <mergeCell ref="P52:Y52"/>
    <mergeCell ref="AB52:AK52"/>
    <mergeCell ref="D48:M48"/>
    <mergeCell ref="P49:Y49"/>
    <mergeCell ref="AB49:AK49"/>
    <mergeCell ref="D49:M49"/>
    <mergeCell ref="P50:Y50"/>
    <mergeCell ref="AB50:AK50"/>
    <mergeCell ref="D54:M54"/>
    <mergeCell ref="P55:Y55"/>
    <mergeCell ref="AB55:AK55"/>
    <mergeCell ref="D55:M55"/>
    <mergeCell ref="P56:Y56"/>
    <mergeCell ref="AB56:AK56"/>
    <mergeCell ref="D52:M52"/>
    <mergeCell ref="P53:Y53"/>
    <mergeCell ref="AB53:AK53"/>
    <mergeCell ref="D53:M53"/>
    <mergeCell ref="P54:Y54"/>
    <mergeCell ref="AB54:AK54"/>
    <mergeCell ref="D58:M58"/>
    <mergeCell ref="P59:Y59"/>
    <mergeCell ref="AB59:AK59"/>
    <mergeCell ref="AB61:AK61"/>
    <mergeCell ref="D56:M56"/>
    <mergeCell ref="P57:Y57"/>
    <mergeCell ref="AB57:AK57"/>
    <mergeCell ref="D57:M57"/>
    <mergeCell ref="P58:Y58"/>
    <mergeCell ref="AB58:AK58"/>
  </mergeCells>
  <phoneticPr fontId="2"/>
  <hyperlinks>
    <hyperlink ref="B6" location="'No1'!B1" display="No.1"/>
    <hyperlink ref="B10" location="'No2'!B1" display="No.2"/>
    <hyperlink ref="B11" location="'No3'!B1" display="No.3"/>
    <hyperlink ref="B15" location="'No4'!A1" display="No.4"/>
    <hyperlink ref="B18" location="'No5'!A1" display="No.5①"/>
    <hyperlink ref="B21" location="'No6'!B1" display="No.6"/>
    <hyperlink ref="B27" location="'No7'!B1" display="No.7"/>
    <hyperlink ref="B56" location="'No12'!B1" display="No.12"/>
    <hyperlink ref="Z6" location="'No26'!B1" display="No.26"/>
    <hyperlink ref="Z26" location="'No30'!B1" display="No.30"/>
    <hyperlink ref="Z29" location="'No3１'!B1" display="No.31"/>
    <hyperlink ref="Z35" location="'No3２'!B1" display="No.32"/>
    <hyperlink ref="D6:M6" location="'No1'!B4" display="１ 入所児童の状況"/>
    <hyperlink ref="D22:M22" location="'No6'!B23" display="５ 施設運営管理の状況"/>
    <hyperlink ref="AB29:AK29" location="'No3１'!B4" display="１１ 非常災害対策の状況"/>
    <hyperlink ref="AB39:AK39" location="'No3２'!B36" display="１２ 施設の情報提供等の状況"/>
    <hyperlink ref="D55:M55" location="'No12'!B2" display="別表　職員の勤務割り振り表"/>
    <hyperlink ref="D11:M11" location="'No3'!B13" display="３ 給水設備及び昇降機設備等の管理"/>
    <hyperlink ref="D15:M15" location="'No4'!A1" display="４ 職員配置の状況（監査調書提出月初日現在）"/>
    <hyperlink ref="D8:M8" location="'No1'!B34" display="２ 施設、設備の状況"/>
    <hyperlink ref="Z23" location="'No29'!A1" display="No.29"/>
    <hyperlink ref="Z12" location="'No27'!B1" display="No.27"/>
    <hyperlink ref="Z15" location="'No28'!A1" display="No.28"/>
    <hyperlink ref="N53" location="'No25'!A1" display="No.25"/>
    <hyperlink ref="AB6:AK6" location="'No26'!A1" display="１０ 児童の健康管理・安全管理の状況"/>
    <hyperlink ref="N6" location="'No14'!C1" display="No.14"/>
    <hyperlink ref="N7" location="'No14'!C48" display="No.14-2-"/>
    <hyperlink ref="N8" location="'No14'!C97" display="No.14-3-"/>
    <hyperlink ref="N9" location="'No14'!C146" display="No.14-4-"/>
    <hyperlink ref="N10" location="'No15'!C1" display="No.15"/>
    <hyperlink ref="N11" location="'No15'!C45" display="No.15-2-"/>
    <hyperlink ref="N12" location="'No15'!C90" display="No.15-3-"/>
    <hyperlink ref="N13" location="'No15'!C135" display="No.15-4-"/>
    <hyperlink ref="N14" location="'No16'!C1" display="No.16"/>
    <hyperlink ref="N15" location="'No16'!C48" display="No.16-2-"/>
    <hyperlink ref="N16" location="'No16'!C94" display="No.16-3-"/>
    <hyperlink ref="N17" location="'No16'!C140" display="No.16-4-"/>
    <hyperlink ref="N18" location="'No17'!C1" display="No.17"/>
    <hyperlink ref="N19" location="'No17'!C44" display="No.17-2-"/>
    <hyperlink ref="N20" location="'No17'!C90" display="No.17-3-"/>
    <hyperlink ref="N21" location="'No17'!C136" display="No.17-4-"/>
    <hyperlink ref="P10:Y10" location="'No15'!A1" display="別表2　正規：園長、教育保育従事者以外の勤務状況等"/>
    <hyperlink ref="P14:Y14" location="'No16'!A1" display="別表3　非正規：教育及び保育従事者の勤務状況等"/>
    <hyperlink ref="P18:Y18" location="'No17'!A1" display="別表4　非正規：教育及び保育従事者以外の勤務状況等"/>
    <hyperlink ref="N45" location="'No24'!B1" display="No.24"/>
    <hyperlink ref="P6:Y6" location="'No14'!A1" display="別表1　正規：教育及び保育従事者の勤務状況等"/>
  </hyperlinks>
  <printOptions horizontalCentered="1"/>
  <pageMargins left="0.6692913385826772" right="0.31496062992125984" top="0.39370078740157483" bottom="0.39370078740157483" header="0.51181102362204722" footer="0.51181102362204722"/>
  <pageSetup paperSize="9" scale="68"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CC"/>
  </sheetPr>
  <dimension ref="A2:CW93"/>
  <sheetViews>
    <sheetView showGridLines="0" view="pageBreakPreview" zoomScaleNormal="100" zoomScaleSheetLayoutView="100" workbookViewId="0">
      <selection activeCell="E5" sqref="E5"/>
    </sheetView>
  </sheetViews>
  <sheetFormatPr defaultColWidth="8" defaultRowHeight="12"/>
  <cols>
    <col min="1" max="2" width="1.5" style="5" customWidth="1"/>
    <col min="3" max="3" width="0.75" style="5" customWidth="1"/>
    <col min="4" max="4" width="2.875" style="5" customWidth="1"/>
    <col min="5" max="5" width="2.125" style="5" customWidth="1"/>
    <col min="6" max="7" width="2.875" style="5" customWidth="1"/>
    <col min="8" max="8" width="3.5" style="5" customWidth="1"/>
    <col min="9" max="48" width="1.875" style="5" customWidth="1"/>
    <col min="49" max="58" width="2.625" style="5" customWidth="1"/>
    <col min="59" max="63" width="8" style="5"/>
    <col min="64" max="81" width="2.125" style="5" customWidth="1"/>
    <col min="82" max="101" width="2.375" style="5" customWidth="1"/>
    <col min="102" max="16384" width="8" style="5"/>
  </cols>
  <sheetData>
    <row r="2" spans="2:101" ht="14.1" customHeight="1">
      <c r="B2" s="1872" t="s">
        <v>904</v>
      </c>
      <c r="C2" s="1872"/>
      <c r="D2" s="1872"/>
      <c r="E2" s="1872"/>
      <c r="F2" s="1872"/>
      <c r="G2" s="1872"/>
      <c r="H2" s="1872"/>
      <c r="I2" s="1872"/>
      <c r="J2" s="1872"/>
      <c r="K2" s="1872"/>
      <c r="L2" s="1872"/>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1872"/>
      <c r="AO2" s="1872"/>
      <c r="AP2" s="1872"/>
      <c r="AQ2" s="1872"/>
      <c r="AR2" s="1872"/>
      <c r="AS2" s="1872"/>
      <c r="AT2" s="1872"/>
      <c r="AU2" s="1872"/>
      <c r="AV2" s="1872"/>
      <c r="AW2" s="1872"/>
      <c r="AZ2" s="1837" t="s">
        <v>769</v>
      </c>
      <c r="BA2" s="1837"/>
      <c r="BB2" s="1837"/>
      <c r="BC2" s="1837"/>
      <c r="BD2" s="1837"/>
    </row>
    <row r="3" spans="2:101" ht="5.0999999999999996" customHeight="1" thickBot="1"/>
    <row r="4" spans="2:101" ht="14.1" customHeight="1">
      <c r="B4" s="1873" t="s">
        <v>188</v>
      </c>
      <c r="C4" s="1874"/>
      <c r="D4" s="1874"/>
      <c r="E4" s="1874"/>
      <c r="F4" s="1874"/>
      <c r="G4" s="1874"/>
      <c r="H4" s="1874"/>
      <c r="I4" s="1874"/>
      <c r="J4" s="1874"/>
      <c r="K4" s="1874"/>
      <c r="L4" s="1874"/>
      <c r="M4" s="1874"/>
      <c r="N4" s="1874"/>
      <c r="O4" s="1874"/>
      <c r="P4" s="1874"/>
      <c r="Q4" s="1874"/>
      <c r="R4" s="1874"/>
      <c r="S4" s="1874"/>
      <c r="T4" s="1874"/>
      <c r="U4" s="1874"/>
      <c r="V4" s="1874"/>
      <c r="W4" s="1874"/>
      <c r="X4" s="1874"/>
      <c r="Y4" s="1874"/>
      <c r="Z4" s="1874"/>
      <c r="AA4" s="1874"/>
      <c r="AB4" s="1874"/>
      <c r="AC4" s="1874"/>
      <c r="AD4" s="1874"/>
      <c r="AE4" s="1874"/>
      <c r="AF4" s="2033" t="s">
        <v>4</v>
      </c>
      <c r="AG4" s="1874"/>
      <c r="AH4" s="1874"/>
      <c r="AI4" s="1874"/>
      <c r="AJ4" s="1874"/>
      <c r="AK4" s="1874"/>
      <c r="AL4" s="1874"/>
      <c r="AM4" s="1874"/>
      <c r="AN4" s="1874"/>
      <c r="AO4" s="1874"/>
      <c r="AP4" s="1874"/>
      <c r="AQ4" s="1874"/>
      <c r="AR4" s="1874"/>
      <c r="AS4" s="1874"/>
      <c r="AT4" s="1874"/>
      <c r="AU4" s="1874"/>
      <c r="AV4" s="1874"/>
      <c r="AW4" s="2034"/>
      <c r="AZ4" s="653"/>
      <c r="BA4" s="653"/>
      <c r="BB4" s="819" t="s">
        <v>638</v>
      </c>
      <c r="BC4" s="653"/>
      <c r="BD4" s="653"/>
      <c r="BE4" s="653"/>
      <c r="BF4" s="653"/>
      <c r="BG4" s="653"/>
      <c r="BH4" s="653"/>
      <c r="BI4" s="653"/>
      <c r="BJ4" s="653"/>
      <c r="BK4" s="653"/>
      <c r="BL4" s="653"/>
      <c r="BM4" s="653"/>
      <c r="BN4" s="653"/>
      <c r="BO4" s="653"/>
      <c r="BP4" s="653"/>
      <c r="BQ4" s="653"/>
      <c r="BR4" s="653"/>
      <c r="BS4" s="653"/>
      <c r="BT4" s="653"/>
      <c r="BU4" s="653"/>
      <c r="BV4" s="653"/>
      <c r="BW4" s="653"/>
      <c r="BX4" s="653"/>
      <c r="BY4" s="653"/>
      <c r="BZ4" s="653"/>
      <c r="CA4" s="653"/>
      <c r="CB4" s="653"/>
      <c r="CC4" s="653"/>
      <c r="CD4" s="653"/>
    </row>
    <row r="5" spans="2:101" ht="14.1" customHeight="1">
      <c r="B5" s="72"/>
      <c r="C5" s="1310"/>
      <c r="D5" s="1310"/>
      <c r="E5" s="1310"/>
      <c r="F5" s="1310"/>
      <c r="G5" s="1310"/>
      <c r="H5" s="1310"/>
      <c r="I5" s="1310"/>
      <c r="J5" s="1310"/>
      <c r="K5" s="1310"/>
      <c r="L5" s="1310"/>
      <c r="M5" s="1310"/>
      <c r="N5" s="1310"/>
      <c r="O5" s="1310"/>
      <c r="P5" s="1310"/>
      <c r="Q5" s="1310"/>
      <c r="R5" s="1310"/>
      <c r="S5" s="1310"/>
      <c r="T5" s="1310"/>
      <c r="U5" s="1310"/>
      <c r="V5" s="1310"/>
      <c r="W5" s="1310"/>
      <c r="X5" s="1310"/>
      <c r="Y5" s="1310"/>
      <c r="Z5" s="1310"/>
      <c r="AA5" s="1310"/>
      <c r="AB5" s="1310"/>
      <c r="AC5" s="1310"/>
      <c r="AD5" s="1310"/>
      <c r="AE5" s="1310"/>
      <c r="AF5" s="501"/>
      <c r="AG5" s="141"/>
      <c r="AH5" s="141"/>
      <c r="AI5" s="141"/>
      <c r="AJ5" s="141"/>
      <c r="AK5" s="141"/>
      <c r="AL5" s="141"/>
      <c r="AM5" s="141"/>
      <c r="AN5" s="141"/>
      <c r="AO5" s="141"/>
      <c r="AP5" s="141"/>
      <c r="AQ5" s="141"/>
      <c r="AR5" s="141"/>
      <c r="AS5" s="124"/>
      <c r="AT5" s="700"/>
      <c r="AU5" s="700"/>
      <c r="AV5" s="700"/>
      <c r="AW5" s="701"/>
      <c r="AX5" s="653"/>
      <c r="AY5" s="653"/>
      <c r="AZ5" s="653"/>
      <c r="BA5" s="653"/>
      <c r="BB5" s="653"/>
      <c r="BC5" s="653"/>
      <c r="BD5" s="653"/>
      <c r="BE5" s="653"/>
      <c r="BF5" s="653"/>
      <c r="BG5" s="653"/>
      <c r="BH5" s="653"/>
      <c r="BI5" s="653"/>
      <c r="BJ5" s="653"/>
      <c r="BK5" s="653"/>
      <c r="BL5" s="653"/>
      <c r="BM5" s="653"/>
      <c r="BN5" s="653"/>
      <c r="BO5" s="653"/>
      <c r="BP5" s="653"/>
      <c r="BQ5" s="653"/>
      <c r="BR5" s="653"/>
      <c r="BS5" s="653"/>
      <c r="BT5" s="653"/>
      <c r="BU5" s="653"/>
      <c r="BV5" s="653"/>
      <c r="BW5" s="653"/>
      <c r="BX5" s="653"/>
      <c r="BY5" s="653"/>
      <c r="BZ5" s="653"/>
      <c r="CA5" s="653"/>
      <c r="CB5" s="653"/>
      <c r="CC5" s="653"/>
      <c r="CD5" s="653"/>
    </row>
    <row r="6" spans="2:101" ht="14.1" customHeight="1">
      <c r="B6" s="19"/>
      <c r="C6" s="5" t="s">
        <v>928</v>
      </c>
      <c r="Y6" s="102"/>
      <c r="AF6" s="117" t="s">
        <v>444</v>
      </c>
      <c r="AG6" s="2016" t="s">
        <v>445</v>
      </c>
      <c r="AH6" s="2016"/>
      <c r="AI6" s="2016"/>
      <c r="AJ6" s="2016"/>
      <c r="AK6" s="2016"/>
      <c r="AL6" s="2016"/>
      <c r="AM6" s="2016"/>
      <c r="AN6" s="2016"/>
      <c r="AO6" s="2016"/>
      <c r="AP6" s="2016"/>
      <c r="AQ6" s="2016"/>
      <c r="AR6" s="2016"/>
      <c r="AS6" s="2016"/>
      <c r="AT6" s="2016"/>
      <c r="AU6" s="2016"/>
      <c r="AV6" s="2016"/>
      <c r="AW6" s="2106"/>
      <c r="AX6" s="653"/>
      <c r="AY6" s="653"/>
      <c r="AZ6" s="653"/>
      <c r="BA6" s="653"/>
      <c r="BB6" s="653"/>
      <c r="BC6" s="653"/>
      <c r="BD6" s="653"/>
      <c r="BE6" s="653"/>
      <c r="BF6" s="653"/>
      <c r="BG6" s="653"/>
      <c r="BH6" s="653"/>
      <c r="BI6" s="653"/>
      <c r="BJ6" s="653"/>
      <c r="BK6" s="653"/>
      <c r="BL6" s="653"/>
      <c r="BM6" s="653"/>
      <c r="BN6" s="653"/>
      <c r="BO6" s="653"/>
      <c r="BP6" s="653"/>
      <c r="BQ6" s="653"/>
      <c r="BR6" s="653"/>
      <c r="BS6" s="653"/>
      <c r="BT6" s="653"/>
      <c r="BU6" s="653"/>
      <c r="BV6" s="653"/>
      <c r="BW6" s="653"/>
      <c r="BX6" s="653"/>
      <c r="BY6" s="653"/>
      <c r="BZ6" s="653"/>
      <c r="CA6" s="653"/>
      <c r="CB6" s="653"/>
      <c r="CC6" s="653"/>
      <c r="CD6" s="653"/>
    </row>
    <row r="7" spans="2:101" ht="14.1" customHeight="1">
      <c r="B7" s="19"/>
      <c r="D7" s="5" t="s">
        <v>907</v>
      </c>
      <c r="AE7" s="102"/>
      <c r="AF7" s="1"/>
      <c r="AG7" s="2016"/>
      <c r="AH7" s="2016"/>
      <c r="AI7" s="2016"/>
      <c r="AJ7" s="2016"/>
      <c r="AK7" s="2016"/>
      <c r="AL7" s="2016"/>
      <c r="AM7" s="2016"/>
      <c r="AN7" s="2016"/>
      <c r="AO7" s="2016"/>
      <c r="AP7" s="2016"/>
      <c r="AQ7" s="2016"/>
      <c r="AR7" s="2016"/>
      <c r="AS7" s="2016"/>
      <c r="AT7" s="2016"/>
      <c r="AU7" s="2016"/>
      <c r="AV7" s="2016"/>
      <c r="AW7" s="2106"/>
      <c r="AX7" s="653"/>
      <c r="AY7" s="653"/>
      <c r="AZ7" s="653"/>
      <c r="BA7" s="653"/>
      <c r="BB7" s="653"/>
      <c r="BC7" s="653"/>
      <c r="BD7" s="653"/>
      <c r="BE7" s="653"/>
      <c r="BF7" s="653"/>
      <c r="BG7" s="653"/>
      <c r="BH7" s="653"/>
      <c r="BI7" s="653"/>
      <c r="BJ7" s="653"/>
      <c r="BK7" s="653"/>
      <c r="BL7" s="653"/>
      <c r="BM7" s="653"/>
      <c r="BN7" s="653"/>
      <c r="BO7" s="653"/>
      <c r="BP7" s="653"/>
      <c r="BQ7" s="653"/>
      <c r="BR7" s="653"/>
      <c r="BS7" s="653"/>
      <c r="BT7" s="653"/>
      <c r="BU7" s="653"/>
      <c r="BV7" s="653"/>
      <c r="BW7" s="653"/>
      <c r="BX7" s="653"/>
      <c r="BY7" s="653"/>
      <c r="BZ7" s="653"/>
      <c r="CA7" s="653"/>
      <c r="CB7" s="653"/>
      <c r="CC7" s="653"/>
      <c r="CD7" s="653"/>
    </row>
    <row r="8" spans="2:101" ht="14.1" customHeight="1">
      <c r="B8" s="19"/>
      <c r="C8" s="1310"/>
      <c r="D8" s="154"/>
      <c r="E8" s="154"/>
      <c r="F8" s="154"/>
      <c r="G8" s="154"/>
      <c r="H8" s="154"/>
      <c r="I8" s="1310"/>
      <c r="J8" s="1310"/>
      <c r="K8" s="1310"/>
      <c r="L8" s="1310"/>
      <c r="M8" s="1310"/>
      <c r="N8" s="1310"/>
      <c r="O8" s="1310"/>
      <c r="P8" s="1310"/>
      <c r="Q8" s="1310"/>
      <c r="R8" s="1310"/>
      <c r="S8" s="1310"/>
      <c r="T8" s="1310"/>
      <c r="U8" s="1310"/>
      <c r="V8" s="1310"/>
      <c r="W8" s="1310"/>
      <c r="X8" s="1310"/>
      <c r="AE8" s="1311"/>
      <c r="AF8" s="1310"/>
      <c r="AG8" s="2016"/>
      <c r="AH8" s="2016"/>
      <c r="AI8" s="2016"/>
      <c r="AJ8" s="2016"/>
      <c r="AK8" s="2016"/>
      <c r="AL8" s="2016"/>
      <c r="AM8" s="2016"/>
      <c r="AN8" s="2016"/>
      <c r="AO8" s="2016"/>
      <c r="AP8" s="2016"/>
      <c r="AQ8" s="2016"/>
      <c r="AR8" s="2016"/>
      <c r="AS8" s="2016"/>
      <c r="AT8" s="2016"/>
      <c r="AU8" s="2016"/>
      <c r="AV8" s="2016"/>
      <c r="AW8" s="2106"/>
      <c r="AX8" s="653"/>
      <c r="AY8" s="653"/>
      <c r="AZ8" s="653"/>
      <c r="BA8" s="653"/>
      <c r="BB8" s="653"/>
      <c r="BC8" s="653"/>
      <c r="BD8" s="653"/>
      <c r="BE8" s="653"/>
      <c r="BF8" s="653"/>
      <c r="BG8" s="653"/>
      <c r="BH8" s="653"/>
      <c r="BI8" s="653"/>
      <c r="BJ8" s="653"/>
      <c r="BK8" s="653"/>
      <c r="BL8" s="653"/>
      <c r="BM8" s="653"/>
      <c r="BN8" s="653"/>
      <c r="BO8" s="653"/>
      <c r="BP8" s="653"/>
      <c r="BQ8" s="653"/>
      <c r="BR8" s="653"/>
      <c r="BS8" s="653"/>
      <c r="BT8" s="653"/>
      <c r="BU8" s="653"/>
      <c r="BV8" s="653"/>
      <c r="BW8" s="653"/>
      <c r="BX8" s="653"/>
      <c r="BY8" s="653"/>
      <c r="BZ8" s="653"/>
      <c r="CA8" s="653"/>
      <c r="CB8" s="653"/>
      <c r="CC8" s="653"/>
      <c r="CD8" s="653"/>
    </row>
    <row r="9" spans="2:101" ht="14.1" customHeight="1">
      <c r="B9" s="14"/>
      <c r="C9" s="1270" t="s">
        <v>587</v>
      </c>
      <c r="D9" s="1"/>
      <c r="E9" s="1"/>
      <c r="F9" s="1"/>
      <c r="G9" s="1"/>
      <c r="H9" s="1"/>
      <c r="I9" s="1270"/>
      <c r="J9" s="1270"/>
      <c r="K9" s="1270"/>
      <c r="L9" s="1270"/>
      <c r="M9" s="1270"/>
      <c r="N9" s="1270"/>
      <c r="O9" s="1270"/>
      <c r="P9" s="1270"/>
      <c r="Q9" s="1270"/>
      <c r="R9" s="1270"/>
      <c r="S9" s="1270"/>
      <c r="T9" s="1270"/>
      <c r="U9" s="1270"/>
      <c r="V9" s="1270"/>
      <c r="W9" s="1248"/>
      <c r="X9" s="1248"/>
      <c r="Y9" s="35"/>
      <c r="Z9" s="36"/>
      <c r="AA9" s="36"/>
      <c r="AB9" s="1270"/>
      <c r="AC9" s="1270"/>
      <c r="AE9" s="102"/>
      <c r="AG9" s="2016"/>
      <c r="AH9" s="2016"/>
      <c r="AI9" s="2016"/>
      <c r="AJ9" s="2016"/>
      <c r="AK9" s="2016"/>
      <c r="AL9" s="2016"/>
      <c r="AM9" s="2016"/>
      <c r="AN9" s="2016"/>
      <c r="AO9" s="2016"/>
      <c r="AP9" s="2016"/>
      <c r="AQ9" s="2016"/>
      <c r="AR9" s="2016"/>
      <c r="AS9" s="2016"/>
      <c r="AT9" s="2016"/>
      <c r="AU9" s="2016"/>
      <c r="AV9" s="2016"/>
      <c r="AW9" s="2106"/>
      <c r="AX9" s="653"/>
      <c r="AY9" s="653"/>
      <c r="AZ9" s="653"/>
      <c r="BA9" s="653"/>
      <c r="BB9" s="653"/>
      <c r="BC9" s="653"/>
      <c r="BD9" s="653"/>
      <c r="BE9" s="653"/>
      <c r="BF9" s="653"/>
      <c r="BG9" s="653"/>
      <c r="BH9" s="653"/>
      <c r="BI9" s="653"/>
      <c r="BJ9" s="653"/>
      <c r="BK9" s="653"/>
      <c r="BL9" s="653"/>
      <c r="BM9" s="653"/>
      <c r="BN9" s="653"/>
      <c r="BO9" s="653"/>
      <c r="BP9" s="653"/>
      <c r="BQ9" s="653"/>
      <c r="BR9" s="653"/>
      <c r="BS9" s="653"/>
      <c r="BT9" s="653"/>
      <c r="BU9" s="653"/>
      <c r="BV9" s="653"/>
      <c r="BW9" s="653"/>
      <c r="BX9" s="653"/>
      <c r="BY9" s="653"/>
      <c r="BZ9" s="653"/>
      <c r="CA9" s="653"/>
      <c r="CB9" s="653"/>
      <c r="CC9" s="653"/>
      <c r="CD9" s="653"/>
    </row>
    <row r="10" spans="2:101" ht="14.1" customHeight="1">
      <c r="B10" s="19"/>
      <c r="C10" s="1270"/>
      <c r="F10" s="1"/>
      <c r="G10" s="1"/>
      <c r="H10" s="1"/>
      <c r="I10" s="1270"/>
      <c r="J10" s="1270"/>
      <c r="K10" s="1270"/>
      <c r="L10" s="1270"/>
      <c r="M10" s="1270"/>
      <c r="N10" s="1270"/>
      <c r="O10" s="1270"/>
      <c r="P10" s="1270"/>
      <c r="Q10" s="1270"/>
      <c r="R10" s="1270"/>
      <c r="S10" s="1270"/>
      <c r="T10" s="1270"/>
      <c r="U10" s="1319"/>
      <c r="V10" s="1289"/>
      <c r="W10" s="1289"/>
      <c r="X10" s="1289"/>
      <c r="Y10" s="1289"/>
      <c r="Z10" s="1"/>
      <c r="AA10" s="1"/>
      <c r="AB10" s="1"/>
      <c r="AC10" s="1"/>
      <c r="AF10" s="502" t="s">
        <v>24</v>
      </c>
      <c r="AG10" s="1573" t="s">
        <v>446</v>
      </c>
      <c r="AH10" s="1573"/>
      <c r="AI10" s="1573"/>
      <c r="AJ10" s="1573"/>
      <c r="AK10" s="1573"/>
      <c r="AL10" s="1573"/>
      <c r="AM10" s="1573"/>
      <c r="AN10" s="1573"/>
      <c r="AO10" s="1573"/>
      <c r="AP10" s="1573"/>
      <c r="AQ10" s="1573"/>
      <c r="AR10" s="1573"/>
      <c r="AS10" s="1573"/>
      <c r="AT10" s="1573"/>
      <c r="AU10" s="1573"/>
      <c r="AV10" s="1573"/>
      <c r="AW10" s="1574"/>
      <c r="AX10" s="653"/>
      <c r="AY10" s="653"/>
      <c r="AZ10" s="653"/>
      <c r="BA10" s="653"/>
      <c r="BB10" s="653"/>
      <c r="BC10" s="653"/>
      <c r="BD10" s="653"/>
      <c r="BE10" s="653"/>
      <c r="BF10" s="653"/>
      <c r="BG10" s="653"/>
      <c r="BH10" s="653"/>
      <c r="BI10" s="653"/>
      <c r="BJ10" s="653"/>
      <c r="BK10" s="653"/>
      <c r="BL10" s="653"/>
      <c r="BM10" s="653"/>
      <c r="BN10" s="653"/>
      <c r="BO10" s="653"/>
      <c r="BP10" s="653"/>
      <c r="BQ10" s="653"/>
      <c r="BR10" s="653"/>
      <c r="BS10" s="653"/>
      <c r="BT10" s="653"/>
      <c r="BU10" s="653"/>
      <c r="BV10" s="653"/>
      <c r="BW10" s="653"/>
      <c r="BX10" s="653"/>
      <c r="BY10" s="653"/>
      <c r="BZ10" s="653"/>
      <c r="CA10" s="653"/>
      <c r="CB10" s="653"/>
      <c r="CC10" s="653"/>
      <c r="CD10" s="653"/>
    </row>
    <row r="11" spans="2:101" ht="14.1" customHeight="1">
      <c r="B11" s="19"/>
      <c r="C11" s="1310"/>
      <c r="D11" s="1" t="s">
        <v>447</v>
      </c>
      <c r="E11" s="1"/>
      <c r="AF11" s="146"/>
      <c r="AG11" s="1573"/>
      <c r="AH11" s="1573"/>
      <c r="AI11" s="1573"/>
      <c r="AJ11" s="1573"/>
      <c r="AK11" s="1573"/>
      <c r="AL11" s="1573"/>
      <c r="AM11" s="1573"/>
      <c r="AN11" s="1573"/>
      <c r="AO11" s="1573"/>
      <c r="AP11" s="1573"/>
      <c r="AQ11" s="1573"/>
      <c r="AR11" s="1573"/>
      <c r="AS11" s="1573"/>
      <c r="AT11" s="1573"/>
      <c r="AU11" s="1573"/>
      <c r="AV11" s="1573"/>
      <c r="AW11" s="1574"/>
      <c r="AX11" s="653"/>
      <c r="AY11" s="653"/>
      <c r="AZ11" s="653"/>
      <c r="BA11" s="653"/>
      <c r="BB11" s="653"/>
      <c r="BC11" s="653"/>
      <c r="BD11" s="653"/>
      <c r="BE11" s="653"/>
      <c r="BF11" s="653"/>
      <c r="BG11" s="528"/>
      <c r="BH11" s="528"/>
      <c r="BI11" s="528"/>
      <c r="BJ11" s="528"/>
      <c r="BK11" s="528"/>
      <c r="BL11" s="528"/>
      <c r="BM11" s="528"/>
      <c r="BN11" s="528"/>
      <c r="BO11" s="528"/>
      <c r="BP11" s="528"/>
      <c r="BQ11" s="528"/>
      <c r="BR11" s="528"/>
      <c r="BS11" s="528"/>
      <c r="BT11" s="528"/>
      <c r="BU11" s="528"/>
      <c r="BV11" s="528"/>
      <c r="BW11" s="528"/>
      <c r="BX11" s="528"/>
      <c r="BY11" s="528"/>
      <c r="BZ11" s="528"/>
      <c r="CA11" s="528"/>
      <c r="CB11" s="528"/>
      <c r="CC11" s="528"/>
      <c r="CD11" s="528"/>
      <c r="CE11" s="528"/>
      <c r="CF11" s="528"/>
      <c r="CG11" s="528"/>
      <c r="CH11" s="528"/>
      <c r="CI11" s="528"/>
      <c r="CJ11" s="528"/>
      <c r="CK11" s="528"/>
      <c r="CL11" s="528"/>
      <c r="CM11" s="528"/>
      <c r="CN11" s="528"/>
      <c r="CO11" s="528"/>
      <c r="CP11" s="528"/>
      <c r="CQ11" s="528"/>
      <c r="CR11" s="528"/>
      <c r="CS11" s="528"/>
      <c r="CT11" s="528"/>
      <c r="CU11" s="528"/>
      <c r="CV11" s="528"/>
      <c r="CW11" s="528"/>
    </row>
    <row r="12" spans="2:101" ht="14.1" customHeight="1">
      <c r="B12" s="19"/>
      <c r="C12" s="1310"/>
      <c r="D12" s="154"/>
      <c r="E12" s="154"/>
      <c r="F12" s="154"/>
      <c r="G12" s="154"/>
      <c r="H12" s="154"/>
      <c r="I12" s="1310"/>
      <c r="J12" s="1310"/>
      <c r="K12" s="1310"/>
      <c r="L12" s="1310"/>
      <c r="M12" s="1310"/>
      <c r="N12" s="1310"/>
      <c r="O12" s="1310"/>
      <c r="P12" s="1310"/>
      <c r="Q12" s="1310"/>
      <c r="R12" s="1310"/>
      <c r="S12" s="1310"/>
      <c r="T12" s="1310"/>
      <c r="U12" s="1310"/>
      <c r="V12" s="1310"/>
      <c r="W12" s="1310"/>
      <c r="X12" s="1310"/>
      <c r="Y12" s="1310"/>
      <c r="Z12" s="1310"/>
      <c r="AA12" s="1310"/>
      <c r="AB12" s="1310"/>
      <c r="AC12" s="1310"/>
      <c r="AF12" s="76"/>
      <c r="AT12" s="653"/>
      <c r="AU12" s="653"/>
      <c r="AV12" s="653"/>
      <c r="AW12" s="654"/>
      <c r="AX12" s="653"/>
      <c r="AY12" s="653"/>
      <c r="AZ12" s="653"/>
      <c r="BA12" s="653"/>
      <c r="BB12" s="653"/>
      <c r="BC12" s="653"/>
      <c r="BD12" s="653"/>
      <c r="BE12" s="653"/>
      <c r="BF12" s="653"/>
      <c r="BG12" s="528"/>
      <c r="BH12" s="528"/>
      <c r="BI12" s="528"/>
      <c r="BJ12" s="528"/>
      <c r="BK12" s="528"/>
      <c r="BL12" s="528"/>
      <c r="BM12" s="528"/>
      <c r="BN12" s="528"/>
      <c r="BO12" s="528"/>
      <c r="BP12" s="528"/>
      <c r="BQ12" s="528"/>
      <c r="BR12" s="528"/>
      <c r="BS12" s="528"/>
      <c r="BT12" s="528"/>
      <c r="BU12" s="528"/>
      <c r="BV12" s="528"/>
      <c r="BW12" s="528"/>
      <c r="BX12" s="528"/>
      <c r="BY12" s="528"/>
      <c r="BZ12" s="528"/>
      <c r="CA12" s="528"/>
      <c r="CB12" s="528"/>
      <c r="CC12" s="528"/>
      <c r="CD12" s="528"/>
      <c r="CE12" s="528"/>
      <c r="CF12" s="528"/>
      <c r="CG12" s="528"/>
      <c r="CH12" s="528"/>
      <c r="CI12" s="528"/>
      <c r="CJ12" s="528"/>
      <c r="CK12" s="528"/>
      <c r="CL12" s="528"/>
      <c r="CM12" s="528"/>
      <c r="CN12" s="528"/>
      <c r="CO12" s="528"/>
      <c r="CP12" s="528"/>
      <c r="CQ12" s="528"/>
      <c r="CR12" s="528"/>
      <c r="CS12" s="528"/>
      <c r="CT12" s="528"/>
      <c r="CU12" s="528"/>
      <c r="CV12" s="528"/>
      <c r="CW12" s="528"/>
    </row>
    <row r="13" spans="2:101" s="523" customFormat="1" ht="14.1" customHeight="1">
      <c r="B13" s="525"/>
      <c r="C13" s="1" t="s">
        <v>300</v>
      </c>
      <c r="D13" s="1"/>
      <c r="E13" s="1"/>
      <c r="F13" s="1"/>
      <c r="G13" s="1"/>
      <c r="H13" s="1"/>
      <c r="I13" s="1"/>
      <c r="J13" s="1"/>
      <c r="K13" s="1"/>
      <c r="L13" s="1"/>
      <c r="M13" s="1"/>
      <c r="N13" s="1"/>
      <c r="O13" s="1"/>
      <c r="P13" s="1"/>
      <c r="Q13" s="1"/>
      <c r="R13" s="1"/>
      <c r="S13" s="1"/>
      <c r="T13" s="1"/>
      <c r="U13" s="1"/>
      <c r="V13" s="1"/>
      <c r="W13" s="1"/>
      <c r="X13" s="21"/>
      <c r="Y13" s="1270"/>
      <c r="Z13" s="5"/>
      <c r="AA13" s="1270"/>
      <c r="AB13" s="1270"/>
      <c r="AC13" s="1270"/>
      <c r="AD13" s="1310"/>
      <c r="AE13" s="1325"/>
      <c r="AF13" s="146"/>
      <c r="AG13" s="1325"/>
      <c r="AH13" s="1325"/>
      <c r="AI13" s="1325"/>
      <c r="AJ13" s="1325"/>
      <c r="AK13" s="1325"/>
      <c r="AL13" s="1325"/>
      <c r="AM13" s="1325"/>
      <c r="AN13" s="1325"/>
      <c r="AO13" s="1325"/>
      <c r="AP13" s="1325"/>
      <c r="AQ13" s="1325"/>
      <c r="AR13" s="1325"/>
      <c r="AS13" s="5"/>
      <c r="AT13" s="653"/>
      <c r="AU13" s="653"/>
      <c r="AV13" s="653"/>
      <c r="AW13" s="654"/>
      <c r="AX13" s="524"/>
      <c r="AY13" s="524"/>
      <c r="AZ13" s="524"/>
      <c r="BA13" s="524"/>
      <c r="BB13" s="524"/>
      <c r="BC13" s="524"/>
      <c r="BD13" s="524"/>
      <c r="BE13" s="524"/>
      <c r="BF13" s="524"/>
      <c r="BG13" s="528"/>
      <c r="BH13" s="528"/>
      <c r="BI13" s="528"/>
      <c r="BJ13" s="528"/>
      <c r="BK13" s="528"/>
      <c r="BL13" s="528"/>
      <c r="BM13" s="528"/>
      <c r="BN13" s="528"/>
      <c r="BO13" s="528"/>
      <c r="BP13" s="528"/>
      <c r="BQ13" s="528"/>
      <c r="BR13" s="528"/>
      <c r="BS13" s="528"/>
      <c r="BT13" s="528"/>
      <c r="BU13" s="528"/>
      <c r="BV13" s="528"/>
      <c r="BW13" s="528"/>
      <c r="BX13" s="528"/>
      <c r="BY13" s="528"/>
      <c r="BZ13" s="528"/>
      <c r="CA13" s="528"/>
      <c r="CB13" s="528"/>
      <c r="CC13" s="528"/>
      <c r="CD13" s="528"/>
      <c r="CE13" s="528"/>
      <c r="CF13" s="528"/>
      <c r="CG13" s="528"/>
      <c r="CH13" s="528"/>
      <c r="CI13" s="528"/>
      <c r="CJ13" s="528"/>
      <c r="CK13" s="528"/>
      <c r="CL13" s="528"/>
      <c r="CM13" s="528"/>
      <c r="CN13" s="528"/>
      <c r="CO13" s="528"/>
      <c r="CP13" s="528"/>
      <c r="CQ13" s="528"/>
      <c r="CR13" s="528"/>
      <c r="CS13" s="528"/>
      <c r="CT13" s="528"/>
      <c r="CU13" s="528"/>
      <c r="CV13" s="528"/>
      <c r="CW13" s="528"/>
    </row>
    <row r="14" spans="2:101" s="523" customFormat="1" ht="14.1" customHeight="1" thickBot="1">
      <c r="B14" s="526"/>
      <c r="C14" s="145"/>
      <c r="D14" s="2495" t="s">
        <v>155</v>
      </c>
      <c r="E14" s="2495"/>
      <c r="F14" s="2495"/>
      <c r="G14" s="2495"/>
      <c r="H14" s="2495"/>
      <c r="I14" s="2495"/>
      <c r="J14" s="2495"/>
      <c r="K14" s="2495"/>
      <c r="L14" s="2495"/>
      <c r="M14" s="2496"/>
      <c r="N14" s="2494" t="s">
        <v>32</v>
      </c>
      <c r="O14" s="2495"/>
      <c r="P14" s="2495"/>
      <c r="Q14" s="2495"/>
      <c r="R14" s="2495"/>
      <c r="S14" s="2495"/>
      <c r="T14" s="2495"/>
      <c r="U14" s="2495"/>
      <c r="V14" s="2495"/>
      <c r="W14" s="2495"/>
      <c r="X14" s="2496"/>
      <c r="Y14" s="2494" t="s">
        <v>33</v>
      </c>
      <c r="Z14" s="2495"/>
      <c r="AA14" s="2495"/>
      <c r="AB14" s="2495"/>
      <c r="AC14" s="2495"/>
      <c r="AD14" s="2495"/>
      <c r="AE14" s="2495"/>
      <c r="AF14" s="2495"/>
      <c r="AG14" s="2495"/>
      <c r="AH14" s="2495"/>
      <c r="AI14" s="2496"/>
      <c r="AJ14" s="2494" t="s">
        <v>191</v>
      </c>
      <c r="AK14" s="2495"/>
      <c r="AL14" s="2495"/>
      <c r="AM14" s="2495"/>
      <c r="AN14" s="2495"/>
      <c r="AO14" s="2495"/>
      <c r="AP14" s="2495"/>
      <c r="AQ14" s="2495"/>
      <c r="AR14" s="2495"/>
      <c r="AS14" s="2495"/>
      <c r="AT14" s="2496"/>
      <c r="AU14" s="653"/>
      <c r="AV14" s="653"/>
      <c r="AW14" s="654"/>
      <c r="AX14" s="524"/>
      <c r="AY14" s="524"/>
      <c r="AZ14" s="524"/>
      <c r="BA14" s="524"/>
      <c r="BB14" s="524"/>
      <c r="BC14" s="524"/>
      <c r="CU14" s="528"/>
      <c r="CV14" s="528"/>
      <c r="CW14" s="528"/>
    </row>
    <row r="15" spans="2:101" s="523" customFormat="1" ht="14.1" customHeight="1" thickTop="1" thickBot="1">
      <c r="B15" s="526"/>
      <c r="C15" s="5"/>
      <c r="D15" s="2925" t="s">
        <v>821</v>
      </c>
      <c r="E15" s="2926"/>
      <c r="F15" s="2926"/>
      <c r="G15" s="2926"/>
      <c r="H15" s="2926"/>
      <c r="I15" s="2926"/>
      <c r="J15" s="2926"/>
      <c r="K15" s="2926"/>
      <c r="L15" s="2926"/>
      <c r="M15" s="2927"/>
      <c r="N15" s="2928"/>
      <c r="O15" s="2929"/>
      <c r="P15" s="702" t="s">
        <v>8</v>
      </c>
      <c r="Q15" s="2930"/>
      <c r="R15" s="2930"/>
      <c r="S15" s="702" t="s">
        <v>9</v>
      </c>
      <c r="T15" s="2930"/>
      <c r="U15" s="2930"/>
      <c r="V15" s="702" t="s">
        <v>8</v>
      </c>
      <c r="W15" s="2931"/>
      <c r="X15" s="2932"/>
      <c r="Y15" s="2933"/>
      <c r="Z15" s="2934"/>
      <c r="AA15" s="703" t="s">
        <v>8</v>
      </c>
      <c r="AB15" s="2947"/>
      <c r="AC15" s="2947"/>
      <c r="AD15" s="703" t="s">
        <v>9</v>
      </c>
      <c r="AE15" s="2947"/>
      <c r="AF15" s="2947"/>
      <c r="AG15" s="703" t="s">
        <v>8</v>
      </c>
      <c r="AH15" s="2931"/>
      <c r="AI15" s="2932"/>
      <c r="AJ15" s="2933"/>
      <c r="AK15" s="2934"/>
      <c r="AL15" s="703" t="s">
        <v>8</v>
      </c>
      <c r="AM15" s="2947"/>
      <c r="AN15" s="2947"/>
      <c r="AO15" s="703" t="s">
        <v>9</v>
      </c>
      <c r="AP15" s="2947"/>
      <c r="AQ15" s="2947"/>
      <c r="AR15" s="703" t="s">
        <v>8</v>
      </c>
      <c r="AS15" s="2931"/>
      <c r="AT15" s="2935"/>
      <c r="AU15" s="653"/>
      <c r="AV15" s="653"/>
      <c r="AW15" s="654"/>
      <c r="AX15" s="524"/>
      <c r="AY15" s="524"/>
      <c r="AZ15" s="524"/>
      <c r="BA15" s="524"/>
      <c r="BB15" s="524"/>
      <c r="BC15" s="524"/>
      <c r="CU15" s="528"/>
      <c r="CV15" s="528"/>
      <c r="CW15" s="528"/>
    </row>
    <row r="16" spans="2:101" s="523" customFormat="1" ht="14.1" customHeight="1" thickTop="1">
      <c r="B16" s="526"/>
      <c r="C16" s="145"/>
      <c r="D16" s="2936" t="s">
        <v>452</v>
      </c>
      <c r="E16" s="2936"/>
      <c r="F16" s="2937"/>
      <c r="G16" s="2500" t="s">
        <v>192</v>
      </c>
      <c r="H16" s="2501"/>
      <c r="I16" s="2501"/>
      <c r="J16" s="2501"/>
      <c r="K16" s="2501"/>
      <c r="L16" s="2501"/>
      <c r="M16" s="2502"/>
      <c r="N16" s="2940"/>
      <c r="O16" s="2941"/>
      <c r="P16" s="656" t="s">
        <v>8</v>
      </c>
      <c r="Q16" s="2942"/>
      <c r="R16" s="2942"/>
      <c r="S16" s="656" t="s">
        <v>9</v>
      </c>
      <c r="T16" s="2942"/>
      <c r="U16" s="2942"/>
      <c r="V16" s="656" t="s">
        <v>8</v>
      </c>
      <c r="W16" s="2942"/>
      <c r="X16" s="2943"/>
      <c r="Y16" s="2944"/>
      <c r="Z16" s="2945"/>
      <c r="AA16" s="657" t="s">
        <v>8</v>
      </c>
      <c r="AB16" s="2946"/>
      <c r="AC16" s="2946"/>
      <c r="AD16" s="657" t="s">
        <v>9</v>
      </c>
      <c r="AE16" s="2946"/>
      <c r="AF16" s="2946"/>
      <c r="AG16" s="657" t="s">
        <v>8</v>
      </c>
      <c r="AH16" s="2942"/>
      <c r="AI16" s="2943"/>
      <c r="AJ16" s="2944"/>
      <c r="AK16" s="2945"/>
      <c r="AL16" s="657" t="s">
        <v>8</v>
      </c>
      <c r="AM16" s="2946"/>
      <c r="AN16" s="2946"/>
      <c r="AO16" s="657" t="s">
        <v>9</v>
      </c>
      <c r="AP16" s="2946"/>
      <c r="AQ16" s="2946"/>
      <c r="AR16" s="657" t="s">
        <v>8</v>
      </c>
      <c r="AS16" s="2942"/>
      <c r="AT16" s="2943"/>
      <c r="AU16" s="1300"/>
      <c r="AV16" s="1300"/>
      <c r="AW16" s="18"/>
      <c r="AX16" s="529"/>
      <c r="AZ16" s="524"/>
      <c r="BA16" s="524"/>
      <c r="BB16" s="524"/>
      <c r="BC16" s="524"/>
      <c r="CU16" s="528"/>
      <c r="CV16" s="528"/>
      <c r="CW16" s="528"/>
    </row>
    <row r="17" spans="1:101" s="523" customFormat="1" ht="14.1" customHeight="1">
      <c r="B17" s="526"/>
      <c r="C17" s="145"/>
      <c r="D17" s="2936"/>
      <c r="E17" s="2936"/>
      <c r="F17" s="2937"/>
      <c r="G17" s="2494" t="s">
        <v>448</v>
      </c>
      <c r="H17" s="2495"/>
      <c r="I17" s="2495"/>
      <c r="J17" s="2496"/>
      <c r="K17" s="2951" t="s">
        <v>194</v>
      </c>
      <c r="L17" s="2952"/>
      <c r="M17" s="2953"/>
      <c r="N17" s="2954"/>
      <c r="O17" s="2955"/>
      <c r="P17" s="658" t="s">
        <v>8</v>
      </c>
      <c r="Q17" s="2956"/>
      <c r="R17" s="2956"/>
      <c r="S17" s="658" t="s">
        <v>9</v>
      </c>
      <c r="T17" s="2956"/>
      <c r="U17" s="2956"/>
      <c r="V17" s="658" t="s">
        <v>8</v>
      </c>
      <c r="W17" s="2956"/>
      <c r="X17" s="2967"/>
      <c r="Y17" s="2968"/>
      <c r="Z17" s="2969"/>
      <c r="AA17" s="659" t="s">
        <v>8</v>
      </c>
      <c r="AB17" s="2970"/>
      <c r="AC17" s="2970"/>
      <c r="AD17" s="659" t="s">
        <v>9</v>
      </c>
      <c r="AE17" s="2970"/>
      <c r="AF17" s="2970"/>
      <c r="AG17" s="659" t="s">
        <v>8</v>
      </c>
      <c r="AH17" s="2956"/>
      <c r="AI17" s="2967"/>
      <c r="AJ17" s="2968"/>
      <c r="AK17" s="2969"/>
      <c r="AL17" s="659" t="s">
        <v>8</v>
      </c>
      <c r="AM17" s="2970"/>
      <c r="AN17" s="2970"/>
      <c r="AO17" s="659" t="s">
        <v>9</v>
      </c>
      <c r="AP17" s="2970"/>
      <c r="AQ17" s="2970"/>
      <c r="AR17" s="659" t="s">
        <v>8</v>
      </c>
      <c r="AS17" s="2956"/>
      <c r="AT17" s="2967"/>
      <c r="AU17" s="1300"/>
      <c r="AV17" s="1300"/>
      <c r="AW17" s="18"/>
      <c r="AX17" s="529"/>
      <c r="AZ17" s="524"/>
      <c r="BA17" s="524"/>
      <c r="BB17" s="524"/>
      <c r="BC17" s="524"/>
      <c r="CU17" s="528"/>
      <c r="CV17" s="528"/>
      <c r="CW17" s="528"/>
    </row>
    <row r="18" spans="1:101" s="523" customFormat="1" ht="14.1" customHeight="1" thickBot="1">
      <c r="B18" s="526"/>
      <c r="C18" s="145"/>
      <c r="D18" s="2938"/>
      <c r="E18" s="2938"/>
      <c r="F18" s="2939"/>
      <c r="G18" s="2948"/>
      <c r="H18" s="2949"/>
      <c r="I18" s="2949"/>
      <c r="J18" s="2950"/>
      <c r="K18" s="2957" t="s">
        <v>195</v>
      </c>
      <c r="L18" s="2958"/>
      <c r="M18" s="2959"/>
      <c r="N18" s="2960"/>
      <c r="O18" s="2961"/>
      <c r="P18" s="660" t="s">
        <v>8</v>
      </c>
      <c r="Q18" s="2962"/>
      <c r="R18" s="2962"/>
      <c r="S18" s="660" t="s">
        <v>9</v>
      </c>
      <c r="T18" s="2962"/>
      <c r="U18" s="2962"/>
      <c r="V18" s="660" t="s">
        <v>8</v>
      </c>
      <c r="W18" s="2962"/>
      <c r="X18" s="2963"/>
      <c r="Y18" s="2964"/>
      <c r="Z18" s="2965"/>
      <c r="AA18" s="661" t="s">
        <v>8</v>
      </c>
      <c r="AB18" s="2966"/>
      <c r="AC18" s="2966"/>
      <c r="AD18" s="661" t="s">
        <v>9</v>
      </c>
      <c r="AE18" s="2966"/>
      <c r="AF18" s="2966"/>
      <c r="AG18" s="661" t="s">
        <v>8</v>
      </c>
      <c r="AH18" s="2962"/>
      <c r="AI18" s="2963"/>
      <c r="AJ18" s="2964"/>
      <c r="AK18" s="2965"/>
      <c r="AL18" s="661" t="s">
        <v>8</v>
      </c>
      <c r="AM18" s="2966"/>
      <c r="AN18" s="2966"/>
      <c r="AO18" s="661" t="s">
        <v>9</v>
      </c>
      <c r="AP18" s="2966"/>
      <c r="AQ18" s="2966"/>
      <c r="AR18" s="661" t="s">
        <v>8</v>
      </c>
      <c r="AS18" s="2962"/>
      <c r="AT18" s="2963"/>
      <c r="AU18" s="1300"/>
      <c r="AV18" s="1300"/>
      <c r="AW18" s="18"/>
      <c r="AX18" s="529"/>
      <c r="AZ18" s="530"/>
      <c r="BA18" s="530"/>
      <c r="BB18" s="530"/>
      <c r="BC18" s="530"/>
      <c r="CU18" s="528"/>
      <c r="CV18" s="528"/>
      <c r="CW18" s="528"/>
    </row>
    <row r="19" spans="1:101" s="523" customFormat="1" ht="14.1" customHeight="1" thickTop="1">
      <c r="B19" s="526"/>
      <c r="C19" s="145"/>
      <c r="D19" s="3017" t="s">
        <v>449</v>
      </c>
      <c r="E19" s="2981" t="s">
        <v>450</v>
      </c>
      <c r="F19" s="2982"/>
      <c r="G19" s="2976" t="s">
        <v>192</v>
      </c>
      <c r="H19" s="2977"/>
      <c r="I19" s="2977"/>
      <c r="J19" s="2977"/>
      <c r="K19" s="2977"/>
      <c r="L19" s="2977"/>
      <c r="M19" s="2978"/>
      <c r="N19" s="2979"/>
      <c r="O19" s="2980"/>
      <c r="P19" s="662" t="s">
        <v>8</v>
      </c>
      <c r="Q19" s="2972"/>
      <c r="R19" s="2972"/>
      <c r="S19" s="662" t="s">
        <v>9</v>
      </c>
      <c r="T19" s="2972"/>
      <c r="U19" s="2972"/>
      <c r="V19" s="662" t="s">
        <v>8</v>
      </c>
      <c r="W19" s="2972"/>
      <c r="X19" s="2973"/>
      <c r="Y19" s="2974"/>
      <c r="Z19" s="2975"/>
      <c r="AA19" s="663" t="s">
        <v>8</v>
      </c>
      <c r="AB19" s="2971"/>
      <c r="AC19" s="2971"/>
      <c r="AD19" s="663" t="s">
        <v>9</v>
      </c>
      <c r="AE19" s="2971"/>
      <c r="AF19" s="2971"/>
      <c r="AG19" s="663" t="s">
        <v>8</v>
      </c>
      <c r="AH19" s="2972"/>
      <c r="AI19" s="2973"/>
      <c r="AJ19" s="2974"/>
      <c r="AK19" s="2975"/>
      <c r="AL19" s="663" t="s">
        <v>8</v>
      </c>
      <c r="AM19" s="2971"/>
      <c r="AN19" s="2971"/>
      <c r="AO19" s="663" t="s">
        <v>9</v>
      </c>
      <c r="AP19" s="2971"/>
      <c r="AQ19" s="2971"/>
      <c r="AR19" s="663" t="s">
        <v>8</v>
      </c>
      <c r="AS19" s="2972"/>
      <c r="AT19" s="2973"/>
      <c r="AU19" s="1300"/>
      <c r="AV19" s="1300"/>
      <c r="AW19" s="18"/>
      <c r="AX19" s="529"/>
      <c r="AZ19" s="524"/>
      <c r="BA19" s="524"/>
      <c r="BB19" s="524"/>
      <c r="BC19" s="524"/>
      <c r="CU19" s="528"/>
      <c r="CV19" s="528"/>
      <c r="CW19" s="528"/>
    </row>
    <row r="20" spans="1:101" s="523" customFormat="1" ht="14.1" customHeight="1">
      <c r="B20" s="526"/>
      <c r="C20" s="145"/>
      <c r="D20" s="3018"/>
      <c r="E20" s="2983"/>
      <c r="F20" s="2937"/>
      <c r="G20" s="2494" t="s">
        <v>193</v>
      </c>
      <c r="H20" s="2495"/>
      <c r="I20" s="2495"/>
      <c r="J20" s="2496"/>
      <c r="K20" s="2951" t="s">
        <v>194</v>
      </c>
      <c r="L20" s="2952"/>
      <c r="M20" s="2953"/>
      <c r="N20" s="2954"/>
      <c r="O20" s="2955"/>
      <c r="P20" s="658" t="s">
        <v>8</v>
      </c>
      <c r="Q20" s="2956"/>
      <c r="R20" s="2956"/>
      <c r="S20" s="658" t="s">
        <v>9</v>
      </c>
      <c r="T20" s="2956"/>
      <c r="U20" s="2956"/>
      <c r="V20" s="658" t="s">
        <v>8</v>
      </c>
      <c r="W20" s="2956"/>
      <c r="X20" s="2967"/>
      <c r="Y20" s="2968"/>
      <c r="Z20" s="2969"/>
      <c r="AA20" s="659" t="s">
        <v>8</v>
      </c>
      <c r="AB20" s="2970"/>
      <c r="AC20" s="2970"/>
      <c r="AD20" s="659" t="s">
        <v>9</v>
      </c>
      <c r="AE20" s="2970"/>
      <c r="AF20" s="2970"/>
      <c r="AG20" s="659" t="s">
        <v>8</v>
      </c>
      <c r="AH20" s="2956"/>
      <c r="AI20" s="2967"/>
      <c r="AJ20" s="2968"/>
      <c r="AK20" s="2969"/>
      <c r="AL20" s="659" t="s">
        <v>8</v>
      </c>
      <c r="AM20" s="2970"/>
      <c r="AN20" s="2970"/>
      <c r="AO20" s="659" t="s">
        <v>9</v>
      </c>
      <c r="AP20" s="2970"/>
      <c r="AQ20" s="2970"/>
      <c r="AR20" s="664" t="s">
        <v>8</v>
      </c>
      <c r="AS20" s="2956"/>
      <c r="AT20" s="2967"/>
      <c r="AU20" s="1300"/>
      <c r="AV20" s="1300"/>
      <c r="AW20" s="18"/>
      <c r="AX20" s="529"/>
      <c r="AZ20" s="524"/>
      <c r="BA20" s="524"/>
      <c r="BB20" s="524"/>
      <c r="BC20" s="524"/>
      <c r="CU20" s="528"/>
      <c r="CV20" s="528"/>
      <c r="CW20" s="528"/>
    </row>
    <row r="21" spans="1:101" s="523" customFormat="1" ht="14.1" customHeight="1" thickBot="1">
      <c r="A21" s="527"/>
      <c r="B21" s="526"/>
      <c r="C21" s="145"/>
      <c r="D21" s="3018"/>
      <c r="E21" s="2994"/>
      <c r="F21" s="2939"/>
      <c r="G21" s="2948"/>
      <c r="H21" s="2949"/>
      <c r="I21" s="2949"/>
      <c r="J21" s="2950"/>
      <c r="K21" s="2957" t="s">
        <v>195</v>
      </c>
      <c r="L21" s="2958"/>
      <c r="M21" s="2959"/>
      <c r="N21" s="2960"/>
      <c r="O21" s="2961"/>
      <c r="P21" s="665" t="s">
        <v>8</v>
      </c>
      <c r="Q21" s="2962"/>
      <c r="R21" s="2962"/>
      <c r="S21" s="665" t="s">
        <v>9</v>
      </c>
      <c r="T21" s="2962"/>
      <c r="U21" s="2962"/>
      <c r="V21" s="665" t="s">
        <v>8</v>
      </c>
      <c r="W21" s="2962"/>
      <c r="X21" s="2963"/>
      <c r="Y21" s="2964"/>
      <c r="Z21" s="2965"/>
      <c r="AA21" s="666" t="s">
        <v>8</v>
      </c>
      <c r="AB21" s="2966"/>
      <c r="AC21" s="2966"/>
      <c r="AD21" s="666" t="s">
        <v>9</v>
      </c>
      <c r="AE21" s="2966"/>
      <c r="AF21" s="2966"/>
      <c r="AG21" s="666" t="s">
        <v>8</v>
      </c>
      <c r="AH21" s="2962"/>
      <c r="AI21" s="2963"/>
      <c r="AJ21" s="2964"/>
      <c r="AK21" s="2965"/>
      <c r="AL21" s="666" t="s">
        <v>8</v>
      </c>
      <c r="AM21" s="2966"/>
      <c r="AN21" s="2966"/>
      <c r="AO21" s="666" t="s">
        <v>9</v>
      </c>
      <c r="AP21" s="2966"/>
      <c r="AQ21" s="2966"/>
      <c r="AR21" s="666" t="s">
        <v>8</v>
      </c>
      <c r="AS21" s="2962"/>
      <c r="AT21" s="2963"/>
      <c r="AU21" s="1300"/>
      <c r="AV21" s="1300"/>
      <c r="AW21" s="18"/>
      <c r="AX21" s="529"/>
      <c r="AZ21" s="524"/>
      <c r="BA21" s="524"/>
      <c r="BB21" s="524"/>
      <c r="BC21" s="524"/>
      <c r="CU21" s="528"/>
      <c r="CV21" s="528"/>
      <c r="CW21" s="528"/>
    </row>
    <row r="22" spans="1:101" s="523" customFormat="1" ht="14.1" customHeight="1" thickTop="1">
      <c r="A22" s="527"/>
      <c r="B22" s="526"/>
      <c r="C22" s="145"/>
      <c r="D22" s="3018"/>
      <c r="E22" s="2981" t="s">
        <v>451</v>
      </c>
      <c r="F22" s="2982"/>
      <c r="G22" s="2986" t="s">
        <v>192</v>
      </c>
      <c r="H22" s="2987"/>
      <c r="I22" s="2987"/>
      <c r="J22" s="2987"/>
      <c r="K22" s="2987"/>
      <c r="L22" s="2987"/>
      <c r="M22" s="2988"/>
      <c r="N22" s="2989"/>
      <c r="O22" s="2990"/>
      <c r="P22" s="667" t="s">
        <v>8</v>
      </c>
      <c r="Q22" s="2991"/>
      <c r="R22" s="2991"/>
      <c r="S22" s="667" t="s">
        <v>9</v>
      </c>
      <c r="T22" s="2991"/>
      <c r="U22" s="2991"/>
      <c r="V22" s="667" t="s">
        <v>8</v>
      </c>
      <c r="W22" s="2992"/>
      <c r="X22" s="2993"/>
      <c r="Y22" s="3003"/>
      <c r="Z22" s="3004"/>
      <c r="AA22" s="668" t="s">
        <v>8</v>
      </c>
      <c r="AB22" s="2995"/>
      <c r="AC22" s="2995"/>
      <c r="AD22" s="668" t="s">
        <v>9</v>
      </c>
      <c r="AE22" s="2995"/>
      <c r="AF22" s="2995"/>
      <c r="AG22" s="668" t="s">
        <v>8</v>
      </c>
      <c r="AH22" s="2992"/>
      <c r="AI22" s="2993"/>
      <c r="AJ22" s="3003"/>
      <c r="AK22" s="3004"/>
      <c r="AL22" s="668" t="s">
        <v>8</v>
      </c>
      <c r="AM22" s="2995"/>
      <c r="AN22" s="2995"/>
      <c r="AO22" s="668" t="s">
        <v>9</v>
      </c>
      <c r="AP22" s="2995"/>
      <c r="AQ22" s="2995"/>
      <c r="AR22" s="668" t="s">
        <v>8</v>
      </c>
      <c r="AS22" s="2992"/>
      <c r="AT22" s="2993"/>
      <c r="AU22" s="1300"/>
      <c r="AV22" s="1300"/>
      <c r="AW22" s="18"/>
      <c r="AX22" s="529"/>
      <c r="AZ22" s="524"/>
      <c r="BA22" s="524"/>
      <c r="BB22" s="524"/>
      <c r="BC22" s="524"/>
      <c r="CU22" s="528"/>
      <c r="CV22" s="528"/>
      <c r="CW22" s="528"/>
    </row>
    <row r="23" spans="1:101" s="523" customFormat="1" ht="14.1" customHeight="1">
      <c r="A23" s="527"/>
      <c r="B23" s="526"/>
      <c r="C23" s="145"/>
      <c r="D23" s="3018"/>
      <c r="E23" s="2983"/>
      <c r="F23" s="2937"/>
      <c r="G23" s="2500"/>
      <c r="H23" s="2501"/>
      <c r="I23" s="2501"/>
      <c r="J23" s="2501"/>
      <c r="K23" s="2501"/>
      <c r="L23" s="2501"/>
      <c r="M23" s="2502"/>
      <c r="N23" s="2996"/>
      <c r="O23" s="2997"/>
      <c r="P23" s="669" t="s">
        <v>8</v>
      </c>
      <c r="Q23" s="2998"/>
      <c r="R23" s="2998"/>
      <c r="S23" s="669" t="s">
        <v>9</v>
      </c>
      <c r="T23" s="2998"/>
      <c r="U23" s="2998"/>
      <c r="V23" s="669" t="s">
        <v>8</v>
      </c>
      <c r="W23" s="2998"/>
      <c r="X23" s="2999"/>
      <c r="Y23" s="3000"/>
      <c r="Z23" s="3001"/>
      <c r="AA23" s="670" t="s">
        <v>8</v>
      </c>
      <c r="AB23" s="3002"/>
      <c r="AC23" s="3002"/>
      <c r="AD23" s="670" t="s">
        <v>9</v>
      </c>
      <c r="AE23" s="3002"/>
      <c r="AF23" s="3002"/>
      <c r="AG23" s="670" t="s">
        <v>8</v>
      </c>
      <c r="AH23" s="2998"/>
      <c r="AI23" s="2999"/>
      <c r="AJ23" s="3000"/>
      <c r="AK23" s="3001"/>
      <c r="AL23" s="670" t="s">
        <v>8</v>
      </c>
      <c r="AM23" s="3002"/>
      <c r="AN23" s="3002"/>
      <c r="AO23" s="670" t="s">
        <v>9</v>
      </c>
      <c r="AP23" s="3002"/>
      <c r="AQ23" s="3002"/>
      <c r="AR23" s="670" t="s">
        <v>8</v>
      </c>
      <c r="AS23" s="2998"/>
      <c r="AT23" s="2999"/>
      <c r="AU23" s="1300"/>
      <c r="AV23" s="1300"/>
      <c r="AW23" s="18"/>
      <c r="AX23" s="529"/>
      <c r="AZ23" s="524"/>
      <c r="BA23" s="524"/>
      <c r="BB23" s="524"/>
      <c r="BC23" s="524"/>
      <c r="CU23" s="528"/>
      <c r="CV23" s="528"/>
      <c r="CW23" s="528"/>
    </row>
    <row r="24" spans="1:101" s="523" customFormat="1" ht="14.1" customHeight="1">
      <c r="A24" s="527"/>
      <c r="B24" s="526"/>
      <c r="C24" s="145"/>
      <c r="D24" s="3018"/>
      <c r="E24" s="2983"/>
      <c r="F24" s="2937"/>
      <c r="G24" s="2494" t="s">
        <v>193</v>
      </c>
      <c r="H24" s="2495"/>
      <c r="I24" s="2495"/>
      <c r="J24" s="2496"/>
      <c r="K24" s="2494" t="s">
        <v>194</v>
      </c>
      <c r="L24" s="2495"/>
      <c r="M24" s="2496"/>
      <c r="N24" s="3005"/>
      <c r="O24" s="3006"/>
      <c r="P24" s="660" t="s">
        <v>8</v>
      </c>
      <c r="Q24" s="3007"/>
      <c r="R24" s="3007"/>
      <c r="S24" s="660" t="s">
        <v>9</v>
      </c>
      <c r="T24" s="3007"/>
      <c r="U24" s="3007"/>
      <c r="V24" s="660" t="s">
        <v>8</v>
      </c>
      <c r="W24" s="3008"/>
      <c r="X24" s="3009"/>
      <c r="Y24" s="3011"/>
      <c r="Z24" s="3012"/>
      <c r="AA24" s="661" t="s">
        <v>8</v>
      </c>
      <c r="AB24" s="3010"/>
      <c r="AC24" s="3010"/>
      <c r="AD24" s="661" t="s">
        <v>9</v>
      </c>
      <c r="AE24" s="3010"/>
      <c r="AF24" s="3010"/>
      <c r="AG24" s="661" t="s">
        <v>8</v>
      </c>
      <c r="AH24" s="3008"/>
      <c r="AI24" s="3009"/>
      <c r="AJ24" s="3011"/>
      <c r="AK24" s="3012"/>
      <c r="AL24" s="661" t="s">
        <v>8</v>
      </c>
      <c r="AM24" s="3010"/>
      <c r="AN24" s="3010"/>
      <c r="AO24" s="661" t="s">
        <v>9</v>
      </c>
      <c r="AP24" s="3010"/>
      <c r="AQ24" s="3010"/>
      <c r="AR24" s="661" t="s">
        <v>8</v>
      </c>
      <c r="AS24" s="3008"/>
      <c r="AT24" s="3009"/>
      <c r="AU24" s="1300"/>
      <c r="AV24" s="1300"/>
      <c r="AW24" s="18"/>
      <c r="AX24" s="529"/>
      <c r="AZ24" s="524"/>
      <c r="BA24" s="524"/>
      <c r="BB24" s="524"/>
      <c r="BC24" s="524"/>
      <c r="CU24" s="528"/>
      <c r="CV24" s="528"/>
      <c r="CW24" s="528"/>
    </row>
    <row r="25" spans="1:101" s="523" customFormat="1" ht="14.1" customHeight="1">
      <c r="A25" s="527"/>
      <c r="B25" s="526"/>
      <c r="C25" s="145"/>
      <c r="D25" s="3018"/>
      <c r="E25" s="2983"/>
      <c r="F25" s="2937"/>
      <c r="G25" s="2497"/>
      <c r="H25" s="2498"/>
      <c r="I25" s="2498"/>
      <c r="J25" s="2499"/>
      <c r="K25" s="2500"/>
      <c r="L25" s="2501"/>
      <c r="M25" s="2502"/>
      <c r="N25" s="2996"/>
      <c r="O25" s="2997"/>
      <c r="P25" s="669" t="s">
        <v>8</v>
      </c>
      <c r="Q25" s="2998"/>
      <c r="R25" s="2998"/>
      <c r="S25" s="669" t="s">
        <v>9</v>
      </c>
      <c r="T25" s="2998"/>
      <c r="U25" s="2998"/>
      <c r="V25" s="669" t="s">
        <v>8</v>
      </c>
      <c r="W25" s="2998"/>
      <c r="X25" s="2999"/>
      <c r="Y25" s="3000"/>
      <c r="Z25" s="3001"/>
      <c r="AA25" s="670" t="s">
        <v>8</v>
      </c>
      <c r="AB25" s="3002"/>
      <c r="AC25" s="3002"/>
      <c r="AD25" s="670" t="s">
        <v>9</v>
      </c>
      <c r="AE25" s="3002"/>
      <c r="AF25" s="3002"/>
      <c r="AG25" s="670" t="s">
        <v>8</v>
      </c>
      <c r="AH25" s="2998"/>
      <c r="AI25" s="2999"/>
      <c r="AJ25" s="3000"/>
      <c r="AK25" s="3001"/>
      <c r="AL25" s="670" t="s">
        <v>8</v>
      </c>
      <c r="AM25" s="3002"/>
      <c r="AN25" s="3002"/>
      <c r="AO25" s="670" t="s">
        <v>9</v>
      </c>
      <c r="AP25" s="3002"/>
      <c r="AQ25" s="3002"/>
      <c r="AR25" s="670" t="s">
        <v>8</v>
      </c>
      <c r="AS25" s="2998"/>
      <c r="AT25" s="2999"/>
      <c r="AU25" s="1300"/>
      <c r="AV25" s="1300"/>
      <c r="AW25" s="18"/>
      <c r="AX25" s="529"/>
      <c r="AZ25" s="524"/>
      <c r="BA25" s="524"/>
      <c r="BB25" s="524"/>
      <c r="BC25" s="524"/>
    </row>
    <row r="26" spans="1:101" s="523" customFormat="1" ht="14.1" customHeight="1">
      <c r="A26" s="527"/>
      <c r="B26" s="526"/>
      <c r="C26" s="145"/>
      <c r="D26" s="3018"/>
      <c r="E26" s="2983"/>
      <c r="F26" s="2937"/>
      <c r="G26" s="2497"/>
      <c r="H26" s="2498"/>
      <c r="I26" s="2498"/>
      <c r="J26" s="2499"/>
      <c r="K26" s="2494" t="s">
        <v>195</v>
      </c>
      <c r="L26" s="2495"/>
      <c r="M26" s="2496"/>
      <c r="N26" s="3005"/>
      <c r="O26" s="3006"/>
      <c r="P26" s="660" t="s">
        <v>8</v>
      </c>
      <c r="Q26" s="3007"/>
      <c r="R26" s="3007"/>
      <c r="S26" s="660" t="s">
        <v>9</v>
      </c>
      <c r="T26" s="3007"/>
      <c r="U26" s="3007"/>
      <c r="V26" s="660" t="s">
        <v>8</v>
      </c>
      <c r="W26" s="3008"/>
      <c r="X26" s="3009"/>
      <c r="Y26" s="3011"/>
      <c r="Z26" s="3012"/>
      <c r="AA26" s="661" t="s">
        <v>8</v>
      </c>
      <c r="AB26" s="3010"/>
      <c r="AC26" s="3010"/>
      <c r="AD26" s="661" t="s">
        <v>9</v>
      </c>
      <c r="AE26" s="3010"/>
      <c r="AF26" s="3010"/>
      <c r="AG26" s="661" t="s">
        <v>8</v>
      </c>
      <c r="AH26" s="3008"/>
      <c r="AI26" s="3009"/>
      <c r="AJ26" s="3011"/>
      <c r="AK26" s="3012"/>
      <c r="AL26" s="661" t="s">
        <v>8</v>
      </c>
      <c r="AM26" s="3010"/>
      <c r="AN26" s="3010"/>
      <c r="AO26" s="661" t="s">
        <v>9</v>
      </c>
      <c r="AP26" s="3010"/>
      <c r="AQ26" s="3010"/>
      <c r="AR26" s="661" t="s">
        <v>8</v>
      </c>
      <c r="AS26" s="3008"/>
      <c r="AT26" s="3009"/>
      <c r="AU26" s="1300"/>
      <c r="AV26" s="1300"/>
      <c r="AW26" s="18"/>
      <c r="AX26" s="529"/>
      <c r="AZ26" s="524"/>
      <c r="BA26" s="524"/>
      <c r="BB26" s="524"/>
      <c r="BC26" s="524"/>
    </row>
    <row r="27" spans="1:101" s="523" customFormat="1" ht="14.1" customHeight="1">
      <c r="A27" s="527"/>
      <c r="B27" s="526"/>
      <c r="C27" s="145"/>
      <c r="D27" s="3019"/>
      <c r="E27" s="2984"/>
      <c r="F27" s="2985"/>
      <c r="G27" s="2500"/>
      <c r="H27" s="2501"/>
      <c r="I27" s="2501"/>
      <c r="J27" s="2502"/>
      <c r="K27" s="2500"/>
      <c r="L27" s="2501"/>
      <c r="M27" s="2502"/>
      <c r="N27" s="2996"/>
      <c r="O27" s="2997"/>
      <c r="P27" s="669" t="s">
        <v>8</v>
      </c>
      <c r="Q27" s="2998"/>
      <c r="R27" s="2998"/>
      <c r="S27" s="669" t="s">
        <v>9</v>
      </c>
      <c r="T27" s="2998"/>
      <c r="U27" s="2998"/>
      <c r="V27" s="669" t="s">
        <v>8</v>
      </c>
      <c r="W27" s="2998"/>
      <c r="X27" s="2999"/>
      <c r="Y27" s="3000"/>
      <c r="Z27" s="3001"/>
      <c r="AA27" s="670" t="s">
        <v>8</v>
      </c>
      <c r="AB27" s="3002"/>
      <c r="AC27" s="3002"/>
      <c r="AD27" s="670" t="s">
        <v>9</v>
      </c>
      <c r="AE27" s="3002"/>
      <c r="AF27" s="3002"/>
      <c r="AG27" s="670" t="s">
        <v>8</v>
      </c>
      <c r="AH27" s="2998"/>
      <c r="AI27" s="2999"/>
      <c r="AJ27" s="3000"/>
      <c r="AK27" s="3001"/>
      <c r="AL27" s="670" t="s">
        <v>8</v>
      </c>
      <c r="AM27" s="3002"/>
      <c r="AN27" s="3002"/>
      <c r="AO27" s="670" t="s">
        <v>9</v>
      </c>
      <c r="AP27" s="3002"/>
      <c r="AQ27" s="3002"/>
      <c r="AR27" s="670" t="s">
        <v>8</v>
      </c>
      <c r="AS27" s="2998"/>
      <c r="AT27" s="2999"/>
      <c r="AU27" s="1300"/>
      <c r="AV27" s="1300"/>
      <c r="AW27" s="18"/>
      <c r="AX27" s="529"/>
      <c r="AZ27" s="524"/>
      <c r="BA27" s="524"/>
      <c r="BB27" s="524"/>
      <c r="BC27" s="524"/>
      <c r="BI27" s="411"/>
    </row>
    <row r="28" spans="1:101" s="523" customFormat="1" ht="14.1" customHeight="1">
      <c r="A28" s="527"/>
      <c r="B28" s="525"/>
      <c r="C28" s="1270"/>
      <c r="D28" s="1"/>
      <c r="E28" s="1"/>
      <c r="F28" s="1"/>
      <c r="G28" s="1"/>
      <c r="H28" s="1"/>
      <c r="I28" s="1270"/>
      <c r="J28" s="1270"/>
      <c r="K28" s="1270"/>
      <c r="L28" s="1270"/>
      <c r="M28" s="1270"/>
      <c r="N28" s="1270"/>
      <c r="O28" s="1270"/>
      <c r="P28" s="1270"/>
      <c r="Q28" s="1270"/>
      <c r="R28" s="1270"/>
      <c r="S28" s="1270"/>
      <c r="T28" s="1270"/>
      <c r="U28" s="1270"/>
      <c r="V28" s="1270"/>
      <c r="W28" s="1270"/>
      <c r="X28" s="1270"/>
      <c r="Y28" s="1270"/>
      <c r="Z28" s="1270"/>
      <c r="AA28" s="1270"/>
      <c r="AB28" s="1270"/>
      <c r="AC28" s="1270"/>
      <c r="AD28" s="1270"/>
      <c r="AE28" s="1270"/>
      <c r="AF28" s="671"/>
      <c r="AG28" s="1270"/>
      <c r="AH28" s="1270"/>
      <c r="AI28" s="1270"/>
      <c r="AJ28" s="1270"/>
      <c r="AK28" s="1270"/>
      <c r="AL28" s="1270"/>
      <c r="AM28" s="1270"/>
      <c r="AN28" s="1270"/>
      <c r="AO28" s="1270"/>
      <c r="AP28" s="1270"/>
      <c r="AQ28" s="150"/>
      <c r="AR28" s="150"/>
      <c r="AS28" s="5"/>
      <c r="AT28" s="653"/>
      <c r="AU28" s="653"/>
      <c r="AV28" s="653"/>
      <c r="AW28" s="654"/>
      <c r="AX28" s="524"/>
      <c r="AY28" s="524"/>
      <c r="AZ28" s="524"/>
      <c r="BA28" s="524"/>
      <c r="BB28" s="524"/>
      <c r="BC28" s="524"/>
      <c r="BD28" s="524"/>
      <c r="BE28" s="524"/>
      <c r="BF28" s="524"/>
      <c r="BG28" s="524"/>
      <c r="BH28" s="524"/>
      <c r="BI28" s="524"/>
      <c r="BJ28" s="524"/>
      <c r="BK28" s="524"/>
      <c r="BL28" s="524"/>
      <c r="BM28" s="524"/>
      <c r="BN28" s="524"/>
      <c r="BO28" s="524"/>
      <c r="BP28" s="524"/>
      <c r="BQ28" s="524"/>
      <c r="BR28" s="524"/>
      <c r="BS28" s="524"/>
      <c r="BT28" s="524"/>
      <c r="BU28" s="524"/>
      <c r="BV28" s="524"/>
      <c r="BW28" s="524"/>
      <c r="BX28" s="524"/>
      <c r="BY28" s="524"/>
      <c r="BZ28" s="524"/>
      <c r="CA28" s="524"/>
      <c r="CB28" s="524"/>
      <c r="CC28" s="524"/>
      <c r="CD28" s="524"/>
    </row>
    <row r="29" spans="1:101" s="523" customFormat="1" ht="14.1" customHeight="1">
      <c r="A29" s="527"/>
      <c r="B29" s="525"/>
      <c r="C29" s="1270" t="s">
        <v>456</v>
      </c>
      <c r="D29" s="1"/>
      <c r="E29" s="1"/>
      <c r="F29" s="1"/>
      <c r="G29" s="1"/>
      <c r="H29" s="1"/>
      <c r="I29" s="1270"/>
      <c r="J29" s="1270"/>
      <c r="K29" s="1270"/>
      <c r="L29" s="1270"/>
      <c r="M29" s="1270"/>
      <c r="N29" s="1270"/>
      <c r="O29" s="1270"/>
      <c r="P29" s="1270"/>
      <c r="Q29" s="1270"/>
      <c r="R29" s="1270"/>
      <c r="S29" s="64"/>
      <c r="T29" s="1270"/>
      <c r="U29" s="1270"/>
      <c r="V29" s="1270"/>
      <c r="W29" s="1270"/>
      <c r="X29" s="1270"/>
      <c r="Y29" s="1270"/>
      <c r="Z29" s="5"/>
      <c r="AA29" s="5"/>
      <c r="AB29" s="5"/>
      <c r="AC29" s="112"/>
      <c r="AD29" s="5"/>
      <c r="AE29" s="102"/>
      <c r="AF29" s="5"/>
      <c r="AG29" s="5"/>
      <c r="AH29" s="5"/>
      <c r="AI29" s="5"/>
      <c r="AJ29" s="5"/>
      <c r="AK29" s="5"/>
      <c r="AL29" s="5"/>
      <c r="AM29" s="5"/>
      <c r="AN29" s="5"/>
      <c r="AO29" s="5"/>
      <c r="AP29" s="5"/>
      <c r="AQ29" s="5"/>
      <c r="AR29" s="5"/>
      <c r="AS29" s="5"/>
      <c r="AT29" s="653"/>
      <c r="AU29" s="653"/>
      <c r="AV29" s="653"/>
      <c r="AW29" s="654"/>
      <c r="AX29" s="524"/>
      <c r="AY29" s="524"/>
      <c r="AZ29" s="524"/>
      <c r="BA29" s="524"/>
      <c r="BC29" s="524"/>
      <c r="BD29" s="524"/>
      <c r="BE29" s="524"/>
      <c r="BF29" s="524"/>
      <c r="BG29" s="524"/>
      <c r="BH29" s="524"/>
      <c r="BI29" s="524"/>
      <c r="BJ29" s="524"/>
      <c r="BK29" s="524"/>
      <c r="BL29" s="524"/>
      <c r="BM29" s="524"/>
      <c r="BN29" s="524"/>
      <c r="BO29" s="524"/>
      <c r="BP29" s="524"/>
      <c r="BQ29" s="524"/>
      <c r="BR29" s="524"/>
      <c r="BS29" s="524"/>
      <c r="BT29" s="524"/>
      <c r="BU29" s="524"/>
      <c r="BV29" s="524"/>
      <c r="BW29" s="524"/>
      <c r="BX29" s="524"/>
      <c r="BY29" s="524"/>
      <c r="BZ29" s="524"/>
      <c r="CA29" s="524"/>
      <c r="CB29" s="524"/>
      <c r="CC29" s="524"/>
      <c r="CD29" s="524"/>
    </row>
    <row r="30" spans="1:101" s="523" customFormat="1" ht="14.1" customHeight="1">
      <c r="A30" s="527"/>
      <c r="B30" s="525"/>
      <c r="C30" s="1270"/>
      <c r="D30" s="3013"/>
      <c r="E30" s="3014"/>
      <c r="F30" s="3014"/>
      <c r="G30" s="124"/>
      <c r="H30" s="124"/>
      <c r="I30" s="3015" t="s">
        <v>454</v>
      </c>
      <c r="J30" s="2495"/>
      <c r="K30" s="2495"/>
      <c r="L30" s="2495"/>
      <c r="M30" s="2495"/>
      <c r="N30" s="2495"/>
      <c r="O30" s="2495"/>
      <c r="P30" s="2495"/>
      <c r="Q30" s="2495"/>
      <c r="R30" s="2495"/>
      <c r="S30" s="2495"/>
      <c r="T30" s="2495"/>
      <c r="U30" s="2495"/>
      <c r="V30" s="2495"/>
      <c r="W30" s="2495"/>
      <c r="X30" s="2495"/>
      <c r="Y30" s="2495"/>
      <c r="Z30" s="2495"/>
      <c r="AA30" s="2495"/>
      <c r="AB30" s="3016"/>
      <c r="AC30" s="3015" t="s">
        <v>453</v>
      </c>
      <c r="AD30" s="2495"/>
      <c r="AE30" s="2495"/>
      <c r="AF30" s="2495"/>
      <c r="AG30" s="2495"/>
      <c r="AH30" s="2495"/>
      <c r="AI30" s="2495"/>
      <c r="AJ30" s="2495"/>
      <c r="AK30" s="2495"/>
      <c r="AL30" s="2495"/>
      <c r="AM30" s="2495"/>
      <c r="AN30" s="2495"/>
      <c r="AO30" s="2495"/>
      <c r="AP30" s="2495"/>
      <c r="AQ30" s="2495"/>
      <c r="AR30" s="2495"/>
      <c r="AS30" s="2495"/>
      <c r="AT30" s="2495"/>
      <c r="AU30" s="2495"/>
      <c r="AV30" s="2496"/>
      <c r="AW30" s="39"/>
      <c r="BA30" s="820"/>
      <c r="BB30" s="40"/>
      <c r="BC30" s="40"/>
      <c r="BD30" s="40"/>
      <c r="BE30" s="40"/>
      <c r="BF30" s="40"/>
      <c r="BG30" s="40"/>
      <c r="BH30" s="40"/>
      <c r="BI30" s="40"/>
      <c r="BJ30" s="40"/>
      <c r="BK30" s="40"/>
      <c r="BL30" s="821"/>
      <c r="BM30" s="821"/>
      <c r="BN30" s="821"/>
      <c r="BO30" s="821"/>
      <c r="BP30" s="821"/>
      <c r="BQ30" s="821"/>
      <c r="BR30" s="821"/>
      <c r="BS30" s="821"/>
      <c r="BT30" s="524"/>
      <c r="BU30" s="524"/>
      <c r="BV30" s="524"/>
      <c r="BW30" s="524"/>
      <c r="BX30" s="524"/>
      <c r="BY30" s="524"/>
      <c r="BZ30" s="524"/>
      <c r="CA30" s="524"/>
      <c r="CB30" s="524"/>
      <c r="CC30" s="524"/>
      <c r="CD30" s="524"/>
    </row>
    <row r="31" spans="1:101" s="523" customFormat="1" ht="14.1" customHeight="1">
      <c r="A31" s="527"/>
      <c r="B31" s="525"/>
      <c r="C31" s="1270"/>
      <c r="D31" s="1313"/>
      <c r="E31" s="1314"/>
      <c r="F31" s="1314"/>
      <c r="G31" s="5"/>
      <c r="H31" s="5"/>
      <c r="I31" s="3021" t="s">
        <v>455</v>
      </c>
      <c r="J31" s="3025"/>
      <c r="K31" s="3025"/>
      <c r="L31" s="3025"/>
      <c r="M31" s="3025"/>
      <c r="N31" s="3025"/>
      <c r="O31" s="3025"/>
      <c r="P31" s="3025"/>
      <c r="Q31" s="3025"/>
      <c r="R31" s="3025"/>
      <c r="S31" s="3025"/>
      <c r="T31" s="3025"/>
      <c r="U31" s="3025"/>
      <c r="V31" s="3025"/>
      <c r="W31" s="3026" t="s">
        <v>806</v>
      </c>
      <c r="X31" s="3027"/>
      <c r="Y31" s="3027"/>
      <c r="Z31" s="3028"/>
      <c r="AA31" s="3026" t="s">
        <v>809</v>
      </c>
      <c r="AB31" s="3032"/>
      <c r="AC31" s="3024" t="s">
        <v>455</v>
      </c>
      <c r="AD31" s="3025"/>
      <c r="AE31" s="3025"/>
      <c r="AF31" s="3025"/>
      <c r="AG31" s="3025"/>
      <c r="AH31" s="3025"/>
      <c r="AI31" s="3025"/>
      <c r="AJ31" s="3025"/>
      <c r="AK31" s="3025"/>
      <c r="AL31" s="3025"/>
      <c r="AM31" s="3025"/>
      <c r="AN31" s="3025"/>
      <c r="AO31" s="3025"/>
      <c r="AP31" s="3025"/>
      <c r="AQ31" s="3026" t="s">
        <v>806</v>
      </c>
      <c r="AR31" s="3027"/>
      <c r="AS31" s="3027"/>
      <c r="AT31" s="3028"/>
      <c r="AU31" s="3026" t="s">
        <v>809</v>
      </c>
      <c r="AV31" s="3028"/>
      <c r="AW31" s="39"/>
      <c r="AY31" s="529"/>
      <c r="AZ31" s="529"/>
      <c r="BA31" s="820"/>
      <c r="BB31" s="3020" t="s">
        <v>1502</v>
      </c>
      <c r="BC31" s="3020"/>
      <c r="BD31" s="3020"/>
      <c r="BE31" s="3020"/>
      <c r="BF31" s="3020"/>
      <c r="BG31" s="3020"/>
      <c r="BH31" s="3020"/>
      <c r="BI31" s="3020"/>
      <c r="BJ31" s="3020"/>
      <c r="BK31" s="3020"/>
      <c r="BL31" s="3020"/>
      <c r="BM31" s="3020"/>
      <c r="BN31" s="3020"/>
      <c r="BO31" s="3020"/>
      <c r="BP31" s="3020"/>
      <c r="BQ31" s="3020"/>
      <c r="BR31" s="3020"/>
      <c r="BS31" s="3020"/>
      <c r="BT31" s="3020"/>
      <c r="BU31" s="3020"/>
      <c r="BV31" s="3020"/>
      <c r="BW31" s="3020"/>
      <c r="BX31" s="3020"/>
      <c r="BY31" s="3020"/>
      <c r="BZ31" s="3020"/>
      <c r="CA31" s="3020"/>
      <c r="CB31" s="3020"/>
      <c r="CC31" s="3020"/>
      <c r="CD31" s="3020"/>
      <c r="CE31" s="3020"/>
    </row>
    <row r="32" spans="1:101" s="523" customFormat="1" ht="14.1" customHeight="1">
      <c r="A32" s="527"/>
      <c r="B32" s="525"/>
      <c r="C32" s="1270"/>
      <c r="D32" s="672"/>
      <c r="E32" s="673"/>
      <c r="F32" s="673"/>
      <c r="G32" s="2"/>
      <c r="H32" s="2"/>
      <c r="I32" s="3021" t="s">
        <v>174</v>
      </c>
      <c r="J32" s="3022"/>
      <c r="K32" s="3023" t="s">
        <v>175</v>
      </c>
      <c r="L32" s="3022"/>
      <c r="M32" s="3023" t="s">
        <v>176</v>
      </c>
      <c r="N32" s="3022"/>
      <c r="O32" s="3023" t="s">
        <v>177</v>
      </c>
      <c r="P32" s="3022"/>
      <c r="Q32" s="3023" t="s">
        <v>178</v>
      </c>
      <c r="R32" s="3022"/>
      <c r="S32" s="3023" t="s">
        <v>179</v>
      </c>
      <c r="T32" s="3022"/>
      <c r="U32" s="3023" t="s">
        <v>85</v>
      </c>
      <c r="V32" s="3024"/>
      <c r="W32" s="3029"/>
      <c r="X32" s="3030"/>
      <c r="Y32" s="3030"/>
      <c r="Z32" s="3031"/>
      <c r="AA32" s="3029"/>
      <c r="AB32" s="3033"/>
      <c r="AC32" s="3024" t="s">
        <v>174</v>
      </c>
      <c r="AD32" s="3022"/>
      <c r="AE32" s="3023" t="s">
        <v>175</v>
      </c>
      <c r="AF32" s="3022"/>
      <c r="AG32" s="3023" t="s">
        <v>176</v>
      </c>
      <c r="AH32" s="3022"/>
      <c r="AI32" s="3023" t="s">
        <v>177</v>
      </c>
      <c r="AJ32" s="3022"/>
      <c r="AK32" s="3023" t="s">
        <v>178</v>
      </c>
      <c r="AL32" s="3022"/>
      <c r="AM32" s="3023" t="s">
        <v>179</v>
      </c>
      <c r="AN32" s="3022"/>
      <c r="AO32" s="3023" t="s">
        <v>85</v>
      </c>
      <c r="AP32" s="3024"/>
      <c r="AQ32" s="3029"/>
      <c r="AR32" s="3030"/>
      <c r="AS32" s="3030"/>
      <c r="AT32" s="3031"/>
      <c r="AU32" s="3029"/>
      <c r="AV32" s="3031"/>
      <c r="AW32" s="39"/>
      <c r="AY32" s="529"/>
      <c r="AZ32" s="529"/>
      <c r="BA32" s="820"/>
      <c r="BB32" s="3020"/>
      <c r="BC32" s="3020"/>
      <c r="BD32" s="3020"/>
      <c r="BE32" s="3020"/>
      <c r="BF32" s="3020"/>
      <c r="BG32" s="3020"/>
      <c r="BH32" s="3020"/>
      <c r="BI32" s="3020"/>
      <c r="BJ32" s="3020"/>
      <c r="BK32" s="3020"/>
      <c r="BL32" s="3020"/>
      <c r="BM32" s="3020"/>
      <c r="BN32" s="3020"/>
      <c r="BO32" s="3020"/>
      <c r="BP32" s="3020"/>
      <c r="BQ32" s="3020"/>
      <c r="BR32" s="3020"/>
      <c r="BS32" s="3020"/>
      <c r="BT32" s="3020"/>
      <c r="BU32" s="3020"/>
      <c r="BV32" s="3020"/>
      <c r="BW32" s="3020"/>
      <c r="BX32" s="3020"/>
      <c r="BY32" s="3020"/>
      <c r="BZ32" s="3020"/>
      <c r="CA32" s="3020"/>
      <c r="CB32" s="3020"/>
      <c r="CC32" s="3020"/>
      <c r="CD32" s="3020"/>
      <c r="CE32" s="3020"/>
    </row>
    <row r="33" spans="1:83" s="523" customFormat="1" ht="18" customHeight="1">
      <c r="A33" s="527"/>
      <c r="B33" s="525"/>
      <c r="C33" s="1270"/>
      <c r="D33" s="816"/>
      <c r="E33" s="817"/>
      <c r="F33" s="818" t="s">
        <v>205</v>
      </c>
      <c r="G33" s="3034" t="s">
        <v>981</v>
      </c>
      <c r="H33" s="3035"/>
      <c r="I33" s="3036"/>
      <c r="J33" s="3037"/>
      <c r="K33" s="3038"/>
      <c r="L33" s="3037"/>
      <c r="M33" s="3038"/>
      <c r="N33" s="3037"/>
      <c r="O33" s="3038"/>
      <c r="P33" s="3037"/>
      <c r="Q33" s="3038"/>
      <c r="R33" s="3037"/>
      <c r="S33" s="3038"/>
      <c r="T33" s="3037"/>
      <c r="U33" s="3039">
        <f>SUM(I33:T33)</f>
        <v>0</v>
      </c>
      <c r="V33" s="3040"/>
      <c r="W33" s="3041"/>
      <c r="X33" s="3042"/>
      <c r="Y33" s="3052">
        <v>0</v>
      </c>
      <c r="Z33" s="3053"/>
      <c r="AA33" s="3056" t="str">
        <f>IF(IF(U33=0,"",ROUNDDOWN(I33/3,1)+ROUNDDOWN((K33+K33)/6,1)+ROUNDDOWN(O33/20,1)+ROUNDDOWN((Q33+S33)/30,1))&lt;2,2,IF(U33=0,"",ROUNDDOWN(I33/3,1)+ROUNDDOWN((M33+M33)/6,1)+ROUNDDOWN(O33/20,1)+ROUNDDOWN((Q33+S33)/30,1)))</f>
        <v/>
      </c>
      <c r="AB33" s="3057"/>
      <c r="AC33" s="3058"/>
      <c r="AD33" s="3049"/>
      <c r="AE33" s="3048"/>
      <c r="AF33" s="3049"/>
      <c r="AG33" s="3048"/>
      <c r="AH33" s="3049"/>
      <c r="AI33" s="3048"/>
      <c r="AJ33" s="3049"/>
      <c r="AK33" s="3048"/>
      <c r="AL33" s="3049"/>
      <c r="AM33" s="3048"/>
      <c r="AN33" s="3049"/>
      <c r="AO33" s="3050">
        <f t="shared" ref="AO33:AO43" si="0">SUM(AC33:AN33)</f>
        <v>0</v>
      </c>
      <c r="AP33" s="3051"/>
      <c r="AQ33" s="3041"/>
      <c r="AR33" s="3042"/>
      <c r="AS33" s="3052">
        <v>0</v>
      </c>
      <c r="AT33" s="3053"/>
      <c r="AU33" s="3054" t="str">
        <f>IF(IF(AO33=0,"",ROUNDDOWN(AC33/3,1)+ROUNDDOWN((AE33+AE33)/6,1)+ROUNDDOWN(AI33/20,1)+ROUNDDOWN((AK33+AM33)/30,1))&lt;2,2,IF(AO33=0,"",ROUNDDOWN(AC33/3,1)+ROUNDDOWN((AG33+AG33)/6,1)+ROUNDDOWN(AI33/20,1)+ROUNDDOWN((AK33+AM33)/30,1)))</f>
        <v/>
      </c>
      <c r="AV33" s="3055"/>
      <c r="AW33" s="39"/>
      <c r="AY33" s="529"/>
      <c r="AZ33" s="529"/>
      <c r="BA33" s="820"/>
      <c r="BB33" s="3043" t="s">
        <v>1497</v>
      </c>
      <c r="BC33" s="3043"/>
      <c r="BD33" s="3043"/>
      <c r="BE33" s="3043"/>
      <c r="BF33" s="3043"/>
      <c r="BG33" s="3043"/>
      <c r="BH33" s="3043"/>
      <c r="BI33" s="3043"/>
      <c r="BJ33" s="3043"/>
      <c r="BK33" s="3043"/>
      <c r="BL33" s="3043"/>
      <c r="BM33" s="3043"/>
      <c r="BN33" s="3043"/>
      <c r="BO33" s="3043"/>
      <c r="BP33" s="3043"/>
      <c r="BQ33" s="3043"/>
      <c r="BR33" s="3043"/>
      <c r="BS33" s="3043"/>
      <c r="BT33" s="3043"/>
      <c r="BU33" s="3043"/>
      <c r="BV33" s="3043"/>
      <c r="BW33" s="3043"/>
      <c r="BX33" s="3043"/>
      <c r="BY33" s="3043"/>
      <c r="BZ33" s="3043"/>
      <c r="CA33" s="3043"/>
      <c r="CB33" s="3043"/>
      <c r="CC33" s="3043"/>
      <c r="CD33" s="3043"/>
      <c r="CE33" s="3043"/>
    </row>
    <row r="34" spans="1:83" s="523" customFormat="1" ht="18" customHeight="1">
      <c r="A34" s="527"/>
      <c r="B34" s="525"/>
      <c r="C34" s="1270"/>
      <c r="D34" s="3044" t="s">
        <v>981</v>
      </c>
      <c r="E34" s="3045"/>
      <c r="F34" s="818" t="s">
        <v>205</v>
      </c>
      <c r="G34" s="3046">
        <v>0.33333333333333331</v>
      </c>
      <c r="H34" s="3047"/>
      <c r="I34" s="3038"/>
      <c r="J34" s="3037"/>
      <c r="K34" s="3038"/>
      <c r="L34" s="3037"/>
      <c r="M34" s="3038"/>
      <c r="N34" s="3037"/>
      <c r="O34" s="3038"/>
      <c r="P34" s="3037"/>
      <c r="Q34" s="3038"/>
      <c r="R34" s="3037"/>
      <c r="S34" s="3038"/>
      <c r="T34" s="3037"/>
      <c r="U34" s="3039">
        <f>SUM(I34:T34)</f>
        <v>0</v>
      </c>
      <c r="V34" s="3040"/>
      <c r="W34" s="3066"/>
      <c r="X34" s="3067"/>
      <c r="Y34" s="3068">
        <v>0</v>
      </c>
      <c r="Z34" s="3069"/>
      <c r="AA34" s="3054" t="str">
        <f t="shared" ref="AA34:AA43" si="1">IF(IF(U34=0,"",ROUNDDOWN(I34/3,1)+ROUNDDOWN((K34+K34)/6,1)+ROUNDDOWN(O34/20,1)+ROUNDDOWN((Q34+S34)/30,1))&lt;2,2,IF(U34=0,"",ROUNDDOWN(I34/3,1)+ROUNDDOWN((M34+M34)/6,1)+ROUNDDOWN(O34/20,1)+ROUNDDOWN((Q34+S34)/30,1)))</f>
        <v/>
      </c>
      <c r="AB34" s="3070"/>
      <c r="AC34" s="3036"/>
      <c r="AD34" s="3037"/>
      <c r="AE34" s="3038"/>
      <c r="AF34" s="3037"/>
      <c r="AG34" s="3038"/>
      <c r="AH34" s="3037"/>
      <c r="AI34" s="3038"/>
      <c r="AJ34" s="3037"/>
      <c r="AK34" s="3038"/>
      <c r="AL34" s="3037"/>
      <c r="AM34" s="3038"/>
      <c r="AN34" s="3037"/>
      <c r="AO34" s="3039">
        <f>SUM(AC34:AN34)</f>
        <v>0</v>
      </c>
      <c r="AP34" s="3040"/>
      <c r="AQ34" s="3066"/>
      <c r="AR34" s="3067"/>
      <c r="AS34" s="3068">
        <v>0</v>
      </c>
      <c r="AT34" s="3069"/>
      <c r="AU34" s="3054" t="str">
        <f t="shared" ref="AU34:AU43" si="2">IF(IF(AO34=0,"",ROUNDDOWN(AC34/3,1)+ROUNDDOWN((AE34+AE34)/6,1)+ROUNDDOWN(AI34/20,1)+ROUNDDOWN((AK34+AM34)/30,1))&lt;2,2,IF(AO34=0,"",ROUNDDOWN(AC34/3,1)+ROUNDDOWN((AG34+AG34)/6,1)+ROUNDDOWN(AI34/20,1)+ROUNDDOWN((AK34+AM34)/30,1)))</f>
        <v/>
      </c>
      <c r="AV34" s="3055"/>
      <c r="AW34" s="39"/>
      <c r="AY34" s="529"/>
      <c r="AZ34" s="529"/>
      <c r="BA34" s="820"/>
      <c r="BB34" s="3043"/>
      <c r="BC34" s="3043"/>
      <c r="BD34" s="3043"/>
      <c r="BE34" s="3043"/>
      <c r="BF34" s="3043"/>
      <c r="BG34" s="3043"/>
      <c r="BH34" s="3043"/>
      <c r="BI34" s="3043"/>
      <c r="BJ34" s="3043"/>
      <c r="BK34" s="3043"/>
      <c r="BL34" s="3043"/>
      <c r="BM34" s="3043"/>
      <c r="BN34" s="3043"/>
      <c r="BO34" s="3043"/>
      <c r="BP34" s="3043"/>
      <c r="BQ34" s="3043"/>
      <c r="BR34" s="3043"/>
      <c r="BS34" s="3043"/>
      <c r="BT34" s="3043"/>
      <c r="BU34" s="3043"/>
      <c r="BV34" s="3043"/>
      <c r="BW34" s="3043"/>
      <c r="BX34" s="3043"/>
      <c r="BY34" s="3043"/>
      <c r="BZ34" s="3043"/>
      <c r="CA34" s="3043"/>
      <c r="CB34" s="3043"/>
      <c r="CC34" s="3043"/>
      <c r="CD34" s="3043"/>
      <c r="CE34" s="3043"/>
    </row>
    <row r="35" spans="1:83" s="523" customFormat="1" ht="18" customHeight="1">
      <c r="A35" s="527"/>
      <c r="B35" s="525"/>
      <c r="C35" s="1270"/>
      <c r="D35" s="3059">
        <v>0.33333333333333331</v>
      </c>
      <c r="E35" s="3060"/>
      <c r="F35" s="1312" t="s">
        <v>205</v>
      </c>
      <c r="G35" s="3061">
        <v>0.375</v>
      </c>
      <c r="H35" s="3062"/>
      <c r="I35" s="3063"/>
      <c r="J35" s="3064"/>
      <c r="K35" s="3063"/>
      <c r="L35" s="3064"/>
      <c r="M35" s="3063"/>
      <c r="N35" s="3064"/>
      <c r="O35" s="3063"/>
      <c r="P35" s="3064"/>
      <c r="Q35" s="3063"/>
      <c r="R35" s="3064"/>
      <c r="S35" s="3063"/>
      <c r="T35" s="3064"/>
      <c r="U35" s="3065">
        <f t="shared" ref="U35:U43" si="3">SUM(I35:T35)</f>
        <v>0</v>
      </c>
      <c r="V35" s="1870"/>
      <c r="W35" s="3077"/>
      <c r="X35" s="3078"/>
      <c r="Y35" s="3079">
        <v>0</v>
      </c>
      <c r="Z35" s="3080"/>
      <c r="AA35" s="3081" t="str">
        <f t="shared" si="1"/>
        <v/>
      </c>
      <c r="AB35" s="3082"/>
      <c r="AC35" s="3083"/>
      <c r="AD35" s="3064"/>
      <c r="AE35" s="3063"/>
      <c r="AF35" s="3064"/>
      <c r="AG35" s="3063"/>
      <c r="AH35" s="3064"/>
      <c r="AI35" s="3063"/>
      <c r="AJ35" s="3064"/>
      <c r="AK35" s="3063"/>
      <c r="AL35" s="3064"/>
      <c r="AM35" s="3063"/>
      <c r="AN35" s="3064"/>
      <c r="AO35" s="3065">
        <f t="shared" si="0"/>
        <v>0</v>
      </c>
      <c r="AP35" s="1870"/>
      <c r="AQ35" s="3077"/>
      <c r="AR35" s="3078"/>
      <c r="AS35" s="3079">
        <v>0</v>
      </c>
      <c r="AT35" s="3080"/>
      <c r="AU35" s="3071" t="str">
        <f t="shared" si="2"/>
        <v/>
      </c>
      <c r="AV35" s="3072"/>
      <c r="AW35" s="39"/>
      <c r="AY35" s="529"/>
      <c r="AZ35" s="529"/>
      <c r="BA35" s="820"/>
      <c r="BB35" s="3043"/>
      <c r="BC35" s="3043"/>
      <c r="BD35" s="3043"/>
      <c r="BE35" s="3043"/>
      <c r="BF35" s="3043"/>
      <c r="BG35" s="3043"/>
      <c r="BH35" s="3043"/>
      <c r="BI35" s="3043"/>
      <c r="BJ35" s="3043"/>
      <c r="BK35" s="3043"/>
      <c r="BL35" s="3043"/>
      <c r="BM35" s="3043"/>
      <c r="BN35" s="3043"/>
      <c r="BO35" s="3043"/>
      <c r="BP35" s="3043"/>
      <c r="BQ35" s="3043"/>
      <c r="BR35" s="3043"/>
      <c r="BS35" s="3043"/>
      <c r="BT35" s="3043"/>
      <c r="BU35" s="3043"/>
      <c r="BV35" s="3043"/>
      <c r="BW35" s="3043"/>
      <c r="BX35" s="3043"/>
      <c r="BY35" s="3043"/>
      <c r="BZ35" s="3043"/>
      <c r="CA35" s="3043"/>
      <c r="CB35" s="3043"/>
      <c r="CC35" s="3043"/>
      <c r="CD35" s="3043"/>
      <c r="CE35" s="3043"/>
    </row>
    <row r="36" spans="1:83" s="523" customFormat="1" ht="18" customHeight="1">
      <c r="A36" s="527"/>
      <c r="B36" s="525"/>
      <c r="C36" s="1270"/>
      <c r="D36" s="3073">
        <v>0.375</v>
      </c>
      <c r="E36" s="3074"/>
      <c r="F36" s="1317" t="s">
        <v>205</v>
      </c>
      <c r="G36" s="3075">
        <v>0.5</v>
      </c>
      <c r="H36" s="3076"/>
      <c r="I36" s="3048"/>
      <c r="J36" s="3049"/>
      <c r="K36" s="3048"/>
      <c r="L36" s="3049"/>
      <c r="M36" s="3048"/>
      <c r="N36" s="3049"/>
      <c r="O36" s="3048"/>
      <c r="P36" s="3049"/>
      <c r="Q36" s="3048"/>
      <c r="R36" s="3049"/>
      <c r="S36" s="3048"/>
      <c r="T36" s="3049"/>
      <c r="U36" s="3050">
        <f t="shared" si="3"/>
        <v>0</v>
      </c>
      <c r="V36" s="3051"/>
      <c r="W36" s="3090"/>
      <c r="X36" s="3091"/>
      <c r="Y36" s="3092">
        <v>0</v>
      </c>
      <c r="Z36" s="3093"/>
      <c r="AA36" s="3084" t="str">
        <f t="shared" si="1"/>
        <v/>
      </c>
      <c r="AB36" s="3094"/>
      <c r="AC36" s="3058"/>
      <c r="AD36" s="3049"/>
      <c r="AE36" s="3048"/>
      <c r="AF36" s="3049"/>
      <c r="AG36" s="3048"/>
      <c r="AH36" s="3049"/>
      <c r="AI36" s="3048"/>
      <c r="AJ36" s="3049"/>
      <c r="AK36" s="3048"/>
      <c r="AL36" s="3049"/>
      <c r="AM36" s="3048"/>
      <c r="AN36" s="3049"/>
      <c r="AO36" s="3050">
        <f t="shared" si="0"/>
        <v>0</v>
      </c>
      <c r="AP36" s="3051"/>
      <c r="AQ36" s="3090"/>
      <c r="AR36" s="3091"/>
      <c r="AS36" s="3092">
        <v>0</v>
      </c>
      <c r="AT36" s="3093"/>
      <c r="AU36" s="3084" t="str">
        <f t="shared" si="2"/>
        <v/>
      </c>
      <c r="AV36" s="3085"/>
      <c r="AW36" s="39"/>
      <c r="AY36" s="529"/>
      <c r="AZ36" s="529"/>
      <c r="BB36" s="3043"/>
      <c r="BC36" s="3043"/>
      <c r="BD36" s="3043"/>
      <c r="BE36" s="3043"/>
      <c r="BF36" s="3043"/>
      <c r="BG36" s="3043"/>
      <c r="BH36" s="3043"/>
      <c r="BI36" s="3043"/>
      <c r="BJ36" s="3043"/>
      <c r="BK36" s="3043"/>
      <c r="BL36" s="3043"/>
      <c r="BM36" s="3043"/>
      <c r="BN36" s="3043"/>
      <c r="BO36" s="3043"/>
      <c r="BP36" s="3043"/>
      <c r="BQ36" s="3043"/>
      <c r="BR36" s="3043"/>
      <c r="BS36" s="3043"/>
      <c r="BT36" s="3043"/>
      <c r="BU36" s="3043"/>
      <c r="BV36" s="3043"/>
      <c r="BW36" s="3043"/>
      <c r="BX36" s="3043"/>
      <c r="BY36" s="3043"/>
      <c r="BZ36" s="3043"/>
      <c r="CA36" s="3043"/>
      <c r="CB36" s="3043"/>
      <c r="CC36" s="3043"/>
      <c r="CD36" s="3043"/>
      <c r="CE36" s="3043"/>
    </row>
    <row r="37" spans="1:83" s="523" customFormat="1" ht="18" customHeight="1">
      <c r="A37" s="527"/>
      <c r="B37" s="525"/>
      <c r="C37" s="1270"/>
      <c r="D37" s="3086">
        <v>0.5</v>
      </c>
      <c r="E37" s="3087"/>
      <c r="F37" s="1316" t="s">
        <v>205</v>
      </c>
      <c r="G37" s="3088">
        <v>0.54166666666666663</v>
      </c>
      <c r="H37" s="3089"/>
      <c r="I37" s="3038"/>
      <c r="J37" s="3037"/>
      <c r="K37" s="3038"/>
      <c r="L37" s="3037"/>
      <c r="M37" s="3038"/>
      <c r="N37" s="3037"/>
      <c r="O37" s="3038"/>
      <c r="P37" s="3037"/>
      <c r="Q37" s="3038"/>
      <c r="R37" s="3037"/>
      <c r="S37" s="3038"/>
      <c r="T37" s="3037"/>
      <c r="U37" s="3039">
        <f>SUM(I37:T37)</f>
        <v>0</v>
      </c>
      <c r="V37" s="3040"/>
      <c r="W37" s="3066"/>
      <c r="X37" s="3095"/>
      <c r="Y37" s="3068">
        <v>0</v>
      </c>
      <c r="Z37" s="3069"/>
      <c r="AA37" s="3054" t="str">
        <f t="shared" si="1"/>
        <v/>
      </c>
      <c r="AB37" s="3070"/>
      <c r="AC37" s="3036"/>
      <c r="AD37" s="3037"/>
      <c r="AE37" s="3038"/>
      <c r="AF37" s="3037"/>
      <c r="AG37" s="3038"/>
      <c r="AH37" s="3037"/>
      <c r="AI37" s="3038"/>
      <c r="AJ37" s="3037"/>
      <c r="AK37" s="3038"/>
      <c r="AL37" s="3037"/>
      <c r="AM37" s="3038"/>
      <c r="AN37" s="3037"/>
      <c r="AO37" s="3039">
        <f t="shared" si="0"/>
        <v>0</v>
      </c>
      <c r="AP37" s="3040"/>
      <c r="AQ37" s="3066"/>
      <c r="AR37" s="3095"/>
      <c r="AS37" s="3068">
        <v>0</v>
      </c>
      <c r="AT37" s="3069"/>
      <c r="AU37" s="3054" t="str">
        <f t="shared" si="2"/>
        <v/>
      </c>
      <c r="AV37" s="3055"/>
      <c r="AW37" s="39"/>
      <c r="AY37" s="529"/>
      <c r="AZ37" s="529"/>
      <c r="BB37" s="3043"/>
      <c r="BC37" s="3043"/>
      <c r="BD37" s="3043"/>
      <c r="BE37" s="3043"/>
      <c r="BF37" s="3043"/>
      <c r="BG37" s="3043"/>
      <c r="BH37" s="3043"/>
      <c r="BI37" s="3043"/>
      <c r="BJ37" s="3043"/>
      <c r="BK37" s="3043"/>
      <c r="BL37" s="3043"/>
      <c r="BM37" s="3043"/>
      <c r="BN37" s="3043"/>
      <c r="BO37" s="3043"/>
      <c r="BP37" s="3043"/>
      <c r="BQ37" s="3043"/>
      <c r="BR37" s="3043"/>
      <c r="BS37" s="3043"/>
      <c r="BT37" s="3043"/>
      <c r="BU37" s="3043"/>
      <c r="BV37" s="3043"/>
      <c r="BW37" s="3043"/>
      <c r="BX37" s="3043"/>
      <c r="BY37" s="3043"/>
      <c r="BZ37" s="3043"/>
      <c r="CA37" s="3043"/>
      <c r="CB37" s="3043"/>
      <c r="CC37" s="3043"/>
      <c r="CD37" s="3043"/>
      <c r="CE37" s="3043"/>
    </row>
    <row r="38" spans="1:83" s="523" customFormat="1" ht="18" customHeight="1">
      <c r="A38" s="527"/>
      <c r="B38" s="525"/>
      <c r="C38" s="1270"/>
      <c r="D38" s="3059">
        <v>0.54166666666666663</v>
      </c>
      <c r="E38" s="3060"/>
      <c r="F38" s="1312" t="s">
        <v>205</v>
      </c>
      <c r="G38" s="3061">
        <v>0.58333333333333337</v>
      </c>
      <c r="H38" s="3062"/>
      <c r="I38" s="3063"/>
      <c r="J38" s="3064"/>
      <c r="K38" s="3063"/>
      <c r="L38" s="3064"/>
      <c r="M38" s="3063"/>
      <c r="N38" s="3064"/>
      <c r="O38" s="3063"/>
      <c r="P38" s="3064"/>
      <c r="Q38" s="3063"/>
      <c r="R38" s="3064"/>
      <c r="S38" s="3063"/>
      <c r="T38" s="3064"/>
      <c r="U38" s="3065">
        <f t="shared" si="3"/>
        <v>0</v>
      </c>
      <c r="V38" s="1870"/>
      <c r="W38" s="3077"/>
      <c r="X38" s="3104"/>
      <c r="Y38" s="3079">
        <v>0</v>
      </c>
      <c r="Z38" s="3080"/>
      <c r="AA38" s="3071" t="str">
        <f t="shared" si="1"/>
        <v/>
      </c>
      <c r="AB38" s="3082"/>
      <c r="AC38" s="3083"/>
      <c r="AD38" s="3064"/>
      <c r="AE38" s="3063"/>
      <c r="AF38" s="3064"/>
      <c r="AG38" s="3063"/>
      <c r="AH38" s="3064"/>
      <c r="AI38" s="3063"/>
      <c r="AJ38" s="3064"/>
      <c r="AK38" s="3063"/>
      <c r="AL38" s="3064"/>
      <c r="AM38" s="3063"/>
      <c r="AN38" s="3064"/>
      <c r="AO38" s="3065">
        <f t="shared" si="0"/>
        <v>0</v>
      </c>
      <c r="AP38" s="1870"/>
      <c r="AQ38" s="3077"/>
      <c r="AR38" s="3104"/>
      <c r="AS38" s="3079">
        <v>0</v>
      </c>
      <c r="AT38" s="3080"/>
      <c r="AU38" s="3071" t="str">
        <f t="shared" si="2"/>
        <v/>
      </c>
      <c r="AV38" s="3072"/>
      <c r="AW38" s="39"/>
      <c r="AY38" s="529"/>
      <c r="AZ38" s="529"/>
    </row>
    <row r="39" spans="1:83" s="523" customFormat="1" ht="18" customHeight="1">
      <c r="A39" s="527"/>
      <c r="B39" s="525"/>
      <c r="C39" s="1270"/>
      <c r="D39" s="3096">
        <v>0.58333333333333337</v>
      </c>
      <c r="E39" s="3097"/>
      <c r="F39" s="1290" t="s">
        <v>205</v>
      </c>
      <c r="G39" s="3097">
        <v>0.66666666666666663</v>
      </c>
      <c r="H39" s="3098"/>
      <c r="I39" s="3099"/>
      <c r="J39" s="3100"/>
      <c r="K39" s="3101"/>
      <c r="L39" s="3100"/>
      <c r="M39" s="3101"/>
      <c r="N39" s="3100"/>
      <c r="O39" s="3101"/>
      <c r="P39" s="3100"/>
      <c r="Q39" s="3101"/>
      <c r="R39" s="3100"/>
      <c r="S39" s="3101"/>
      <c r="T39" s="3100"/>
      <c r="U39" s="3102">
        <f t="shared" si="3"/>
        <v>0</v>
      </c>
      <c r="V39" s="3103"/>
      <c r="W39" s="3090"/>
      <c r="X39" s="3091"/>
      <c r="Y39" s="3092">
        <v>0</v>
      </c>
      <c r="Z39" s="3093"/>
      <c r="AA39" s="3084" t="str">
        <f t="shared" si="1"/>
        <v/>
      </c>
      <c r="AB39" s="3094"/>
      <c r="AC39" s="3099"/>
      <c r="AD39" s="3100"/>
      <c r="AE39" s="3101"/>
      <c r="AF39" s="3100"/>
      <c r="AG39" s="3101"/>
      <c r="AH39" s="3100"/>
      <c r="AI39" s="3101"/>
      <c r="AJ39" s="3100"/>
      <c r="AK39" s="3101"/>
      <c r="AL39" s="3100"/>
      <c r="AM39" s="3101"/>
      <c r="AN39" s="3100"/>
      <c r="AO39" s="3102">
        <f t="shared" si="0"/>
        <v>0</v>
      </c>
      <c r="AP39" s="3103"/>
      <c r="AQ39" s="3090"/>
      <c r="AR39" s="3091"/>
      <c r="AS39" s="3092">
        <v>0</v>
      </c>
      <c r="AT39" s="3093"/>
      <c r="AU39" s="3084" t="str">
        <f t="shared" si="2"/>
        <v/>
      </c>
      <c r="AV39" s="3085"/>
      <c r="AW39" s="39"/>
      <c r="AY39" s="529"/>
      <c r="AZ39" s="529"/>
    </row>
    <row r="40" spans="1:83" s="523" customFormat="1" ht="18" customHeight="1">
      <c r="A40" s="527"/>
      <c r="B40" s="525"/>
      <c r="C40" s="1270"/>
      <c r="D40" s="3086">
        <v>0.66666666666666663</v>
      </c>
      <c r="E40" s="3087"/>
      <c r="F40" s="1316" t="s">
        <v>205</v>
      </c>
      <c r="G40" s="3088">
        <v>0.70833333333333337</v>
      </c>
      <c r="H40" s="3089"/>
      <c r="I40" s="3038"/>
      <c r="J40" s="3037"/>
      <c r="K40" s="3038"/>
      <c r="L40" s="3037"/>
      <c r="M40" s="3038"/>
      <c r="N40" s="3037"/>
      <c r="O40" s="3038"/>
      <c r="P40" s="3037"/>
      <c r="Q40" s="3038"/>
      <c r="R40" s="3037"/>
      <c r="S40" s="3038"/>
      <c r="T40" s="3037"/>
      <c r="U40" s="3039">
        <f t="shared" si="3"/>
        <v>0</v>
      </c>
      <c r="V40" s="3040"/>
      <c r="W40" s="3066"/>
      <c r="X40" s="3095"/>
      <c r="Y40" s="3068">
        <v>0</v>
      </c>
      <c r="Z40" s="3069"/>
      <c r="AA40" s="3054" t="str">
        <f t="shared" si="1"/>
        <v/>
      </c>
      <c r="AB40" s="3070"/>
      <c r="AC40" s="3036"/>
      <c r="AD40" s="3037"/>
      <c r="AE40" s="3038"/>
      <c r="AF40" s="3037"/>
      <c r="AG40" s="3038"/>
      <c r="AH40" s="3037"/>
      <c r="AI40" s="3038"/>
      <c r="AJ40" s="3037"/>
      <c r="AK40" s="3038"/>
      <c r="AL40" s="3037"/>
      <c r="AM40" s="3038"/>
      <c r="AN40" s="3037"/>
      <c r="AO40" s="3039">
        <f t="shared" si="0"/>
        <v>0</v>
      </c>
      <c r="AP40" s="3040"/>
      <c r="AQ40" s="3066"/>
      <c r="AR40" s="3095"/>
      <c r="AS40" s="3068">
        <v>0</v>
      </c>
      <c r="AT40" s="3069"/>
      <c r="AU40" s="3054" t="str">
        <f t="shared" si="2"/>
        <v/>
      </c>
      <c r="AV40" s="3055"/>
      <c r="AW40" s="39"/>
      <c r="AY40" s="529"/>
      <c r="AZ40" s="529"/>
    </row>
    <row r="41" spans="1:83" s="523" customFormat="1" ht="18" customHeight="1">
      <c r="A41" s="527"/>
      <c r="B41" s="525"/>
      <c r="C41" s="1270"/>
      <c r="D41" s="3059">
        <v>0.70833333333333337</v>
      </c>
      <c r="E41" s="3060"/>
      <c r="F41" s="1324" t="s">
        <v>205</v>
      </c>
      <c r="G41" s="3105">
        <v>0.75</v>
      </c>
      <c r="H41" s="3106"/>
      <c r="I41" s="3063"/>
      <c r="J41" s="3064"/>
      <c r="K41" s="3063"/>
      <c r="L41" s="3064"/>
      <c r="M41" s="3063"/>
      <c r="N41" s="3064"/>
      <c r="O41" s="3063"/>
      <c r="P41" s="3064"/>
      <c r="Q41" s="3063"/>
      <c r="R41" s="3064"/>
      <c r="S41" s="3063"/>
      <c r="T41" s="3064"/>
      <c r="U41" s="3065">
        <f t="shared" si="3"/>
        <v>0</v>
      </c>
      <c r="V41" s="1870"/>
      <c r="W41" s="3077"/>
      <c r="X41" s="3078"/>
      <c r="Y41" s="3079">
        <v>0</v>
      </c>
      <c r="Z41" s="3080"/>
      <c r="AA41" s="3081" t="str">
        <f t="shared" si="1"/>
        <v/>
      </c>
      <c r="AB41" s="3082"/>
      <c r="AC41" s="3083"/>
      <c r="AD41" s="3064"/>
      <c r="AE41" s="3063"/>
      <c r="AF41" s="3064"/>
      <c r="AG41" s="3063"/>
      <c r="AH41" s="3064"/>
      <c r="AI41" s="3063"/>
      <c r="AJ41" s="3064"/>
      <c r="AK41" s="3063"/>
      <c r="AL41" s="3064"/>
      <c r="AM41" s="3063"/>
      <c r="AN41" s="3064"/>
      <c r="AO41" s="3065">
        <f t="shared" si="0"/>
        <v>0</v>
      </c>
      <c r="AP41" s="1870"/>
      <c r="AQ41" s="3077"/>
      <c r="AR41" s="3078"/>
      <c r="AS41" s="3079">
        <v>0</v>
      </c>
      <c r="AT41" s="3080"/>
      <c r="AU41" s="3071" t="str">
        <f t="shared" si="2"/>
        <v/>
      </c>
      <c r="AV41" s="3072"/>
      <c r="AW41" s="39"/>
      <c r="AY41" s="529"/>
      <c r="AZ41" s="529"/>
    </row>
    <row r="42" spans="1:83" s="523" customFormat="1" ht="18" customHeight="1">
      <c r="A42" s="527"/>
      <c r="B42" s="525"/>
      <c r="C42" s="1270"/>
      <c r="D42" s="3119">
        <v>0.75</v>
      </c>
      <c r="E42" s="3120"/>
      <c r="F42" s="1315" t="s">
        <v>205</v>
      </c>
      <c r="G42" s="3121">
        <v>0.79166666666666696</v>
      </c>
      <c r="H42" s="3122"/>
      <c r="I42" s="3107"/>
      <c r="J42" s="3108"/>
      <c r="K42" s="3107"/>
      <c r="L42" s="3108"/>
      <c r="M42" s="3107"/>
      <c r="N42" s="3108"/>
      <c r="O42" s="3107"/>
      <c r="P42" s="3108"/>
      <c r="Q42" s="3107"/>
      <c r="R42" s="3108"/>
      <c r="S42" s="3107"/>
      <c r="T42" s="3108"/>
      <c r="U42" s="3109">
        <f t="shared" si="3"/>
        <v>0</v>
      </c>
      <c r="V42" s="1659"/>
      <c r="W42" s="3110"/>
      <c r="X42" s="3111"/>
      <c r="Y42" s="3112">
        <v>0</v>
      </c>
      <c r="Z42" s="3113"/>
      <c r="AA42" s="3114" t="str">
        <f t="shared" si="1"/>
        <v/>
      </c>
      <c r="AB42" s="3115"/>
      <c r="AC42" s="3116"/>
      <c r="AD42" s="3108"/>
      <c r="AE42" s="3107"/>
      <c r="AF42" s="3108"/>
      <c r="AG42" s="3107"/>
      <c r="AH42" s="3108"/>
      <c r="AI42" s="3107"/>
      <c r="AJ42" s="3108"/>
      <c r="AK42" s="3107"/>
      <c r="AL42" s="3108"/>
      <c r="AM42" s="3107"/>
      <c r="AN42" s="3108"/>
      <c r="AO42" s="3109">
        <f t="shared" si="0"/>
        <v>0</v>
      </c>
      <c r="AP42" s="1659"/>
      <c r="AQ42" s="3110"/>
      <c r="AR42" s="3111"/>
      <c r="AS42" s="3112">
        <v>0</v>
      </c>
      <c r="AT42" s="3113"/>
      <c r="AU42" s="3117" t="str">
        <f t="shared" si="2"/>
        <v/>
      </c>
      <c r="AV42" s="3118"/>
      <c r="AW42" s="39"/>
      <c r="AY42" s="529"/>
      <c r="AZ42" s="529"/>
    </row>
    <row r="43" spans="1:83" s="523" customFormat="1" ht="18" customHeight="1">
      <c r="A43" s="527"/>
      <c r="B43" s="525"/>
      <c r="C43" s="1270"/>
      <c r="D43" s="3059">
        <v>0.79166666666666663</v>
      </c>
      <c r="E43" s="3060"/>
      <c r="F43" s="1312" t="s">
        <v>205</v>
      </c>
      <c r="G43" s="3126" t="s">
        <v>481</v>
      </c>
      <c r="H43" s="3127"/>
      <c r="I43" s="3063"/>
      <c r="J43" s="3064"/>
      <c r="K43" s="3063"/>
      <c r="L43" s="3064"/>
      <c r="M43" s="3063"/>
      <c r="N43" s="3064"/>
      <c r="O43" s="3063"/>
      <c r="P43" s="3064"/>
      <c r="Q43" s="3063"/>
      <c r="R43" s="3064"/>
      <c r="S43" s="3063"/>
      <c r="T43" s="3064"/>
      <c r="U43" s="3065">
        <f t="shared" si="3"/>
        <v>0</v>
      </c>
      <c r="V43" s="1870"/>
      <c r="W43" s="3077"/>
      <c r="X43" s="3078"/>
      <c r="Y43" s="3079">
        <v>0</v>
      </c>
      <c r="Z43" s="3080"/>
      <c r="AA43" s="3081" t="str">
        <f t="shared" si="1"/>
        <v/>
      </c>
      <c r="AB43" s="3082"/>
      <c r="AC43" s="3083"/>
      <c r="AD43" s="3064"/>
      <c r="AE43" s="3063"/>
      <c r="AF43" s="3064"/>
      <c r="AG43" s="3063"/>
      <c r="AH43" s="3064"/>
      <c r="AI43" s="3063"/>
      <c r="AJ43" s="3064"/>
      <c r="AK43" s="3063"/>
      <c r="AL43" s="3064"/>
      <c r="AM43" s="3063"/>
      <c r="AN43" s="3064"/>
      <c r="AO43" s="3065">
        <f t="shared" si="0"/>
        <v>0</v>
      </c>
      <c r="AP43" s="1870"/>
      <c r="AQ43" s="3077"/>
      <c r="AR43" s="3078"/>
      <c r="AS43" s="3079">
        <v>0</v>
      </c>
      <c r="AT43" s="3080"/>
      <c r="AU43" s="3071" t="str">
        <f t="shared" si="2"/>
        <v/>
      </c>
      <c r="AV43" s="3072"/>
      <c r="AW43" s="39"/>
      <c r="AY43" s="529"/>
      <c r="AZ43" s="529"/>
    </row>
    <row r="44" spans="1:83" s="523" customFormat="1" ht="14.1" customHeight="1">
      <c r="A44" s="527"/>
      <c r="B44" s="525"/>
      <c r="C44" s="1270"/>
      <c r="D44" s="40" t="s">
        <v>196</v>
      </c>
      <c r="E44" s="40"/>
      <c r="F44" s="40"/>
      <c r="G44" s="5"/>
      <c r="H44" s="5"/>
      <c r="I44" s="5"/>
      <c r="J44" s="5"/>
      <c r="K44" s="5"/>
      <c r="L44" s="5"/>
      <c r="M44" s="5"/>
      <c r="N44" s="5"/>
      <c r="O44" s="5"/>
      <c r="P44" s="5"/>
      <c r="Q44" s="5"/>
      <c r="R44" s="5"/>
      <c r="S44" s="5"/>
      <c r="T44" s="5"/>
      <c r="U44" s="5"/>
      <c r="V44" s="5"/>
      <c r="W44" s="5"/>
      <c r="X44" s="5"/>
      <c r="Y44" s="5"/>
      <c r="Z44" s="5"/>
      <c r="AA44" s="5"/>
      <c r="AB44" s="5"/>
      <c r="AC44" s="5"/>
      <c r="AD44" s="5"/>
      <c r="AE44" s="5"/>
      <c r="AF44" s="76"/>
      <c r="AG44" s="5"/>
      <c r="AH44" s="5"/>
      <c r="AI44" s="5"/>
      <c r="AJ44" s="5"/>
      <c r="AK44" s="5"/>
      <c r="AL44" s="5"/>
      <c r="AM44" s="5"/>
      <c r="AN44" s="5"/>
      <c r="AO44" s="5"/>
      <c r="AP44" s="5"/>
      <c r="AQ44" s="150" ph="1"/>
      <c r="AR44" s="150" ph="1"/>
      <c r="AS44" s="5"/>
      <c r="AT44" s="5"/>
      <c r="AU44" s="5"/>
      <c r="AV44" s="5"/>
      <c r="AW44" s="39"/>
      <c r="BA44" s="1062"/>
      <c r="BB44" s="1062"/>
      <c r="BC44" s="1062"/>
      <c r="BD44" s="1062"/>
      <c r="BE44" s="1062"/>
      <c r="BF44" s="1062"/>
      <c r="BG44" s="1062"/>
      <c r="BH44" s="1062"/>
      <c r="BI44" s="1062"/>
      <c r="BJ44" s="1062"/>
      <c r="BK44" s="1062"/>
      <c r="BL44" s="1062"/>
      <c r="BM44" s="1062"/>
      <c r="BN44" s="1062"/>
      <c r="BO44" s="1062"/>
      <c r="BP44" s="1062"/>
      <c r="BQ44" s="1062"/>
      <c r="BR44" s="1062"/>
      <c r="BS44" s="1062"/>
      <c r="BT44" s="1062"/>
      <c r="BU44" s="1062"/>
      <c r="BV44" s="1062"/>
      <c r="BW44" s="1062"/>
      <c r="BX44" s="1062"/>
      <c r="BY44" s="1062"/>
      <c r="BZ44" s="1062"/>
      <c r="CA44" s="1062"/>
      <c r="CB44" s="1062"/>
    </row>
    <row r="45" spans="1:83" s="523" customFormat="1" ht="14.1" customHeight="1">
      <c r="A45" s="527"/>
      <c r="B45" s="525"/>
      <c r="C45" s="1270"/>
      <c r="D45" s="40" t="s">
        <v>12</v>
      </c>
      <c r="E45" s="2185" t="s">
        <v>804</v>
      </c>
      <c r="F45" s="2185"/>
      <c r="G45" s="2185"/>
      <c r="H45" s="2185"/>
      <c r="I45" s="2185"/>
      <c r="J45" s="2185"/>
      <c r="K45" s="2185"/>
      <c r="L45" s="2185"/>
      <c r="M45" s="2185"/>
      <c r="N45" s="2185"/>
      <c r="O45" s="2185"/>
      <c r="P45" s="2185"/>
      <c r="Q45" s="2185"/>
      <c r="R45" s="2185"/>
      <c r="S45" s="2185"/>
      <c r="T45" s="2185"/>
      <c r="U45" s="2185"/>
      <c r="V45" s="2185"/>
      <c r="W45" s="2185"/>
      <c r="X45" s="2185"/>
      <c r="Y45" s="2185"/>
      <c r="Z45" s="2185"/>
      <c r="AA45" s="2185"/>
      <c r="AB45" s="2185"/>
      <c r="AC45" s="2185"/>
      <c r="AD45" s="2185"/>
      <c r="AE45" s="3123"/>
      <c r="AF45" s="23" t="s">
        <v>12</v>
      </c>
      <c r="AG45" s="40"/>
      <c r="AH45" s="5"/>
      <c r="AI45" s="5"/>
      <c r="AJ45" s="5"/>
      <c r="AK45" s="5"/>
      <c r="AL45" s="5"/>
      <c r="AM45" s="5"/>
      <c r="AN45" s="5"/>
      <c r="AO45" s="5"/>
      <c r="AP45" s="5"/>
      <c r="AQ45" s="5" ph="1"/>
      <c r="AR45" s="5" ph="1"/>
      <c r="AS45" s="5"/>
      <c r="AT45" s="5"/>
      <c r="AU45" s="5"/>
      <c r="AV45" s="5"/>
      <c r="AW45" s="39"/>
      <c r="BA45" s="1062"/>
      <c r="BB45" s="1062"/>
      <c r="BC45" s="1062"/>
      <c r="BD45" s="1062"/>
      <c r="BE45" s="1062"/>
      <c r="BF45" s="1062"/>
      <c r="BG45" s="1062"/>
      <c r="BH45" s="1062"/>
      <c r="BI45" s="1062"/>
      <c r="BJ45" s="1062"/>
      <c r="BK45" s="1062"/>
      <c r="BL45" s="1062"/>
      <c r="BM45" s="1062"/>
      <c r="BN45" s="1062"/>
      <c r="BO45" s="1062"/>
      <c r="BP45" s="1062"/>
      <c r="BQ45" s="1062"/>
      <c r="BR45" s="1062"/>
      <c r="BS45" s="1062"/>
      <c r="BT45" s="1062"/>
      <c r="BU45" s="1062"/>
      <c r="BV45" s="1062"/>
      <c r="BW45" s="1062"/>
      <c r="BX45" s="1062"/>
      <c r="BY45" s="1062"/>
      <c r="BZ45" s="1062"/>
      <c r="CA45" s="1062"/>
      <c r="CB45" s="1062"/>
    </row>
    <row r="46" spans="1:83" s="523" customFormat="1" ht="14.1" customHeight="1">
      <c r="A46" s="527"/>
      <c r="B46" s="525"/>
      <c r="C46" s="1270"/>
      <c r="D46" s="40"/>
      <c r="E46" s="40" t="s">
        <v>805</v>
      </c>
      <c r="F46" s="40"/>
      <c r="G46" s="5"/>
      <c r="H46" s="5"/>
      <c r="I46" s="5"/>
      <c r="J46" s="5"/>
      <c r="K46" s="5"/>
      <c r="L46" s="5"/>
      <c r="M46" s="5"/>
      <c r="N46" s="5"/>
      <c r="O46" s="5"/>
      <c r="P46" s="5"/>
      <c r="Q46" s="5"/>
      <c r="R46" s="5"/>
      <c r="S46" s="5"/>
      <c r="T46" s="5"/>
      <c r="U46" s="5"/>
      <c r="V46" s="5"/>
      <c r="W46" s="5"/>
      <c r="X46" s="5"/>
      <c r="Y46" s="5"/>
      <c r="Z46" s="5"/>
      <c r="AA46" s="5"/>
      <c r="AB46" s="5"/>
      <c r="AC46" s="135"/>
      <c r="AD46" s="1270"/>
      <c r="AE46" s="197"/>
      <c r="AF46" s="17"/>
      <c r="AG46" s="3124" t="s">
        <v>457</v>
      </c>
      <c r="AH46" s="3124"/>
      <c r="AI46" s="3124"/>
      <c r="AJ46" s="3124"/>
      <c r="AK46" s="3124"/>
      <c r="AL46" s="3124"/>
      <c r="AM46" s="3124"/>
      <c r="AN46" s="3124"/>
      <c r="AO46" s="3124"/>
      <c r="AP46" s="3124"/>
      <c r="AQ46" s="3124"/>
      <c r="AR46" s="3124"/>
      <c r="AS46" s="3124"/>
      <c r="AT46" s="3124"/>
      <c r="AU46" s="3124"/>
      <c r="AV46" s="3124"/>
      <c r="AW46" s="3125"/>
      <c r="BA46" s="1062"/>
      <c r="BB46" s="1062"/>
      <c r="BC46" s="1062"/>
      <c r="BD46" s="1062"/>
      <c r="BE46" s="1062"/>
      <c r="BF46" s="1062"/>
      <c r="BG46" s="1062"/>
      <c r="BH46" s="1062"/>
      <c r="BI46" s="1062"/>
      <c r="BJ46" s="1062"/>
      <c r="BK46" s="1062"/>
      <c r="BL46" s="1062"/>
      <c r="BM46" s="1062"/>
      <c r="BN46" s="1062"/>
      <c r="BO46" s="1062"/>
      <c r="BP46" s="1062"/>
      <c r="BQ46" s="1062"/>
      <c r="BR46" s="1062"/>
      <c r="BS46" s="1062"/>
      <c r="BT46" s="1062"/>
      <c r="BU46" s="1062"/>
      <c r="BV46" s="1062"/>
      <c r="BW46" s="1062"/>
      <c r="BX46" s="1062"/>
      <c r="BY46" s="1062"/>
      <c r="BZ46" s="1062"/>
      <c r="CA46" s="1062"/>
      <c r="CB46" s="1062"/>
    </row>
    <row r="47" spans="1:83" s="523" customFormat="1" ht="14.1" customHeight="1">
      <c r="A47" s="527"/>
      <c r="B47" s="525"/>
      <c r="C47" s="1270"/>
      <c r="D47" s="40" t="s">
        <v>12</v>
      </c>
      <c r="E47" s="2185" t="s">
        <v>807</v>
      </c>
      <c r="F47" s="2185"/>
      <c r="G47" s="2185"/>
      <c r="H47" s="2185"/>
      <c r="I47" s="2185"/>
      <c r="J47" s="2185"/>
      <c r="K47" s="2185"/>
      <c r="L47" s="2185"/>
      <c r="M47" s="2185"/>
      <c r="N47" s="2185"/>
      <c r="O47" s="2185"/>
      <c r="P47" s="2185"/>
      <c r="Q47" s="2185"/>
      <c r="R47" s="2185"/>
      <c r="S47" s="2185"/>
      <c r="T47" s="2185"/>
      <c r="U47" s="2185"/>
      <c r="V47" s="2185"/>
      <c r="W47" s="2185"/>
      <c r="X47" s="2185"/>
      <c r="Y47" s="2185"/>
      <c r="Z47" s="2185"/>
      <c r="AA47" s="2185"/>
      <c r="AB47" s="2185"/>
      <c r="AC47" s="2185"/>
      <c r="AD47" s="2185"/>
      <c r="AE47" s="3123"/>
      <c r="AF47" s="17"/>
      <c r="AG47" s="3124"/>
      <c r="AH47" s="3124"/>
      <c r="AI47" s="3124"/>
      <c r="AJ47" s="3124"/>
      <c r="AK47" s="3124"/>
      <c r="AL47" s="3124"/>
      <c r="AM47" s="3124"/>
      <c r="AN47" s="3124"/>
      <c r="AO47" s="3124"/>
      <c r="AP47" s="3124"/>
      <c r="AQ47" s="3124"/>
      <c r="AR47" s="3124"/>
      <c r="AS47" s="3124"/>
      <c r="AT47" s="3124"/>
      <c r="AU47" s="3124"/>
      <c r="AV47" s="3124"/>
      <c r="AW47" s="3125"/>
      <c r="BA47" s="1062"/>
      <c r="BB47" s="1062"/>
      <c r="BC47" s="1062"/>
      <c r="BD47" s="1062"/>
      <c r="BE47" s="1062"/>
      <c r="BF47" s="1062"/>
      <c r="BG47" s="1062"/>
      <c r="BH47" s="1062"/>
      <c r="BI47" s="1062"/>
      <c r="BJ47" s="1062"/>
      <c r="BK47" s="1062"/>
      <c r="BL47" s="1062"/>
      <c r="BM47" s="1062"/>
      <c r="BN47" s="1062"/>
      <c r="BO47" s="1062"/>
      <c r="BP47" s="1062"/>
      <c r="BQ47" s="1062"/>
      <c r="BR47" s="1062"/>
      <c r="BS47" s="1062"/>
      <c r="BT47" s="1062"/>
      <c r="BU47" s="1062"/>
      <c r="BV47" s="1062"/>
      <c r="BW47" s="1062"/>
      <c r="BX47" s="1062"/>
      <c r="BY47" s="1062"/>
      <c r="BZ47" s="1062"/>
      <c r="CA47" s="1062"/>
      <c r="CB47" s="1062"/>
    </row>
    <row r="48" spans="1:83" s="523" customFormat="1" ht="14.1" customHeight="1">
      <c r="A48" s="527"/>
      <c r="B48" s="526"/>
      <c r="C48" s="5"/>
      <c r="D48" s="5"/>
      <c r="E48" s="2185" t="s">
        <v>808</v>
      </c>
      <c r="F48" s="2185"/>
      <c r="G48" s="2185"/>
      <c r="H48" s="2185"/>
      <c r="I48" s="2185"/>
      <c r="J48" s="2185"/>
      <c r="K48" s="2185"/>
      <c r="L48" s="2185"/>
      <c r="M48" s="2185"/>
      <c r="N48" s="2185"/>
      <c r="O48" s="2185"/>
      <c r="P48" s="2185"/>
      <c r="Q48" s="2185"/>
      <c r="R48" s="2185"/>
      <c r="S48" s="2185"/>
      <c r="T48" s="2185"/>
      <c r="U48" s="2185"/>
      <c r="V48" s="2185"/>
      <c r="W48" s="2185"/>
      <c r="X48" s="2185"/>
      <c r="Y48" s="2185"/>
      <c r="Z48" s="2185"/>
      <c r="AA48" s="2185"/>
      <c r="AB48" s="2185"/>
      <c r="AC48" s="2185"/>
      <c r="AD48" s="2185"/>
      <c r="AE48" s="3123"/>
      <c r="AF48" s="76"/>
      <c r="AG48" s="3124"/>
      <c r="AH48" s="3124"/>
      <c r="AI48" s="3124"/>
      <c r="AJ48" s="3124"/>
      <c r="AK48" s="3124"/>
      <c r="AL48" s="3124"/>
      <c r="AM48" s="3124"/>
      <c r="AN48" s="3124"/>
      <c r="AO48" s="3124"/>
      <c r="AP48" s="3124"/>
      <c r="AQ48" s="3124"/>
      <c r="AR48" s="3124"/>
      <c r="AS48" s="3124"/>
      <c r="AT48" s="3124"/>
      <c r="AU48" s="3124"/>
      <c r="AV48" s="3124"/>
      <c r="AW48" s="3125"/>
      <c r="BA48" s="1062"/>
      <c r="BB48" s="1062"/>
      <c r="BC48" s="1062"/>
      <c r="BD48" s="1062"/>
      <c r="BE48" s="1062"/>
      <c r="BF48" s="1062"/>
      <c r="BG48" s="1062"/>
      <c r="BH48" s="1062"/>
      <c r="BI48" s="1062"/>
      <c r="BJ48" s="1062"/>
      <c r="BK48" s="1062"/>
      <c r="BL48" s="1062"/>
      <c r="BM48" s="1062"/>
      <c r="BN48" s="1062"/>
      <c r="BO48" s="1062"/>
      <c r="BP48" s="1062"/>
      <c r="BQ48" s="1062"/>
      <c r="BR48" s="1062"/>
      <c r="BS48" s="1062"/>
      <c r="BT48" s="1062"/>
      <c r="BU48" s="1062"/>
      <c r="BV48" s="1062"/>
      <c r="BW48" s="1062"/>
      <c r="BX48" s="1062"/>
      <c r="BY48" s="1062"/>
      <c r="BZ48" s="1062"/>
      <c r="CA48" s="1062"/>
      <c r="CB48" s="1062"/>
    </row>
    <row r="49" spans="1:80" s="523" customFormat="1" ht="14.1" customHeight="1">
      <c r="A49" s="527"/>
      <c r="B49" s="526"/>
      <c r="C49" s="5"/>
      <c r="D49" s="5"/>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76"/>
      <c r="AG49" s="1253"/>
      <c r="AH49" s="1253"/>
      <c r="AI49" s="1253"/>
      <c r="AJ49" s="1253"/>
      <c r="AK49" s="1253"/>
      <c r="AL49" s="1253"/>
      <c r="AM49" s="1253"/>
      <c r="AN49" s="1253"/>
      <c r="AO49" s="1253"/>
      <c r="AP49" s="1253"/>
      <c r="AQ49" s="1253"/>
      <c r="AR49" s="1253"/>
      <c r="AS49" s="1253"/>
      <c r="AT49" s="1253"/>
      <c r="AU49" s="1253"/>
      <c r="AV49" s="1253"/>
      <c r="AW49" s="1254"/>
      <c r="BA49" s="1062"/>
      <c r="BB49" s="1062"/>
      <c r="BC49" s="1062"/>
      <c r="BD49" s="1062"/>
      <c r="BE49" s="1062"/>
      <c r="BF49" s="1062"/>
      <c r="BG49" s="1062"/>
      <c r="BH49" s="1062"/>
      <c r="BI49" s="1062"/>
      <c r="BJ49" s="1062"/>
      <c r="BK49" s="1062"/>
      <c r="BL49" s="1062"/>
      <c r="BM49" s="1062"/>
      <c r="BN49" s="1062"/>
      <c r="BO49" s="1062"/>
      <c r="BP49" s="1062"/>
      <c r="BQ49" s="1062"/>
      <c r="BR49" s="1062"/>
      <c r="BS49" s="1062"/>
      <c r="BT49" s="1062"/>
      <c r="BU49" s="1062"/>
      <c r="BV49" s="1062"/>
      <c r="BW49" s="1062"/>
      <c r="BX49" s="1062"/>
      <c r="BY49" s="1062"/>
      <c r="BZ49" s="1062"/>
      <c r="CA49" s="1062"/>
      <c r="CB49" s="1062"/>
    </row>
    <row r="50" spans="1:80" s="523" customFormat="1" ht="14.1" customHeight="1">
      <c r="A50" s="527"/>
      <c r="B50" s="525"/>
      <c r="C50" s="1270" t="s">
        <v>301</v>
      </c>
      <c r="D50" s="1"/>
      <c r="E50" s="1"/>
      <c r="F50" s="1"/>
      <c r="G50" s="1"/>
      <c r="H50" s="1"/>
      <c r="I50" s="1270"/>
      <c r="J50" s="1270"/>
      <c r="K50" s="1270"/>
      <c r="L50" s="1270"/>
      <c r="M50" s="1270"/>
      <c r="N50" s="1270"/>
      <c r="O50" s="1270"/>
      <c r="P50" s="1270"/>
      <c r="Q50" s="1270"/>
      <c r="R50" s="1270"/>
      <c r="S50" s="1270"/>
      <c r="T50" s="1270"/>
      <c r="U50" s="5"/>
      <c r="V50" s="68"/>
      <c r="W50" s="68"/>
      <c r="X50" s="1270"/>
      <c r="Y50" s="68"/>
      <c r="Z50" s="68"/>
      <c r="AA50" s="5"/>
      <c r="AB50" s="5"/>
      <c r="AC50" s="5"/>
      <c r="AD50" s="68"/>
      <c r="AE50" s="1270"/>
      <c r="AF50" s="63"/>
      <c r="AG50" s="1270"/>
      <c r="AH50" s="5"/>
      <c r="AI50" s="1308"/>
      <c r="AJ50" s="1308"/>
      <c r="AK50" s="1308"/>
      <c r="AL50" s="1308"/>
      <c r="AM50" s="1308"/>
      <c r="AN50" s="1308"/>
      <c r="AO50" s="1308"/>
      <c r="AP50" s="1308"/>
      <c r="AQ50" s="1308"/>
      <c r="AR50" s="1308"/>
      <c r="AS50" s="5"/>
      <c r="AT50" s="5"/>
      <c r="AU50" s="5"/>
      <c r="AV50" s="5"/>
      <c r="AW50" s="39"/>
      <c r="BA50" s="1062"/>
      <c r="BB50" s="1062"/>
      <c r="BC50" s="1062"/>
      <c r="BD50" s="1062"/>
      <c r="BE50" s="1062"/>
      <c r="BF50" s="1062"/>
      <c r="BG50" s="1062"/>
      <c r="BH50" s="1062"/>
      <c r="BI50" s="1062"/>
      <c r="BJ50" s="1062"/>
      <c r="BK50" s="1062"/>
      <c r="BL50" s="1062"/>
      <c r="BM50" s="1062"/>
      <c r="BN50" s="1062"/>
      <c r="BO50" s="1062"/>
      <c r="BP50" s="1062"/>
      <c r="BQ50" s="1062"/>
      <c r="BR50" s="1062"/>
      <c r="BS50" s="1062"/>
      <c r="BT50" s="1062"/>
      <c r="BU50" s="1062"/>
      <c r="BV50" s="1062"/>
      <c r="BW50" s="1062"/>
      <c r="BX50" s="1062"/>
      <c r="BY50" s="1062"/>
      <c r="BZ50" s="1062"/>
      <c r="CA50" s="1062"/>
      <c r="CB50" s="1062"/>
    </row>
    <row r="51" spans="1:80" s="523" customFormat="1" ht="14.1" customHeight="1">
      <c r="A51" s="527"/>
      <c r="B51" s="525"/>
      <c r="C51" s="5"/>
      <c r="D51" s="5" t="s">
        <v>12</v>
      </c>
      <c r="E51" s="1" t="s">
        <v>197</v>
      </c>
      <c r="F51" s="1"/>
      <c r="G51" s="1"/>
      <c r="H51" s="1"/>
      <c r="I51" s="1"/>
      <c r="J51" s="1"/>
      <c r="K51" s="1"/>
      <c r="L51" s="1"/>
      <c r="M51" s="1"/>
      <c r="N51" s="1"/>
      <c r="O51" s="1"/>
      <c r="P51" s="1"/>
      <c r="Q51" s="1"/>
      <c r="R51" s="1270"/>
      <c r="S51" s="1248"/>
      <c r="T51" s="1248"/>
      <c r="U51" s="35"/>
      <c r="V51" s="36"/>
      <c r="W51" s="36"/>
      <c r="X51" s="1270"/>
      <c r="Y51" s="1270"/>
      <c r="Z51" s="1270"/>
      <c r="AA51" s="5"/>
      <c r="AB51" s="5"/>
      <c r="AC51" s="5"/>
      <c r="AD51" s="153"/>
      <c r="AE51" s="1337"/>
      <c r="AF51" s="502" t="s">
        <v>24</v>
      </c>
      <c r="AG51" s="1925" t="s">
        <v>1365</v>
      </c>
      <c r="AH51" s="1925"/>
      <c r="AI51" s="1925"/>
      <c r="AJ51" s="1925"/>
      <c r="AK51" s="1925"/>
      <c r="AL51" s="1925"/>
      <c r="AM51" s="1925"/>
      <c r="AN51" s="1925"/>
      <c r="AO51" s="1925"/>
      <c r="AP51" s="1925"/>
      <c r="AQ51" s="1925"/>
      <c r="AR51" s="1925"/>
      <c r="AS51" s="1925"/>
      <c r="AT51" s="1925"/>
      <c r="AU51" s="1925"/>
      <c r="AV51" s="1925"/>
      <c r="AW51" s="2029"/>
      <c r="BA51" s="1062"/>
      <c r="BB51" s="1062"/>
      <c r="BC51" s="1062"/>
      <c r="BD51" s="1062"/>
      <c r="BE51" s="1062"/>
      <c r="BF51" s="1062"/>
      <c r="BG51" s="1062"/>
      <c r="BH51" s="1062"/>
      <c r="BI51" s="1062"/>
      <c r="BJ51" s="1062"/>
      <c r="BK51" s="1062"/>
      <c r="BL51" s="1062"/>
      <c r="BM51" s="1062"/>
      <c r="BN51" s="1062"/>
      <c r="BO51" s="1062"/>
      <c r="BP51" s="1062"/>
      <c r="BQ51" s="1062"/>
      <c r="BR51" s="1062"/>
      <c r="BS51" s="1062"/>
      <c r="BT51" s="1062"/>
      <c r="BU51" s="1062"/>
      <c r="BV51" s="1062"/>
      <c r="BW51" s="1062"/>
      <c r="BX51" s="1062"/>
      <c r="BY51" s="1062"/>
      <c r="BZ51" s="1062"/>
      <c r="CA51" s="1062"/>
      <c r="CB51" s="1062"/>
    </row>
    <row r="52" spans="1:80" s="523" customFormat="1" ht="14.1" customHeight="1">
      <c r="A52" s="527"/>
      <c r="B52" s="525"/>
      <c r="C52" s="1270"/>
      <c r="D52" s="1"/>
      <c r="E52" s="1"/>
      <c r="F52" s="1"/>
      <c r="G52" s="1"/>
      <c r="H52" s="1"/>
      <c r="I52" s="1270"/>
      <c r="J52" s="1270"/>
      <c r="K52" s="1270"/>
      <c r="L52" s="1270"/>
      <c r="M52" s="1270"/>
      <c r="N52" s="1270"/>
      <c r="O52" s="1270"/>
      <c r="P52" s="1270"/>
      <c r="Q52" s="1270"/>
      <c r="R52" s="1270"/>
      <c r="S52" s="1270"/>
      <c r="T52" s="1270"/>
      <c r="U52" s="5"/>
      <c r="V52" s="5"/>
      <c r="W52" s="5"/>
      <c r="X52" s="1"/>
      <c r="Y52" s="5"/>
      <c r="Z52" s="5"/>
      <c r="AA52" s="5"/>
      <c r="AB52" s="5"/>
      <c r="AC52" s="5"/>
      <c r="AD52" s="153"/>
      <c r="AE52" s="1337"/>
      <c r="AF52" s="33"/>
      <c r="AG52" s="1925"/>
      <c r="AH52" s="1925"/>
      <c r="AI52" s="1925"/>
      <c r="AJ52" s="1925"/>
      <c r="AK52" s="1925"/>
      <c r="AL52" s="1925"/>
      <c r="AM52" s="1925"/>
      <c r="AN52" s="1925"/>
      <c r="AO52" s="1925"/>
      <c r="AP52" s="1925"/>
      <c r="AQ52" s="1925"/>
      <c r="AR52" s="1925"/>
      <c r="AS52" s="1925"/>
      <c r="AT52" s="1925"/>
      <c r="AU52" s="1925"/>
      <c r="AV52" s="1925"/>
      <c r="AW52" s="2029"/>
      <c r="BA52" s="1062"/>
      <c r="BB52" s="1062"/>
      <c r="BC52" s="1062"/>
      <c r="BD52" s="1062"/>
      <c r="BE52" s="1062"/>
      <c r="BF52" s="1062"/>
      <c r="BG52" s="1062"/>
      <c r="BH52" s="1062"/>
      <c r="BI52" s="1062"/>
      <c r="BJ52" s="1062"/>
      <c r="BK52" s="1062"/>
      <c r="BL52" s="1062"/>
      <c r="BM52" s="1062"/>
      <c r="BN52" s="1062"/>
      <c r="BO52" s="1062"/>
      <c r="BP52" s="1062"/>
      <c r="BQ52" s="1062"/>
      <c r="BR52" s="1062"/>
      <c r="BS52" s="1062"/>
      <c r="BT52" s="1062"/>
      <c r="BU52" s="1062"/>
      <c r="BV52" s="1062"/>
      <c r="BW52" s="1062"/>
      <c r="BX52" s="1062"/>
      <c r="BY52" s="1062"/>
      <c r="BZ52" s="1062"/>
      <c r="CA52" s="1062"/>
      <c r="CB52" s="1062"/>
    </row>
    <row r="53" spans="1:80" s="523" customFormat="1" ht="14.1" customHeight="1">
      <c r="A53" s="527"/>
      <c r="B53" s="525"/>
      <c r="C53" s="1270"/>
      <c r="D53" s="1"/>
      <c r="E53" s="1"/>
      <c r="F53" s="1"/>
      <c r="G53" s="1"/>
      <c r="H53" s="1"/>
      <c r="I53" s="1279"/>
      <c r="J53" s="1279"/>
      <c r="K53" s="1279"/>
      <c r="L53" s="1270"/>
      <c r="M53" s="1270"/>
      <c r="N53" s="1270"/>
      <c r="O53" s="674"/>
      <c r="P53" s="674"/>
      <c r="Q53" s="674"/>
      <c r="R53" s="674"/>
      <c r="S53" s="674"/>
      <c r="T53" s="674"/>
      <c r="U53" s="674"/>
      <c r="V53" s="674"/>
      <c r="W53" s="674"/>
      <c r="X53" s="674"/>
      <c r="Y53" s="674"/>
      <c r="Z53" s="1270"/>
      <c r="AA53" s="5"/>
      <c r="AB53" s="5"/>
      <c r="AC53" s="5"/>
      <c r="AD53" s="64"/>
      <c r="AE53" s="1337"/>
      <c r="AF53" s="675"/>
      <c r="AG53" s="1337"/>
      <c r="AH53" s="1337"/>
      <c r="AI53" s="1337"/>
      <c r="AJ53" s="1337"/>
      <c r="AK53" s="1337"/>
      <c r="AL53" s="1337"/>
      <c r="AM53" s="1337"/>
      <c r="AN53" s="1337"/>
      <c r="AO53" s="1337"/>
      <c r="AP53" s="1337"/>
      <c r="AQ53" s="1337"/>
      <c r="AR53" s="1337"/>
      <c r="AS53" s="5" ph="1"/>
      <c r="AT53" s="5"/>
      <c r="AU53" s="5"/>
      <c r="AV53" s="5"/>
      <c r="AW53" s="39"/>
      <c r="BA53" s="1062"/>
      <c r="BB53" s="1062"/>
      <c r="BC53" s="1062"/>
      <c r="BD53" s="1062"/>
      <c r="BE53" s="1062"/>
      <c r="BF53" s="1062"/>
      <c r="BG53" s="1062"/>
      <c r="BH53" s="1062"/>
      <c r="BI53" s="1062"/>
      <c r="BJ53" s="1062"/>
      <c r="BK53" s="1062"/>
      <c r="BL53" s="1062"/>
      <c r="BM53" s="1062"/>
      <c r="BN53" s="1062"/>
      <c r="BO53" s="1062"/>
      <c r="BP53" s="1062"/>
      <c r="BQ53" s="1062"/>
      <c r="BR53" s="1062"/>
      <c r="BS53" s="1062"/>
      <c r="BT53" s="1062"/>
      <c r="BU53" s="1062"/>
      <c r="BV53" s="1062"/>
      <c r="BW53" s="1062"/>
      <c r="BX53" s="1062"/>
      <c r="BY53" s="1062"/>
      <c r="BZ53" s="1062"/>
      <c r="CA53" s="1062"/>
      <c r="CB53" s="1062"/>
    </row>
    <row r="54" spans="1:80" s="523" customFormat="1" ht="14.1" customHeight="1">
      <c r="A54" s="527"/>
      <c r="B54" s="525"/>
      <c r="C54" s="1270"/>
      <c r="D54" s="1"/>
      <c r="E54" s="1"/>
      <c r="F54" s="1"/>
      <c r="G54" s="1"/>
      <c r="H54" s="1"/>
      <c r="I54" s="1279"/>
      <c r="J54" s="1279"/>
      <c r="K54" s="1279"/>
      <c r="L54" s="1270"/>
      <c r="M54" s="1270"/>
      <c r="N54" s="1270"/>
      <c r="O54" s="674"/>
      <c r="P54" s="674"/>
      <c r="Q54" s="674"/>
      <c r="R54" s="674"/>
      <c r="S54" s="674"/>
      <c r="T54" s="674"/>
      <c r="U54" s="674"/>
      <c r="V54" s="674"/>
      <c r="W54" s="674"/>
      <c r="X54" s="674"/>
      <c r="Y54" s="674"/>
      <c r="Z54" s="1270"/>
      <c r="AA54" s="5"/>
      <c r="AB54" s="5"/>
      <c r="AC54" s="5"/>
      <c r="AD54" s="64"/>
      <c r="AE54" s="1337"/>
      <c r="AF54" s="675"/>
      <c r="AG54" s="1337"/>
      <c r="AH54" s="1337"/>
      <c r="AI54" s="1337"/>
      <c r="AJ54" s="1337"/>
      <c r="AK54" s="1337"/>
      <c r="AL54" s="1337"/>
      <c r="AM54" s="1337"/>
      <c r="AN54" s="1337"/>
      <c r="AO54" s="1337"/>
      <c r="AP54" s="1337"/>
      <c r="AQ54" s="1337"/>
      <c r="AR54" s="1337"/>
      <c r="AS54" s="5"/>
      <c r="AT54" s="5"/>
      <c r="AU54" s="5"/>
      <c r="AV54" s="5"/>
      <c r="AW54" s="39"/>
      <c r="BA54" s="1062"/>
      <c r="BB54" s="1062"/>
      <c r="BC54" s="1062"/>
      <c r="BD54" s="1062"/>
      <c r="BE54" s="1062"/>
      <c r="BF54" s="1062"/>
      <c r="BG54" s="1062"/>
      <c r="BH54" s="1062"/>
      <c r="BI54" s="1062"/>
      <c r="BJ54" s="1062"/>
      <c r="BK54" s="1062"/>
      <c r="BL54" s="1062"/>
      <c r="BM54" s="1062"/>
      <c r="BN54" s="1062"/>
      <c r="BO54" s="1062"/>
      <c r="BP54" s="1062"/>
      <c r="BQ54" s="1062"/>
      <c r="BR54" s="1062"/>
      <c r="BS54" s="1062"/>
      <c r="BT54" s="1062"/>
      <c r="BU54" s="1062"/>
      <c r="BV54" s="1062"/>
      <c r="BW54" s="1062"/>
      <c r="BX54" s="1062"/>
      <c r="BY54" s="1062"/>
      <c r="BZ54" s="1062"/>
      <c r="CA54" s="1062"/>
      <c r="CB54" s="1062"/>
    </row>
    <row r="55" spans="1:80" s="523" customFormat="1" ht="14.1" customHeight="1" thickBot="1">
      <c r="B55" s="532"/>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83"/>
      <c r="AG55" s="45"/>
      <c r="AH55" s="45"/>
      <c r="AI55" s="45"/>
      <c r="AJ55" s="45"/>
      <c r="AK55" s="45"/>
      <c r="AL55" s="45"/>
      <c r="AM55" s="45"/>
      <c r="AN55" s="45"/>
      <c r="AO55" s="45"/>
      <c r="AP55" s="45"/>
      <c r="AQ55" s="45"/>
      <c r="AR55" s="45"/>
      <c r="AS55" s="45"/>
      <c r="AT55" s="45"/>
      <c r="AU55" s="45"/>
      <c r="AV55" s="45"/>
      <c r="AW55" s="84"/>
      <c r="BA55" s="1062"/>
      <c r="BB55" s="1062"/>
      <c r="BC55" s="1062"/>
      <c r="BD55" s="1062"/>
      <c r="BE55" s="1062"/>
      <c r="BF55" s="1062"/>
      <c r="BG55" s="1062"/>
      <c r="BH55" s="1062"/>
      <c r="BI55" s="1062"/>
      <c r="BJ55" s="1062"/>
      <c r="BK55" s="1062"/>
      <c r="BL55" s="1062"/>
      <c r="BM55" s="1062"/>
      <c r="BN55" s="1062"/>
      <c r="BO55" s="1062"/>
      <c r="BP55" s="1062"/>
      <c r="BQ55" s="1062"/>
      <c r="BR55" s="1062"/>
      <c r="BS55" s="1062"/>
      <c r="BT55" s="1062"/>
      <c r="BU55" s="1062"/>
      <c r="BV55" s="1062"/>
      <c r="BW55" s="1062"/>
      <c r="BX55" s="1062"/>
      <c r="BY55" s="1062"/>
      <c r="BZ55" s="1062"/>
      <c r="CA55" s="1062"/>
      <c r="CB55" s="1062"/>
    </row>
    <row r="56" spans="1:80" s="523" customFormat="1" ht="14.1" customHeight="1">
      <c r="A56" s="527"/>
      <c r="AQ56" s="523" ph="1"/>
      <c r="AR56" s="523" ph="1"/>
      <c r="AS56" s="531"/>
      <c r="AT56" s="531"/>
      <c r="AU56" s="531"/>
      <c r="AV56" s="531"/>
      <c r="AW56" s="531"/>
      <c r="AX56" s="531"/>
      <c r="AY56" s="531"/>
      <c r="AZ56" s="531"/>
      <c r="BA56" s="1062"/>
      <c r="BB56" s="1062"/>
      <c r="BC56" s="1062"/>
      <c r="BD56" s="1062"/>
      <c r="BE56" s="1062"/>
      <c r="BF56" s="1062"/>
      <c r="BG56" s="1062"/>
      <c r="BH56" s="1062"/>
      <c r="BI56" s="1062"/>
      <c r="BJ56" s="1062"/>
      <c r="BK56" s="1062"/>
      <c r="BL56" s="1062"/>
      <c r="BM56" s="1062"/>
      <c r="BN56" s="1062"/>
      <c r="BO56" s="1062"/>
      <c r="BP56" s="1062"/>
      <c r="BQ56" s="1062"/>
      <c r="BR56" s="1062"/>
      <c r="BS56" s="1062"/>
      <c r="BT56" s="1062"/>
      <c r="BU56" s="1062"/>
      <c r="BV56" s="1062"/>
      <c r="BW56" s="1062"/>
      <c r="BX56" s="1062"/>
      <c r="BY56" s="1062"/>
      <c r="BZ56" s="1062"/>
      <c r="CA56" s="1062"/>
      <c r="CB56" s="1062"/>
    </row>
    <row r="57" spans="1:80" s="523" customFormat="1" ht="14.1" customHeight="1">
      <c r="A57" s="527"/>
      <c r="AQ57" s="523" ph="1"/>
      <c r="AR57" s="523" ph="1"/>
      <c r="AS57" s="533"/>
      <c r="AT57" s="533"/>
      <c r="AU57" s="533"/>
      <c r="AV57" s="533"/>
      <c r="AW57" s="533"/>
      <c r="AX57" s="533"/>
      <c r="AY57" s="533"/>
      <c r="AZ57" s="533"/>
    </row>
    <row r="58" spans="1:80" s="523" customFormat="1" ht="14.1" customHeight="1">
      <c r="A58" s="527"/>
    </row>
    <row r="59" spans="1:80" s="523" customFormat="1" ht="14.1" customHeight="1">
      <c r="A59" s="527"/>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row>
    <row r="60" spans="1:80" s="523" customFormat="1" ht="14.1" customHeight="1">
      <c r="AQ60" s="523" ph="1"/>
      <c r="AR60" s="523" ph="1"/>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row>
    <row r="63" spans="1:80" s="523" customFormat="1" ht="13.5" customHeight="1">
      <c r="AS63" s="523" ph="1"/>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row>
    <row r="64" spans="1:80" s="523" customFormat="1" ht="13.5" customHeight="1">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row>
    <row r="65" spans="43:80" s="523" customFormat="1">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row>
    <row r="66" spans="43:80" s="523" customFormat="1">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row>
    <row r="67" spans="43:80" s="523" customFormat="1" ht="19.5">
      <c r="AS67" s="523" ph="1"/>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row>
    <row r="68" spans="43:80" s="523" customFormat="1" ht="19.5">
      <c r="AS68" s="523" ph="1"/>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row>
    <row r="69" spans="43:80" s="523" customFormat="1">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row>
    <row r="70" spans="43:80" s="523" customFormat="1">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row>
    <row r="71" spans="43:80" s="523" customFormat="1" ht="19.5">
      <c r="AQ71" s="523" ph="1"/>
      <c r="AR71" s="523" ph="1"/>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row>
    <row r="72" spans="43:80" ht="19.5">
      <c r="AQ72" s="5" ph="1"/>
      <c r="AR72" s="5" ph="1"/>
    </row>
    <row r="79" spans="43:80" ht="19.5">
      <c r="AQ79" s="5" ph="1"/>
      <c r="AR79" s="5" ph="1"/>
      <c r="AS79" s="5" ph="1"/>
    </row>
    <row r="87" spans="43:45" ht="19.5">
      <c r="AQ87" s="5" ph="1"/>
      <c r="AR87" s="5" ph="1"/>
    </row>
    <row r="90" spans="43:45" ht="19.5">
      <c r="AQ90" s="5" ph="1"/>
      <c r="AR90" s="5" ph="1"/>
      <c r="AS90" s="5" ph="1"/>
    </row>
    <row r="91" spans="43:45" ht="19.5">
      <c r="AQ91" s="5" ph="1"/>
      <c r="AR91" s="5" ph="1"/>
      <c r="AS91" s="5" ph="1"/>
    </row>
    <row r="93" spans="43:45" ht="19.5">
      <c r="AQ93" s="5" ph="1"/>
      <c r="AR93" s="5" ph="1"/>
      <c r="AS93" s="5" ph="1"/>
    </row>
  </sheetData>
  <mergeCells count="454">
    <mergeCell ref="O43:P43"/>
    <mergeCell ref="AG42:AH42"/>
    <mergeCell ref="AU43:AV43"/>
    <mergeCell ref="E45:AE45"/>
    <mergeCell ref="AG46:AW48"/>
    <mergeCell ref="E47:AE47"/>
    <mergeCell ref="E48:AE48"/>
    <mergeCell ref="AG51:AW52"/>
    <mergeCell ref="AI43:AJ43"/>
    <mergeCell ref="AK43:AL43"/>
    <mergeCell ref="AM43:AN43"/>
    <mergeCell ref="AO43:AP43"/>
    <mergeCell ref="AQ43:AR43"/>
    <mergeCell ref="AS43:AT43"/>
    <mergeCell ref="W43:X43"/>
    <mergeCell ref="Y43:Z43"/>
    <mergeCell ref="AA43:AB43"/>
    <mergeCell ref="AC43:AD43"/>
    <mergeCell ref="AE43:AF43"/>
    <mergeCell ref="AG43:AH43"/>
    <mergeCell ref="D43:E43"/>
    <mergeCell ref="G43:H43"/>
    <mergeCell ref="I43:J43"/>
    <mergeCell ref="K43:L43"/>
    <mergeCell ref="M43:N43"/>
    <mergeCell ref="Q43:R43"/>
    <mergeCell ref="S43:T43"/>
    <mergeCell ref="U43:V43"/>
    <mergeCell ref="AU41:AV41"/>
    <mergeCell ref="D42:E42"/>
    <mergeCell ref="G42:H42"/>
    <mergeCell ref="I42:J42"/>
    <mergeCell ref="K42:L42"/>
    <mergeCell ref="M42:N42"/>
    <mergeCell ref="O42:P42"/>
    <mergeCell ref="Q42:R42"/>
    <mergeCell ref="S42:T42"/>
    <mergeCell ref="U42:V42"/>
    <mergeCell ref="AI41:AJ41"/>
    <mergeCell ref="AK41:AL41"/>
    <mergeCell ref="AM41:AN41"/>
    <mergeCell ref="AO41:AP41"/>
    <mergeCell ref="AQ41:AR41"/>
    <mergeCell ref="AS41:AT41"/>
    <mergeCell ref="W41:X41"/>
    <mergeCell ref="Y41:Z41"/>
    <mergeCell ref="AA41:AB41"/>
    <mergeCell ref="AC41:AD41"/>
    <mergeCell ref="AU42:AV42"/>
    <mergeCell ref="AI42:AJ42"/>
    <mergeCell ref="AK40:AL40"/>
    <mergeCell ref="AM40:AN40"/>
    <mergeCell ref="AO40:AP40"/>
    <mergeCell ref="AQ40:AR40"/>
    <mergeCell ref="AS40:AT40"/>
    <mergeCell ref="AQ42:AR42"/>
    <mergeCell ref="AS42:AT42"/>
    <mergeCell ref="W40:X40"/>
    <mergeCell ref="Y40:Z40"/>
    <mergeCell ref="AA40:AB40"/>
    <mergeCell ref="AC40:AD40"/>
    <mergeCell ref="AE40:AF40"/>
    <mergeCell ref="AG40:AH40"/>
    <mergeCell ref="AK42:AL42"/>
    <mergeCell ref="AM42:AN42"/>
    <mergeCell ref="AO42:AP42"/>
    <mergeCell ref="W42:X42"/>
    <mergeCell ref="Y42:Z42"/>
    <mergeCell ref="AA42:AB42"/>
    <mergeCell ref="AC42:AD42"/>
    <mergeCell ref="AE42:AF42"/>
    <mergeCell ref="AE41:AF41"/>
    <mergeCell ref="AG41:AH41"/>
    <mergeCell ref="D41:E41"/>
    <mergeCell ref="G41:H41"/>
    <mergeCell ref="I41:J41"/>
    <mergeCell ref="K41:L41"/>
    <mergeCell ref="M41:N41"/>
    <mergeCell ref="O41:P41"/>
    <mergeCell ref="Q41:R41"/>
    <mergeCell ref="S41:T41"/>
    <mergeCell ref="U41:V41"/>
    <mergeCell ref="AU39:AV39"/>
    <mergeCell ref="D40:E40"/>
    <mergeCell ref="G40:H40"/>
    <mergeCell ref="I40:J40"/>
    <mergeCell ref="K40:L40"/>
    <mergeCell ref="M40:N40"/>
    <mergeCell ref="O40:P40"/>
    <mergeCell ref="Q40:R40"/>
    <mergeCell ref="S40:T40"/>
    <mergeCell ref="U40:V40"/>
    <mergeCell ref="AI39:AJ39"/>
    <mergeCell ref="AK39:AL39"/>
    <mergeCell ref="AM39:AN39"/>
    <mergeCell ref="AO39:AP39"/>
    <mergeCell ref="AQ39:AR39"/>
    <mergeCell ref="AS39:AT39"/>
    <mergeCell ref="W39:X39"/>
    <mergeCell ref="Y39:Z39"/>
    <mergeCell ref="AA39:AB39"/>
    <mergeCell ref="AC39:AD39"/>
    <mergeCell ref="AE39:AF39"/>
    <mergeCell ref="AG39:AH39"/>
    <mergeCell ref="AU40:AV40"/>
    <mergeCell ref="AI40:AJ40"/>
    <mergeCell ref="AK38:AL38"/>
    <mergeCell ref="AM38:AN38"/>
    <mergeCell ref="AO38:AP38"/>
    <mergeCell ref="AQ38:AR38"/>
    <mergeCell ref="AS38:AT38"/>
    <mergeCell ref="W38:X38"/>
    <mergeCell ref="Y38:Z38"/>
    <mergeCell ref="AA38:AB38"/>
    <mergeCell ref="AC38:AD38"/>
    <mergeCell ref="AE38:AF38"/>
    <mergeCell ref="AG38:AH38"/>
    <mergeCell ref="D39:E39"/>
    <mergeCell ref="G39:H39"/>
    <mergeCell ref="I39:J39"/>
    <mergeCell ref="K39:L39"/>
    <mergeCell ref="M39:N39"/>
    <mergeCell ref="O39:P39"/>
    <mergeCell ref="Q39:R39"/>
    <mergeCell ref="S39:T39"/>
    <mergeCell ref="U39:V39"/>
    <mergeCell ref="AU37:AV37"/>
    <mergeCell ref="D38:E38"/>
    <mergeCell ref="G38:H38"/>
    <mergeCell ref="I38:J38"/>
    <mergeCell ref="K38:L38"/>
    <mergeCell ref="M38:N38"/>
    <mergeCell ref="O38:P38"/>
    <mergeCell ref="Q38:R38"/>
    <mergeCell ref="S38:T38"/>
    <mergeCell ref="U38:V38"/>
    <mergeCell ref="AI37:AJ37"/>
    <mergeCell ref="AK37:AL37"/>
    <mergeCell ref="AM37:AN37"/>
    <mergeCell ref="AO37:AP37"/>
    <mergeCell ref="AQ37:AR37"/>
    <mergeCell ref="AS37:AT37"/>
    <mergeCell ref="W37:X37"/>
    <mergeCell ref="Y37:Z37"/>
    <mergeCell ref="AA37:AB37"/>
    <mergeCell ref="AC37:AD37"/>
    <mergeCell ref="AE37:AF37"/>
    <mergeCell ref="AG37:AH37"/>
    <mergeCell ref="AU38:AV38"/>
    <mergeCell ref="AI38:AJ38"/>
    <mergeCell ref="AK36:AL36"/>
    <mergeCell ref="AM36:AN36"/>
    <mergeCell ref="AO36:AP36"/>
    <mergeCell ref="AQ36:AR36"/>
    <mergeCell ref="AS36:AT36"/>
    <mergeCell ref="W36:X36"/>
    <mergeCell ref="Y36:Z36"/>
    <mergeCell ref="AA36:AB36"/>
    <mergeCell ref="AC36:AD36"/>
    <mergeCell ref="AE36:AF36"/>
    <mergeCell ref="AG36:AH36"/>
    <mergeCell ref="D37:E37"/>
    <mergeCell ref="G37:H37"/>
    <mergeCell ref="I37:J37"/>
    <mergeCell ref="K37:L37"/>
    <mergeCell ref="M37:N37"/>
    <mergeCell ref="O37:P37"/>
    <mergeCell ref="Q37:R37"/>
    <mergeCell ref="S37:T37"/>
    <mergeCell ref="U37:V37"/>
    <mergeCell ref="AU35:AV35"/>
    <mergeCell ref="D36:E36"/>
    <mergeCell ref="G36:H36"/>
    <mergeCell ref="I36:J36"/>
    <mergeCell ref="K36:L36"/>
    <mergeCell ref="M36:N36"/>
    <mergeCell ref="O36:P36"/>
    <mergeCell ref="Q36:R36"/>
    <mergeCell ref="S36:T36"/>
    <mergeCell ref="U36:V36"/>
    <mergeCell ref="AI35:AJ35"/>
    <mergeCell ref="AK35:AL35"/>
    <mergeCell ref="AM35:AN35"/>
    <mergeCell ref="AO35:AP35"/>
    <mergeCell ref="AQ35:AR35"/>
    <mergeCell ref="AS35:AT35"/>
    <mergeCell ref="W35:X35"/>
    <mergeCell ref="Y35:Z35"/>
    <mergeCell ref="AA35:AB35"/>
    <mergeCell ref="AC35:AD35"/>
    <mergeCell ref="AE35:AF35"/>
    <mergeCell ref="AG35:AH35"/>
    <mergeCell ref="AU36:AV36"/>
    <mergeCell ref="AI36:AJ36"/>
    <mergeCell ref="AK34:AL34"/>
    <mergeCell ref="AM34:AN34"/>
    <mergeCell ref="AO34:AP34"/>
    <mergeCell ref="AQ34:AR34"/>
    <mergeCell ref="AS34:AT34"/>
    <mergeCell ref="W34:X34"/>
    <mergeCell ref="Y34:Z34"/>
    <mergeCell ref="AA34:AB34"/>
    <mergeCell ref="AC34:AD34"/>
    <mergeCell ref="AE34:AF34"/>
    <mergeCell ref="AG34:AH34"/>
    <mergeCell ref="G35:H35"/>
    <mergeCell ref="I35:J35"/>
    <mergeCell ref="K35:L35"/>
    <mergeCell ref="M35:N35"/>
    <mergeCell ref="O35:P35"/>
    <mergeCell ref="Q35:R35"/>
    <mergeCell ref="S35:T35"/>
    <mergeCell ref="U35:V35"/>
    <mergeCell ref="AI34:AJ34"/>
    <mergeCell ref="BB33:CE37"/>
    <mergeCell ref="D34:E34"/>
    <mergeCell ref="G34:H34"/>
    <mergeCell ref="I34:J34"/>
    <mergeCell ref="K34:L34"/>
    <mergeCell ref="M34:N34"/>
    <mergeCell ref="O34:P34"/>
    <mergeCell ref="Q34:R34"/>
    <mergeCell ref="S34:T34"/>
    <mergeCell ref="U34:V34"/>
    <mergeCell ref="AK33:AL33"/>
    <mergeCell ref="AM33:AN33"/>
    <mergeCell ref="AO33:AP33"/>
    <mergeCell ref="AQ33:AR33"/>
    <mergeCell ref="AS33:AT33"/>
    <mergeCell ref="AU33:AV33"/>
    <mergeCell ref="Y33:Z33"/>
    <mergeCell ref="AA33:AB33"/>
    <mergeCell ref="AC33:AD33"/>
    <mergeCell ref="AE33:AF33"/>
    <mergeCell ref="AG33:AH33"/>
    <mergeCell ref="AI33:AJ33"/>
    <mergeCell ref="AU34:AV34"/>
    <mergeCell ref="D35:E35"/>
    <mergeCell ref="G33:H33"/>
    <mergeCell ref="I33:J33"/>
    <mergeCell ref="K33:L33"/>
    <mergeCell ref="M33:N33"/>
    <mergeCell ref="O33:P33"/>
    <mergeCell ref="Q33:R33"/>
    <mergeCell ref="S33:T33"/>
    <mergeCell ref="U33:V33"/>
    <mergeCell ref="W33:X33"/>
    <mergeCell ref="BB31:CE32"/>
    <mergeCell ref="I32:J32"/>
    <mergeCell ref="K32:L32"/>
    <mergeCell ref="M32:N32"/>
    <mergeCell ref="O32:P32"/>
    <mergeCell ref="Q32:R32"/>
    <mergeCell ref="S32:T32"/>
    <mergeCell ref="U32:V32"/>
    <mergeCell ref="AC32:AD32"/>
    <mergeCell ref="AE32:AF32"/>
    <mergeCell ref="I31:V31"/>
    <mergeCell ref="W31:Z32"/>
    <mergeCell ref="AA31:AB32"/>
    <mergeCell ref="AC31:AP31"/>
    <mergeCell ref="AQ31:AT32"/>
    <mergeCell ref="AU31:AV32"/>
    <mergeCell ref="AG32:AH32"/>
    <mergeCell ref="AI32:AJ32"/>
    <mergeCell ref="AK32:AL32"/>
    <mergeCell ref="AM32:AN32"/>
    <mergeCell ref="AO32:AP32"/>
    <mergeCell ref="D30:F30"/>
    <mergeCell ref="I30:AB30"/>
    <mergeCell ref="AC30:AV30"/>
    <mergeCell ref="AS26:AT26"/>
    <mergeCell ref="N27:O27"/>
    <mergeCell ref="Q27:R27"/>
    <mergeCell ref="T27:U27"/>
    <mergeCell ref="W27:X27"/>
    <mergeCell ref="Y27:Z27"/>
    <mergeCell ref="AB27:AC27"/>
    <mergeCell ref="AE27:AF27"/>
    <mergeCell ref="AH27:AI27"/>
    <mergeCell ref="AJ27:AK27"/>
    <mergeCell ref="AB26:AC26"/>
    <mergeCell ref="AE26:AF26"/>
    <mergeCell ref="AH26:AI26"/>
    <mergeCell ref="AJ26:AK26"/>
    <mergeCell ref="AM26:AN26"/>
    <mergeCell ref="AP26:AQ26"/>
    <mergeCell ref="D19:D27"/>
    <mergeCell ref="AJ24:AK24"/>
    <mergeCell ref="AM24:AN24"/>
    <mergeCell ref="AJ25:AK25"/>
    <mergeCell ref="AM25:AN25"/>
    <mergeCell ref="AP25:AQ25"/>
    <mergeCell ref="AS25:AT25"/>
    <mergeCell ref="K26:M27"/>
    <mergeCell ref="N26:O26"/>
    <mergeCell ref="Q26:R26"/>
    <mergeCell ref="T26:U26"/>
    <mergeCell ref="W26:X26"/>
    <mergeCell ref="Y26:Z26"/>
    <mergeCell ref="AM27:AN27"/>
    <mergeCell ref="AP27:AQ27"/>
    <mergeCell ref="AS27:AT27"/>
    <mergeCell ref="AJ23:AK23"/>
    <mergeCell ref="AM23:AN23"/>
    <mergeCell ref="AP23:AQ23"/>
    <mergeCell ref="AS23:AT23"/>
    <mergeCell ref="G24:J27"/>
    <mergeCell ref="K24:M25"/>
    <mergeCell ref="N24:O24"/>
    <mergeCell ref="Q24:R24"/>
    <mergeCell ref="T24:U24"/>
    <mergeCell ref="W24:X24"/>
    <mergeCell ref="AP24:AQ24"/>
    <mergeCell ref="AS24:AT24"/>
    <mergeCell ref="N25:O25"/>
    <mergeCell ref="Q25:R25"/>
    <mergeCell ref="T25:U25"/>
    <mergeCell ref="W25:X25"/>
    <mergeCell ref="Y25:Z25"/>
    <mergeCell ref="AB25:AC25"/>
    <mergeCell ref="AE25:AF25"/>
    <mergeCell ref="AH25:AI25"/>
    <mergeCell ref="Y24:Z24"/>
    <mergeCell ref="AB24:AC24"/>
    <mergeCell ref="AE24:AF24"/>
    <mergeCell ref="AH24:AI24"/>
    <mergeCell ref="AS21:AT21"/>
    <mergeCell ref="E22:F27"/>
    <mergeCell ref="G22:M23"/>
    <mergeCell ref="N22:O22"/>
    <mergeCell ref="Q22:R22"/>
    <mergeCell ref="T22:U22"/>
    <mergeCell ref="W22:X22"/>
    <mergeCell ref="E19:F21"/>
    <mergeCell ref="AP22:AQ22"/>
    <mergeCell ref="AS22:AT22"/>
    <mergeCell ref="N23:O23"/>
    <mergeCell ref="Q23:R23"/>
    <mergeCell ref="T23:U23"/>
    <mergeCell ref="W23:X23"/>
    <mergeCell ref="Y23:Z23"/>
    <mergeCell ref="AB23:AC23"/>
    <mergeCell ref="AE23:AF23"/>
    <mergeCell ref="AH23:AI23"/>
    <mergeCell ref="Y22:Z22"/>
    <mergeCell ref="AB22:AC22"/>
    <mergeCell ref="AE22:AF22"/>
    <mergeCell ref="AH22:AI22"/>
    <mergeCell ref="AJ22:AK22"/>
    <mergeCell ref="AM22:AN22"/>
    <mergeCell ref="AB21:AC21"/>
    <mergeCell ref="AE21:AF21"/>
    <mergeCell ref="AH21:AI21"/>
    <mergeCell ref="AB20:AC20"/>
    <mergeCell ref="AE20:AF20"/>
    <mergeCell ref="AH20:AI20"/>
    <mergeCell ref="AJ20:AK20"/>
    <mergeCell ref="AM20:AN20"/>
    <mergeCell ref="AP20:AQ20"/>
    <mergeCell ref="AJ21:AK21"/>
    <mergeCell ref="AM21:AN21"/>
    <mergeCell ref="AP21:AQ21"/>
    <mergeCell ref="AB19:AC19"/>
    <mergeCell ref="AE19:AF19"/>
    <mergeCell ref="AH19:AI19"/>
    <mergeCell ref="AJ19:AK19"/>
    <mergeCell ref="G19:M19"/>
    <mergeCell ref="N19:O19"/>
    <mergeCell ref="Q19:R19"/>
    <mergeCell ref="T19:U19"/>
    <mergeCell ref="AS20:AT20"/>
    <mergeCell ref="G20:J21"/>
    <mergeCell ref="K20:M20"/>
    <mergeCell ref="N20:O20"/>
    <mergeCell ref="Q20:R20"/>
    <mergeCell ref="T20:U20"/>
    <mergeCell ref="W20:X20"/>
    <mergeCell ref="Y20:Z20"/>
    <mergeCell ref="W19:X19"/>
    <mergeCell ref="Y19:Z19"/>
    <mergeCell ref="K21:M21"/>
    <mergeCell ref="N21:O21"/>
    <mergeCell ref="Q21:R21"/>
    <mergeCell ref="T21:U21"/>
    <mergeCell ref="W21:X21"/>
    <mergeCell ref="Y21:Z21"/>
    <mergeCell ref="AM17:AN17"/>
    <mergeCell ref="AP17:AQ17"/>
    <mergeCell ref="AS17:AT17"/>
    <mergeCell ref="AE17:AF17"/>
    <mergeCell ref="AH17:AI17"/>
    <mergeCell ref="AJ17:AK17"/>
    <mergeCell ref="AM19:AN19"/>
    <mergeCell ref="AP19:AQ19"/>
    <mergeCell ref="AS19:AT19"/>
    <mergeCell ref="AM16:AN16"/>
    <mergeCell ref="AP16:AQ16"/>
    <mergeCell ref="AS16:AT16"/>
    <mergeCell ref="G17:J18"/>
    <mergeCell ref="K17:M17"/>
    <mergeCell ref="N17:O17"/>
    <mergeCell ref="Q17:R17"/>
    <mergeCell ref="T17:U17"/>
    <mergeCell ref="K18:M18"/>
    <mergeCell ref="N18:O18"/>
    <mergeCell ref="Q18:R18"/>
    <mergeCell ref="T18:U18"/>
    <mergeCell ref="W18:X18"/>
    <mergeCell ref="Y18:Z18"/>
    <mergeCell ref="AB18:AC18"/>
    <mergeCell ref="W17:X17"/>
    <mergeCell ref="Y17:Z17"/>
    <mergeCell ref="AB17:AC17"/>
    <mergeCell ref="AE18:AF18"/>
    <mergeCell ref="AH18:AI18"/>
    <mergeCell ref="AJ18:AK18"/>
    <mergeCell ref="AM18:AN18"/>
    <mergeCell ref="AP18:AQ18"/>
    <mergeCell ref="AS18:AT18"/>
    <mergeCell ref="D15:M15"/>
    <mergeCell ref="N15:O15"/>
    <mergeCell ref="Q15:R15"/>
    <mergeCell ref="T15:U15"/>
    <mergeCell ref="W15:X15"/>
    <mergeCell ref="Y15:Z15"/>
    <mergeCell ref="AS15:AT15"/>
    <mergeCell ref="D16:F18"/>
    <mergeCell ref="G16:M16"/>
    <mergeCell ref="N16:O16"/>
    <mergeCell ref="Q16:R16"/>
    <mergeCell ref="T16:U16"/>
    <mergeCell ref="W16:X16"/>
    <mergeCell ref="Y16:Z16"/>
    <mergeCell ref="AB16:AC16"/>
    <mergeCell ref="AE16:AF16"/>
    <mergeCell ref="AB15:AC15"/>
    <mergeCell ref="AE15:AF15"/>
    <mergeCell ref="AH15:AI15"/>
    <mergeCell ref="AJ15:AK15"/>
    <mergeCell ref="AM15:AN15"/>
    <mergeCell ref="AP15:AQ15"/>
    <mergeCell ref="AH16:AI16"/>
    <mergeCell ref="AJ16:AK16"/>
    <mergeCell ref="AZ2:BD2"/>
    <mergeCell ref="B4:AE4"/>
    <mergeCell ref="AF4:AW4"/>
    <mergeCell ref="AG6:AW9"/>
    <mergeCell ref="AG10:AW11"/>
    <mergeCell ref="D14:M14"/>
    <mergeCell ref="N14:X14"/>
    <mergeCell ref="Y14:AI14"/>
    <mergeCell ref="AJ14:AT14"/>
    <mergeCell ref="B2:AW2"/>
  </mergeCells>
  <phoneticPr fontId="2"/>
  <hyperlinks>
    <hyperlink ref="AZ2" location="目次!A1" display="目次に戻る"/>
  </hyperlinks>
  <printOptions horizontalCentered="1"/>
  <pageMargins left="0.23622047244094491" right="0.23622047244094491" top="0.39370078740157483" bottom="0.39370078740157483" header="0.51181102362204722"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04545" r:id="rId4" name="Check Box 1">
              <controlPr defaultSize="0" autoFill="0" autoLine="0" autoPict="0">
                <anchor moveWithCells="1">
                  <from>
                    <xdr:col>4</xdr:col>
                    <xdr:colOff>104775</xdr:colOff>
                    <xdr:row>52</xdr:row>
                    <xdr:rowOff>133350</xdr:rowOff>
                  </from>
                  <to>
                    <xdr:col>8</xdr:col>
                    <xdr:colOff>104775</xdr:colOff>
                    <xdr:row>53</xdr:row>
                    <xdr:rowOff>123825</xdr:rowOff>
                  </to>
                </anchor>
              </controlPr>
            </control>
          </mc:Choice>
        </mc:AlternateContent>
        <mc:AlternateContent xmlns:mc="http://schemas.openxmlformats.org/markup-compatibility/2006">
          <mc:Choice Requires="x14">
            <control shapeId="1004546" r:id="rId5" name="Check Box 2">
              <controlPr defaultSize="0" autoFill="0" autoLine="0" autoPict="0">
                <anchor moveWithCells="1">
                  <from>
                    <xdr:col>10</xdr:col>
                    <xdr:colOff>28575</xdr:colOff>
                    <xdr:row>52</xdr:row>
                    <xdr:rowOff>133350</xdr:rowOff>
                  </from>
                  <to>
                    <xdr:col>16</xdr:col>
                    <xdr:colOff>38100</xdr:colOff>
                    <xdr:row>53</xdr:row>
                    <xdr:rowOff>123825</xdr:rowOff>
                  </to>
                </anchor>
              </controlPr>
            </control>
          </mc:Choice>
        </mc:AlternateContent>
        <mc:AlternateContent xmlns:mc="http://schemas.openxmlformats.org/markup-compatibility/2006">
          <mc:Choice Requires="x14">
            <control shapeId="1004547" r:id="rId6" name="Check Box 3">
              <controlPr defaultSize="0" autoFill="0" autoLine="0" autoPict="0">
                <anchor moveWithCells="1">
                  <from>
                    <xdr:col>4</xdr:col>
                    <xdr:colOff>104775</xdr:colOff>
                    <xdr:row>51</xdr:row>
                    <xdr:rowOff>38100</xdr:rowOff>
                  </from>
                  <to>
                    <xdr:col>8</xdr:col>
                    <xdr:colOff>114300</xdr:colOff>
                    <xdr:row>52</xdr:row>
                    <xdr:rowOff>28575</xdr:rowOff>
                  </to>
                </anchor>
              </controlPr>
            </control>
          </mc:Choice>
        </mc:AlternateContent>
        <mc:AlternateContent xmlns:mc="http://schemas.openxmlformats.org/markup-compatibility/2006">
          <mc:Choice Requires="x14">
            <control shapeId="1004548" r:id="rId7" name="Check Box 4">
              <controlPr defaultSize="0" autoFill="0" autoLine="0" autoPict="0">
                <anchor moveWithCells="1">
                  <from>
                    <xdr:col>10</xdr:col>
                    <xdr:colOff>38100</xdr:colOff>
                    <xdr:row>51</xdr:row>
                    <xdr:rowOff>38100</xdr:rowOff>
                  </from>
                  <to>
                    <xdr:col>20</xdr:col>
                    <xdr:colOff>0</xdr:colOff>
                    <xdr:row>52</xdr:row>
                    <xdr:rowOff>28575</xdr:rowOff>
                  </to>
                </anchor>
              </controlPr>
            </control>
          </mc:Choice>
        </mc:AlternateContent>
        <mc:AlternateContent xmlns:mc="http://schemas.openxmlformats.org/markup-compatibility/2006">
          <mc:Choice Requires="x14">
            <control shapeId="1004549" r:id="rId8" name="Check Box 5">
              <controlPr defaultSize="0" autoFill="0" autoLine="0" autoPict="0">
                <anchor moveWithCells="1">
                  <from>
                    <xdr:col>26</xdr:col>
                    <xdr:colOff>123825</xdr:colOff>
                    <xdr:row>10</xdr:row>
                    <xdr:rowOff>142875</xdr:rowOff>
                  </from>
                  <to>
                    <xdr:col>30</xdr:col>
                    <xdr:colOff>95250</xdr:colOff>
                    <xdr:row>11</xdr:row>
                    <xdr:rowOff>161925</xdr:rowOff>
                  </to>
                </anchor>
              </controlPr>
            </control>
          </mc:Choice>
        </mc:AlternateContent>
        <mc:AlternateContent xmlns:mc="http://schemas.openxmlformats.org/markup-compatibility/2006">
          <mc:Choice Requires="x14">
            <control shapeId="1004550" r:id="rId9" name="Check Box 6">
              <controlPr defaultSize="0" autoFill="0" autoLine="0" autoPict="0">
                <anchor moveWithCells="1">
                  <from>
                    <xdr:col>22</xdr:col>
                    <xdr:colOff>123825</xdr:colOff>
                    <xdr:row>10</xdr:row>
                    <xdr:rowOff>152400</xdr:rowOff>
                  </from>
                  <to>
                    <xdr:col>26</xdr:col>
                    <xdr:colOff>114300</xdr:colOff>
                    <xdr:row>11</xdr:row>
                    <xdr:rowOff>161925</xdr:rowOff>
                  </to>
                </anchor>
              </controlPr>
            </control>
          </mc:Choice>
        </mc:AlternateContent>
        <mc:AlternateContent xmlns:mc="http://schemas.openxmlformats.org/markup-compatibility/2006">
          <mc:Choice Requires="x14">
            <control shapeId="1004551" r:id="rId10" name="Check Box 7">
              <controlPr defaultSize="0" autoFill="0" autoLine="0" autoPict="0">
                <anchor moveWithCells="1">
                  <from>
                    <xdr:col>27</xdr:col>
                    <xdr:colOff>76200</xdr:colOff>
                    <xdr:row>48</xdr:row>
                    <xdr:rowOff>76200</xdr:rowOff>
                  </from>
                  <to>
                    <xdr:col>31</xdr:col>
                    <xdr:colOff>47625</xdr:colOff>
                    <xdr:row>50</xdr:row>
                    <xdr:rowOff>104775</xdr:rowOff>
                  </to>
                </anchor>
              </controlPr>
            </control>
          </mc:Choice>
        </mc:AlternateContent>
        <mc:AlternateContent xmlns:mc="http://schemas.openxmlformats.org/markup-compatibility/2006">
          <mc:Choice Requires="x14">
            <control shapeId="1004552" r:id="rId11" name="Check Box 8">
              <controlPr defaultSize="0" autoFill="0" autoLine="0" autoPict="0">
                <anchor moveWithCells="1">
                  <from>
                    <xdr:col>23</xdr:col>
                    <xdr:colOff>76200</xdr:colOff>
                    <xdr:row>48</xdr:row>
                    <xdr:rowOff>95250</xdr:rowOff>
                  </from>
                  <to>
                    <xdr:col>27</xdr:col>
                    <xdr:colOff>66675</xdr:colOff>
                    <xdr:row>50</xdr:row>
                    <xdr:rowOff>104775</xdr:rowOff>
                  </to>
                </anchor>
              </controlPr>
            </control>
          </mc:Choice>
        </mc:AlternateContent>
        <mc:AlternateContent xmlns:mc="http://schemas.openxmlformats.org/markup-compatibility/2006">
          <mc:Choice Requires="x14">
            <control shapeId="1004553" r:id="rId12" name="Check Box 9">
              <controlPr defaultSize="0" autoFill="0" autoLine="0" autoPict="0">
                <anchor moveWithCells="1">
                  <from>
                    <xdr:col>18</xdr:col>
                    <xdr:colOff>0</xdr:colOff>
                    <xdr:row>6</xdr:row>
                    <xdr:rowOff>0</xdr:rowOff>
                  </from>
                  <to>
                    <xdr:col>21</xdr:col>
                    <xdr:colOff>104775</xdr:colOff>
                    <xdr:row>6</xdr:row>
                    <xdr:rowOff>161925</xdr:rowOff>
                  </to>
                </anchor>
              </controlPr>
            </control>
          </mc:Choice>
        </mc:AlternateContent>
        <mc:AlternateContent xmlns:mc="http://schemas.openxmlformats.org/markup-compatibility/2006">
          <mc:Choice Requires="x14">
            <control shapeId="1004554" r:id="rId13" name="Check Box 10">
              <controlPr defaultSize="0" autoFill="0" autoLine="0" autoPict="0">
                <anchor moveWithCells="1">
                  <from>
                    <xdr:col>21</xdr:col>
                    <xdr:colOff>114300</xdr:colOff>
                    <xdr:row>6</xdr:row>
                    <xdr:rowOff>0</xdr:rowOff>
                  </from>
                  <to>
                    <xdr:col>25</xdr:col>
                    <xdr:colOff>95250</xdr:colOff>
                    <xdr:row>7</xdr:row>
                    <xdr:rowOff>0</xdr:rowOff>
                  </to>
                </anchor>
              </controlPr>
            </control>
          </mc:Choice>
        </mc:AlternateContent>
        <mc:AlternateContent xmlns:mc="http://schemas.openxmlformats.org/markup-compatibility/2006">
          <mc:Choice Requires="x14">
            <control shapeId="1004555" r:id="rId14" name="Check Box 11">
              <controlPr defaultSize="0" autoFill="0" autoLine="0" autoPict="0">
                <anchor moveWithCells="1">
                  <from>
                    <xdr:col>26</xdr:col>
                    <xdr:colOff>9525</xdr:colOff>
                    <xdr:row>6</xdr:row>
                    <xdr:rowOff>0</xdr:rowOff>
                  </from>
                  <to>
                    <xdr:col>30</xdr:col>
                    <xdr:colOff>47625</xdr:colOff>
                    <xdr:row>7</xdr:row>
                    <xdr:rowOff>0</xdr:rowOff>
                  </to>
                </anchor>
              </controlPr>
            </control>
          </mc:Choice>
        </mc:AlternateContent>
        <mc:AlternateContent xmlns:mc="http://schemas.openxmlformats.org/markup-compatibility/2006">
          <mc:Choice Requires="x14">
            <control shapeId="1004556" r:id="rId15" name="Check Box 12">
              <controlPr defaultSize="0" autoFill="0" autoLine="0" autoPict="0">
                <anchor moveWithCells="1">
                  <from>
                    <xdr:col>26</xdr:col>
                    <xdr:colOff>142875</xdr:colOff>
                    <xdr:row>8</xdr:row>
                    <xdr:rowOff>0</xdr:rowOff>
                  </from>
                  <to>
                    <xdr:col>30</xdr:col>
                    <xdr:colOff>104775</xdr:colOff>
                    <xdr:row>9</xdr:row>
                    <xdr:rowOff>19050</xdr:rowOff>
                  </to>
                </anchor>
              </controlPr>
            </control>
          </mc:Choice>
        </mc:AlternateContent>
        <mc:AlternateContent xmlns:mc="http://schemas.openxmlformats.org/markup-compatibility/2006">
          <mc:Choice Requires="x14">
            <control shapeId="1004557" r:id="rId16" name="Check Box 13">
              <controlPr defaultSize="0" autoFill="0" autoLine="0" autoPict="0">
                <anchor moveWithCells="1">
                  <from>
                    <xdr:col>23</xdr:col>
                    <xdr:colOff>0</xdr:colOff>
                    <xdr:row>8</xdr:row>
                    <xdr:rowOff>9525</xdr:rowOff>
                  </from>
                  <to>
                    <xdr:col>26</xdr:col>
                    <xdr:colOff>133350</xdr:colOff>
                    <xdr:row>9</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CCC"/>
  </sheetPr>
  <dimension ref="A2:BN45"/>
  <sheetViews>
    <sheetView showGridLines="0" view="pageBreakPreview" zoomScaleNormal="100" zoomScaleSheetLayoutView="100" workbookViewId="0">
      <selection activeCell="BA7" sqref="BA7:BA8"/>
    </sheetView>
  </sheetViews>
  <sheetFormatPr defaultColWidth="8" defaultRowHeight="12"/>
  <cols>
    <col min="1" max="1" width="2" style="5" customWidth="1"/>
    <col min="2" max="5" width="2.875" style="5" customWidth="1"/>
    <col min="6" max="6" width="2.625" style="5" customWidth="1"/>
    <col min="7" max="10" width="2.875" style="5" customWidth="1"/>
    <col min="11" max="11" width="4.125" style="5" customWidth="1"/>
    <col min="12" max="44" width="3.125" style="5" customWidth="1"/>
    <col min="45" max="47" width="2.125" style="5" hidden="1" customWidth="1"/>
    <col min="48" max="48" width="1.625" style="5" customWidth="1"/>
    <col min="49" max="72" width="2.375" style="5" customWidth="1"/>
    <col min="73" max="16384" width="8" style="5"/>
  </cols>
  <sheetData>
    <row r="2" spans="1:66" ht="14.1" customHeight="1">
      <c r="B2" s="1872" t="s">
        <v>905</v>
      </c>
      <c r="C2" s="2025"/>
      <c r="D2" s="2025"/>
      <c r="E2" s="2025"/>
      <c r="F2" s="2025"/>
      <c r="G2" s="2025"/>
      <c r="H2" s="2025"/>
      <c r="I2" s="2025"/>
      <c r="J2" s="2025"/>
      <c r="K2" s="2025"/>
      <c r="L2" s="2025"/>
      <c r="M2" s="2025"/>
      <c r="N2" s="2025"/>
      <c r="O2" s="2025"/>
      <c r="P2" s="2025"/>
      <c r="Q2" s="2025"/>
      <c r="R2" s="2025"/>
      <c r="S2" s="2025"/>
      <c r="T2" s="2025"/>
      <c r="U2" s="2025"/>
      <c r="V2" s="2025"/>
      <c r="W2" s="2025"/>
      <c r="X2" s="2025"/>
      <c r="Y2" s="2025"/>
      <c r="Z2" s="2025"/>
      <c r="AA2" s="2025"/>
      <c r="AB2" s="2025"/>
      <c r="AC2" s="2025"/>
      <c r="AD2" s="2025"/>
      <c r="AE2" s="2025"/>
      <c r="AF2" s="2025"/>
      <c r="AG2" s="2025"/>
      <c r="AH2" s="2025"/>
      <c r="AI2" s="2025"/>
      <c r="AJ2" s="2025"/>
      <c r="AK2" s="2025"/>
      <c r="AL2" s="2025"/>
      <c r="AM2" s="2025"/>
      <c r="AN2" s="2025"/>
      <c r="AO2" s="2025"/>
      <c r="AP2" s="2025"/>
      <c r="AQ2" s="2025"/>
      <c r="AR2" s="2025"/>
      <c r="AS2" s="2025"/>
      <c r="AT2" s="2025"/>
      <c r="AU2" s="2025"/>
      <c r="AX2" s="2031" t="s">
        <v>769</v>
      </c>
      <c r="AY2" s="2031"/>
      <c r="AZ2" s="2031"/>
      <c r="BA2" s="2031"/>
      <c r="BB2" s="2031"/>
    </row>
    <row r="3" spans="1:66" ht="15" customHeight="1">
      <c r="B3" s="5" t="s">
        <v>544</v>
      </c>
      <c r="L3" s="154"/>
      <c r="M3" s="154"/>
      <c r="N3" s="154"/>
      <c r="O3" s="154"/>
      <c r="P3" s="154"/>
      <c r="Q3" s="154"/>
      <c r="AF3" s="3162" t="s">
        <v>557</v>
      </c>
      <c r="AG3" s="3162"/>
      <c r="AH3" s="3162"/>
      <c r="AI3" s="3162"/>
      <c r="AJ3" s="3162"/>
      <c r="AK3" s="3162"/>
      <c r="AL3" s="3163"/>
      <c r="AM3" s="3163"/>
      <c r="AN3" s="3164" t="s">
        <v>542</v>
      </c>
      <c r="AO3" s="3164"/>
      <c r="AP3" s="3164"/>
      <c r="AQ3" s="3164"/>
    </row>
    <row r="4" spans="1:66" s="1" customFormat="1" ht="15" thickBot="1">
      <c r="A4" s="6"/>
      <c r="B4" s="6"/>
      <c r="C4" s="6"/>
      <c r="D4" s="6"/>
      <c r="E4" s="6"/>
      <c r="F4" s="6"/>
      <c r="G4" s="822" t="s">
        <v>951</v>
      </c>
      <c r="H4" s="6"/>
      <c r="I4" s="6"/>
      <c r="J4" s="6"/>
      <c r="K4" s="6"/>
      <c r="L4" s="6"/>
      <c r="M4" s="6"/>
      <c r="N4" s="6"/>
      <c r="O4" s="6"/>
      <c r="P4" s="6"/>
      <c r="Q4" s="150"/>
    </row>
    <row r="5" spans="1:66" ht="14.1" customHeight="1">
      <c r="A5" s="6"/>
      <c r="B5" s="3159" t="s">
        <v>39</v>
      </c>
      <c r="C5" s="3153"/>
      <c r="D5" s="3153"/>
      <c r="E5" s="3153"/>
      <c r="F5" s="3154"/>
      <c r="G5" s="3152" t="s">
        <v>40</v>
      </c>
      <c r="H5" s="3153"/>
      <c r="I5" s="3153"/>
      <c r="J5" s="3154"/>
      <c r="K5" s="159" t="s">
        <v>28</v>
      </c>
      <c r="L5" s="159">
        <v>1</v>
      </c>
      <c r="M5" s="159">
        <v>2</v>
      </c>
      <c r="N5" s="159">
        <v>3</v>
      </c>
      <c r="O5" s="159">
        <v>4</v>
      </c>
      <c r="P5" s="159">
        <v>5</v>
      </c>
      <c r="Q5" s="159">
        <v>6</v>
      </c>
      <c r="R5" s="159">
        <v>7</v>
      </c>
      <c r="S5" s="159">
        <v>8</v>
      </c>
      <c r="T5" s="159">
        <v>9</v>
      </c>
      <c r="U5" s="159">
        <v>10</v>
      </c>
      <c r="V5" s="159">
        <v>11</v>
      </c>
      <c r="W5" s="159">
        <v>12</v>
      </c>
      <c r="X5" s="159">
        <v>13</v>
      </c>
      <c r="Y5" s="159">
        <v>14</v>
      </c>
      <c r="Z5" s="159">
        <v>15</v>
      </c>
      <c r="AA5" s="159">
        <v>16</v>
      </c>
      <c r="AB5" s="159">
        <v>17</v>
      </c>
      <c r="AC5" s="159">
        <v>18</v>
      </c>
      <c r="AD5" s="159">
        <v>19</v>
      </c>
      <c r="AE5" s="159">
        <v>20</v>
      </c>
      <c r="AF5" s="159">
        <v>21</v>
      </c>
      <c r="AG5" s="159">
        <v>22</v>
      </c>
      <c r="AH5" s="159">
        <v>23</v>
      </c>
      <c r="AI5" s="159">
        <v>24</v>
      </c>
      <c r="AJ5" s="159">
        <v>25</v>
      </c>
      <c r="AK5" s="159">
        <v>26</v>
      </c>
      <c r="AL5" s="159">
        <v>27</v>
      </c>
      <c r="AM5" s="159">
        <v>28</v>
      </c>
      <c r="AN5" s="159">
        <v>29</v>
      </c>
      <c r="AO5" s="159">
        <v>30</v>
      </c>
      <c r="AP5" s="159">
        <v>31</v>
      </c>
      <c r="AQ5" s="3155" t="s">
        <v>41</v>
      </c>
      <c r="AR5" s="3156"/>
      <c r="AW5" s="105"/>
      <c r="AX5" s="105"/>
      <c r="AY5" s="105"/>
      <c r="AZ5" s="105"/>
      <c r="BA5" s="105"/>
      <c r="BB5" s="105"/>
      <c r="BC5" s="105"/>
      <c r="BD5" s="105"/>
      <c r="BE5" s="105"/>
      <c r="BF5" s="105"/>
      <c r="BG5" s="105"/>
      <c r="BH5" s="105"/>
      <c r="BI5" s="105"/>
      <c r="BJ5" s="105"/>
      <c r="BK5" s="105"/>
      <c r="BL5" s="105"/>
      <c r="BM5" s="105"/>
      <c r="BN5" s="105"/>
    </row>
    <row r="6" spans="1:66" ht="14.1" customHeight="1">
      <c r="A6" s="6"/>
      <c r="B6" s="3160"/>
      <c r="C6" s="2024"/>
      <c r="D6" s="2024"/>
      <c r="E6" s="2024"/>
      <c r="F6" s="2050"/>
      <c r="G6" s="2049"/>
      <c r="H6" s="2024"/>
      <c r="I6" s="2024"/>
      <c r="J6" s="2050"/>
      <c r="K6" s="160" t="s">
        <v>42</v>
      </c>
      <c r="L6" s="161"/>
      <c r="M6" s="161"/>
      <c r="N6" s="161"/>
      <c r="O6" s="161"/>
      <c r="P6" s="161"/>
      <c r="Q6" s="161"/>
      <c r="R6" s="161"/>
      <c r="S6" s="161"/>
      <c r="T6" s="161"/>
      <c r="U6" s="161"/>
      <c r="V6" s="161"/>
      <c r="W6" s="161"/>
      <c r="X6" s="161"/>
      <c r="Y6" s="161"/>
      <c r="Z6" s="161"/>
      <c r="AA6" s="161"/>
      <c r="AB6" s="161"/>
      <c r="AC6" s="161"/>
      <c r="AD6" s="161"/>
      <c r="AE6" s="161"/>
      <c r="AF6" s="161"/>
      <c r="AG6" s="161"/>
      <c r="AH6" s="161"/>
      <c r="AI6" s="161"/>
      <c r="AJ6" s="161"/>
      <c r="AK6" s="161"/>
      <c r="AL6" s="161"/>
      <c r="AM6" s="161"/>
      <c r="AN6" s="161"/>
      <c r="AO6" s="162"/>
      <c r="AP6" s="162"/>
      <c r="AQ6" s="3157"/>
      <c r="AR6" s="3158"/>
      <c r="AW6" s="105"/>
      <c r="AX6" s="105"/>
      <c r="AY6" s="105"/>
      <c r="AZ6" s="105"/>
      <c r="BA6" s="105"/>
      <c r="BB6" s="105"/>
      <c r="BC6" s="105"/>
      <c r="BD6" s="105"/>
      <c r="BE6" s="105"/>
      <c r="BF6" s="105"/>
      <c r="BG6" s="105"/>
      <c r="BH6" s="105"/>
      <c r="BI6" s="105"/>
      <c r="BJ6" s="105"/>
      <c r="BK6" s="105"/>
      <c r="BL6" s="105"/>
      <c r="BM6" s="105"/>
      <c r="BN6" s="105"/>
    </row>
    <row r="7" spans="1:66" ht="14.1" customHeight="1">
      <c r="A7" s="6"/>
      <c r="B7" s="3161"/>
      <c r="C7" s="1927"/>
      <c r="D7" s="1927"/>
      <c r="E7" s="1927"/>
      <c r="F7" s="1928"/>
      <c r="G7" s="1878" t="s">
        <v>11</v>
      </c>
      <c r="H7" s="1879"/>
      <c r="I7" s="1879"/>
      <c r="J7" s="1880"/>
      <c r="K7" s="163"/>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5"/>
      <c r="AP7" s="165"/>
      <c r="AQ7" s="1878"/>
      <c r="AR7" s="3132"/>
      <c r="AW7" s="105"/>
      <c r="AX7" s="105"/>
      <c r="AY7" s="105"/>
      <c r="AZ7" s="105"/>
      <c r="BA7" s="105"/>
      <c r="BB7" s="105"/>
      <c r="BC7" s="105"/>
      <c r="BD7" s="105"/>
      <c r="BE7" s="105"/>
      <c r="BF7" s="105"/>
      <c r="BG7" s="105"/>
      <c r="BH7" s="105"/>
      <c r="BI7" s="105"/>
      <c r="BJ7" s="105"/>
      <c r="BK7" s="105"/>
      <c r="BL7" s="105"/>
      <c r="BM7" s="105"/>
      <c r="BN7" s="105"/>
    </row>
    <row r="8" spans="1:66" ht="14.1" customHeight="1">
      <c r="A8" s="6"/>
      <c r="B8" s="3161"/>
      <c r="C8" s="1927"/>
      <c r="D8" s="1927"/>
      <c r="E8" s="1927"/>
      <c r="F8" s="1928"/>
      <c r="G8" s="1878" t="s">
        <v>35</v>
      </c>
      <c r="H8" s="1879"/>
      <c r="I8" s="1879"/>
      <c r="J8" s="1880"/>
      <c r="K8" s="166"/>
      <c r="L8" s="167"/>
      <c r="M8" s="167"/>
      <c r="N8" s="164"/>
      <c r="O8" s="167"/>
      <c r="P8" s="167"/>
      <c r="Q8" s="167"/>
      <c r="R8" s="167"/>
      <c r="S8" s="168"/>
      <c r="T8" s="168"/>
      <c r="U8" s="168"/>
      <c r="V8" s="164"/>
      <c r="W8" s="164"/>
      <c r="X8" s="164"/>
      <c r="Y8" s="164"/>
      <c r="Z8" s="164"/>
      <c r="AA8" s="164"/>
      <c r="AB8" s="164"/>
      <c r="AC8" s="164"/>
      <c r="AD8" s="164"/>
      <c r="AE8" s="164"/>
      <c r="AF8" s="164"/>
      <c r="AG8" s="164"/>
      <c r="AH8" s="164"/>
      <c r="AI8" s="164"/>
      <c r="AJ8" s="164"/>
      <c r="AK8" s="169"/>
      <c r="AL8" s="169"/>
      <c r="AM8" s="169"/>
      <c r="AN8" s="169"/>
      <c r="AO8" s="165"/>
      <c r="AP8" s="165"/>
      <c r="AQ8" s="1878"/>
      <c r="AR8" s="3132"/>
      <c r="AW8" s="105"/>
      <c r="AX8" s="105"/>
      <c r="AY8" s="105"/>
      <c r="AZ8" s="105"/>
      <c r="BA8" s="105"/>
      <c r="BB8" s="105"/>
      <c r="BC8" s="105"/>
      <c r="BD8" s="105"/>
      <c r="BE8" s="105"/>
      <c r="BF8" s="105"/>
      <c r="BG8" s="105"/>
      <c r="BH8" s="105"/>
      <c r="BI8" s="105"/>
      <c r="BJ8" s="105"/>
      <c r="BK8" s="105"/>
      <c r="BL8" s="105"/>
      <c r="BM8" s="105"/>
      <c r="BN8" s="105"/>
    </row>
    <row r="9" spans="1:66" ht="14.1" customHeight="1">
      <c r="A9" s="6"/>
      <c r="B9" s="3161"/>
      <c r="C9" s="1927"/>
      <c r="D9" s="1927"/>
      <c r="E9" s="1927"/>
      <c r="F9" s="1928"/>
      <c r="G9" s="1878" t="s">
        <v>38</v>
      </c>
      <c r="H9" s="1879"/>
      <c r="I9" s="1879"/>
      <c r="J9" s="1880"/>
      <c r="K9" s="166"/>
      <c r="L9" s="167"/>
      <c r="M9" s="167"/>
      <c r="N9" s="167"/>
      <c r="O9" s="167"/>
      <c r="P9" s="167"/>
      <c r="Q9" s="167"/>
      <c r="R9" s="167"/>
      <c r="S9" s="168"/>
      <c r="T9" s="168"/>
      <c r="U9" s="168"/>
      <c r="V9" s="164"/>
      <c r="W9" s="164"/>
      <c r="X9" s="164"/>
      <c r="Y9" s="164"/>
      <c r="Z9" s="164"/>
      <c r="AA9" s="164"/>
      <c r="AB9" s="164"/>
      <c r="AC9" s="164"/>
      <c r="AD9" s="164"/>
      <c r="AE9" s="164"/>
      <c r="AF9" s="164"/>
      <c r="AG9" s="164"/>
      <c r="AH9" s="164"/>
      <c r="AI9" s="164"/>
      <c r="AJ9" s="164"/>
      <c r="AK9" s="169"/>
      <c r="AL9" s="169"/>
      <c r="AM9" s="169"/>
      <c r="AN9" s="169"/>
      <c r="AO9" s="165"/>
      <c r="AP9" s="165"/>
      <c r="AQ9" s="1878"/>
      <c r="AR9" s="3132"/>
      <c r="AW9" s="105"/>
      <c r="AX9" s="105"/>
      <c r="AY9" s="105"/>
      <c r="AZ9" s="105"/>
      <c r="BA9" s="105"/>
      <c r="BB9" s="105"/>
      <c r="BC9" s="105"/>
      <c r="BD9" s="105"/>
      <c r="BE9" s="105"/>
      <c r="BF9" s="105"/>
      <c r="BG9" s="105"/>
      <c r="BH9" s="105"/>
      <c r="BI9" s="105"/>
      <c r="BJ9" s="105"/>
      <c r="BK9" s="105"/>
      <c r="BL9" s="105"/>
      <c r="BM9" s="105"/>
      <c r="BN9" s="105"/>
    </row>
    <row r="10" spans="1:66" ht="14.1" customHeight="1">
      <c r="A10" s="6"/>
      <c r="B10" s="3161"/>
      <c r="C10" s="1927"/>
      <c r="D10" s="1927"/>
      <c r="E10" s="1927"/>
      <c r="F10" s="1928"/>
      <c r="G10" s="1878" t="s">
        <v>38</v>
      </c>
      <c r="H10" s="1879"/>
      <c r="I10" s="1879"/>
      <c r="J10" s="1880"/>
      <c r="K10" s="170"/>
      <c r="L10" s="164"/>
      <c r="M10" s="164"/>
      <c r="N10" s="164"/>
      <c r="O10" s="164"/>
      <c r="P10" s="164"/>
      <c r="Q10" s="171"/>
      <c r="R10" s="164"/>
      <c r="S10" s="164"/>
      <c r="T10" s="164"/>
      <c r="U10" s="164"/>
      <c r="V10" s="164"/>
      <c r="W10" s="164"/>
      <c r="X10" s="164"/>
      <c r="Y10" s="164"/>
      <c r="Z10" s="164"/>
      <c r="AA10" s="164"/>
      <c r="AB10" s="172"/>
      <c r="AC10" s="172"/>
      <c r="AD10" s="164"/>
      <c r="AE10" s="164"/>
      <c r="AF10" s="164"/>
      <c r="AG10" s="164"/>
      <c r="AH10" s="164"/>
      <c r="AI10" s="164"/>
      <c r="AJ10" s="164"/>
      <c r="AK10" s="164"/>
      <c r="AL10" s="171"/>
      <c r="AM10" s="164"/>
      <c r="AN10" s="164"/>
      <c r="AO10" s="164"/>
      <c r="AP10" s="164"/>
      <c r="AQ10" s="1878"/>
      <c r="AR10" s="3132"/>
      <c r="AW10" s="105"/>
      <c r="AX10" s="105"/>
      <c r="AY10" s="105"/>
      <c r="AZ10" s="105"/>
      <c r="BA10" s="105"/>
      <c r="BB10" s="105"/>
      <c r="BC10" s="105"/>
      <c r="BD10" s="105"/>
      <c r="BE10" s="105"/>
      <c r="BF10" s="105"/>
      <c r="BG10" s="105"/>
      <c r="BH10" s="105"/>
      <c r="BI10" s="105"/>
      <c r="BJ10" s="105"/>
      <c r="BK10" s="105"/>
      <c r="BL10" s="105"/>
      <c r="BM10" s="105"/>
      <c r="BN10" s="105"/>
    </row>
    <row r="11" spans="1:66" ht="14.1" customHeight="1">
      <c r="A11" s="6"/>
      <c r="B11" s="3161"/>
      <c r="C11" s="1927"/>
      <c r="D11" s="1927"/>
      <c r="E11" s="1927"/>
      <c r="F11" s="1928"/>
      <c r="G11" s="1878" t="s">
        <v>38</v>
      </c>
      <c r="H11" s="1879"/>
      <c r="I11" s="1879"/>
      <c r="J11" s="1880"/>
      <c r="K11" s="163"/>
      <c r="L11" s="164"/>
      <c r="M11" s="164"/>
      <c r="N11" s="164"/>
      <c r="O11" s="164"/>
      <c r="P11" s="164"/>
      <c r="Q11" s="164"/>
      <c r="R11" s="164"/>
      <c r="S11" s="164"/>
      <c r="T11" s="164"/>
      <c r="U11" s="164"/>
      <c r="V11" s="173"/>
      <c r="W11" s="164"/>
      <c r="X11" s="164"/>
      <c r="Y11" s="173"/>
      <c r="Z11" s="164"/>
      <c r="AA11" s="164"/>
      <c r="AB11" s="164"/>
      <c r="AC11" s="164"/>
      <c r="AD11" s="164"/>
      <c r="AE11" s="164"/>
      <c r="AF11" s="164"/>
      <c r="AG11" s="164"/>
      <c r="AH11" s="164"/>
      <c r="AI11" s="164"/>
      <c r="AJ11" s="164"/>
      <c r="AK11" s="173"/>
      <c r="AL11" s="164"/>
      <c r="AM11" s="164"/>
      <c r="AN11" s="164"/>
      <c r="AO11" s="164"/>
      <c r="AP11" s="164"/>
      <c r="AQ11" s="1878"/>
      <c r="AR11" s="3132"/>
      <c r="AW11" s="105"/>
      <c r="AX11" s="105"/>
      <c r="AY11" s="105"/>
      <c r="AZ11" s="105"/>
      <c r="BA11" s="105"/>
      <c r="BB11" s="105"/>
      <c r="BC11" s="105"/>
      <c r="BD11" s="105"/>
      <c r="BE11" s="105"/>
      <c r="BF11" s="105"/>
      <c r="BG11" s="105"/>
      <c r="BH11" s="105"/>
      <c r="BI11" s="105"/>
      <c r="BJ11" s="105"/>
      <c r="BK11" s="105"/>
      <c r="BL11" s="105"/>
      <c r="BM11" s="105"/>
      <c r="BN11" s="105"/>
    </row>
    <row r="12" spans="1:66" ht="14.1" customHeight="1">
      <c r="A12" s="6"/>
      <c r="B12" s="3161"/>
      <c r="C12" s="1927"/>
      <c r="D12" s="1927"/>
      <c r="E12" s="1927"/>
      <c r="F12" s="1928"/>
      <c r="G12" s="1878" t="s">
        <v>38</v>
      </c>
      <c r="H12" s="1879"/>
      <c r="I12" s="1879"/>
      <c r="J12" s="1880"/>
      <c r="K12" s="174"/>
      <c r="L12" s="164"/>
      <c r="M12" s="164"/>
      <c r="N12" s="164"/>
      <c r="O12" s="164"/>
      <c r="P12" s="164"/>
      <c r="Q12" s="164"/>
      <c r="R12" s="164"/>
      <c r="S12" s="164"/>
      <c r="T12" s="164"/>
      <c r="U12" s="164"/>
      <c r="V12" s="164"/>
      <c r="W12" s="164"/>
      <c r="X12" s="164"/>
      <c r="Y12" s="173"/>
      <c r="Z12" s="164"/>
      <c r="AA12" s="164"/>
      <c r="AB12" s="164"/>
      <c r="AC12" s="164"/>
      <c r="AD12" s="164"/>
      <c r="AE12" s="164"/>
      <c r="AF12" s="164"/>
      <c r="AG12" s="164"/>
      <c r="AH12" s="164"/>
      <c r="AI12" s="164"/>
      <c r="AJ12" s="164"/>
      <c r="AK12" s="164"/>
      <c r="AL12" s="171"/>
      <c r="AM12" s="164"/>
      <c r="AN12" s="164"/>
      <c r="AO12" s="164"/>
      <c r="AP12" s="164"/>
      <c r="AQ12" s="1878"/>
      <c r="AR12" s="3132"/>
      <c r="AW12" s="105"/>
      <c r="AX12" s="105"/>
      <c r="AY12" s="105"/>
      <c r="AZ12" s="105"/>
      <c r="BA12" s="105"/>
      <c r="BB12" s="105"/>
      <c r="BC12" s="105"/>
      <c r="BD12" s="105"/>
      <c r="BE12" s="105"/>
      <c r="BF12" s="105"/>
      <c r="BG12" s="105"/>
      <c r="BH12" s="105"/>
      <c r="BI12" s="105"/>
      <c r="BJ12" s="105"/>
      <c r="BK12" s="105"/>
      <c r="BL12" s="105"/>
      <c r="BM12" s="105"/>
      <c r="BN12" s="105"/>
    </row>
    <row r="13" spans="1:66" ht="14.1" customHeight="1">
      <c r="A13" s="6"/>
      <c r="B13" s="3161"/>
      <c r="C13" s="1927"/>
      <c r="D13" s="1927"/>
      <c r="E13" s="1927"/>
      <c r="F13" s="1928"/>
      <c r="G13" s="1878" t="s">
        <v>38</v>
      </c>
      <c r="H13" s="1879"/>
      <c r="I13" s="1879"/>
      <c r="J13" s="1880"/>
      <c r="K13" s="170"/>
      <c r="L13" s="164"/>
      <c r="M13" s="164"/>
      <c r="N13" s="164"/>
      <c r="O13" s="164"/>
      <c r="P13" s="164"/>
      <c r="Q13" s="171"/>
      <c r="R13" s="164"/>
      <c r="S13" s="164"/>
      <c r="T13" s="164"/>
      <c r="U13" s="164"/>
      <c r="V13" s="164"/>
      <c r="W13" s="164"/>
      <c r="X13" s="164"/>
      <c r="Y13" s="164"/>
      <c r="Z13" s="164"/>
      <c r="AA13" s="164"/>
      <c r="AB13" s="164"/>
      <c r="AC13" s="164"/>
      <c r="AD13" s="164"/>
      <c r="AE13" s="164"/>
      <c r="AF13" s="164"/>
      <c r="AG13" s="164"/>
      <c r="AH13" s="164"/>
      <c r="AI13" s="164"/>
      <c r="AJ13" s="164"/>
      <c r="AK13" s="164"/>
      <c r="AL13" s="171"/>
      <c r="AM13" s="164"/>
      <c r="AN13" s="164"/>
      <c r="AO13" s="164"/>
      <c r="AP13" s="9"/>
      <c r="AQ13" s="1878"/>
      <c r="AR13" s="3132"/>
      <c r="AW13" s="105"/>
      <c r="AX13" s="105"/>
      <c r="AY13" s="105"/>
      <c r="AZ13" s="105"/>
      <c r="BA13" s="105"/>
      <c r="BB13" s="105"/>
      <c r="BC13" s="105"/>
      <c r="BD13" s="105"/>
      <c r="BE13" s="105"/>
      <c r="BF13" s="105"/>
      <c r="BG13" s="105"/>
      <c r="BH13" s="105"/>
      <c r="BI13" s="105"/>
      <c r="BJ13" s="105"/>
      <c r="BK13" s="105"/>
      <c r="BL13" s="105"/>
      <c r="BM13" s="105"/>
      <c r="BN13" s="105"/>
    </row>
    <row r="14" spans="1:66" ht="14.1" customHeight="1">
      <c r="A14" s="6"/>
      <c r="B14" s="3161"/>
      <c r="C14" s="1927"/>
      <c r="D14" s="1927"/>
      <c r="E14" s="1927"/>
      <c r="F14" s="1928"/>
      <c r="G14" s="1878" t="s">
        <v>38</v>
      </c>
      <c r="H14" s="1879"/>
      <c r="I14" s="1879"/>
      <c r="J14" s="1880"/>
      <c r="K14" s="163"/>
      <c r="L14" s="164"/>
      <c r="M14" s="164"/>
      <c r="N14" s="164"/>
      <c r="O14" s="164"/>
      <c r="P14" s="164"/>
      <c r="Q14" s="164"/>
      <c r="R14" s="164"/>
      <c r="S14" s="164"/>
      <c r="T14" s="164"/>
      <c r="U14" s="164"/>
      <c r="V14" s="173"/>
      <c r="W14" s="164"/>
      <c r="X14" s="164"/>
      <c r="Y14" s="173"/>
      <c r="Z14" s="164"/>
      <c r="AA14" s="164"/>
      <c r="AB14" s="164"/>
      <c r="AC14" s="164"/>
      <c r="AD14" s="164"/>
      <c r="AE14" s="164"/>
      <c r="AF14" s="164"/>
      <c r="AG14" s="164"/>
      <c r="AH14" s="164"/>
      <c r="AI14" s="164"/>
      <c r="AJ14" s="164"/>
      <c r="AK14" s="164"/>
      <c r="AL14" s="171"/>
      <c r="AM14" s="164"/>
      <c r="AN14" s="164"/>
      <c r="AO14" s="164"/>
      <c r="AP14" s="164"/>
      <c r="AQ14" s="1878"/>
      <c r="AR14" s="3132"/>
      <c r="AW14" s="105"/>
      <c r="AX14" s="105"/>
      <c r="AY14" s="105"/>
      <c r="AZ14" s="105"/>
      <c r="BA14" s="105"/>
      <c r="BB14" s="105"/>
      <c r="BC14" s="105"/>
      <c r="BD14" s="105"/>
      <c r="BE14" s="105"/>
      <c r="BF14" s="105"/>
      <c r="BG14" s="105"/>
      <c r="BH14" s="105"/>
      <c r="BI14" s="105"/>
      <c r="BJ14" s="105"/>
      <c r="BK14" s="105"/>
      <c r="BL14" s="105"/>
      <c r="BM14" s="105"/>
      <c r="BN14" s="105"/>
    </row>
    <row r="15" spans="1:66" ht="14.1" customHeight="1">
      <c r="A15" s="6"/>
      <c r="B15" s="3161"/>
      <c r="C15" s="1927"/>
      <c r="D15" s="1927"/>
      <c r="E15" s="1927"/>
      <c r="F15" s="1928"/>
      <c r="G15" s="1878" t="s">
        <v>38</v>
      </c>
      <c r="H15" s="1879"/>
      <c r="I15" s="1879"/>
      <c r="J15" s="1880"/>
      <c r="K15" s="174"/>
      <c r="L15" s="164"/>
      <c r="M15" s="164"/>
      <c r="N15" s="164"/>
      <c r="O15" s="164"/>
      <c r="P15" s="164"/>
      <c r="Q15" s="164"/>
      <c r="R15" s="164"/>
      <c r="S15" s="164"/>
      <c r="T15" s="164"/>
      <c r="U15" s="164"/>
      <c r="V15" s="164"/>
      <c r="W15" s="164"/>
      <c r="X15" s="164"/>
      <c r="Y15" s="173"/>
      <c r="Z15" s="164"/>
      <c r="AA15" s="164"/>
      <c r="AB15" s="164"/>
      <c r="AC15" s="164"/>
      <c r="AD15" s="164"/>
      <c r="AE15" s="164"/>
      <c r="AF15" s="164"/>
      <c r="AG15" s="164"/>
      <c r="AH15" s="164"/>
      <c r="AI15" s="164"/>
      <c r="AJ15" s="164"/>
      <c r="AK15" s="164"/>
      <c r="AL15" s="171"/>
      <c r="AM15" s="164"/>
      <c r="AN15" s="164"/>
      <c r="AO15" s="164"/>
      <c r="AP15" s="164"/>
      <c r="AQ15" s="1878"/>
      <c r="AR15" s="3132"/>
      <c r="AW15" s="105"/>
      <c r="AX15" s="105"/>
      <c r="AY15" s="105"/>
      <c r="AZ15" s="105"/>
      <c r="BA15" s="105"/>
      <c r="BB15" s="105"/>
      <c r="BC15" s="105"/>
      <c r="BD15" s="105"/>
      <c r="BE15" s="105"/>
      <c r="BF15" s="105"/>
      <c r="BG15" s="105"/>
      <c r="BH15" s="105"/>
      <c r="BI15" s="105"/>
      <c r="BJ15" s="105"/>
      <c r="BK15" s="105"/>
      <c r="BL15" s="105"/>
      <c r="BM15" s="105"/>
      <c r="BN15" s="105"/>
    </row>
    <row r="16" spans="1:66" ht="14.1" customHeight="1">
      <c r="A16" s="6"/>
      <c r="B16" s="3161"/>
      <c r="C16" s="1927"/>
      <c r="D16" s="1927"/>
      <c r="E16" s="1927"/>
      <c r="F16" s="1928"/>
      <c r="G16" s="1878"/>
      <c r="H16" s="1879"/>
      <c r="I16" s="1879"/>
      <c r="J16" s="1880"/>
      <c r="K16" s="170"/>
      <c r="L16" s="164"/>
      <c r="M16" s="164"/>
      <c r="N16" s="164"/>
      <c r="O16" s="164"/>
      <c r="P16" s="164"/>
      <c r="Q16" s="171"/>
      <c r="R16" s="164"/>
      <c r="S16" s="164"/>
      <c r="T16" s="164"/>
      <c r="U16" s="164"/>
      <c r="V16" s="164"/>
      <c r="W16" s="164"/>
      <c r="X16" s="164"/>
      <c r="Y16" s="164"/>
      <c r="Z16" s="164"/>
      <c r="AA16" s="164"/>
      <c r="AB16" s="164"/>
      <c r="AC16" s="164"/>
      <c r="AD16" s="164"/>
      <c r="AE16" s="164"/>
      <c r="AF16" s="164"/>
      <c r="AG16" s="164"/>
      <c r="AH16" s="164"/>
      <c r="AI16" s="164"/>
      <c r="AJ16" s="164"/>
      <c r="AK16" s="164"/>
      <c r="AL16" s="171"/>
      <c r="AM16" s="164"/>
      <c r="AN16" s="164"/>
      <c r="AO16" s="164"/>
      <c r="AP16" s="164"/>
      <c r="AQ16" s="1878"/>
      <c r="AR16" s="3132"/>
    </row>
    <row r="17" spans="1:44" ht="14.1" customHeight="1">
      <c r="A17" s="6"/>
      <c r="B17" s="3161"/>
      <c r="C17" s="1927"/>
      <c r="D17" s="1927"/>
      <c r="E17" s="1927"/>
      <c r="F17" s="1928"/>
      <c r="G17" s="1878"/>
      <c r="H17" s="1879"/>
      <c r="I17" s="1879"/>
      <c r="J17" s="1880"/>
      <c r="K17" s="163"/>
      <c r="L17" s="164"/>
      <c r="M17" s="164"/>
      <c r="N17" s="164"/>
      <c r="O17" s="164"/>
      <c r="P17" s="164"/>
      <c r="Q17" s="164"/>
      <c r="R17" s="164"/>
      <c r="S17" s="164"/>
      <c r="T17" s="164"/>
      <c r="U17" s="164"/>
      <c r="V17" s="173"/>
      <c r="W17" s="164"/>
      <c r="X17" s="164"/>
      <c r="Y17" s="173"/>
      <c r="Z17" s="164"/>
      <c r="AA17" s="164"/>
      <c r="AB17" s="164"/>
      <c r="AC17" s="164"/>
      <c r="AD17" s="164"/>
      <c r="AE17" s="164"/>
      <c r="AF17" s="164"/>
      <c r="AG17" s="164"/>
      <c r="AH17" s="164"/>
      <c r="AI17" s="164"/>
      <c r="AJ17" s="164"/>
      <c r="AK17" s="164"/>
      <c r="AL17" s="171"/>
      <c r="AM17" s="164"/>
      <c r="AN17" s="164"/>
      <c r="AO17" s="164"/>
      <c r="AP17" s="164"/>
      <c r="AQ17" s="1878"/>
      <c r="AR17" s="3132"/>
    </row>
    <row r="18" spans="1:44" ht="14.1" customHeight="1">
      <c r="A18" s="6"/>
      <c r="B18" s="3161"/>
      <c r="C18" s="1927"/>
      <c r="D18" s="1927"/>
      <c r="E18" s="1927"/>
      <c r="F18" s="1928"/>
      <c r="G18" s="1878"/>
      <c r="H18" s="1879"/>
      <c r="I18" s="1879"/>
      <c r="J18" s="1880"/>
      <c r="K18" s="174"/>
      <c r="L18" s="164"/>
      <c r="M18" s="164"/>
      <c r="N18" s="164"/>
      <c r="O18" s="164"/>
      <c r="P18" s="164"/>
      <c r="Q18" s="164"/>
      <c r="R18" s="164"/>
      <c r="S18" s="164"/>
      <c r="T18" s="164"/>
      <c r="U18" s="164"/>
      <c r="V18" s="164"/>
      <c r="W18" s="164"/>
      <c r="X18" s="164"/>
      <c r="Y18" s="173"/>
      <c r="Z18" s="164"/>
      <c r="AA18" s="164"/>
      <c r="AB18" s="164"/>
      <c r="AC18" s="164"/>
      <c r="AD18" s="164"/>
      <c r="AE18" s="164"/>
      <c r="AF18" s="164"/>
      <c r="AG18" s="164"/>
      <c r="AH18" s="164"/>
      <c r="AI18" s="164"/>
      <c r="AJ18" s="164"/>
      <c r="AK18" s="164"/>
      <c r="AL18" s="171"/>
      <c r="AM18" s="164"/>
      <c r="AN18" s="164"/>
      <c r="AO18" s="164"/>
      <c r="AP18" s="164"/>
      <c r="AQ18" s="1878"/>
      <c r="AR18" s="3132"/>
    </row>
    <row r="19" spans="1:44" ht="14.1" customHeight="1">
      <c r="A19" s="6"/>
      <c r="B19" s="3161"/>
      <c r="C19" s="1927"/>
      <c r="D19" s="1927"/>
      <c r="E19" s="1927"/>
      <c r="F19" s="1928"/>
      <c r="G19" s="1878"/>
      <c r="H19" s="1879"/>
      <c r="I19" s="1879"/>
      <c r="J19" s="1880"/>
      <c r="K19" s="170"/>
      <c r="L19" s="164"/>
      <c r="M19" s="164"/>
      <c r="N19" s="164"/>
      <c r="O19" s="164"/>
      <c r="P19" s="164"/>
      <c r="Q19" s="171"/>
      <c r="R19" s="164"/>
      <c r="S19" s="164"/>
      <c r="T19" s="164"/>
      <c r="U19" s="164"/>
      <c r="V19" s="164"/>
      <c r="W19" s="164"/>
      <c r="X19" s="164"/>
      <c r="Y19" s="164"/>
      <c r="Z19" s="164"/>
      <c r="AA19" s="164"/>
      <c r="AB19" s="164"/>
      <c r="AC19" s="164"/>
      <c r="AD19" s="164"/>
      <c r="AE19" s="164"/>
      <c r="AF19" s="164"/>
      <c r="AG19" s="164"/>
      <c r="AH19" s="164"/>
      <c r="AI19" s="164"/>
      <c r="AJ19" s="164"/>
      <c r="AK19" s="164"/>
      <c r="AL19" s="171"/>
      <c r="AM19" s="164"/>
      <c r="AN19" s="164"/>
      <c r="AO19" s="164"/>
      <c r="AP19" s="164"/>
      <c r="AQ19" s="1878"/>
      <c r="AR19" s="3132"/>
    </row>
    <row r="20" spans="1:44" ht="14.1" customHeight="1">
      <c r="A20" s="6"/>
      <c r="B20" s="3161"/>
      <c r="C20" s="1927"/>
      <c r="D20" s="1927"/>
      <c r="E20" s="1927"/>
      <c r="F20" s="1928"/>
      <c r="G20" s="1878"/>
      <c r="H20" s="1879"/>
      <c r="I20" s="1879"/>
      <c r="J20" s="1880"/>
      <c r="K20" s="163"/>
      <c r="L20" s="164"/>
      <c r="M20" s="164"/>
      <c r="N20" s="164"/>
      <c r="O20" s="164"/>
      <c r="P20" s="164"/>
      <c r="Q20" s="164"/>
      <c r="R20" s="164"/>
      <c r="S20" s="164"/>
      <c r="T20" s="164"/>
      <c r="U20" s="164"/>
      <c r="V20" s="173"/>
      <c r="W20" s="164"/>
      <c r="X20" s="164"/>
      <c r="Y20" s="173"/>
      <c r="Z20" s="164"/>
      <c r="AA20" s="164"/>
      <c r="AB20" s="164"/>
      <c r="AC20" s="164"/>
      <c r="AD20" s="164"/>
      <c r="AE20" s="164"/>
      <c r="AF20" s="164"/>
      <c r="AG20" s="164"/>
      <c r="AH20" s="164"/>
      <c r="AI20" s="164"/>
      <c r="AJ20" s="164"/>
      <c r="AK20" s="164"/>
      <c r="AL20" s="171"/>
      <c r="AM20" s="164"/>
      <c r="AN20" s="164"/>
      <c r="AO20" s="164"/>
      <c r="AP20" s="164"/>
      <c r="AQ20" s="1878"/>
      <c r="AR20" s="3132"/>
    </row>
    <row r="21" spans="1:44" ht="14.1" customHeight="1">
      <c r="A21" s="6"/>
      <c r="B21" s="3161"/>
      <c r="C21" s="1927"/>
      <c r="D21" s="1927"/>
      <c r="E21" s="1927"/>
      <c r="F21" s="1928"/>
      <c r="G21" s="1878"/>
      <c r="H21" s="1879"/>
      <c r="I21" s="1879"/>
      <c r="J21" s="1880"/>
      <c r="K21" s="174"/>
      <c r="L21" s="164"/>
      <c r="M21" s="164"/>
      <c r="N21" s="164"/>
      <c r="O21" s="164"/>
      <c r="P21" s="164"/>
      <c r="Q21" s="164"/>
      <c r="R21" s="164"/>
      <c r="S21" s="164"/>
      <c r="T21" s="164"/>
      <c r="U21" s="164"/>
      <c r="V21" s="164"/>
      <c r="W21" s="164"/>
      <c r="X21" s="164"/>
      <c r="Y21" s="173"/>
      <c r="Z21" s="164"/>
      <c r="AA21" s="164"/>
      <c r="AB21" s="164"/>
      <c r="AC21" s="164"/>
      <c r="AD21" s="164"/>
      <c r="AE21" s="164"/>
      <c r="AF21" s="164"/>
      <c r="AG21" s="164"/>
      <c r="AH21" s="164"/>
      <c r="AI21" s="164"/>
      <c r="AJ21" s="164"/>
      <c r="AK21" s="164"/>
      <c r="AL21" s="171"/>
      <c r="AM21" s="164"/>
      <c r="AN21" s="164"/>
      <c r="AO21" s="164"/>
      <c r="AP21" s="164"/>
      <c r="AQ21" s="1878"/>
      <c r="AR21" s="3132"/>
    </row>
    <row r="22" spans="1:44" ht="14.1" customHeight="1">
      <c r="A22" s="6"/>
      <c r="B22" s="3161"/>
      <c r="C22" s="1927"/>
      <c r="D22" s="1927"/>
      <c r="E22" s="1927"/>
      <c r="F22" s="1928"/>
      <c r="G22" s="1878"/>
      <c r="H22" s="1879"/>
      <c r="I22" s="1879"/>
      <c r="J22" s="1880"/>
      <c r="K22" s="170"/>
      <c r="L22" s="164"/>
      <c r="M22" s="164"/>
      <c r="N22" s="164"/>
      <c r="O22" s="164"/>
      <c r="P22" s="164"/>
      <c r="Q22" s="171"/>
      <c r="R22" s="164"/>
      <c r="S22" s="164"/>
      <c r="T22" s="164"/>
      <c r="U22" s="164"/>
      <c r="V22" s="164"/>
      <c r="W22" s="164"/>
      <c r="X22" s="164"/>
      <c r="Y22" s="164"/>
      <c r="Z22" s="164"/>
      <c r="AA22" s="164"/>
      <c r="AB22" s="164"/>
      <c r="AC22" s="164"/>
      <c r="AD22" s="164"/>
      <c r="AE22" s="164"/>
      <c r="AF22" s="164"/>
      <c r="AG22" s="164"/>
      <c r="AH22" s="164"/>
      <c r="AI22" s="164"/>
      <c r="AJ22" s="164"/>
      <c r="AK22" s="164"/>
      <c r="AL22" s="171"/>
      <c r="AM22" s="164"/>
      <c r="AN22" s="164"/>
      <c r="AO22" s="164"/>
      <c r="AP22" s="164"/>
      <c r="AQ22" s="1878"/>
      <c r="AR22" s="3132"/>
    </row>
    <row r="23" spans="1:44" ht="14.1" customHeight="1">
      <c r="A23" s="6"/>
      <c r="B23" s="3161"/>
      <c r="C23" s="1927"/>
      <c r="D23" s="1927"/>
      <c r="E23" s="1927"/>
      <c r="F23" s="1928"/>
      <c r="G23" s="1878"/>
      <c r="H23" s="1879"/>
      <c r="I23" s="1879"/>
      <c r="J23" s="1880"/>
      <c r="K23" s="163"/>
      <c r="L23" s="164"/>
      <c r="M23" s="164"/>
      <c r="N23" s="164"/>
      <c r="O23" s="164"/>
      <c r="P23" s="164"/>
      <c r="Q23" s="164"/>
      <c r="R23" s="164"/>
      <c r="S23" s="164"/>
      <c r="T23" s="164"/>
      <c r="U23" s="164"/>
      <c r="V23" s="173"/>
      <c r="W23" s="164"/>
      <c r="X23" s="164"/>
      <c r="Y23" s="173"/>
      <c r="Z23" s="164"/>
      <c r="AA23" s="164"/>
      <c r="AB23" s="164"/>
      <c r="AC23" s="164"/>
      <c r="AD23" s="164"/>
      <c r="AE23" s="164"/>
      <c r="AF23" s="164"/>
      <c r="AG23" s="164"/>
      <c r="AH23" s="164"/>
      <c r="AI23" s="164"/>
      <c r="AJ23" s="164"/>
      <c r="AK23" s="164"/>
      <c r="AL23" s="171"/>
      <c r="AM23" s="164"/>
      <c r="AN23" s="164"/>
      <c r="AO23" s="164"/>
      <c r="AP23" s="164"/>
      <c r="AQ23" s="1878"/>
      <c r="AR23" s="3132"/>
    </row>
    <row r="24" spans="1:44" ht="14.1" customHeight="1">
      <c r="A24" s="6"/>
      <c r="B24" s="3161"/>
      <c r="C24" s="1927"/>
      <c r="D24" s="1927"/>
      <c r="E24" s="1927"/>
      <c r="F24" s="1928"/>
      <c r="G24" s="1878"/>
      <c r="H24" s="1879"/>
      <c r="I24" s="1879"/>
      <c r="J24" s="1880"/>
      <c r="K24" s="174"/>
      <c r="L24" s="164"/>
      <c r="M24" s="164"/>
      <c r="N24" s="164"/>
      <c r="O24" s="164"/>
      <c r="P24" s="164"/>
      <c r="Q24" s="164"/>
      <c r="R24" s="164"/>
      <c r="S24" s="164"/>
      <c r="T24" s="164"/>
      <c r="U24" s="164"/>
      <c r="V24" s="164"/>
      <c r="W24" s="164"/>
      <c r="X24" s="164"/>
      <c r="Y24" s="173"/>
      <c r="Z24" s="164"/>
      <c r="AA24" s="164"/>
      <c r="AB24" s="164"/>
      <c r="AC24" s="164"/>
      <c r="AD24" s="164"/>
      <c r="AE24" s="164"/>
      <c r="AF24" s="164"/>
      <c r="AG24" s="164"/>
      <c r="AH24" s="164"/>
      <c r="AI24" s="164"/>
      <c r="AJ24" s="164"/>
      <c r="AK24" s="164"/>
      <c r="AL24" s="171"/>
      <c r="AM24" s="164"/>
      <c r="AN24" s="164"/>
      <c r="AO24" s="164"/>
      <c r="AP24" s="164"/>
      <c r="AQ24" s="1878"/>
      <c r="AR24" s="3132"/>
    </row>
    <row r="25" spans="1:44" ht="14.1" customHeight="1">
      <c r="A25" s="6"/>
      <c r="B25" s="3161"/>
      <c r="C25" s="1927"/>
      <c r="D25" s="1927"/>
      <c r="E25" s="1927"/>
      <c r="F25" s="1928"/>
      <c r="G25" s="1878"/>
      <c r="H25" s="1879"/>
      <c r="I25" s="1879"/>
      <c r="J25" s="1880"/>
      <c r="K25" s="170"/>
      <c r="L25" s="164"/>
      <c r="M25" s="164"/>
      <c r="N25" s="164"/>
      <c r="O25" s="164"/>
      <c r="P25" s="164"/>
      <c r="Q25" s="171"/>
      <c r="R25" s="164"/>
      <c r="S25" s="164"/>
      <c r="T25" s="164"/>
      <c r="U25" s="164"/>
      <c r="V25" s="164"/>
      <c r="W25" s="164"/>
      <c r="X25" s="164"/>
      <c r="Y25" s="164"/>
      <c r="Z25" s="164"/>
      <c r="AA25" s="164"/>
      <c r="AB25" s="164"/>
      <c r="AC25" s="164"/>
      <c r="AD25" s="164"/>
      <c r="AE25" s="164"/>
      <c r="AF25" s="164"/>
      <c r="AG25" s="164"/>
      <c r="AH25" s="164"/>
      <c r="AI25" s="164"/>
      <c r="AJ25" s="164"/>
      <c r="AK25" s="164"/>
      <c r="AL25" s="9"/>
      <c r="AM25" s="164"/>
      <c r="AN25" s="164"/>
      <c r="AO25" s="164"/>
      <c r="AP25" s="164"/>
      <c r="AQ25" s="1878"/>
      <c r="AR25" s="3132"/>
    </row>
    <row r="26" spans="1:44" ht="14.1" customHeight="1">
      <c r="A26" s="6"/>
      <c r="B26" s="3161"/>
      <c r="C26" s="1927"/>
      <c r="D26" s="1927"/>
      <c r="E26" s="1927"/>
      <c r="F26" s="1928"/>
      <c r="G26" s="1878"/>
      <c r="H26" s="1879"/>
      <c r="I26" s="1879"/>
      <c r="J26" s="1880"/>
      <c r="K26" s="163"/>
      <c r="L26" s="164"/>
      <c r="M26" s="164"/>
      <c r="N26" s="164"/>
      <c r="O26" s="164"/>
      <c r="P26" s="164"/>
      <c r="Q26" s="164"/>
      <c r="R26" s="164"/>
      <c r="S26" s="164"/>
      <c r="T26" s="164"/>
      <c r="U26" s="164"/>
      <c r="V26" s="173"/>
      <c r="W26" s="164"/>
      <c r="X26" s="164"/>
      <c r="Y26" s="173"/>
      <c r="Z26" s="164"/>
      <c r="AA26" s="164"/>
      <c r="AB26" s="164"/>
      <c r="AC26" s="164"/>
      <c r="AD26" s="164"/>
      <c r="AE26" s="164"/>
      <c r="AF26" s="164"/>
      <c r="AG26" s="164"/>
      <c r="AH26" s="164"/>
      <c r="AI26" s="164"/>
      <c r="AJ26" s="164"/>
      <c r="AK26" s="164"/>
      <c r="AL26" s="171"/>
      <c r="AM26" s="164"/>
      <c r="AN26" s="164"/>
      <c r="AO26" s="164"/>
      <c r="AP26" s="164"/>
      <c r="AQ26" s="1878"/>
      <c r="AR26" s="3132"/>
    </row>
    <row r="27" spans="1:44" ht="14.1" customHeight="1">
      <c r="A27" s="6"/>
      <c r="B27" s="3161"/>
      <c r="C27" s="1927"/>
      <c r="D27" s="1927"/>
      <c r="E27" s="1927"/>
      <c r="F27" s="1928"/>
      <c r="G27" s="1878"/>
      <c r="H27" s="1879"/>
      <c r="I27" s="1879"/>
      <c r="J27" s="1880"/>
      <c r="K27" s="174"/>
      <c r="L27" s="164"/>
      <c r="M27" s="164"/>
      <c r="N27" s="164"/>
      <c r="O27" s="164"/>
      <c r="P27" s="164"/>
      <c r="Q27" s="164"/>
      <c r="R27" s="164"/>
      <c r="S27" s="164"/>
      <c r="T27" s="164"/>
      <c r="U27" s="164"/>
      <c r="V27" s="164"/>
      <c r="W27" s="164"/>
      <c r="X27" s="164"/>
      <c r="Y27" s="173"/>
      <c r="Z27" s="164"/>
      <c r="AA27" s="164"/>
      <c r="AB27" s="164"/>
      <c r="AC27" s="164"/>
      <c r="AD27" s="164"/>
      <c r="AE27" s="164"/>
      <c r="AF27" s="164"/>
      <c r="AG27" s="164"/>
      <c r="AH27" s="164"/>
      <c r="AI27" s="164"/>
      <c r="AJ27" s="164"/>
      <c r="AK27" s="164"/>
      <c r="AL27" s="171"/>
      <c r="AM27" s="164"/>
      <c r="AN27" s="164"/>
      <c r="AO27" s="164"/>
      <c r="AP27" s="164"/>
      <c r="AQ27" s="1878"/>
      <c r="AR27" s="3132"/>
    </row>
    <row r="28" spans="1:44" ht="14.1" customHeight="1">
      <c r="A28" s="6"/>
      <c r="B28" s="3161"/>
      <c r="C28" s="1927"/>
      <c r="D28" s="1927"/>
      <c r="E28" s="1927"/>
      <c r="F28" s="1928"/>
      <c r="G28" s="1878"/>
      <c r="H28" s="1879"/>
      <c r="I28" s="1879"/>
      <c r="J28" s="1880"/>
      <c r="K28" s="170"/>
      <c r="L28" s="164"/>
      <c r="M28" s="164"/>
      <c r="N28" s="164"/>
      <c r="O28" s="164"/>
      <c r="P28" s="164"/>
      <c r="Q28" s="171"/>
      <c r="R28" s="164"/>
      <c r="S28" s="164"/>
      <c r="T28" s="164"/>
      <c r="U28" s="164"/>
      <c r="V28" s="164"/>
      <c r="W28" s="164"/>
      <c r="X28" s="164"/>
      <c r="Y28" s="164"/>
      <c r="Z28" s="164"/>
      <c r="AA28" s="164"/>
      <c r="AB28" s="164"/>
      <c r="AC28" s="164"/>
      <c r="AD28" s="164"/>
      <c r="AE28" s="164"/>
      <c r="AF28" s="164"/>
      <c r="AG28" s="164"/>
      <c r="AH28" s="164"/>
      <c r="AI28" s="164"/>
      <c r="AJ28" s="164"/>
      <c r="AK28" s="164"/>
      <c r="AL28" s="171"/>
      <c r="AM28" s="164"/>
      <c r="AN28" s="164"/>
      <c r="AO28" s="164"/>
      <c r="AP28" s="164"/>
      <c r="AQ28" s="1878"/>
      <c r="AR28" s="3132"/>
    </row>
    <row r="29" spans="1:44" ht="14.1" customHeight="1">
      <c r="A29" s="6"/>
      <c r="B29" s="3161"/>
      <c r="C29" s="1927"/>
      <c r="D29" s="1927"/>
      <c r="E29" s="1927"/>
      <c r="F29" s="1928"/>
      <c r="G29" s="1878"/>
      <c r="H29" s="1879"/>
      <c r="I29" s="1879"/>
      <c r="J29" s="1880"/>
      <c r="K29" s="163"/>
      <c r="L29" s="164"/>
      <c r="M29" s="164"/>
      <c r="N29" s="164"/>
      <c r="O29" s="164"/>
      <c r="P29" s="164"/>
      <c r="Q29" s="164"/>
      <c r="R29" s="164"/>
      <c r="S29" s="164"/>
      <c r="T29" s="164"/>
      <c r="U29" s="164"/>
      <c r="V29" s="173"/>
      <c r="W29" s="164"/>
      <c r="X29" s="164"/>
      <c r="Y29" s="173"/>
      <c r="Z29" s="164"/>
      <c r="AA29" s="164"/>
      <c r="AB29" s="164"/>
      <c r="AC29" s="164"/>
      <c r="AD29" s="164"/>
      <c r="AE29" s="164"/>
      <c r="AF29" s="164"/>
      <c r="AG29" s="164"/>
      <c r="AH29" s="164"/>
      <c r="AI29" s="164"/>
      <c r="AJ29" s="164"/>
      <c r="AK29" s="164"/>
      <c r="AL29" s="171"/>
      <c r="AM29" s="164"/>
      <c r="AN29" s="164"/>
      <c r="AO29" s="164"/>
      <c r="AP29" s="164"/>
      <c r="AQ29" s="1878"/>
      <c r="AR29" s="3132"/>
    </row>
    <row r="30" spans="1:44" ht="14.1" customHeight="1">
      <c r="A30" s="6"/>
      <c r="B30" s="3161"/>
      <c r="C30" s="1927"/>
      <c r="D30" s="1927"/>
      <c r="E30" s="1927"/>
      <c r="F30" s="1928"/>
      <c r="G30" s="1878" t="s">
        <v>37</v>
      </c>
      <c r="H30" s="1879"/>
      <c r="I30" s="1879"/>
      <c r="J30" s="1880"/>
      <c r="K30" s="174"/>
      <c r="L30" s="164"/>
      <c r="M30" s="164"/>
      <c r="N30" s="164"/>
      <c r="O30" s="164"/>
      <c r="P30" s="164"/>
      <c r="Q30" s="164"/>
      <c r="R30" s="164"/>
      <c r="S30" s="164"/>
      <c r="T30" s="164"/>
      <c r="U30" s="164"/>
      <c r="V30" s="164"/>
      <c r="W30" s="164"/>
      <c r="X30" s="164"/>
      <c r="Y30" s="173"/>
      <c r="Z30" s="164"/>
      <c r="AA30" s="164"/>
      <c r="AB30" s="164"/>
      <c r="AC30" s="164"/>
      <c r="AD30" s="164"/>
      <c r="AE30" s="164"/>
      <c r="AF30" s="164"/>
      <c r="AG30" s="164"/>
      <c r="AH30" s="164"/>
      <c r="AI30" s="164"/>
      <c r="AJ30" s="164"/>
      <c r="AK30" s="164"/>
      <c r="AL30" s="171"/>
      <c r="AM30" s="164"/>
      <c r="AN30" s="164"/>
      <c r="AO30" s="164"/>
      <c r="AP30" s="164"/>
      <c r="AQ30" s="1878"/>
      <c r="AR30" s="3132"/>
    </row>
    <row r="31" spans="1:44" ht="14.1" customHeight="1">
      <c r="A31" s="6"/>
      <c r="B31" s="3161"/>
      <c r="C31" s="1927"/>
      <c r="D31" s="1927"/>
      <c r="E31" s="1927"/>
      <c r="F31" s="1928"/>
      <c r="G31" s="1878" t="s">
        <v>38</v>
      </c>
      <c r="H31" s="1879"/>
      <c r="I31" s="1879"/>
      <c r="J31" s="1880"/>
      <c r="K31" s="170"/>
      <c r="L31" s="164"/>
      <c r="M31" s="164"/>
      <c r="N31" s="164"/>
      <c r="O31" s="164"/>
      <c r="P31" s="164"/>
      <c r="Q31" s="171"/>
      <c r="R31" s="164"/>
      <c r="S31" s="164"/>
      <c r="T31" s="164"/>
      <c r="U31" s="164"/>
      <c r="V31" s="164"/>
      <c r="W31" s="164"/>
      <c r="X31" s="164"/>
      <c r="Y31" s="164"/>
      <c r="Z31" s="164"/>
      <c r="AA31" s="164"/>
      <c r="AB31" s="164"/>
      <c r="AC31" s="164"/>
      <c r="AD31" s="164"/>
      <c r="AE31" s="164"/>
      <c r="AF31" s="164"/>
      <c r="AG31" s="164"/>
      <c r="AH31" s="164"/>
      <c r="AI31" s="164"/>
      <c r="AJ31" s="164"/>
      <c r="AK31" s="164"/>
      <c r="AL31" s="171"/>
      <c r="AM31" s="164"/>
      <c r="AN31" s="164"/>
      <c r="AO31" s="164"/>
      <c r="AP31" s="164"/>
      <c r="AQ31" s="1878"/>
      <c r="AR31" s="3132"/>
    </row>
    <row r="32" spans="1:44" ht="14.1" customHeight="1">
      <c r="A32" s="6"/>
      <c r="B32" s="3161"/>
      <c r="C32" s="1927"/>
      <c r="D32" s="1927"/>
      <c r="E32" s="1927"/>
      <c r="F32" s="1928"/>
      <c r="G32" s="1878" t="s">
        <v>36</v>
      </c>
      <c r="H32" s="1879"/>
      <c r="I32" s="1879"/>
      <c r="J32" s="1880"/>
      <c r="K32" s="163"/>
      <c r="L32" s="164"/>
      <c r="M32" s="164"/>
      <c r="N32" s="164"/>
      <c r="O32" s="164"/>
      <c r="P32" s="164"/>
      <c r="Q32" s="164"/>
      <c r="R32" s="164"/>
      <c r="S32" s="164"/>
      <c r="T32" s="164"/>
      <c r="U32" s="164"/>
      <c r="V32" s="173"/>
      <c r="W32" s="164"/>
      <c r="X32" s="164"/>
      <c r="Y32" s="173"/>
      <c r="Z32" s="164"/>
      <c r="AA32" s="164"/>
      <c r="AB32" s="164"/>
      <c r="AC32" s="164"/>
      <c r="AD32" s="164"/>
      <c r="AE32" s="164"/>
      <c r="AF32" s="164"/>
      <c r="AG32" s="164"/>
      <c r="AH32" s="164"/>
      <c r="AI32" s="164"/>
      <c r="AJ32" s="164"/>
      <c r="AK32" s="164"/>
      <c r="AL32" s="171"/>
      <c r="AM32" s="164"/>
      <c r="AN32" s="164"/>
      <c r="AO32" s="164"/>
      <c r="AP32" s="164"/>
      <c r="AQ32" s="1878"/>
      <c r="AR32" s="3132"/>
    </row>
    <row r="33" spans="1:49" ht="14.1" customHeight="1" thickBot="1">
      <c r="A33" s="6"/>
      <c r="B33" s="3165"/>
      <c r="C33" s="3166"/>
      <c r="D33" s="3166"/>
      <c r="E33" s="3166"/>
      <c r="F33" s="3167"/>
      <c r="G33" s="3133"/>
      <c r="H33" s="3170"/>
      <c r="I33" s="3170"/>
      <c r="J33" s="3171"/>
      <c r="K33" s="175"/>
      <c r="L33" s="176"/>
      <c r="M33" s="176"/>
      <c r="N33" s="176"/>
      <c r="O33" s="176"/>
      <c r="P33" s="176"/>
      <c r="Q33" s="176"/>
      <c r="R33" s="176"/>
      <c r="S33" s="176"/>
      <c r="T33" s="176"/>
      <c r="U33" s="176"/>
      <c r="V33" s="176"/>
      <c r="W33" s="176"/>
      <c r="X33" s="176"/>
      <c r="Y33" s="177"/>
      <c r="Z33" s="176"/>
      <c r="AA33" s="176"/>
      <c r="AB33" s="176"/>
      <c r="AC33" s="176"/>
      <c r="AD33" s="176"/>
      <c r="AE33" s="176"/>
      <c r="AF33" s="176"/>
      <c r="AG33" s="176"/>
      <c r="AH33" s="176"/>
      <c r="AI33" s="176"/>
      <c r="AJ33" s="176"/>
      <c r="AK33" s="176"/>
      <c r="AL33" s="178"/>
      <c r="AM33" s="176"/>
      <c r="AN33" s="176"/>
      <c r="AO33" s="176"/>
      <c r="AP33" s="176"/>
      <c r="AQ33" s="3133"/>
      <c r="AR33" s="3134"/>
    </row>
    <row r="34" spans="1:49" ht="12" customHeight="1" thickBot="1">
      <c r="A34" s="6"/>
      <c r="B34" s="6"/>
      <c r="C34" s="6"/>
      <c r="D34" s="6"/>
      <c r="E34" s="6"/>
      <c r="F34" s="6"/>
      <c r="G34" s="6"/>
      <c r="H34" s="6"/>
      <c r="I34" s="6"/>
      <c r="J34" s="6"/>
      <c r="K34" s="6"/>
      <c r="L34" s="6"/>
      <c r="M34" s="6"/>
      <c r="N34" s="6"/>
      <c r="O34" s="6"/>
      <c r="P34" s="6"/>
      <c r="Q34" s="150"/>
      <c r="R34" s="6"/>
      <c r="S34" s="6"/>
      <c r="T34" s="6"/>
      <c r="U34" s="6"/>
      <c r="V34" s="6"/>
      <c r="W34" s="6"/>
      <c r="X34" s="6"/>
      <c r="Y34" s="6"/>
      <c r="Z34" s="6"/>
      <c r="AA34" s="6"/>
      <c r="AB34" s="6"/>
      <c r="AC34" s="6"/>
      <c r="AD34" s="6"/>
      <c r="AE34" s="6"/>
      <c r="AF34" s="6"/>
      <c r="AG34" s="6"/>
      <c r="AH34" s="6"/>
      <c r="AI34" s="6"/>
      <c r="AJ34" s="6"/>
      <c r="AK34" s="6"/>
      <c r="AL34" s="150"/>
      <c r="AM34" s="6"/>
      <c r="AN34" s="6"/>
      <c r="AO34" s="6"/>
      <c r="AP34" s="6"/>
      <c r="AQ34" s="6"/>
      <c r="AR34" s="6"/>
    </row>
    <row r="35" spans="1:49" ht="14.1" customHeight="1" thickTop="1">
      <c r="A35" s="6"/>
      <c r="B35" s="6"/>
      <c r="C35" s="1878" t="s">
        <v>43</v>
      </c>
      <c r="D35" s="1879"/>
      <c r="E35" s="1879"/>
      <c r="F35" s="1878" t="s">
        <v>44</v>
      </c>
      <c r="G35" s="1879"/>
      <c r="H35" s="1879"/>
      <c r="I35" s="1879"/>
      <c r="J35" s="1879"/>
      <c r="K35" s="1879"/>
      <c r="L35" s="1880"/>
      <c r="M35" s="1878" t="s">
        <v>69</v>
      </c>
      <c r="N35" s="1879"/>
      <c r="O35" s="1879"/>
      <c r="P35" s="1879"/>
      <c r="Q35" s="1879"/>
      <c r="R35" s="1879"/>
      <c r="S35" s="1879"/>
      <c r="T35" s="1879"/>
      <c r="U35" s="1879"/>
      <c r="V35" s="1879"/>
      <c r="W35" s="1879"/>
      <c r="X35" s="1879"/>
      <c r="Y35" s="1879"/>
      <c r="Z35" s="1878" t="s">
        <v>41</v>
      </c>
      <c r="AA35" s="1879"/>
      <c r="AB35" s="1879"/>
      <c r="AC35" s="1879"/>
      <c r="AD35" s="1879"/>
      <c r="AE35" s="1879"/>
      <c r="AF35" s="1879"/>
      <c r="AG35" s="1880"/>
      <c r="AH35" s="6"/>
      <c r="AI35" s="3140" t="s">
        <v>611</v>
      </c>
      <c r="AJ35" s="3141"/>
      <c r="AK35" s="3141"/>
      <c r="AL35" s="3141"/>
      <c r="AM35" s="3141"/>
      <c r="AN35" s="3141"/>
      <c r="AO35" s="3141"/>
      <c r="AP35" s="3141"/>
      <c r="AQ35" s="3141"/>
      <c r="AR35" s="3141"/>
      <c r="AS35" s="3141"/>
      <c r="AT35" s="3141"/>
      <c r="AU35" s="3141"/>
      <c r="AV35" s="3141"/>
      <c r="AW35" s="3142"/>
    </row>
    <row r="36" spans="1:49" ht="12" customHeight="1">
      <c r="A36" s="6"/>
      <c r="B36" s="6"/>
      <c r="C36" s="179" t="s">
        <v>75</v>
      </c>
      <c r="D36" s="180" t="s">
        <v>57</v>
      </c>
      <c r="E36" s="181"/>
      <c r="F36" s="179" t="s">
        <v>45</v>
      </c>
      <c r="G36" s="3150" t="s">
        <v>63</v>
      </c>
      <c r="H36" s="3150"/>
      <c r="I36" s="3150"/>
      <c r="J36" s="180" t="s">
        <v>46</v>
      </c>
      <c r="K36" s="180" t="s">
        <v>64</v>
      </c>
      <c r="L36" s="181"/>
      <c r="M36" s="3149" t="s">
        <v>65</v>
      </c>
      <c r="N36" s="3150"/>
      <c r="O36" s="180"/>
      <c r="P36" s="180" t="s">
        <v>66</v>
      </c>
      <c r="Q36" s="180"/>
      <c r="R36" s="180" t="s">
        <v>67</v>
      </c>
      <c r="S36" s="180" t="s">
        <v>51</v>
      </c>
      <c r="T36" s="3150" t="s">
        <v>68</v>
      </c>
      <c r="U36" s="3150"/>
      <c r="V36" s="180"/>
      <c r="W36" s="180" t="s">
        <v>66</v>
      </c>
      <c r="X36" s="180"/>
      <c r="Y36" s="181" t="s">
        <v>67</v>
      </c>
      <c r="Z36" s="3168" t="s">
        <v>70</v>
      </c>
      <c r="AA36" s="3169"/>
      <c r="AB36" s="182" t="s">
        <v>45</v>
      </c>
      <c r="AC36" s="3150"/>
      <c r="AD36" s="3150"/>
      <c r="AE36" s="180" t="s">
        <v>71</v>
      </c>
      <c r="AF36" s="3138" t="s">
        <v>27</v>
      </c>
      <c r="AG36" s="3139"/>
      <c r="AH36" s="6"/>
      <c r="AI36" s="3143"/>
      <c r="AJ36" s="3144"/>
      <c r="AK36" s="3144"/>
      <c r="AL36" s="3144"/>
      <c r="AM36" s="3144"/>
      <c r="AN36" s="3144"/>
      <c r="AO36" s="3144"/>
      <c r="AP36" s="3144"/>
      <c r="AQ36" s="3144"/>
      <c r="AR36" s="3144"/>
      <c r="AS36" s="3144"/>
      <c r="AT36" s="3144"/>
      <c r="AU36" s="3144"/>
      <c r="AV36" s="3144"/>
      <c r="AW36" s="3145"/>
    </row>
    <row r="37" spans="1:49" ht="12" customHeight="1">
      <c r="A37" s="6"/>
      <c r="B37" s="6"/>
      <c r="C37" s="183" t="s">
        <v>75</v>
      </c>
      <c r="D37" s="184" t="s">
        <v>58</v>
      </c>
      <c r="E37" s="185"/>
      <c r="F37" s="183" t="s">
        <v>45</v>
      </c>
      <c r="G37" s="3135"/>
      <c r="H37" s="3135"/>
      <c r="I37" s="3135"/>
      <c r="J37" s="184" t="s">
        <v>46</v>
      </c>
      <c r="K37" s="184" t="s">
        <v>64</v>
      </c>
      <c r="L37" s="185"/>
      <c r="M37" s="3151" t="s">
        <v>65</v>
      </c>
      <c r="N37" s="3135"/>
      <c r="O37" s="184"/>
      <c r="P37" s="184" t="s">
        <v>66</v>
      </c>
      <c r="Q37" s="184"/>
      <c r="R37" s="184" t="s">
        <v>67</v>
      </c>
      <c r="S37" s="184" t="s">
        <v>51</v>
      </c>
      <c r="T37" s="3135" t="s">
        <v>68</v>
      </c>
      <c r="U37" s="3135"/>
      <c r="V37" s="184"/>
      <c r="W37" s="184" t="s">
        <v>66</v>
      </c>
      <c r="X37" s="184"/>
      <c r="Y37" s="185" t="s">
        <v>67</v>
      </c>
      <c r="Z37" s="3130" t="s">
        <v>70</v>
      </c>
      <c r="AA37" s="3131"/>
      <c r="AB37" s="186" t="s">
        <v>45</v>
      </c>
      <c r="AC37" s="3135"/>
      <c r="AD37" s="3135"/>
      <c r="AE37" s="184" t="s">
        <v>71</v>
      </c>
      <c r="AF37" s="3136" t="s">
        <v>27</v>
      </c>
      <c r="AG37" s="3137"/>
      <c r="AH37" s="6"/>
      <c r="AI37" s="3143"/>
      <c r="AJ37" s="3144"/>
      <c r="AK37" s="3144"/>
      <c r="AL37" s="3144"/>
      <c r="AM37" s="3144"/>
      <c r="AN37" s="3144"/>
      <c r="AO37" s="3144"/>
      <c r="AP37" s="3144"/>
      <c r="AQ37" s="3144"/>
      <c r="AR37" s="3144"/>
      <c r="AS37" s="3144"/>
      <c r="AT37" s="3144"/>
      <c r="AU37" s="3144"/>
      <c r="AV37" s="3144"/>
      <c r="AW37" s="3145"/>
    </row>
    <row r="38" spans="1:49" ht="12" customHeight="1">
      <c r="A38" s="6"/>
      <c r="B38" s="6"/>
      <c r="C38" s="183" t="s">
        <v>75</v>
      </c>
      <c r="D38" s="184" t="s">
        <v>59</v>
      </c>
      <c r="E38" s="185"/>
      <c r="F38" s="183" t="s">
        <v>45</v>
      </c>
      <c r="G38" s="3135"/>
      <c r="H38" s="3135"/>
      <c r="I38" s="3135"/>
      <c r="J38" s="184" t="s">
        <v>46</v>
      </c>
      <c r="K38" s="184" t="s">
        <v>64</v>
      </c>
      <c r="L38" s="185"/>
      <c r="M38" s="3151" t="s">
        <v>65</v>
      </c>
      <c r="N38" s="3135"/>
      <c r="O38" s="184"/>
      <c r="P38" s="184" t="s">
        <v>66</v>
      </c>
      <c r="Q38" s="184"/>
      <c r="R38" s="184" t="s">
        <v>67</v>
      </c>
      <c r="S38" s="184" t="s">
        <v>51</v>
      </c>
      <c r="T38" s="3135" t="s">
        <v>68</v>
      </c>
      <c r="U38" s="3135"/>
      <c r="V38" s="184"/>
      <c r="W38" s="184" t="s">
        <v>66</v>
      </c>
      <c r="X38" s="184"/>
      <c r="Y38" s="185" t="s">
        <v>67</v>
      </c>
      <c r="Z38" s="3130" t="s">
        <v>70</v>
      </c>
      <c r="AA38" s="3131"/>
      <c r="AB38" s="186" t="s">
        <v>45</v>
      </c>
      <c r="AC38" s="3135"/>
      <c r="AD38" s="3135"/>
      <c r="AE38" s="184" t="s">
        <v>71</v>
      </c>
      <c r="AF38" s="3136" t="s">
        <v>27</v>
      </c>
      <c r="AG38" s="3137"/>
      <c r="AH38" s="6"/>
      <c r="AI38" s="3143"/>
      <c r="AJ38" s="3144"/>
      <c r="AK38" s="3144"/>
      <c r="AL38" s="3144"/>
      <c r="AM38" s="3144"/>
      <c r="AN38" s="3144"/>
      <c r="AO38" s="3144"/>
      <c r="AP38" s="3144"/>
      <c r="AQ38" s="3144"/>
      <c r="AR38" s="3144"/>
      <c r="AS38" s="3144"/>
      <c r="AT38" s="3144"/>
      <c r="AU38" s="3144"/>
      <c r="AV38" s="3144"/>
      <c r="AW38" s="3145"/>
    </row>
    <row r="39" spans="1:49" ht="12" customHeight="1">
      <c r="A39" s="6"/>
      <c r="B39" s="6"/>
      <c r="C39" s="183" t="s">
        <v>75</v>
      </c>
      <c r="D39" s="184" t="s">
        <v>60</v>
      </c>
      <c r="E39" s="185"/>
      <c r="F39" s="183" t="s">
        <v>45</v>
      </c>
      <c r="G39" s="3135"/>
      <c r="H39" s="3135"/>
      <c r="I39" s="3135"/>
      <c r="J39" s="184" t="s">
        <v>46</v>
      </c>
      <c r="K39" s="184" t="s">
        <v>64</v>
      </c>
      <c r="L39" s="185"/>
      <c r="M39" s="3151" t="s">
        <v>65</v>
      </c>
      <c r="N39" s="3135"/>
      <c r="O39" s="184"/>
      <c r="P39" s="184" t="s">
        <v>66</v>
      </c>
      <c r="Q39" s="184"/>
      <c r="R39" s="184" t="s">
        <v>67</v>
      </c>
      <c r="S39" s="184" t="s">
        <v>51</v>
      </c>
      <c r="T39" s="3135" t="s">
        <v>68</v>
      </c>
      <c r="U39" s="3135"/>
      <c r="V39" s="184"/>
      <c r="W39" s="184" t="s">
        <v>66</v>
      </c>
      <c r="X39" s="184"/>
      <c r="Y39" s="185" t="s">
        <v>67</v>
      </c>
      <c r="Z39" s="3130" t="s">
        <v>70</v>
      </c>
      <c r="AA39" s="3131"/>
      <c r="AB39" s="186" t="s">
        <v>45</v>
      </c>
      <c r="AC39" s="3135"/>
      <c r="AD39" s="3135"/>
      <c r="AE39" s="184" t="s">
        <v>71</v>
      </c>
      <c r="AF39" s="3136" t="s">
        <v>27</v>
      </c>
      <c r="AG39" s="3137"/>
      <c r="AH39" s="6"/>
      <c r="AI39" s="3143"/>
      <c r="AJ39" s="3144"/>
      <c r="AK39" s="3144"/>
      <c r="AL39" s="3144"/>
      <c r="AM39" s="3144"/>
      <c r="AN39" s="3144"/>
      <c r="AO39" s="3144"/>
      <c r="AP39" s="3144"/>
      <c r="AQ39" s="3144"/>
      <c r="AR39" s="3144"/>
      <c r="AS39" s="3144"/>
      <c r="AT39" s="3144"/>
      <c r="AU39" s="3144"/>
      <c r="AV39" s="3144"/>
      <c r="AW39" s="3145"/>
    </row>
    <row r="40" spans="1:49" ht="12" customHeight="1">
      <c r="A40" s="6"/>
      <c r="B40" s="6"/>
      <c r="C40" s="183" t="s">
        <v>75</v>
      </c>
      <c r="D40" s="184" t="s">
        <v>61</v>
      </c>
      <c r="E40" s="185"/>
      <c r="F40" s="183" t="s">
        <v>45</v>
      </c>
      <c r="G40" s="3135"/>
      <c r="H40" s="3135"/>
      <c r="I40" s="3135"/>
      <c r="J40" s="184" t="s">
        <v>46</v>
      </c>
      <c r="K40" s="184" t="s">
        <v>64</v>
      </c>
      <c r="L40" s="185"/>
      <c r="M40" s="3151" t="s">
        <v>65</v>
      </c>
      <c r="N40" s="3135"/>
      <c r="O40" s="184"/>
      <c r="P40" s="184" t="s">
        <v>66</v>
      </c>
      <c r="Q40" s="184"/>
      <c r="R40" s="184" t="s">
        <v>67</v>
      </c>
      <c r="S40" s="184" t="s">
        <v>51</v>
      </c>
      <c r="T40" s="3135" t="s">
        <v>68</v>
      </c>
      <c r="U40" s="3135"/>
      <c r="V40" s="184"/>
      <c r="W40" s="184" t="s">
        <v>66</v>
      </c>
      <c r="X40" s="184"/>
      <c r="Y40" s="185" t="s">
        <v>67</v>
      </c>
      <c r="Z40" s="3130" t="s">
        <v>70</v>
      </c>
      <c r="AA40" s="3131"/>
      <c r="AB40" s="186" t="s">
        <v>45</v>
      </c>
      <c r="AC40" s="3135"/>
      <c r="AD40" s="3135"/>
      <c r="AE40" s="184" t="s">
        <v>71</v>
      </c>
      <c r="AF40" s="3136" t="s">
        <v>27</v>
      </c>
      <c r="AG40" s="3137"/>
      <c r="AH40" s="6"/>
      <c r="AI40" s="3143"/>
      <c r="AJ40" s="3144"/>
      <c r="AK40" s="3144"/>
      <c r="AL40" s="3144"/>
      <c r="AM40" s="3144"/>
      <c r="AN40" s="3144"/>
      <c r="AO40" s="3144"/>
      <c r="AP40" s="3144"/>
      <c r="AQ40" s="3144"/>
      <c r="AR40" s="3144"/>
      <c r="AS40" s="3144"/>
      <c r="AT40" s="3144"/>
      <c r="AU40" s="3144"/>
      <c r="AV40" s="3144"/>
      <c r="AW40" s="3145"/>
    </row>
    <row r="41" spans="1:49" ht="12" customHeight="1">
      <c r="A41" s="6"/>
      <c r="B41" s="6"/>
      <c r="C41" s="183" t="s">
        <v>75</v>
      </c>
      <c r="D41" s="184" t="s">
        <v>62</v>
      </c>
      <c r="E41" s="185"/>
      <c r="F41" s="183" t="s">
        <v>45</v>
      </c>
      <c r="G41" s="3135"/>
      <c r="H41" s="3135"/>
      <c r="I41" s="3135"/>
      <c r="J41" s="184" t="s">
        <v>46</v>
      </c>
      <c r="K41" s="184" t="s">
        <v>64</v>
      </c>
      <c r="L41" s="185"/>
      <c r="M41" s="3151" t="s">
        <v>65</v>
      </c>
      <c r="N41" s="3135"/>
      <c r="O41" s="184"/>
      <c r="P41" s="184" t="s">
        <v>66</v>
      </c>
      <c r="Q41" s="184"/>
      <c r="R41" s="184" t="s">
        <v>67</v>
      </c>
      <c r="S41" s="184" t="s">
        <v>51</v>
      </c>
      <c r="T41" s="3135" t="s">
        <v>68</v>
      </c>
      <c r="U41" s="3135"/>
      <c r="V41" s="184"/>
      <c r="W41" s="184" t="s">
        <v>66</v>
      </c>
      <c r="X41" s="184"/>
      <c r="Y41" s="185" t="s">
        <v>67</v>
      </c>
      <c r="Z41" s="3130" t="s">
        <v>70</v>
      </c>
      <c r="AA41" s="3131"/>
      <c r="AB41" s="186" t="s">
        <v>45</v>
      </c>
      <c r="AC41" s="3135"/>
      <c r="AD41" s="3135"/>
      <c r="AE41" s="184" t="s">
        <v>71</v>
      </c>
      <c r="AF41" s="3136" t="s">
        <v>27</v>
      </c>
      <c r="AG41" s="3137"/>
      <c r="AH41" s="6"/>
      <c r="AI41" s="3143"/>
      <c r="AJ41" s="3144"/>
      <c r="AK41" s="3144"/>
      <c r="AL41" s="3144"/>
      <c r="AM41" s="3144"/>
      <c r="AN41" s="3144"/>
      <c r="AO41" s="3144"/>
      <c r="AP41" s="3144"/>
      <c r="AQ41" s="3144"/>
      <c r="AR41" s="3144"/>
      <c r="AS41" s="3144"/>
      <c r="AT41" s="3144"/>
      <c r="AU41" s="3144"/>
      <c r="AV41" s="3144"/>
      <c r="AW41" s="3145"/>
    </row>
    <row r="42" spans="1:49" ht="12" customHeight="1" thickBot="1">
      <c r="A42" s="6"/>
      <c r="B42" s="6"/>
      <c r="C42" s="127"/>
      <c r="D42" s="187" t="s">
        <v>51</v>
      </c>
      <c r="E42" s="3"/>
      <c r="F42" s="3"/>
      <c r="G42" s="3"/>
      <c r="H42" s="3"/>
      <c r="I42" s="3"/>
      <c r="J42" s="3"/>
      <c r="K42" s="4"/>
      <c r="L42" s="55"/>
      <c r="M42" s="4"/>
      <c r="N42" s="4"/>
      <c r="O42" s="4"/>
      <c r="P42" s="4"/>
      <c r="Q42" s="4"/>
      <c r="R42" s="4"/>
      <c r="S42" s="4"/>
      <c r="T42" s="4"/>
      <c r="U42" s="4"/>
      <c r="V42" s="188"/>
      <c r="W42" s="4"/>
      <c r="X42" s="4"/>
      <c r="Y42" s="188"/>
      <c r="Z42" s="189"/>
      <c r="AA42" s="188"/>
      <c r="AB42" s="188"/>
      <c r="AC42" s="4"/>
      <c r="AD42" s="4"/>
      <c r="AE42" s="3"/>
      <c r="AF42" s="3"/>
      <c r="AG42" s="62"/>
      <c r="AH42" s="6"/>
      <c r="AI42" s="3146"/>
      <c r="AJ42" s="3147"/>
      <c r="AK42" s="3147"/>
      <c r="AL42" s="3147"/>
      <c r="AM42" s="3147"/>
      <c r="AN42" s="3147"/>
      <c r="AO42" s="3147"/>
      <c r="AP42" s="3147"/>
      <c r="AQ42" s="3147"/>
      <c r="AR42" s="3147"/>
      <c r="AS42" s="3147"/>
      <c r="AT42" s="3147"/>
      <c r="AU42" s="3147"/>
      <c r="AV42" s="3147"/>
      <c r="AW42" s="3148"/>
    </row>
    <row r="43" spans="1:49" ht="6" customHeight="1" thickTop="1">
      <c r="A43" s="6"/>
      <c r="B43" s="6"/>
      <c r="C43" s="6"/>
      <c r="E43" s="6"/>
      <c r="F43" s="6"/>
      <c r="G43" s="6"/>
      <c r="H43" s="6"/>
      <c r="I43" s="6"/>
      <c r="J43" s="6"/>
      <c r="K43" s="190"/>
      <c r="L43" s="190"/>
      <c r="M43" s="190"/>
      <c r="N43" s="61"/>
      <c r="O43" s="61"/>
      <c r="P43" s="61"/>
      <c r="Q43" s="61"/>
      <c r="R43" s="61"/>
      <c r="S43" s="61"/>
      <c r="T43" s="61"/>
      <c r="U43" s="61"/>
      <c r="V43" s="6"/>
      <c r="W43" s="6"/>
      <c r="X43" s="6"/>
      <c r="Y43" s="3128"/>
      <c r="Z43" s="3129"/>
      <c r="AA43" s="3129"/>
      <c r="AB43" s="6"/>
      <c r="AC43" s="6"/>
      <c r="AD43" s="6"/>
      <c r="AE43" s="6"/>
      <c r="AF43" s="6"/>
      <c r="AG43" s="6"/>
      <c r="AH43" s="6"/>
      <c r="AI43" s="1"/>
      <c r="AJ43" s="26"/>
      <c r="AK43" s="26"/>
      <c r="AL43" s="150"/>
      <c r="AM43" s="26"/>
      <c r="AN43" s="6"/>
      <c r="AO43" s="26"/>
      <c r="AP43" s="6"/>
      <c r="AQ43" s="6"/>
      <c r="AR43" s="6"/>
    </row>
    <row r="44" spans="1:49" ht="12" customHeight="1">
      <c r="B44" s="6"/>
      <c r="C44" s="1"/>
      <c r="D44" s="6" t="s">
        <v>72</v>
      </c>
      <c r="E44" s="1"/>
      <c r="F44" s="6"/>
      <c r="G44" s="6"/>
      <c r="H44" s="6"/>
      <c r="I44" s="6"/>
      <c r="J44" s="6"/>
      <c r="K44" s="1"/>
      <c r="L44" s="1"/>
      <c r="M44" s="1"/>
      <c r="N44" s="1"/>
      <c r="O44" s="1"/>
      <c r="P44" s="1"/>
      <c r="Q44" s="1"/>
      <c r="R44" s="1"/>
      <c r="S44" s="1"/>
      <c r="T44" s="1"/>
      <c r="U44" s="1"/>
      <c r="V44" s="191"/>
      <c r="W44" s="1"/>
      <c r="X44" s="1"/>
      <c r="Y44" s="191"/>
      <c r="Z44" s="1"/>
      <c r="AA44" s="1"/>
      <c r="AB44" s="6"/>
      <c r="AC44" s="6"/>
      <c r="AD44" s="6"/>
      <c r="AE44" s="6"/>
      <c r="AF44" s="6"/>
      <c r="AG44" s="6"/>
      <c r="AH44" s="6"/>
      <c r="AI44" s="1"/>
      <c r="AJ44" s="26"/>
      <c r="AK44" s="26"/>
      <c r="AL44" s="150"/>
      <c r="AM44" s="26"/>
      <c r="AN44" s="6"/>
      <c r="AO44" s="26"/>
      <c r="AP44" s="6"/>
      <c r="AQ44" s="6"/>
      <c r="AR44" s="6"/>
    </row>
    <row r="45" spans="1:49" ht="12.95" customHeight="1">
      <c r="A45" s="6"/>
      <c r="B45" s="6"/>
      <c r="C45" s="6"/>
      <c r="D45" s="735"/>
      <c r="E45" s="6"/>
      <c r="F45" s="6"/>
      <c r="G45" s="6"/>
      <c r="H45" s="6"/>
      <c r="I45" s="6"/>
      <c r="J45" s="6"/>
      <c r="K45" s="6"/>
      <c r="L45" s="6"/>
      <c r="M45" s="6"/>
      <c r="N45" s="6"/>
      <c r="O45" s="6"/>
      <c r="P45" s="6"/>
      <c r="Q45" s="150"/>
      <c r="R45" s="6"/>
      <c r="S45" s="6"/>
      <c r="T45" s="6"/>
      <c r="U45" s="6"/>
      <c r="V45" s="6"/>
      <c r="W45" s="6"/>
      <c r="X45" s="6"/>
      <c r="Y45" s="6"/>
      <c r="Z45" s="6"/>
      <c r="AA45" s="6"/>
      <c r="AB45" s="6"/>
      <c r="AC45" s="6"/>
      <c r="AD45" s="6"/>
      <c r="AE45" s="6"/>
      <c r="AF45" s="6"/>
      <c r="AG45" s="6"/>
      <c r="AH45" s="6"/>
      <c r="AI45" s="6"/>
      <c r="AJ45" s="6"/>
      <c r="AK45" s="6"/>
      <c r="AL45" s="150"/>
      <c r="AM45" s="6"/>
      <c r="AN45" s="6"/>
      <c r="AO45" s="6"/>
      <c r="AP45" s="6"/>
      <c r="AQ45" s="6"/>
      <c r="AR45" s="6"/>
    </row>
  </sheetData>
  <mergeCells count="131">
    <mergeCell ref="B18:F18"/>
    <mergeCell ref="B14:F14"/>
    <mergeCell ref="B9:F9"/>
    <mergeCell ref="B10:F10"/>
    <mergeCell ref="B11:F11"/>
    <mergeCell ref="G16:J16"/>
    <mergeCell ref="G17:J17"/>
    <mergeCell ref="G9:J9"/>
    <mergeCell ref="B13:F13"/>
    <mergeCell ref="G10:J10"/>
    <mergeCell ref="G11:J11"/>
    <mergeCell ref="G12:J12"/>
    <mergeCell ref="G13:J13"/>
    <mergeCell ref="G14:J14"/>
    <mergeCell ref="B17:F17"/>
    <mergeCell ref="B12:F12"/>
    <mergeCell ref="B15:F15"/>
    <mergeCell ref="B16:F16"/>
    <mergeCell ref="G18:J18"/>
    <mergeCell ref="G15:J15"/>
    <mergeCell ref="G25:J25"/>
    <mergeCell ref="G26:J26"/>
    <mergeCell ref="G27:J27"/>
    <mergeCell ref="G32:J32"/>
    <mergeCell ref="B19:F19"/>
    <mergeCell ref="B21:F21"/>
    <mergeCell ref="B22:F22"/>
    <mergeCell ref="B20:F20"/>
    <mergeCell ref="B25:F25"/>
    <mergeCell ref="G19:J19"/>
    <mergeCell ref="G23:J23"/>
    <mergeCell ref="G24:J24"/>
    <mergeCell ref="G22:J22"/>
    <mergeCell ref="B23:F23"/>
    <mergeCell ref="B24:F24"/>
    <mergeCell ref="G20:J20"/>
    <mergeCell ref="G21:J21"/>
    <mergeCell ref="C35:E35"/>
    <mergeCell ref="AF38:AG38"/>
    <mergeCell ref="Z35:AG35"/>
    <mergeCell ref="B33:F33"/>
    <mergeCell ref="B26:F26"/>
    <mergeCell ref="B28:F28"/>
    <mergeCell ref="B29:F29"/>
    <mergeCell ref="B30:F30"/>
    <mergeCell ref="B31:F31"/>
    <mergeCell ref="B32:F32"/>
    <mergeCell ref="B27:F27"/>
    <mergeCell ref="Z36:AA36"/>
    <mergeCell ref="AC36:AD36"/>
    <mergeCell ref="G28:J28"/>
    <mergeCell ref="G29:J29"/>
    <mergeCell ref="G33:J33"/>
    <mergeCell ref="G30:J30"/>
    <mergeCell ref="G31:J31"/>
    <mergeCell ref="B2:AU2"/>
    <mergeCell ref="G5:J6"/>
    <mergeCell ref="G7:J7"/>
    <mergeCell ref="G8:J8"/>
    <mergeCell ref="AQ7:AR7"/>
    <mergeCell ref="AQ8:AR8"/>
    <mergeCell ref="AQ5:AR6"/>
    <mergeCell ref="B5:F6"/>
    <mergeCell ref="B7:F7"/>
    <mergeCell ref="B8:F8"/>
    <mergeCell ref="AF3:AK3"/>
    <mergeCell ref="AL3:AM3"/>
    <mergeCell ref="AN3:AQ3"/>
    <mergeCell ref="T41:U41"/>
    <mergeCell ref="M36:N36"/>
    <mergeCell ref="T36:U36"/>
    <mergeCell ref="T40:U40"/>
    <mergeCell ref="G41:I41"/>
    <mergeCell ref="M40:N40"/>
    <mergeCell ref="T38:U38"/>
    <mergeCell ref="M35:Y35"/>
    <mergeCell ref="M41:N41"/>
    <mergeCell ref="G36:I36"/>
    <mergeCell ref="G37:I37"/>
    <mergeCell ref="M37:N37"/>
    <mergeCell ref="T37:U37"/>
    <mergeCell ref="M38:N38"/>
    <mergeCell ref="M39:N39"/>
    <mergeCell ref="T39:U39"/>
    <mergeCell ref="F35:L35"/>
    <mergeCell ref="G38:I38"/>
    <mergeCell ref="G39:I39"/>
    <mergeCell ref="G40:I40"/>
    <mergeCell ref="AQ19:AR19"/>
    <mergeCell ref="AQ30:AR30"/>
    <mergeCell ref="AQ20:AR20"/>
    <mergeCell ref="AQ21:AR21"/>
    <mergeCell ref="AF36:AG36"/>
    <mergeCell ref="Z38:AA38"/>
    <mergeCell ref="AQ27:AR27"/>
    <mergeCell ref="AQ28:AR28"/>
    <mergeCell ref="AQ29:AR29"/>
    <mergeCell ref="AQ31:AR31"/>
    <mergeCell ref="AI35:AW42"/>
    <mergeCell ref="AF39:AG39"/>
    <mergeCell ref="Z39:AA39"/>
    <mergeCell ref="Z37:AA37"/>
    <mergeCell ref="AC37:AD37"/>
    <mergeCell ref="AF37:AG37"/>
    <mergeCell ref="AQ25:AR25"/>
    <mergeCell ref="AQ26:AR26"/>
    <mergeCell ref="AC39:AD39"/>
    <mergeCell ref="AX2:BB2"/>
    <mergeCell ref="Y43:AA43"/>
    <mergeCell ref="Z41:AA41"/>
    <mergeCell ref="AQ9:AR9"/>
    <mergeCell ref="AQ10:AR10"/>
    <mergeCell ref="AQ11:AR11"/>
    <mergeCell ref="AQ12:AR12"/>
    <mergeCell ref="AQ13:AR13"/>
    <mergeCell ref="AQ14:AR14"/>
    <mergeCell ref="AQ15:AR15"/>
    <mergeCell ref="AQ16:AR16"/>
    <mergeCell ref="AQ17:AR17"/>
    <mergeCell ref="AQ32:AR32"/>
    <mergeCell ref="AQ33:AR33"/>
    <mergeCell ref="AQ22:AR22"/>
    <mergeCell ref="AQ23:AR23"/>
    <mergeCell ref="AQ24:AR24"/>
    <mergeCell ref="Z40:AA40"/>
    <mergeCell ref="AC40:AD40"/>
    <mergeCell ref="AF40:AG40"/>
    <mergeCell ref="AC38:AD38"/>
    <mergeCell ref="AC41:AD41"/>
    <mergeCell ref="AF41:AG41"/>
    <mergeCell ref="AQ18:AR18"/>
  </mergeCells>
  <phoneticPr fontId="4"/>
  <dataValidations count="1">
    <dataValidation type="list" allowBlank="1" showInputMessage="1" showErrorMessage="1" sqref="AL3:AM3">
      <formula1>"6,7,8,9,10,11,12,1,2,3"</formula1>
    </dataValidation>
  </dataValidations>
  <hyperlinks>
    <hyperlink ref="AX2" location="目次!A1" display="目次に戻る"/>
  </hyperlinks>
  <printOptions horizontalCentered="1"/>
  <pageMargins left="0.59055118110236227" right="0.59055118110236227" top="0.62992125984251968" bottom="0.27559055118110237" header="0.19685039370078741" footer="0.19685039370078741"/>
  <pageSetup paperSize="9" scale="97" orientation="landscape"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2:BZ197"/>
  <sheetViews>
    <sheetView view="pageBreakPreview" zoomScale="90" zoomScaleNormal="100" zoomScaleSheetLayoutView="90" workbookViewId="0"/>
  </sheetViews>
  <sheetFormatPr defaultColWidth="8" defaultRowHeight="12"/>
  <cols>
    <col min="1" max="1" width="8" style="5"/>
    <col min="2" max="2" width="2.375" style="5" customWidth="1"/>
    <col min="3" max="5" width="1.875" style="5" customWidth="1"/>
    <col min="6" max="15" width="2" style="5" customWidth="1"/>
    <col min="16" max="16" width="2.875" style="5" customWidth="1"/>
    <col min="17" max="18" width="2.625" style="5" customWidth="1"/>
    <col min="19" max="20" width="1.875" style="5" customWidth="1"/>
    <col min="21" max="22" width="2.125" style="5" customWidth="1"/>
    <col min="23" max="23" width="2.625" style="5" customWidth="1"/>
    <col min="24" max="25" width="2.875" style="5" customWidth="1"/>
    <col min="26" max="26" width="2.125" style="5" customWidth="1"/>
    <col min="27" max="27" width="2.625" style="5" customWidth="1"/>
    <col min="28" max="28" width="2.125" style="5" customWidth="1"/>
    <col min="29" max="30" width="1.875" style="5" customWidth="1"/>
    <col min="31" max="31" width="2.875" style="5" customWidth="1"/>
    <col min="32" max="34" width="2.125" style="5" customWidth="1"/>
    <col min="35" max="35" width="2" style="5" customWidth="1"/>
    <col min="36" max="38" width="2.125" style="5" customWidth="1"/>
    <col min="39" max="39" width="2" style="5" customWidth="1"/>
    <col min="40" max="63" width="2.125" style="5" customWidth="1"/>
    <col min="64" max="64" width="3.125" style="5" customWidth="1"/>
    <col min="65" max="72" width="2.125" style="5" customWidth="1"/>
    <col min="73" max="73" width="1" style="5" customWidth="1"/>
    <col min="74" max="16384" width="8" style="5"/>
  </cols>
  <sheetData>
    <row r="2" spans="1:78" ht="14.1" customHeight="1">
      <c r="B2" s="1872" t="s">
        <v>1368</v>
      </c>
      <c r="C2" s="2025"/>
      <c r="D2" s="2025"/>
      <c r="E2" s="2025"/>
      <c r="F2" s="2025"/>
      <c r="G2" s="2025"/>
      <c r="H2" s="2025"/>
      <c r="I2" s="2025"/>
      <c r="J2" s="2025"/>
      <c r="K2" s="2025"/>
      <c r="L2" s="2025"/>
      <c r="M2" s="2025"/>
      <c r="N2" s="2025"/>
      <c r="O2" s="2025"/>
      <c r="P2" s="2025"/>
      <c r="Q2" s="2025"/>
      <c r="R2" s="2025"/>
      <c r="S2" s="2025"/>
      <c r="T2" s="2025"/>
      <c r="U2" s="2025"/>
      <c r="V2" s="2025"/>
      <c r="W2" s="2025"/>
      <c r="X2" s="2025"/>
      <c r="Y2" s="2025"/>
      <c r="Z2" s="2025"/>
      <c r="AA2" s="2025"/>
      <c r="AB2" s="2025"/>
      <c r="AC2" s="2025"/>
      <c r="AD2" s="2025"/>
      <c r="AE2" s="2025"/>
      <c r="AF2" s="2025"/>
      <c r="AG2" s="2025"/>
      <c r="AH2" s="2025"/>
      <c r="AI2" s="2025"/>
      <c r="AJ2" s="2025"/>
      <c r="AK2" s="2025"/>
      <c r="AL2" s="2025"/>
      <c r="AM2" s="2025"/>
      <c r="AN2" s="2025"/>
      <c r="AO2" s="2025"/>
      <c r="AP2" s="2025"/>
      <c r="AQ2" s="2025"/>
      <c r="AR2" s="2025"/>
      <c r="AS2" s="2025"/>
      <c r="AT2" s="2025"/>
      <c r="AU2" s="2025"/>
      <c r="AV2" s="2025"/>
      <c r="AW2" s="2025"/>
      <c r="AX2" s="2025"/>
      <c r="AY2" s="2025"/>
      <c r="AZ2" s="2025"/>
      <c r="BA2" s="2025"/>
      <c r="BB2" s="2025"/>
      <c r="BC2" s="2025"/>
      <c r="BD2" s="2025"/>
      <c r="BE2" s="2025"/>
      <c r="BF2" s="2025"/>
      <c r="BG2" s="2025"/>
      <c r="BH2" s="2025"/>
      <c r="BI2" s="2025"/>
      <c r="BJ2" s="2025"/>
      <c r="BK2" s="2025"/>
      <c r="BL2" s="2025"/>
      <c r="BM2" s="2025"/>
      <c r="BN2" s="2025"/>
      <c r="BO2" s="2025"/>
      <c r="BP2" s="2025"/>
      <c r="BQ2" s="2025"/>
    </row>
    <row r="3" spans="1:78" ht="14.1" customHeight="1">
      <c r="B3" s="142" t="s">
        <v>1140</v>
      </c>
      <c r="C3" s="142"/>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BE3" s="3201" t="s">
        <v>557</v>
      </c>
      <c r="BF3" s="3201"/>
      <c r="BG3" s="3201"/>
      <c r="BH3" s="3201"/>
      <c r="BI3" s="3201"/>
      <c r="BJ3" s="3201"/>
      <c r="BK3" s="3201"/>
      <c r="BL3" s="3202"/>
      <c r="BM3" s="3202"/>
      <c r="BN3" s="3203" t="s">
        <v>542</v>
      </c>
      <c r="BO3" s="3203"/>
      <c r="BP3" s="3203"/>
      <c r="BQ3" s="3203"/>
      <c r="BR3" s="3203"/>
      <c r="BS3" s="3203"/>
      <c r="BV3" s="3210" t="s">
        <v>769</v>
      </c>
      <c r="BW3" s="3210"/>
      <c r="BX3" s="3210"/>
      <c r="BY3" s="3210"/>
      <c r="BZ3" s="3210"/>
    </row>
    <row r="4" spans="1:78" ht="6.95" customHeight="1" thickBot="1">
      <c r="B4" s="142"/>
      <c r="C4" s="142"/>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row>
    <row r="5" spans="1:78" s="40" customFormat="1" ht="12.95" customHeight="1">
      <c r="A5" s="3211" t="s">
        <v>1141</v>
      </c>
      <c r="B5" s="3212" t="s">
        <v>1142</v>
      </c>
      <c r="C5" s="3177" t="s">
        <v>1376</v>
      </c>
      <c r="D5" s="3178"/>
      <c r="E5" s="3179"/>
      <c r="F5" s="3218" t="s">
        <v>34</v>
      </c>
      <c r="G5" s="3219"/>
      <c r="H5" s="3219"/>
      <c r="I5" s="3219"/>
      <c r="J5" s="3220"/>
      <c r="K5" s="3224" t="s">
        <v>1143</v>
      </c>
      <c r="L5" s="3225"/>
      <c r="M5" s="3225"/>
      <c r="N5" s="3225"/>
      <c r="O5" s="3226"/>
      <c r="P5" s="3174" t="s">
        <v>1144</v>
      </c>
      <c r="Q5" s="3177" t="s">
        <v>1145</v>
      </c>
      <c r="R5" s="3178"/>
      <c r="S5" s="3179"/>
      <c r="T5" s="3174" t="s">
        <v>1146</v>
      </c>
      <c r="U5" s="3174" t="s">
        <v>1147</v>
      </c>
      <c r="V5" s="3331" t="s">
        <v>1148</v>
      </c>
      <c r="W5" s="3332"/>
      <c r="X5" s="3224" t="s">
        <v>1149</v>
      </c>
      <c r="Y5" s="3225"/>
      <c r="Z5" s="3225"/>
      <c r="AA5" s="3225"/>
      <c r="AB5" s="3225"/>
      <c r="AC5" s="3225"/>
      <c r="AD5" s="3225"/>
      <c r="AE5" s="3249"/>
      <c r="AF5" s="3248" t="s">
        <v>1150</v>
      </c>
      <c r="AG5" s="3225"/>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49"/>
      <c r="BI5" s="3252" t="s">
        <v>1151</v>
      </c>
      <c r="BJ5" s="3253"/>
      <c r="BK5" s="3254"/>
      <c r="BL5" s="3256" t="s">
        <v>1152</v>
      </c>
      <c r="BM5" s="3177" t="s">
        <v>1153</v>
      </c>
      <c r="BN5" s="3259"/>
      <c r="BO5" s="3259"/>
      <c r="BP5" s="3259"/>
      <c r="BQ5" s="3259"/>
      <c r="BR5" s="3259"/>
      <c r="BS5" s="3259"/>
      <c r="BT5" s="3260"/>
    </row>
    <row r="6" spans="1:78" s="40" customFormat="1" ht="12.95" customHeight="1">
      <c r="A6" s="2302"/>
      <c r="B6" s="3213"/>
      <c r="C6" s="3180"/>
      <c r="D6" s="3181"/>
      <c r="E6" s="3182"/>
      <c r="F6" s="3221"/>
      <c r="G6" s="3222"/>
      <c r="H6" s="3222"/>
      <c r="I6" s="3222"/>
      <c r="J6" s="3223"/>
      <c r="K6" s="2497"/>
      <c r="L6" s="2498"/>
      <c r="M6" s="2498"/>
      <c r="N6" s="2498"/>
      <c r="O6" s="2499"/>
      <c r="P6" s="3175"/>
      <c r="Q6" s="3180"/>
      <c r="R6" s="3181"/>
      <c r="S6" s="3182"/>
      <c r="T6" s="3175"/>
      <c r="U6" s="3175"/>
      <c r="V6" s="3333"/>
      <c r="W6" s="3334"/>
      <c r="X6" s="2500"/>
      <c r="Y6" s="2501"/>
      <c r="Z6" s="2501"/>
      <c r="AA6" s="2501"/>
      <c r="AB6" s="2501"/>
      <c r="AC6" s="2501"/>
      <c r="AD6" s="2501"/>
      <c r="AE6" s="3251"/>
      <c r="AF6" s="3250"/>
      <c r="AG6" s="2501"/>
      <c r="AH6" s="2501"/>
      <c r="AI6" s="2501"/>
      <c r="AJ6" s="2501"/>
      <c r="AK6" s="2501"/>
      <c r="AL6" s="2501"/>
      <c r="AM6" s="2501"/>
      <c r="AN6" s="2501"/>
      <c r="AO6" s="2501"/>
      <c r="AP6" s="2501"/>
      <c r="AQ6" s="2501"/>
      <c r="AR6" s="2501"/>
      <c r="AS6" s="2501"/>
      <c r="AT6" s="2501"/>
      <c r="AU6" s="2501"/>
      <c r="AV6" s="2501"/>
      <c r="AW6" s="2501"/>
      <c r="AX6" s="2501"/>
      <c r="AY6" s="2501"/>
      <c r="AZ6" s="2501"/>
      <c r="BA6" s="2501"/>
      <c r="BB6" s="2501"/>
      <c r="BC6" s="2501"/>
      <c r="BD6" s="2501"/>
      <c r="BE6" s="2501"/>
      <c r="BF6" s="2501"/>
      <c r="BG6" s="2501"/>
      <c r="BH6" s="3251"/>
      <c r="BI6" s="3255"/>
      <c r="BJ6" s="3030"/>
      <c r="BK6" s="3033"/>
      <c r="BL6" s="3257"/>
      <c r="BM6" s="1865"/>
      <c r="BN6" s="1866"/>
      <c r="BO6" s="1866"/>
      <c r="BP6" s="1866"/>
      <c r="BQ6" s="1866"/>
      <c r="BR6" s="1866"/>
      <c r="BS6" s="1866"/>
      <c r="BT6" s="3261"/>
    </row>
    <row r="7" spans="1:78" s="40" customFormat="1" ht="15" customHeight="1">
      <c r="A7" s="2302"/>
      <c r="B7" s="3213"/>
      <c r="C7" s="3180"/>
      <c r="D7" s="3181"/>
      <c r="E7" s="3182"/>
      <c r="F7" s="3221"/>
      <c r="G7" s="3222"/>
      <c r="H7" s="3222"/>
      <c r="I7" s="3222"/>
      <c r="J7" s="3223"/>
      <c r="K7" s="2497"/>
      <c r="L7" s="2498"/>
      <c r="M7" s="2498"/>
      <c r="N7" s="2498"/>
      <c r="O7" s="2499"/>
      <c r="P7" s="3175"/>
      <c r="Q7" s="3180"/>
      <c r="R7" s="3181"/>
      <c r="S7" s="3182"/>
      <c r="T7" s="3175"/>
      <c r="U7" s="3175"/>
      <c r="V7" s="3333"/>
      <c r="W7" s="3334"/>
      <c r="X7" s="3344" t="s">
        <v>1154</v>
      </c>
      <c r="Y7" s="3345"/>
      <c r="Z7" s="3345"/>
      <c r="AA7" s="3346"/>
      <c r="AB7" s="3347" t="s">
        <v>1155</v>
      </c>
      <c r="AC7" s="3348"/>
      <c r="AD7" s="3347" t="s">
        <v>1156</v>
      </c>
      <c r="AE7" s="3353"/>
      <c r="AF7" s="3356" t="s">
        <v>1157</v>
      </c>
      <c r="AG7" s="2952"/>
      <c r="AH7" s="2952"/>
      <c r="AI7" s="2952"/>
      <c r="AJ7" s="2952"/>
      <c r="AK7" s="2952"/>
      <c r="AL7" s="2952"/>
      <c r="AM7" s="2953"/>
      <c r="AN7" s="2951" t="s">
        <v>1158</v>
      </c>
      <c r="AO7" s="2952"/>
      <c r="AP7" s="2952"/>
      <c r="AQ7" s="2952"/>
      <c r="AR7" s="2952"/>
      <c r="AS7" s="2952"/>
      <c r="AT7" s="2952"/>
      <c r="AU7" s="2952"/>
      <c r="AV7" s="2952"/>
      <c r="AW7" s="2952"/>
      <c r="AX7" s="2952"/>
      <c r="AY7" s="2952"/>
      <c r="AZ7" s="2952"/>
      <c r="BA7" s="2952"/>
      <c r="BB7" s="2952"/>
      <c r="BC7" s="2952"/>
      <c r="BD7" s="2952"/>
      <c r="BE7" s="2953"/>
      <c r="BF7" s="1861" t="s">
        <v>112</v>
      </c>
      <c r="BG7" s="1862"/>
      <c r="BH7" s="3172"/>
      <c r="BI7" s="3273" t="s">
        <v>1159</v>
      </c>
      <c r="BJ7" s="3274"/>
      <c r="BK7" s="3275"/>
      <c r="BL7" s="3257"/>
      <c r="BM7" s="3227" t="s">
        <v>1424</v>
      </c>
      <c r="BN7" s="3228"/>
      <c r="BO7" s="3228"/>
      <c r="BP7" s="3228"/>
      <c r="BQ7" s="3228"/>
      <c r="BR7" s="3228"/>
      <c r="BS7" s="3228"/>
      <c r="BT7" s="3229"/>
    </row>
    <row r="8" spans="1:78" s="40" customFormat="1" ht="15" customHeight="1">
      <c r="A8" s="2302"/>
      <c r="B8" s="3213"/>
      <c r="C8" s="3180"/>
      <c r="D8" s="3181"/>
      <c r="E8" s="3182"/>
      <c r="F8" s="3236" t="s">
        <v>1160</v>
      </c>
      <c r="G8" s="3237"/>
      <c r="H8" s="3237"/>
      <c r="I8" s="3240" t="s">
        <v>1161</v>
      </c>
      <c r="J8" s="3241"/>
      <c r="K8" s="2497"/>
      <c r="L8" s="2498"/>
      <c r="M8" s="2498"/>
      <c r="N8" s="2498"/>
      <c r="O8" s="2499"/>
      <c r="P8" s="3175"/>
      <c r="Q8" s="3183"/>
      <c r="R8" s="3184"/>
      <c r="S8" s="3185"/>
      <c r="T8" s="3175"/>
      <c r="U8" s="3175"/>
      <c r="V8" s="3333"/>
      <c r="W8" s="3334"/>
      <c r="X8" s="3198" t="s">
        <v>1162</v>
      </c>
      <c r="Y8" s="3200"/>
      <c r="Z8" s="3198" t="s">
        <v>1163</v>
      </c>
      <c r="AA8" s="3200"/>
      <c r="AB8" s="3349"/>
      <c r="AC8" s="3350"/>
      <c r="AD8" s="3349"/>
      <c r="AE8" s="3354"/>
      <c r="AF8" s="3244" t="s">
        <v>1164</v>
      </c>
      <c r="AG8" s="2495"/>
      <c r="AH8" s="2495"/>
      <c r="AI8" s="2496"/>
      <c r="AJ8" s="3198" t="s">
        <v>1165</v>
      </c>
      <c r="AK8" s="2495"/>
      <c r="AL8" s="2495"/>
      <c r="AM8" s="2496"/>
      <c r="AN8" s="3246" t="s">
        <v>1166</v>
      </c>
      <c r="AO8" s="3247"/>
      <c r="AP8" s="2908"/>
      <c r="AQ8" s="3246" t="s">
        <v>1167</v>
      </c>
      <c r="AR8" s="3247"/>
      <c r="AS8" s="2908"/>
      <c r="AT8" s="3195" t="s">
        <v>1168</v>
      </c>
      <c r="AU8" s="3196"/>
      <c r="AV8" s="3197"/>
      <c r="AW8" s="3195" t="s">
        <v>1169</v>
      </c>
      <c r="AX8" s="3196"/>
      <c r="AY8" s="3197"/>
      <c r="AZ8" s="3195" t="s">
        <v>1170</v>
      </c>
      <c r="BA8" s="3196"/>
      <c r="BB8" s="3197"/>
      <c r="BC8" s="3198" t="s">
        <v>1171</v>
      </c>
      <c r="BD8" s="3199"/>
      <c r="BE8" s="3200"/>
      <c r="BF8" s="1851"/>
      <c r="BG8" s="1852"/>
      <c r="BH8" s="3173"/>
      <c r="BI8" s="3276"/>
      <c r="BJ8" s="3277"/>
      <c r="BK8" s="3278"/>
      <c r="BL8" s="3257"/>
      <c r="BM8" s="3230"/>
      <c r="BN8" s="3231"/>
      <c r="BO8" s="3231"/>
      <c r="BP8" s="3231"/>
      <c r="BQ8" s="3231"/>
      <c r="BR8" s="3231"/>
      <c r="BS8" s="3231"/>
      <c r="BT8" s="3232"/>
    </row>
    <row r="9" spans="1:78" s="40" customFormat="1" ht="15" customHeight="1">
      <c r="A9" s="2302"/>
      <c r="B9" s="3213"/>
      <c r="C9" s="3180"/>
      <c r="D9" s="3181"/>
      <c r="E9" s="3182"/>
      <c r="F9" s="3236"/>
      <c r="G9" s="3237"/>
      <c r="H9" s="3237"/>
      <c r="I9" s="3240"/>
      <c r="J9" s="3241"/>
      <c r="K9" s="2497"/>
      <c r="L9" s="2498"/>
      <c r="M9" s="2498"/>
      <c r="N9" s="2498"/>
      <c r="O9" s="2499"/>
      <c r="P9" s="3175"/>
      <c r="Q9" s="3262" t="s">
        <v>1172</v>
      </c>
      <c r="R9" s="3263"/>
      <c r="S9" s="3264"/>
      <c r="T9" s="3175"/>
      <c r="U9" s="3175"/>
      <c r="V9" s="3333"/>
      <c r="W9" s="3334"/>
      <c r="X9" s="3180"/>
      <c r="Y9" s="3182"/>
      <c r="Z9" s="3180"/>
      <c r="AA9" s="3182"/>
      <c r="AB9" s="3349"/>
      <c r="AC9" s="3350"/>
      <c r="AD9" s="3349"/>
      <c r="AE9" s="3354"/>
      <c r="AF9" s="3245"/>
      <c r="AG9" s="2498"/>
      <c r="AH9" s="2498"/>
      <c r="AI9" s="2499"/>
      <c r="AJ9" s="2497"/>
      <c r="AK9" s="2498"/>
      <c r="AL9" s="2498"/>
      <c r="AM9" s="2499"/>
      <c r="AN9" s="3265" t="s">
        <v>1173</v>
      </c>
      <c r="AO9" s="2335"/>
      <c r="AP9" s="3266"/>
      <c r="AQ9" s="3265" t="s">
        <v>1174</v>
      </c>
      <c r="AR9" s="2335"/>
      <c r="AS9" s="3266"/>
      <c r="AT9" s="3267" t="s">
        <v>1175</v>
      </c>
      <c r="AU9" s="3268"/>
      <c r="AV9" s="3269"/>
      <c r="AW9" s="3270" t="s">
        <v>1176</v>
      </c>
      <c r="AX9" s="3271"/>
      <c r="AY9" s="3272"/>
      <c r="AZ9" s="3267" t="s">
        <v>1177</v>
      </c>
      <c r="BA9" s="3268"/>
      <c r="BB9" s="3269"/>
      <c r="BC9" s="3180"/>
      <c r="BD9" s="3181"/>
      <c r="BE9" s="3182"/>
      <c r="BF9" s="1851"/>
      <c r="BG9" s="1852"/>
      <c r="BH9" s="3173"/>
      <c r="BI9" s="3204" t="s">
        <v>1178</v>
      </c>
      <c r="BJ9" s="3205"/>
      <c r="BK9" s="3206"/>
      <c r="BL9" s="3257"/>
      <c r="BM9" s="3230"/>
      <c r="BN9" s="3231"/>
      <c r="BO9" s="3231"/>
      <c r="BP9" s="3231"/>
      <c r="BQ9" s="3231"/>
      <c r="BR9" s="3231"/>
      <c r="BS9" s="3231"/>
      <c r="BT9" s="3232"/>
    </row>
    <row r="10" spans="1:78" s="40" customFormat="1" ht="15" customHeight="1" thickBot="1">
      <c r="A10" s="2302"/>
      <c r="B10" s="3214"/>
      <c r="C10" s="3215"/>
      <c r="D10" s="3216"/>
      <c r="E10" s="3217"/>
      <c r="F10" s="3238"/>
      <c r="G10" s="3239"/>
      <c r="H10" s="3239"/>
      <c r="I10" s="3242"/>
      <c r="J10" s="3243"/>
      <c r="K10" s="2948"/>
      <c r="L10" s="2949"/>
      <c r="M10" s="2949"/>
      <c r="N10" s="2949"/>
      <c r="O10" s="2950"/>
      <c r="P10" s="3176"/>
      <c r="Q10" s="3215"/>
      <c r="R10" s="3216"/>
      <c r="S10" s="3217"/>
      <c r="T10" s="3176"/>
      <c r="U10" s="3176"/>
      <c r="V10" s="3335"/>
      <c r="W10" s="3336"/>
      <c r="X10" s="3215"/>
      <c r="Y10" s="3217"/>
      <c r="Z10" s="3215"/>
      <c r="AA10" s="3217"/>
      <c r="AB10" s="3351"/>
      <c r="AC10" s="3352"/>
      <c r="AD10" s="3351"/>
      <c r="AE10" s="3355"/>
      <c r="AF10" s="899" t="s">
        <v>45</v>
      </c>
      <c r="AG10" s="3357" t="s">
        <v>1179</v>
      </c>
      <c r="AH10" s="3357"/>
      <c r="AI10" s="900" t="s">
        <v>14</v>
      </c>
      <c r="AJ10" s="901" t="s">
        <v>45</v>
      </c>
      <c r="AK10" s="3357" t="s">
        <v>1179</v>
      </c>
      <c r="AL10" s="3357"/>
      <c r="AM10" s="902" t="s">
        <v>14</v>
      </c>
      <c r="AN10" s="3358"/>
      <c r="AO10" s="3359"/>
      <c r="AP10" s="3360"/>
      <c r="AQ10" s="3358" t="s">
        <v>1180</v>
      </c>
      <c r="AR10" s="3359"/>
      <c r="AS10" s="3360"/>
      <c r="AT10" s="3186" t="s">
        <v>1181</v>
      </c>
      <c r="AU10" s="3187"/>
      <c r="AV10" s="3188"/>
      <c r="AW10" s="3189" t="s">
        <v>1182</v>
      </c>
      <c r="AX10" s="3190"/>
      <c r="AY10" s="3191"/>
      <c r="AZ10" s="3189" t="s">
        <v>1183</v>
      </c>
      <c r="BA10" s="3190"/>
      <c r="BB10" s="3191"/>
      <c r="BC10" s="2948"/>
      <c r="BD10" s="2949"/>
      <c r="BE10" s="2950"/>
      <c r="BF10" s="3192" t="s">
        <v>1184</v>
      </c>
      <c r="BG10" s="3193"/>
      <c r="BH10" s="3194"/>
      <c r="BI10" s="3207"/>
      <c r="BJ10" s="3208"/>
      <c r="BK10" s="3209"/>
      <c r="BL10" s="3258"/>
      <c r="BM10" s="3233"/>
      <c r="BN10" s="3234"/>
      <c r="BO10" s="3234"/>
      <c r="BP10" s="3234"/>
      <c r="BQ10" s="3234"/>
      <c r="BR10" s="3234"/>
      <c r="BS10" s="3234"/>
      <c r="BT10" s="3235"/>
    </row>
    <row r="11" spans="1:78" ht="12" customHeight="1" thickTop="1">
      <c r="A11" s="2302"/>
      <c r="B11" s="3375">
        <v>0</v>
      </c>
      <c r="C11" s="3378" t="s">
        <v>1380</v>
      </c>
      <c r="D11" s="3379"/>
      <c r="E11" s="3380"/>
      <c r="F11" s="3384" t="s">
        <v>1185</v>
      </c>
      <c r="G11" s="3385"/>
      <c r="H11" s="3385"/>
      <c r="I11" s="3385"/>
      <c r="J11" s="3386"/>
      <c r="K11" s="1100" t="s">
        <v>1186</v>
      </c>
      <c r="L11" s="1101"/>
      <c r="M11" s="1102"/>
      <c r="N11" s="1102"/>
      <c r="O11" s="1103"/>
      <c r="P11" s="3311">
        <v>21</v>
      </c>
      <c r="Q11" s="3390" t="s">
        <v>1187</v>
      </c>
      <c r="R11" s="3391"/>
      <c r="S11" s="3392"/>
      <c r="T11" s="3311" t="s">
        <v>1188</v>
      </c>
      <c r="U11" s="3311" t="s">
        <v>1188</v>
      </c>
      <c r="V11" s="3314" t="s">
        <v>1189</v>
      </c>
      <c r="W11" s="3315"/>
      <c r="X11" s="3320" t="s">
        <v>1190</v>
      </c>
      <c r="Y11" s="3321"/>
      <c r="Z11" s="3324">
        <v>8</v>
      </c>
      <c r="AA11" s="3291" t="s">
        <v>19</v>
      </c>
      <c r="AB11" s="3324">
        <v>2</v>
      </c>
      <c r="AC11" s="3291" t="s">
        <v>19</v>
      </c>
      <c r="AD11" s="3293">
        <v>10</v>
      </c>
      <c r="AE11" s="3295" t="s">
        <v>19</v>
      </c>
      <c r="AF11" s="1106" t="s">
        <v>1186</v>
      </c>
      <c r="AG11" s="1107"/>
      <c r="AH11" s="1108"/>
      <c r="AI11" s="1108"/>
      <c r="AJ11" s="1109"/>
      <c r="AK11" s="1108"/>
      <c r="AL11" s="1108"/>
      <c r="AM11" s="1110"/>
      <c r="AN11" s="3451">
        <v>7200</v>
      </c>
      <c r="AO11" s="3452"/>
      <c r="AP11" s="3453"/>
      <c r="AQ11" s="3305">
        <v>10000</v>
      </c>
      <c r="AR11" s="3306"/>
      <c r="AS11" s="3307"/>
      <c r="AT11" s="3308"/>
      <c r="AU11" s="3309"/>
      <c r="AV11" s="3310"/>
      <c r="AW11" s="3308">
        <v>6000</v>
      </c>
      <c r="AX11" s="3309"/>
      <c r="AY11" s="3310"/>
      <c r="AZ11" s="3308"/>
      <c r="BA11" s="3309"/>
      <c r="BB11" s="3310"/>
      <c r="BC11" s="3457">
        <f>SUM(AN11:BB13)</f>
        <v>64700</v>
      </c>
      <c r="BD11" s="3458"/>
      <c r="BE11" s="3459"/>
      <c r="BF11" s="3466">
        <f>AJ12+BC11</f>
        <v>249200</v>
      </c>
      <c r="BG11" s="3467"/>
      <c r="BH11" s="3468"/>
      <c r="BI11" s="3475" t="s">
        <v>1191</v>
      </c>
      <c r="BJ11" s="3476"/>
      <c r="BK11" s="3477"/>
      <c r="BL11" s="3481" t="s">
        <v>1192</v>
      </c>
      <c r="BM11" s="3448" t="s">
        <v>1193</v>
      </c>
      <c r="BN11" s="3449"/>
      <c r="BO11" s="3449"/>
      <c r="BP11" s="3449"/>
      <c r="BQ11" s="3449"/>
      <c r="BR11" s="3449"/>
      <c r="BS11" s="3449"/>
      <c r="BT11" s="3450"/>
    </row>
    <row r="12" spans="1:78" s="40" customFormat="1" ht="12" customHeight="1">
      <c r="A12" s="2302"/>
      <c r="B12" s="3376"/>
      <c r="C12" s="3381"/>
      <c r="D12" s="3382"/>
      <c r="E12" s="3383"/>
      <c r="F12" s="3387"/>
      <c r="G12" s="3388"/>
      <c r="H12" s="3388"/>
      <c r="I12" s="3388"/>
      <c r="J12" s="3389"/>
      <c r="K12" s="3285" t="s">
        <v>1194</v>
      </c>
      <c r="L12" s="3286"/>
      <c r="M12" s="3286"/>
      <c r="N12" s="3286"/>
      <c r="O12" s="3287"/>
      <c r="P12" s="3312"/>
      <c r="Q12" s="3393"/>
      <c r="R12" s="3394"/>
      <c r="S12" s="3395"/>
      <c r="T12" s="3312"/>
      <c r="U12" s="3312"/>
      <c r="V12" s="3316"/>
      <c r="W12" s="3317"/>
      <c r="X12" s="3322"/>
      <c r="Y12" s="3323"/>
      <c r="Z12" s="3325"/>
      <c r="AA12" s="3292"/>
      <c r="AB12" s="3325"/>
      <c r="AC12" s="3292"/>
      <c r="AD12" s="3294"/>
      <c r="AE12" s="3296"/>
      <c r="AF12" s="3337">
        <v>182000</v>
      </c>
      <c r="AG12" s="3338"/>
      <c r="AH12" s="3338"/>
      <c r="AI12" s="3339"/>
      <c r="AJ12" s="3340">
        <v>184500</v>
      </c>
      <c r="AK12" s="3338"/>
      <c r="AL12" s="3338"/>
      <c r="AM12" s="3339"/>
      <c r="AN12" s="3341">
        <v>7000</v>
      </c>
      <c r="AO12" s="3342"/>
      <c r="AP12" s="3343"/>
      <c r="AQ12" s="3341">
        <v>7000</v>
      </c>
      <c r="AR12" s="3342"/>
      <c r="AS12" s="3343"/>
      <c r="AT12" s="3328"/>
      <c r="AU12" s="3329"/>
      <c r="AV12" s="3330"/>
      <c r="AW12" s="3328">
        <v>10000</v>
      </c>
      <c r="AX12" s="3329"/>
      <c r="AY12" s="3330"/>
      <c r="AZ12" s="3328">
        <v>3000</v>
      </c>
      <c r="BA12" s="3329"/>
      <c r="BB12" s="3330"/>
      <c r="BC12" s="3460"/>
      <c r="BD12" s="3461"/>
      <c r="BE12" s="3462"/>
      <c r="BF12" s="3469"/>
      <c r="BG12" s="3470"/>
      <c r="BH12" s="3471"/>
      <c r="BI12" s="3478"/>
      <c r="BJ12" s="3479"/>
      <c r="BK12" s="3480"/>
      <c r="BL12" s="3481"/>
      <c r="BM12" s="3454"/>
      <c r="BN12" s="3455"/>
      <c r="BO12" s="3455"/>
      <c r="BP12" s="3455"/>
      <c r="BQ12" s="3455"/>
      <c r="BR12" s="3455"/>
      <c r="BS12" s="3455"/>
      <c r="BT12" s="3456"/>
    </row>
    <row r="13" spans="1:78" s="40" customFormat="1" ht="12" customHeight="1">
      <c r="A13" s="2302"/>
      <c r="B13" s="3377"/>
      <c r="C13" s="3381"/>
      <c r="D13" s="3382"/>
      <c r="E13" s="3383"/>
      <c r="F13" s="3396" t="s">
        <v>1195</v>
      </c>
      <c r="G13" s="3397"/>
      <c r="H13" s="3398"/>
      <c r="I13" s="3399">
        <v>30</v>
      </c>
      <c r="J13" s="3400"/>
      <c r="K13" s="3288"/>
      <c r="L13" s="3289"/>
      <c r="M13" s="3289"/>
      <c r="N13" s="3289"/>
      <c r="O13" s="3290"/>
      <c r="P13" s="3313"/>
      <c r="Q13" s="3401" t="s">
        <v>1196</v>
      </c>
      <c r="R13" s="3402"/>
      <c r="S13" s="3403"/>
      <c r="T13" s="3313"/>
      <c r="U13" s="3313"/>
      <c r="V13" s="3318"/>
      <c r="W13" s="3319"/>
      <c r="X13" s="3326">
        <v>42367</v>
      </c>
      <c r="Y13" s="3327"/>
      <c r="Z13" s="1112">
        <v>0</v>
      </c>
      <c r="AA13" s="1113" t="s">
        <v>21</v>
      </c>
      <c r="AB13" s="1114">
        <v>8</v>
      </c>
      <c r="AC13" s="1113" t="s">
        <v>21</v>
      </c>
      <c r="AD13" s="1112">
        <v>8</v>
      </c>
      <c r="AE13" s="1113" t="s">
        <v>21</v>
      </c>
      <c r="AF13" s="1115" t="s">
        <v>45</v>
      </c>
      <c r="AG13" s="3441" t="s">
        <v>1197</v>
      </c>
      <c r="AH13" s="3441"/>
      <c r="AI13" s="1116" t="s">
        <v>14</v>
      </c>
      <c r="AJ13" s="1112" t="s">
        <v>45</v>
      </c>
      <c r="AK13" s="3441" t="s">
        <v>1198</v>
      </c>
      <c r="AL13" s="3441"/>
      <c r="AM13" s="1117" t="s">
        <v>14</v>
      </c>
      <c r="AN13" s="3442"/>
      <c r="AO13" s="3443"/>
      <c r="AP13" s="3444"/>
      <c r="AQ13" s="3442"/>
      <c r="AR13" s="3443"/>
      <c r="AS13" s="3444"/>
      <c r="AT13" s="3445">
        <v>10000</v>
      </c>
      <c r="AU13" s="3446"/>
      <c r="AV13" s="3447"/>
      <c r="AW13" s="3279">
        <v>4500</v>
      </c>
      <c r="AX13" s="3280"/>
      <c r="AY13" s="3281"/>
      <c r="AZ13" s="3279"/>
      <c r="BA13" s="3280"/>
      <c r="BB13" s="3281"/>
      <c r="BC13" s="3463"/>
      <c r="BD13" s="3464"/>
      <c r="BE13" s="3465"/>
      <c r="BF13" s="3472"/>
      <c r="BG13" s="3473"/>
      <c r="BH13" s="3474"/>
      <c r="BI13" s="3282">
        <v>20</v>
      </c>
      <c r="BJ13" s="3283"/>
      <c r="BK13" s="3284"/>
      <c r="BL13" s="3482"/>
      <c r="BM13" s="3404"/>
      <c r="BN13" s="3405"/>
      <c r="BO13" s="3405"/>
      <c r="BP13" s="3405"/>
      <c r="BQ13" s="3405"/>
      <c r="BR13" s="3405"/>
      <c r="BS13" s="3405"/>
      <c r="BT13" s="3406"/>
    </row>
    <row r="14" spans="1:78" s="40" customFormat="1" ht="12" customHeight="1">
      <c r="A14" s="3407" t="str">
        <f>IF(F14="","","○")</f>
        <v/>
      </c>
      <c r="B14" s="3408">
        <v>1</v>
      </c>
      <c r="C14" s="3411"/>
      <c r="D14" s="3412"/>
      <c r="E14" s="3413"/>
      <c r="F14" s="3420"/>
      <c r="G14" s="3421"/>
      <c r="H14" s="3421"/>
      <c r="I14" s="3421"/>
      <c r="J14" s="3422"/>
      <c r="K14" s="3426"/>
      <c r="L14" s="3427"/>
      <c r="M14" s="3427"/>
      <c r="N14" s="3427"/>
      <c r="O14" s="3428"/>
      <c r="P14" s="3435"/>
      <c r="Q14" s="3198"/>
      <c r="R14" s="3199"/>
      <c r="S14" s="3200"/>
      <c r="T14" s="3438"/>
      <c r="U14" s="3438"/>
      <c r="V14" s="3529"/>
      <c r="W14" s="3530"/>
      <c r="X14" s="3535"/>
      <c r="Y14" s="3536"/>
      <c r="Z14" s="3539"/>
      <c r="AA14" s="3541"/>
      <c r="AB14" s="3543"/>
      <c r="AC14" s="3541"/>
      <c r="AD14" s="2494"/>
      <c r="AE14" s="3516"/>
      <c r="AF14" s="3518"/>
      <c r="AG14" s="3519"/>
      <c r="AH14" s="3519"/>
      <c r="AI14" s="3519"/>
      <c r="AJ14" s="3522"/>
      <c r="AK14" s="3519"/>
      <c r="AL14" s="3519"/>
      <c r="AM14" s="3523"/>
      <c r="AN14" s="3526"/>
      <c r="AO14" s="3527"/>
      <c r="AP14" s="3528"/>
      <c r="AQ14" s="3526"/>
      <c r="AR14" s="3527"/>
      <c r="AS14" s="3528"/>
      <c r="AT14" s="3483"/>
      <c r="AU14" s="3484"/>
      <c r="AV14" s="3485"/>
      <c r="AW14" s="3483"/>
      <c r="AX14" s="3484"/>
      <c r="AY14" s="3485"/>
      <c r="AZ14" s="3483"/>
      <c r="BA14" s="3484"/>
      <c r="BB14" s="3485"/>
      <c r="BC14" s="3486">
        <f>SUM(AN14:BB16)</f>
        <v>0</v>
      </c>
      <c r="BD14" s="3487"/>
      <c r="BE14" s="3488"/>
      <c r="BF14" s="3486">
        <f>AJ14+BC14</f>
        <v>0</v>
      </c>
      <c r="BG14" s="3487"/>
      <c r="BH14" s="3495"/>
      <c r="BI14" s="3498"/>
      <c r="BJ14" s="3499"/>
      <c r="BK14" s="3500"/>
      <c r="BL14" s="3364"/>
      <c r="BM14" s="3367"/>
      <c r="BN14" s="3368"/>
      <c r="BO14" s="3368"/>
      <c r="BP14" s="3368"/>
      <c r="BQ14" s="3368"/>
      <c r="BR14" s="3368"/>
      <c r="BS14" s="3368"/>
      <c r="BT14" s="3369"/>
    </row>
    <row r="15" spans="1:78" s="40" customFormat="1" ht="12" customHeight="1">
      <c r="A15" s="3407"/>
      <c r="B15" s="3409"/>
      <c r="C15" s="3414"/>
      <c r="D15" s="3415"/>
      <c r="E15" s="3416"/>
      <c r="F15" s="3423"/>
      <c r="G15" s="3424"/>
      <c r="H15" s="3424"/>
      <c r="I15" s="3424"/>
      <c r="J15" s="3425"/>
      <c r="K15" s="3429"/>
      <c r="L15" s="3430"/>
      <c r="M15" s="3430"/>
      <c r="N15" s="3430"/>
      <c r="O15" s="3431"/>
      <c r="P15" s="3436"/>
      <c r="Q15" s="3183"/>
      <c r="R15" s="3184"/>
      <c r="S15" s="3185"/>
      <c r="T15" s="3439"/>
      <c r="U15" s="3439"/>
      <c r="V15" s="3531"/>
      <c r="W15" s="3532"/>
      <c r="X15" s="3537"/>
      <c r="Y15" s="3538"/>
      <c r="Z15" s="3540"/>
      <c r="AA15" s="3542"/>
      <c r="AB15" s="3544"/>
      <c r="AC15" s="3542"/>
      <c r="AD15" s="2497"/>
      <c r="AE15" s="3517"/>
      <c r="AF15" s="3520"/>
      <c r="AG15" s="3521"/>
      <c r="AH15" s="3521"/>
      <c r="AI15" s="3521"/>
      <c r="AJ15" s="3524"/>
      <c r="AK15" s="3521"/>
      <c r="AL15" s="3521"/>
      <c r="AM15" s="3525"/>
      <c r="AN15" s="3370"/>
      <c r="AO15" s="3371"/>
      <c r="AP15" s="3372"/>
      <c r="AQ15" s="3370"/>
      <c r="AR15" s="3371"/>
      <c r="AS15" s="3372"/>
      <c r="AT15" s="3510"/>
      <c r="AU15" s="3511"/>
      <c r="AV15" s="3512"/>
      <c r="AW15" s="3510"/>
      <c r="AX15" s="3511"/>
      <c r="AY15" s="3512"/>
      <c r="AZ15" s="3510"/>
      <c r="BA15" s="3511"/>
      <c r="BB15" s="3512"/>
      <c r="BC15" s="3489"/>
      <c r="BD15" s="3490"/>
      <c r="BE15" s="3491"/>
      <c r="BF15" s="3489"/>
      <c r="BG15" s="3490"/>
      <c r="BH15" s="3496"/>
      <c r="BI15" s="3501"/>
      <c r="BJ15" s="3502"/>
      <c r="BK15" s="3503"/>
      <c r="BL15" s="3365"/>
      <c r="BM15" s="3513"/>
      <c r="BN15" s="3514"/>
      <c r="BO15" s="3514"/>
      <c r="BP15" s="3514"/>
      <c r="BQ15" s="3514"/>
      <c r="BR15" s="3514"/>
      <c r="BS15" s="3514"/>
      <c r="BT15" s="3515"/>
    </row>
    <row r="16" spans="1:78" s="40" customFormat="1" ht="12" customHeight="1">
      <c r="A16" s="3407"/>
      <c r="B16" s="3410"/>
      <c r="C16" s="3417"/>
      <c r="D16" s="3418"/>
      <c r="E16" s="3419"/>
      <c r="F16" s="3297"/>
      <c r="G16" s="3298"/>
      <c r="H16" s="3298"/>
      <c r="I16" s="3299"/>
      <c r="J16" s="3300"/>
      <c r="K16" s="3432"/>
      <c r="L16" s="3433"/>
      <c r="M16" s="3433"/>
      <c r="N16" s="3433"/>
      <c r="O16" s="3434"/>
      <c r="P16" s="3437"/>
      <c r="Q16" s="3301"/>
      <c r="R16" s="3302"/>
      <c r="S16" s="3303"/>
      <c r="T16" s="3440"/>
      <c r="U16" s="3440"/>
      <c r="V16" s="3533"/>
      <c r="W16" s="3534"/>
      <c r="X16" s="3373"/>
      <c r="Y16" s="3374"/>
      <c r="Z16" s="930"/>
      <c r="AA16" s="931"/>
      <c r="AB16" s="932"/>
      <c r="AC16" s="931"/>
      <c r="AD16" s="932"/>
      <c r="AE16" s="931"/>
      <c r="AF16" s="933" t="s">
        <v>45</v>
      </c>
      <c r="AG16" s="3304"/>
      <c r="AH16" s="3304"/>
      <c r="AI16" s="934" t="s">
        <v>14</v>
      </c>
      <c r="AJ16" s="935" t="s">
        <v>45</v>
      </c>
      <c r="AK16" s="3304"/>
      <c r="AL16" s="3304"/>
      <c r="AM16" s="936" t="s">
        <v>14</v>
      </c>
      <c r="AN16" s="3504"/>
      <c r="AO16" s="3505"/>
      <c r="AP16" s="3506"/>
      <c r="AQ16" s="3504"/>
      <c r="AR16" s="3505"/>
      <c r="AS16" s="3506"/>
      <c r="AT16" s="3504"/>
      <c r="AU16" s="3505"/>
      <c r="AV16" s="3506"/>
      <c r="AW16" s="3504"/>
      <c r="AX16" s="3505"/>
      <c r="AY16" s="3506"/>
      <c r="AZ16" s="3504"/>
      <c r="BA16" s="3505"/>
      <c r="BB16" s="3506"/>
      <c r="BC16" s="3492"/>
      <c r="BD16" s="3493"/>
      <c r="BE16" s="3494"/>
      <c r="BF16" s="3492"/>
      <c r="BG16" s="3493"/>
      <c r="BH16" s="3497"/>
      <c r="BI16" s="3507"/>
      <c r="BJ16" s="3508"/>
      <c r="BK16" s="3509"/>
      <c r="BL16" s="3366"/>
      <c r="BM16" s="3361"/>
      <c r="BN16" s="3362"/>
      <c r="BO16" s="3362"/>
      <c r="BP16" s="3362"/>
      <c r="BQ16" s="3362"/>
      <c r="BR16" s="3362"/>
      <c r="BS16" s="3362"/>
      <c r="BT16" s="3363"/>
    </row>
    <row r="17" spans="1:72" s="40" customFormat="1" ht="12" customHeight="1">
      <c r="A17" s="3407" t="str">
        <f>IF(F17="","","○")</f>
        <v/>
      </c>
      <c r="B17" s="3408">
        <v>2</v>
      </c>
      <c r="C17" s="3411"/>
      <c r="D17" s="3412"/>
      <c r="E17" s="3413"/>
      <c r="F17" s="3420"/>
      <c r="G17" s="3421"/>
      <c r="H17" s="3421"/>
      <c r="I17" s="3421"/>
      <c r="J17" s="3422"/>
      <c r="K17" s="3426"/>
      <c r="L17" s="3427"/>
      <c r="M17" s="3427"/>
      <c r="N17" s="3427"/>
      <c r="O17" s="3428"/>
      <c r="P17" s="3435"/>
      <c r="Q17" s="3198"/>
      <c r="R17" s="3199"/>
      <c r="S17" s="3200"/>
      <c r="T17" s="3438"/>
      <c r="U17" s="3438"/>
      <c r="V17" s="3529"/>
      <c r="W17" s="3530"/>
      <c r="X17" s="3535"/>
      <c r="Y17" s="3536"/>
      <c r="Z17" s="3539"/>
      <c r="AA17" s="3541"/>
      <c r="AB17" s="3543"/>
      <c r="AC17" s="3541"/>
      <c r="AD17" s="2494"/>
      <c r="AE17" s="3516"/>
      <c r="AF17" s="3518"/>
      <c r="AG17" s="3519"/>
      <c r="AH17" s="3519"/>
      <c r="AI17" s="3519"/>
      <c r="AJ17" s="3522"/>
      <c r="AK17" s="3519"/>
      <c r="AL17" s="3519"/>
      <c r="AM17" s="3523"/>
      <c r="AN17" s="3545"/>
      <c r="AO17" s="3527"/>
      <c r="AP17" s="3528"/>
      <c r="AQ17" s="3526"/>
      <c r="AR17" s="3527"/>
      <c r="AS17" s="3528"/>
      <c r="AT17" s="3483"/>
      <c r="AU17" s="3484"/>
      <c r="AV17" s="3485"/>
      <c r="AW17" s="3483"/>
      <c r="AX17" s="3484"/>
      <c r="AY17" s="3485"/>
      <c r="AZ17" s="3483"/>
      <c r="BA17" s="3484"/>
      <c r="BB17" s="3485"/>
      <c r="BC17" s="3486">
        <f>SUM(AN17:BB19)</f>
        <v>0</v>
      </c>
      <c r="BD17" s="3487"/>
      <c r="BE17" s="3488"/>
      <c r="BF17" s="3486">
        <f t="shared" ref="BF17" si="0">AJ17+BC17</f>
        <v>0</v>
      </c>
      <c r="BG17" s="3487"/>
      <c r="BH17" s="3495"/>
      <c r="BI17" s="3555"/>
      <c r="BJ17" s="3556"/>
      <c r="BK17" s="3557"/>
      <c r="BL17" s="3364"/>
      <c r="BM17" s="3367"/>
      <c r="BN17" s="3368"/>
      <c r="BO17" s="3368"/>
      <c r="BP17" s="3368"/>
      <c r="BQ17" s="3368"/>
      <c r="BR17" s="3368"/>
      <c r="BS17" s="3368"/>
      <c r="BT17" s="3369"/>
    </row>
    <row r="18" spans="1:72" s="40" customFormat="1" ht="12" customHeight="1">
      <c r="A18" s="3407"/>
      <c r="B18" s="3409"/>
      <c r="C18" s="3414"/>
      <c r="D18" s="3415"/>
      <c r="E18" s="3416"/>
      <c r="F18" s="3423"/>
      <c r="G18" s="3424"/>
      <c r="H18" s="3424"/>
      <c r="I18" s="3424"/>
      <c r="J18" s="3425"/>
      <c r="K18" s="3429"/>
      <c r="L18" s="3430"/>
      <c r="M18" s="3430"/>
      <c r="N18" s="3430"/>
      <c r="O18" s="3431"/>
      <c r="P18" s="3436"/>
      <c r="Q18" s="3183"/>
      <c r="R18" s="3184"/>
      <c r="S18" s="3185"/>
      <c r="T18" s="3439"/>
      <c r="U18" s="3439"/>
      <c r="V18" s="3531"/>
      <c r="W18" s="3532"/>
      <c r="X18" s="3537"/>
      <c r="Y18" s="3538"/>
      <c r="Z18" s="3540"/>
      <c r="AA18" s="3542"/>
      <c r="AB18" s="3544"/>
      <c r="AC18" s="3542"/>
      <c r="AD18" s="2497"/>
      <c r="AE18" s="3517"/>
      <c r="AF18" s="3520"/>
      <c r="AG18" s="3521"/>
      <c r="AH18" s="3521"/>
      <c r="AI18" s="3521"/>
      <c r="AJ18" s="3524"/>
      <c r="AK18" s="3521"/>
      <c r="AL18" s="3521"/>
      <c r="AM18" s="3525"/>
      <c r="AN18" s="3370"/>
      <c r="AO18" s="3371"/>
      <c r="AP18" s="3372"/>
      <c r="AQ18" s="3370"/>
      <c r="AR18" s="3371"/>
      <c r="AS18" s="3372"/>
      <c r="AT18" s="3510"/>
      <c r="AU18" s="3511"/>
      <c r="AV18" s="3512"/>
      <c r="AW18" s="3510"/>
      <c r="AX18" s="3511"/>
      <c r="AY18" s="3512"/>
      <c r="AZ18" s="3510"/>
      <c r="BA18" s="3511"/>
      <c r="BB18" s="3512"/>
      <c r="BC18" s="3489"/>
      <c r="BD18" s="3490"/>
      <c r="BE18" s="3491"/>
      <c r="BF18" s="3489"/>
      <c r="BG18" s="3490"/>
      <c r="BH18" s="3496"/>
      <c r="BI18" s="3561"/>
      <c r="BJ18" s="3562"/>
      <c r="BK18" s="3563"/>
      <c r="BL18" s="3365"/>
      <c r="BM18" s="3513"/>
      <c r="BN18" s="3514"/>
      <c r="BO18" s="3514"/>
      <c r="BP18" s="3514"/>
      <c r="BQ18" s="3514"/>
      <c r="BR18" s="3514"/>
      <c r="BS18" s="3514"/>
      <c r="BT18" s="3515"/>
    </row>
    <row r="19" spans="1:72" s="40" customFormat="1" ht="12" customHeight="1">
      <c r="A19" s="3407"/>
      <c r="B19" s="3410"/>
      <c r="C19" s="3417"/>
      <c r="D19" s="3418"/>
      <c r="E19" s="3419"/>
      <c r="F19" s="3297"/>
      <c r="G19" s="3298"/>
      <c r="H19" s="3298"/>
      <c r="I19" s="3299"/>
      <c r="J19" s="3300"/>
      <c r="K19" s="3432"/>
      <c r="L19" s="3433"/>
      <c r="M19" s="3433"/>
      <c r="N19" s="3433"/>
      <c r="O19" s="3434"/>
      <c r="P19" s="3437"/>
      <c r="Q19" s="3301"/>
      <c r="R19" s="3302"/>
      <c r="S19" s="3303"/>
      <c r="T19" s="3549"/>
      <c r="U19" s="3549"/>
      <c r="V19" s="3553"/>
      <c r="W19" s="3554"/>
      <c r="X19" s="3550"/>
      <c r="Y19" s="3552"/>
      <c r="Z19" s="930"/>
      <c r="AA19" s="931"/>
      <c r="AB19" s="932"/>
      <c r="AC19" s="931"/>
      <c r="AD19" s="932"/>
      <c r="AE19" s="931"/>
      <c r="AF19" s="933" t="s">
        <v>45</v>
      </c>
      <c r="AG19" s="3304"/>
      <c r="AH19" s="3304"/>
      <c r="AI19" s="934" t="s">
        <v>14</v>
      </c>
      <c r="AJ19" s="935" t="s">
        <v>45</v>
      </c>
      <c r="AK19" s="3304"/>
      <c r="AL19" s="3304"/>
      <c r="AM19" s="936" t="s">
        <v>14</v>
      </c>
      <c r="AN19" s="3504"/>
      <c r="AO19" s="3505"/>
      <c r="AP19" s="3506"/>
      <c r="AQ19" s="3504"/>
      <c r="AR19" s="3505"/>
      <c r="AS19" s="3506"/>
      <c r="AT19" s="3504"/>
      <c r="AU19" s="3505"/>
      <c r="AV19" s="3506"/>
      <c r="AW19" s="3504"/>
      <c r="AX19" s="3505"/>
      <c r="AY19" s="3506"/>
      <c r="AZ19" s="3504"/>
      <c r="BA19" s="3505"/>
      <c r="BB19" s="3506"/>
      <c r="BC19" s="3492"/>
      <c r="BD19" s="3493"/>
      <c r="BE19" s="3494"/>
      <c r="BF19" s="3492"/>
      <c r="BG19" s="3493"/>
      <c r="BH19" s="3497"/>
      <c r="BI19" s="3546"/>
      <c r="BJ19" s="3547"/>
      <c r="BK19" s="3548"/>
      <c r="BL19" s="3366"/>
      <c r="BM19" s="3361"/>
      <c r="BN19" s="3362"/>
      <c r="BO19" s="3362"/>
      <c r="BP19" s="3362"/>
      <c r="BQ19" s="3362"/>
      <c r="BR19" s="3362"/>
      <c r="BS19" s="3362"/>
      <c r="BT19" s="3363"/>
    </row>
    <row r="20" spans="1:72" s="40" customFormat="1" ht="12" customHeight="1">
      <c r="A20" s="3407" t="str">
        <f>IF(F20="","","○")</f>
        <v/>
      </c>
      <c r="B20" s="3408">
        <v>3</v>
      </c>
      <c r="C20" s="3414"/>
      <c r="D20" s="3415"/>
      <c r="E20" s="3416"/>
      <c r="F20" s="3420"/>
      <c r="G20" s="3421"/>
      <c r="H20" s="3421"/>
      <c r="I20" s="3421"/>
      <c r="J20" s="3422"/>
      <c r="K20" s="3426"/>
      <c r="L20" s="3427"/>
      <c r="M20" s="3427"/>
      <c r="N20" s="3427"/>
      <c r="O20" s="3428"/>
      <c r="P20" s="3435"/>
      <c r="Q20" s="3198"/>
      <c r="R20" s="3199"/>
      <c r="S20" s="3200"/>
      <c r="T20" s="3439"/>
      <c r="U20" s="3439"/>
      <c r="V20" s="3529"/>
      <c r="W20" s="3530"/>
      <c r="X20" s="3535"/>
      <c r="Y20" s="3564"/>
      <c r="Z20" s="3539"/>
      <c r="AA20" s="3541"/>
      <c r="AB20" s="3543"/>
      <c r="AC20" s="3541"/>
      <c r="AD20" s="2494"/>
      <c r="AE20" s="3541"/>
      <c r="AF20" s="3518"/>
      <c r="AG20" s="3519"/>
      <c r="AH20" s="3519"/>
      <c r="AI20" s="3519"/>
      <c r="AJ20" s="3522"/>
      <c r="AK20" s="3519"/>
      <c r="AL20" s="3519"/>
      <c r="AM20" s="3523"/>
      <c r="AN20" s="3545"/>
      <c r="AO20" s="3527"/>
      <c r="AP20" s="3528"/>
      <c r="AQ20" s="3526"/>
      <c r="AR20" s="3527"/>
      <c r="AS20" s="3528"/>
      <c r="AT20" s="3483"/>
      <c r="AU20" s="3484"/>
      <c r="AV20" s="3485"/>
      <c r="AW20" s="3483"/>
      <c r="AX20" s="3484"/>
      <c r="AY20" s="3485"/>
      <c r="AZ20" s="3483"/>
      <c r="BA20" s="3484"/>
      <c r="BB20" s="3485"/>
      <c r="BC20" s="3486">
        <f>SUM(AN20:BB22)</f>
        <v>0</v>
      </c>
      <c r="BD20" s="3487"/>
      <c r="BE20" s="3488"/>
      <c r="BF20" s="3486">
        <f t="shared" ref="BF20" si="1">AJ20+BC20</f>
        <v>0</v>
      </c>
      <c r="BG20" s="3487"/>
      <c r="BH20" s="3495"/>
      <c r="BI20" s="3555"/>
      <c r="BJ20" s="3556"/>
      <c r="BK20" s="3557"/>
      <c r="BL20" s="3364"/>
      <c r="BM20" s="3367"/>
      <c r="BN20" s="3368"/>
      <c r="BO20" s="3368"/>
      <c r="BP20" s="3368"/>
      <c r="BQ20" s="3368"/>
      <c r="BR20" s="3368"/>
      <c r="BS20" s="3368"/>
      <c r="BT20" s="3369"/>
    </row>
    <row r="21" spans="1:72" s="40" customFormat="1" ht="12" customHeight="1">
      <c r="A21" s="3407"/>
      <c r="B21" s="3409"/>
      <c r="C21" s="3414"/>
      <c r="D21" s="3415"/>
      <c r="E21" s="3416"/>
      <c r="F21" s="3423"/>
      <c r="G21" s="3424"/>
      <c r="H21" s="3424"/>
      <c r="I21" s="3424"/>
      <c r="J21" s="3425"/>
      <c r="K21" s="3429"/>
      <c r="L21" s="3430"/>
      <c r="M21" s="3430"/>
      <c r="N21" s="3430"/>
      <c r="O21" s="3431"/>
      <c r="P21" s="3436"/>
      <c r="Q21" s="3180"/>
      <c r="R21" s="3181"/>
      <c r="S21" s="3182"/>
      <c r="T21" s="3439"/>
      <c r="U21" s="3439"/>
      <c r="V21" s="3531"/>
      <c r="W21" s="3532"/>
      <c r="X21" s="3537"/>
      <c r="Y21" s="3565"/>
      <c r="Z21" s="3540"/>
      <c r="AA21" s="3542"/>
      <c r="AB21" s="3544"/>
      <c r="AC21" s="3542"/>
      <c r="AD21" s="2497"/>
      <c r="AE21" s="3542"/>
      <c r="AF21" s="3520"/>
      <c r="AG21" s="3521"/>
      <c r="AH21" s="3521"/>
      <c r="AI21" s="3521"/>
      <c r="AJ21" s="3524"/>
      <c r="AK21" s="3521"/>
      <c r="AL21" s="3521"/>
      <c r="AM21" s="3525"/>
      <c r="AN21" s="3370"/>
      <c r="AO21" s="3371"/>
      <c r="AP21" s="3372"/>
      <c r="AQ21" s="3370"/>
      <c r="AR21" s="3371"/>
      <c r="AS21" s="3372"/>
      <c r="AT21" s="3510"/>
      <c r="AU21" s="3511"/>
      <c r="AV21" s="3512"/>
      <c r="AW21" s="3510"/>
      <c r="AX21" s="3511"/>
      <c r="AY21" s="3512"/>
      <c r="AZ21" s="3510"/>
      <c r="BA21" s="3511"/>
      <c r="BB21" s="3512"/>
      <c r="BC21" s="3489"/>
      <c r="BD21" s="3490"/>
      <c r="BE21" s="3491"/>
      <c r="BF21" s="3489"/>
      <c r="BG21" s="3490"/>
      <c r="BH21" s="3496"/>
      <c r="BI21" s="3558"/>
      <c r="BJ21" s="3559"/>
      <c r="BK21" s="3560"/>
      <c r="BL21" s="3365"/>
      <c r="BM21" s="3513"/>
      <c r="BN21" s="3514"/>
      <c r="BO21" s="3514"/>
      <c r="BP21" s="3514"/>
      <c r="BQ21" s="3514"/>
      <c r="BR21" s="3514"/>
      <c r="BS21" s="3514"/>
      <c r="BT21" s="3515"/>
    </row>
    <row r="22" spans="1:72" s="40" customFormat="1" ht="12" customHeight="1">
      <c r="A22" s="3407"/>
      <c r="B22" s="3410"/>
      <c r="C22" s="3414"/>
      <c r="D22" s="3415"/>
      <c r="E22" s="3416"/>
      <c r="F22" s="3297"/>
      <c r="G22" s="3298"/>
      <c r="H22" s="3298"/>
      <c r="I22" s="3299"/>
      <c r="J22" s="3300"/>
      <c r="K22" s="3432"/>
      <c r="L22" s="3433"/>
      <c r="M22" s="3433"/>
      <c r="N22" s="3433"/>
      <c r="O22" s="3434"/>
      <c r="P22" s="3437"/>
      <c r="Q22" s="3301"/>
      <c r="R22" s="3302"/>
      <c r="S22" s="3303"/>
      <c r="T22" s="3439"/>
      <c r="U22" s="3439"/>
      <c r="V22" s="3553"/>
      <c r="W22" s="3554"/>
      <c r="X22" s="3550"/>
      <c r="Y22" s="3551"/>
      <c r="Z22" s="930"/>
      <c r="AA22" s="931"/>
      <c r="AB22" s="932"/>
      <c r="AC22" s="931"/>
      <c r="AD22" s="932"/>
      <c r="AE22" s="931"/>
      <c r="AF22" s="933" t="s">
        <v>45</v>
      </c>
      <c r="AG22" s="3304"/>
      <c r="AH22" s="3304"/>
      <c r="AI22" s="934" t="s">
        <v>14</v>
      </c>
      <c r="AJ22" s="935" t="s">
        <v>45</v>
      </c>
      <c r="AK22" s="3304"/>
      <c r="AL22" s="3304"/>
      <c r="AM22" s="936" t="s">
        <v>14</v>
      </c>
      <c r="AN22" s="3504"/>
      <c r="AO22" s="3505"/>
      <c r="AP22" s="3506"/>
      <c r="AQ22" s="3504"/>
      <c r="AR22" s="3505"/>
      <c r="AS22" s="3506"/>
      <c r="AT22" s="3504"/>
      <c r="AU22" s="3505"/>
      <c r="AV22" s="3506"/>
      <c r="AW22" s="3504"/>
      <c r="AX22" s="3505"/>
      <c r="AY22" s="3506"/>
      <c r="AZ22" s="3504"/>
      <c r="BA22" s="3505"/>
      <c r="BB22" s="3506"/>
      <c r="BC22" s="3492"/>
      <c r="BD22" s="3493"/>
      <c r="BE22" s="3494"/>
      <c r="BF22" s="3492"/>
      <c r="BG22" s="3493"/>
      <c r="BH22" s="3497"/>
      <c r="BI22" s="3507"/>
      <c r="BJ22" s="3508"/>
      <c r="BK22" s="3509"/>
      <c r="BL22" s="3366"/>
      <c r="BM22" s="3361"/>
      <c r="BN22" s="3362"/>
      <c r="BO22" s="3362"/>
      <c r="BP22" s="3362"/>
      <c r="BQ22" s="3362"/>
      <c r="BR22" s="3362"/>
      <c r="BS22" s="3362"/>
      <c r="BT22" s="3363"/>
    </row>
    <row r="23" spans="1:72" s="40" customFormat="1" ht="12" customHeight="1">
      <c r="A23" s="3407" t="str">
        <f>IF(F23="","","○")</f>
        <v/>
      </c>
      <c r="B23" s="3408">
        <v>4</v>
      </c>
      <c r="C23" s="3411"/>
      <c r="D23" s="3412"/>
      <c r="E23" s="3413"/>
      <c r="F23" s="3420"/>
      <c r="G23" s="3421"/>
      <c r="H23" s="3421"/>
      <c r="I23" s="3421"/>
      <c r="J23" s="3422"/>
      <c r="K23" s="3426"/>
      <c r="L23" s="3427"/>
      <c r="M23" s="3427"/>
      <c r="N23" s="3427"/>
      <c r="O23" s="3428"/>
      <c r="P23" s="3435"/>
      <c r="Q23" s="3198"/>
      <c r="R23" s="3199"/>
      <c r="S23" s="3200"/>
      <c r="T23" s="3438"/>
      <c r="U23" s="3438"/>
      <c r="V23" s="3529"/>
      <c r="W23" s="3530"/>
      <c r="X23" s="3535"/>
      <c r="Y23" s="3564"/>
      <c r="Z23" s="3539"/>
      <c r="AA23" s="3541"/>
      <c r="AB23" s="3543"/>
      <c r="AC23" s="3541"/>
      <c r="AD23" s="2494"/>
      <c r="AE23" s="3541"/>
      <c r="AF23" s="3518"/>
      <c r="AG23" s="3519"/>
      <c r="AH23" s="3519"/>
      <c r="AI23" s="3519"/>
      <c r="AJ23" s="3522"/>
      <c r="AK23" s="3519"/>
      <c r="AL23" s="3519"/>
      <c r="AM23" s="3523"/>
      <c r="AN23" s="3545"/>
      <c r="AO23" s="3527"/>
      <c r="AP23" s="3528"/>
      <c r="AQ23" s="3526"/>
      <c r="AR23" s="3527"/>
      <c r="AS23" s="3528"/>
      <c r="AT23" s="3483"/>
      <c r="AU23" s="3484"/>
      <c r="AV23" s="3485"/>
      <c r="AW23" s="3483"/>
      <c r="AX23" s="3484"/>
      <c r="AY23" s="3485"/>
      <c r="AZ23" s="3483"/>
      <c r="BA23" s="3484"/>
      <c r="BB23" s="3485"/>
      <c r="BC23" s="3486">
        <f>SUM(AN23:BB25)</f>
        <v>0</v>
      </c>
      <c r="BD23" s="3487"/>
      <c r="BE23" s="3488"/>
      <c r="BF23" s="3486">
        <f t="shared" ref="BF23" si="2">AJ23+BC23</f>
        <v>0</v>
      </c>
      <c r="BG23" s="3487"/>
      <c r="BH23" s="3495"/>
      <c r="BI23" s="3555"/>
      <c r="BJ23" s="3556"/>
      <c r="BK23" s="3557"/>
      <c r="BL23" s="3364"/>
      <c r="BM23" s="3367"/>
      <c r="BN23" s="3368"/>
      <c r="BO23" s="3368"/>
      <c r="BP23" s="3368"/>
      <c r="BQ23" s="3368"/>
      <c r="BR23" s="3368"/>
      <c r="BS23" s="3368"/>
      <c r="BT23" s="3369"/>
    </row>
    <row r="24" spans="1:72" s="40" customFormat="1" ht="12" customHeight="1">
      <c r="A24" s="3407"/>
      <c r="B24" s="3409"/>
      <c r="C24" s="3414"/>
      <c r="D24" s="3415"/>
      <c r="E24" s="3416"/>
      <c r="F24" s="3423"/>
      <c r="G24" s="3424"/>
      <c r="H24" s="3424"/>
      <c r="I24" s="3424"/>
      <c r="J24" s="3425"/>
      <c r="K24" s="3429"/>
      <c r="L24" s="3430"/>
      <c r="M24" s="3430"/>
      <c r="N24" s="3430"/>
      <c r="O24" s="3431"/>
      <c r="P24" s="3436"/>
      <c r="Q24" s="3180"/>
      <c r="R24" s="3181"/>
      <c r="S24" s="3182"/>
      <c r="T24" s="3439"/>
      <c r="U24" s="3439"/>
      <c r="V24" s="3531"/>
      <c r="W24" s="3532"/>
      <c r="X24" s="3537"/>
      <c r="Y24" s="3565"/>
      <c r="Z24" s="3540"/>
      <c r="AA24" s="3542"/>
      <c r="AB24" s="3544"/>
      <c r="AC24" s="3542"/>
      <c r="AD24" s="2497"/>
      <c r="AE24" s="3542"/>
      <c r="AF24" s="3520"/>
      <c r="AG24" s="3521"/>
      <c r="AH24" s="3521"/>
      <c r="AI24" s="3521"/>
      <c r="AJ24" s="3524"/>
      <c r="AK24" s="3521"/>
      <c r="AL24" s="3521"/>
      <c r="AM24" s="3525"/>
      <c r="AN24" s="3370"/>
      <c r="AO24" s="3371"/>
      <c r="AP24" s="3372"/>
      <c r="AQ24" s="3370"/>
      <c r="AR24" s="3371"/>
      <c r="AS24" s="3372"/>
      <c r="AT24" s="3510"/>
      <c r="AU24" s="3511"/>
      <c r="AV24" s="3512"/>
      <c r="AW24" s="3510"/>
      <c r="AX24" s="3511"/>
      <c r="AY24" s="3512"/>
      <c r="AZ24" s="3510"/>
      <c r="BA24" s="3511"/>
      <c r="BB24" s="3512"/>
      <c r="BC24" s="3489"/>
      <c r="BD24" s="3490"/>
      <c r="BE24" s="3491"/>
      <c r="BF24" s="3489"/>
      <c r="BG24" s="3490"/>
      <c r="BH24" s="3496"/>
      <c r="BI24" s="3561"/>
      <c r="BJ24" s="3562"/>
      <c r="BK24" s="3563"/>
      <c r="BL24" s="3365"/>
      <c r="BM24" s="3513"/>
      <c r="BN24" s="3514"/>
      <c r="BO24" s="3514"/>
      <c r="BP24" s="3514"/>
      <c r="BQ24" s="3514"/>
      <c r="BR24" s="3514"/>
      <c r="BS24" s="3514"/>
      <c r="BT24" s="3515"/>
    </row>
    <row r="25" spans="1:72" s="40" customFormat="1" ht="12" customHeight="1">
      <c r="A25" s="3407"/>
      <c r="B25" s="3410"/>
      <c r="C25" s="3414"/>
      <c r="D25" s="3415"/>
      <c r="E25" s="3416"/>
      <c r="F25" s="3297"/>
      <c r="G25" s="3298"/>
      <c r="H25" s="3298"/>
      <c r="I25" s="3299"/>
      <c r="J25" s="3300"/>
      <c r="K25" s="3432"/>
      <c r="L25" s="3433"/>
      <c r="M25" s="3433"/>
      <c r="N25" s="3433"/>
      <c r="O25" s="3434"/>
      <c r="P25" s="3437"/>
      <c r="Q25" s="3301"/>
      <c r="R25" s="3302"/>
      <c r="S25" s="3303"/>
      <c r="T25" s="3549"/>
      <c r="U25" s="3549"/>
      <c r="V25" s="3553"/>
      <c r="W25" s="3554"/>
      <c r="X25" s="3550"/>
      <c r="Y25" s="3551"/>
      <c r="Z25" s="930"/>
      <c r="AA25" s="931"/>
      <c r="AB25" s="932"/>
      <c r="AC25" s="931"/>
      <c r="AD25" s="932"/>
      <c r="AE25" s="931"/>
      <c r="AF25" s="933" t="s">
        <v>45</v>
      </c>
      <c r="AG25" s="3304"/>
      <c r="AH25" s="3304"/>
      <c r="AI25" s="934" t="s">
        <v>14</v>
      </c>
      <c r="AJ25" s="935" t="s">
        <v>45</v>
      </c>
      <c r="AK25" s="3304"/>
      <c r="AL25" s="3304"/>
      <c r="AM25" s="936" t="s">
        <v>14</v>
      </c>
      <c r="AN25" s="3504"/>
      <c r="AO25" s="3505"/>
      <c r="AP25" s="3506"/>
      <c r="AQ25" s="3504"/>
      <c r="AR25" s="3505"/>
      <c r="AS25" s="3506"/>
      <c r="AT25" s="3504"/>
      <c r="AU25" s="3505"/>
      <c r="AV25" s="3506"/>
      <c r="AW25" s="3504"/>
      <c r="AX25" s="3505"/>
      <c r="AY25" s="3506"/>
      <c r="AZ25" s="3504"/>
      <c r="BA25" s="3505"/>
      <c r="BB25" s="3506"/>
      <c r="BC25" s="3492"/>
      <c r="BD25" s="3493"/>
      <c r="BE25" s="3494"/>
      <c r="BF25" s="3492"/>
      <c r="BG25" s="3493"/>
      <c r="BH25" s="3497"/>
      <c r="BI25" s="3546"/>
      <c r="BJ25" s="3547"/>
      <c r="BK25" s="3548"/>
      <c r="BL25" s="3366"/>
      <c r="BM25" s="3361"/>
      <c r="BN25" s="3362"/>
      <c r="BO25" s="3362"/>
      <c r="BP25" s="3362"/>
      <c r="BQ25" s="3362"/>
      <c r="BR25" s="3362"/>
      <c r="BS25" s="3362"/>
      <c r="BT25" s="3363"/>
    </row>
    <row r="26" spans="1:72" s="40" customFormat="1" ht="12" customHeight="1">
      <c r="A26" s="3407" t="str">
        <f>IF(F26="","","○")</f>
        <v/>
      </c>
      <c r="B26" s="3408">
        <v>5</v>
      </c>
      <c r="C26" s="3411"/>
      <c r="D26" s="3412"/>
      <c r="E26" s="3413"/>
      <c r="F26" s="3420"/>
      <c r="G26" s="3421"/>
      <c r="H26" s="3421"/>
      <c r="I26" s="3421"/>
      <c r="J26" s="3422"/>
      <c r="K26" s="3426"/>
      <c r="L26" s="3427"/>
      <c r="M26" s="3427"/>
      <c r="N26" s="3427"/>
      <c r="O26" s="3428"/>
      <c r="P26" s="3435"/>
      <c r="Q26" s="3198"/>
      <c r="R26" s="3199"/>
      <c r="S26" s="3200"/>
      <c r="T26" s="3439"/>
      <c r="U26" s="3439"/>
      <c r="V26" s="3529"/>
      <c r="W26" s="3530"/>
      <c r="X26" s="3535"/>
      <c r="Y26" s="3564"/>
      <c r="Z26" s="3539"/>
      <c r="AA26" s="3541"/>
      <c r="AB26" s="3543"/>
      <c r="AC26" s="3541"/>
      <c r="AD26" s="2494"/>
      <c r="AE26" s="3541"/>
      <c r="AF26" s="3518"/>
      <c r="AG26" s="3519"/>
      <c r="AH26" s="3519"/>
      <c r="AI26" s="3519"/>
      <c r="AJ26" s="3522"/>
      <c r="AK26" s="3519"/>
      <c r="AL26" s="3519"/>
      <c r="AM26" s="3523"/>
      <c r="AN26" s="3545"/>
      <c r="AO26" s="3527"/>
      <c r="AP26" s="3528"/>
      <c r="AQ26" s="3526"/>
      <c r="AR26" s="3527"/>
      <c r="AS26" s="3528"/>
      <c r="AT26" s="3483"/>
      <c r="AU26" s="3484"/>
      <c r="AV26" s="3485"/>
      <c r="AW26" s="3483"/>
      <c r="AX26" s="3484"/>
      <c r="AY26" s="3485"/>
      <c r="AZ26" s="3483"/>
      <c r="BA26" s="3484"/>
      <c r="BB26" s="3485"/>
      <c r="BC26" s="3486">
        <f>SUM(AN26:BB28)</f>
        <v>0</v>
      </c>
      <c r="BD26" s="3487"/>
      <c r="BE26" s="3488"/>
      <c r="BF26" s="3486">
        <f t="shared" ref="BF26" si="3">AJ26+BC26</f>
        <v>0</v>
      </c>
      <c r="BG26" s="3487"/>
      <c r="BH26" s="3495"/>
      <c r="BI26" s="3555"/>
      <c r="BJ26" s="3556"/>
      <c r="BK26" s="3557"/>
      <c r="BL26" s="3364"/>
      <c r="BM26" s="3367"/>
      <c r="BN26" s="3368"/>
      <c r="BO26" s="3368"/>
      <c r="BP26" s="3368"/>
      <c r="BQ26" s="3368"/>
      <c r="BR26" s="3368"/>
      <c r="BS26" s="3368"/>
      <c r="BT26" s="3369"/>
    </row>
    <row r="27" spans="1:72" s="40" customFormat="1" ht="12" customHeight="1">
      <c r="A27" s="3407"/>
      <c r="B27" s="3409"/>
      <c r="C27" s="3414"/>
      <c r="D27" s="3415"/>
      <c r="E27" s="3416"/>
      <c r="F27" s="3423"/>
      <c r="G27" s="3424"/>
      <c r="H27" s="3424"/>
      <c r="I27" s="3424"/>
      <c r="J27" s="3425"/>
      <c r="K27" s="3429"/>
      <c r="L27" s="3430"/>
      <c r="M27" s="3430"/>
      <c r="N27" s="3430"/>
      <c r="O27" s="3431"/>
      <c r="P27" s="3436"/>
      <c r="Q27" s="3180"/>
      <c r="R27" s="3181"/>
      <c r="S27" s="3182"/>
      <c r="T27" s="3439"/>
      <c r="U27" s="3439"/>
      <c r="V27" s="3531"/>
      <c r="W27" s="3532"/>
      <c r="X27" s="3537"/>
      <c r="Y27" s="3565"/>
      <c r="Z27" s="3540"/>
      <c r="AA27" s="3542"/>
      <c r="AB27" s="3544"/>
      <c r="AC27" s="3542"/>
      <c r="AD27" s="2497"/>
      <c r="AE27" s="3542"/>
      <c r="AF27" s="3520"/>
      <c r="AG27" s="3521"/>
      <c r="AH27" s="3521"/>
      <c r="AI27" s="3521"/>
      <c r="AJ27" s="3524"/>
      <c r="AK27" s="3521"/>
      <c r="AL27" s="3521"/>
      <c r="AM27" s="3525"/>
      <c r="AN27" s="3370"/>
      <c r="AO27" s="3371"/>
      <c r="AP27" s="3372"/>
      <c r="AQ27" s="3370"/>
      <c r="AR27" s="3371"/>
      <c r="AS27" s="3372"/>
      <c r="AT27" s="3510"/>
      <c r="AU27" s="3511"/>
      <c r="AV27" s="3512"/>
      <c r="AW27" s="3510"/>
      <c r="AX27" s="3511"/>
      <c r="AY27" s="3512"/>
      <c r="AZ27" s="3510"/>
      <c r="BA27" s="3511"/>
      <c r="BB27" s="3512"/>
      <c r="BC27" s="3489"/>
      <c r="BD27" s="3490"/>
      <c r="BE27" s="3491"/>
      <c r="BF27" s="3489"/>
      <c r="BG27" s="3490"/>
      <c r="BH27" s="3496"/>
      <c r="BI27" s="3558"/>
      <c r="BJ27" s="3559"/>
      <c r="BK27" s="3560"/>
      <c r="BL27" s="3365"/>
      <c r="BM27" s="3513"/>
      <c r="BN27" s="3514"/>
      <c r="BO27" s="3514"/>
      <c r="BP27" s="3514"/>
      <c r="BQ27" s="3514"/>
      <c r="BR27" s="3514"/>
      <c r="BS27" s="3514"/>
      <c r="BT27" s="3515"/>
    </row>
    <row r="28" spans="1:72" s="40" customFormat="1" ht="12" customHeight="1">
      <c r="A28" s="3407"/>
      <c r="B28" s="3410"/>
      <c r="C28" s="3414"/>
      <c r="D28" s="3415"/>
      <c r="E28" s="3416"/>
      <c r="F28" s="3297"/>
      <c r="G28" s="3298"/>
      <c r="H28" s="3298"/>
      <c r="I28" s="3299"/>
      <c r="J28" s="3300"/>
      <c r="K28" s="3432"/>
      <c r="L28" s="3433"/>
      <c r="M28" s="3433"/>
      <c r="N28" s="3433"/>
      <c r="O28" s="3434"/>
      <c r="P28" s="3437"/>
      <c r="Q28" s="3301"/>
      <c r="R28" s="3302"/>
      <c r="S28" s="3303"/>
      <c r="T28" s="3439"/>
      <c r="U28" s="3439"/>
      <c r="V28" s="3553"/>
      <c r="W28" s="3554"/>
      <c r="X28" s="3550"/>
      <c r="Y28" s="3551"/>
      <c r="Z28" s="930"/>
      <c r="AA28" s="931"/>
      <c r="AB28" s="932"/>
      <c r="AC28" s="931"/>
      <c r="AD28" s="932"/>
      <c r="AE28" s="931"/>
      <c r="AF28" s="933" t="s">
        <v>45</v>
      </c>
      <c r="AG28" s="3304"/>
      <c r="AH28" s="3304"/>
      <c r="AI28" s="934" t="s">
        <v>14</v>
      </c>
      <c r="AJ28" s="935" t="s">
        <v>45</v>
      </c>
      <c r="AK28" s="3304"/>
      <c r="AL28" s="3304"/>
      <c r="AM28" s="936" t="s">
        <v>14</v>
      </c>
      <c r="AN28" s="3504"/>
      <c r="AO28" s="3505"/>
      <c r="AP28" s="3506"/>
      <c r="AQ28" s="3504"/>
      <c r="AR28" s="3505"/>
      <c r="AS28" s="3506"/>
      <c r="AT28" s="3504"/>
      <c r="AU28" s="3505"/>
      <c r="AV28" s="3506"/>
      <c r="AW28" s="3504"/>
      <c r="AX28" s="3505"/>
      <c r="AY28" s="3506"/>
      <c r="AZ28" s="3504"/>
      <c r="BA28" s="3505"/>
      <c r="BB28" s="3506"/>
      <c r="BC28" s="3492"/>
      <c r="BD28" s="3493"/>
      <c r="BE28" s="3494"/>
      <c r="BF28" s="3492"/>
      <c r="BG28" s="3493"/>
      <c r="BH28" s="3497"/>
      <c r="BI28" s="3507"/>
      <c r="BJ28" s="3508"/>
      <c r="BK28" s="3509"/>
      <c r="BL28" s="3366"/>
      <c r="BM28" s="3361"/>
      <c r="BN28" s="3362"/>
      <c r="BO28" s="3362"/>
      <c r="BP28" s="3362"/>
      <c r="BQ28" s="3362"/>
      <c r="BR28" s="3362"/>
      <c r="BS28" s="3362"/>
      <c r="BT28" s="3363"/>
    </row>
    <row r="29" spans="1:72" s="40" customFormat="1" ht="12" customHeight="1">
      <c r="A29" s="3407" t="str">
        <f>IF(F29="","","○")</f>
        <v/>
      </c>
      <c r="B29" s="3408">
        <v>6</v>
      </c>
      <c r="C29" s="3411"/>
      <c r="D29" s="3412"/>
      <c r="E29" s="3413"/>
      <c r="F29" s="3420"/>
      <c r="G29" s="3421"/>
      <c r="H29" s="3421"/>
      <c r="I29" s="3421"/>
      <c r="J29" s="3422"/>
      <c r="K29" s="3426"/>
      <c r="L29" s="3427"/>
      <c r="M29" s="3427"/>
      <c r="N29" s="3427"/>
      <c r="O29" s="3428"/>
      <c r="P29" s="3435"/>
      <c r="Q29" s="3198"/>
      <c r="R29" s="3199"/>
      <c r="S29" s="3200"/>
      <c r="T29" s="3438"/>
      <c r="U29" s="3438"/>
      <c r="V29" s="3529"/>
      <c r="W29" s="3530"/>
      <c r="X29" s="3535"/>
      <c r="Y29" s="3564"/>
      <c r="Z29" s="3539"/>
      <c r="AA29" s="3541"/>
      <c r="AB29" s="3543"/>
      <c r="AC29" s="3541"/>
      <c r="AD29" s="2494"/>
      <c r="AE29" s="3541"/>
      <c r="AF29" s="3518"/>
      <c r="AG29" s="3519"/>
      <c r="AH29" s="3519"/>
      <c r="AI29" s="3519"/>
      <c r="AJ29" s="3522"/>
      <c r="AK29" s="3519"/>
      <c r="AL29" s="3519"/>
      <c r="AM29" s="3523"/>
      <c r="AN29" s="3545"/>
      <c r="AO29" s="3527"/>
      <c r="AP29" s="3528"/>
      <c r="AQ29" s="3526"/>
      <c r="AR29" s="3527"/>
      <c r="AS29" s="3528"/>
      <c r="AT29" s="3483"/>
      <c r="AU29" s="3484"/>
      <c r="AV29" s="3485"/>
      <c r="AW29" s="3483"/>
      <c r="AX29" s="3484"/>
      <c r="AY29" s="3485"/>
      <c r="AZ29" s="3483"/>
      <c r="BA29" s="3484"/>
      <c r="BB29" s="3485"/>
      <c r="BC29" s="3486">
        <f>SUM(AN29:BB31)</f>
        <v>0</v>
      </c>
      <c r="BD29" s="3487"/>
      <c r="BE29" s="3488"/>
      <c r="BF29" s="3486">
        <f t="shared" ref="BF29" si="4">AJ29+BC29</f>
        <v>0</v>
      </c>
      <c r="BG29" s="3487"/>
      <c r="BH29" s="3495"/>
      <c r="BI29" s="3555"/>
      <c r="BJ29" s="3556"/>
      <c r="BK29" s="3557"/>
      <c r="BL29" s="3364"/>
      <c r="BM29" s="3367"/>
      <c r="BN29" s="3368"/>
      <c r="BO29" s="3368"/>
      <c r="BP29" s="3368"/>
      <c r="BQ29" s="3368"/>
      <c r="BR29" s="3368"/>
      <c r="BS29" s="3368"/>
      <c r="BT29" s="3369"/>
    </row>
    <row r="30" spans="1:72" s="40" customFormat="1" ht="12" customHeight="1">
      <c r="A30" s="3407"/>
      <c r="B30" s="3409"/>
      <c r="C30" s="3414"/>
      <c r="D30" s="3415"/>
      <c r="E30" s="3416"/>
      <c r="F30" s="3423"/>
      <c r="G30" s="3424"/>
      <c r="H30" s="3424"/>
      <c r="I30" s="3424"/>
      <c r="J30" s="3425"/>
      <c r="K30" s="3429"/>
      <c r="L30" s="3430"/>
      <c r="M30" s="3430"/>
      <c r="N30" s="3430"/>
      <c r="O30" s="3431"/>
      <c r="P30" s="3436"/>
      <c r="Q30" s="3180"/>
      <c r="R30" s="3181"/>
      <c r="S30" s="3182"/>
      <c r="T30" s="3439"/>
      <c r="U30" s="3439"/>
      <c r="V30" s="3531"/>
      <c r="W30" s="3532"/>
      <c r="X30" s="3537"/>
      <c r="Y30" s="3565"/>
      <c r="Z30" s="3540"/>
      <c r="AA30" s="3542"/>
      <c r="AB30" s="3544"/>
      <c r="AC30" s="3542"/>
      <c r="AD30" s="2497"/>
      <c r="AE30" s="3542"/>
      <c r="AF30" s="3520"/>
      <c r="AG30" s="3521"/>
      <c r="AH30" s="3521"/>
      <c r="AI30" s="3521"/>
      <c r="AJ30" s="3524"/>
      <c r="AK30" s="3521"/>
      <c r="AL30" s="3521"/>
      <c r="AM30" s="3525"/>
      <c r="AN30" s="3370"/>
      <c r="AO30" s="3371"/>
      <c r="AP30" s="3372"/>
      <c r="AQ30" s="3370"/>
      <c r="AR30" s="3371"/>
      <c r="AS30" s="3372"/>
      <c r="AT30" s="3510"/>
      <c r="AU30" s="3511"/>
      <c r="AV30" s="3512"/>
      <c r="AW30" s="3510"/>
      <c r="AX30" s="3511"/>
      <c r="AY30" s="3512"/>
      <c r="AZ30" s="3510"/>
      <c r="BA30" s="3511"/>
      <c r="BB30" s="3512"/>
      <c r="BC30" s="3489"/>
      <c r="BD30" s="3490"/>
      <c r="BE30" s="3491"/>
      <c r="BF30" s="3489"/>
      <c r="BG30" s="3490"/>
      <c r="BH30" s="3496"/>
      <c r="BI30" s="3561"/>
      <c r="BJ30" s="3562"/>
      <c r="BK30" s="3563"/>
      <c r="BL30" s="3365"/>
      <c r="BM30" s="3513"/>
      <c r="BN30" s="3514"/>
      <c r="BO30" s="3514"/>
      <c r="BP30" s="3514"/>
      <c r="BQ30" s="3514"/>
      <c r="BR30" s="3514"/>
      <c r="BS30" s="3514"/>
      <c r="BT30" s="3515"/>
    </row>
    <row r="31" spans="1:72" s="40" customFormat="1" ht="12" customHeight="1">
      <c r="A31" s="3407"/>
      <c r="B31" s="3410"/>
      <c r="C31" s="3417"/>
      <c r="D31" s="3418"/>
      <c r="E31" s="3419"/>
      <c r="F31" s="3297"/>
      <c r="G31" s="3298"/>
      <c r="H31" s="3298"/>
      <c r="I31" s="3299"/>
      <c r="J31" s="3300"/>
      <c r="K31" s="3432"/>
      <c r="L31" s="3433"/>
      <c r="M31" s="3433"/>
      <c r="N31" s="3433"/>
      <c r="O31" s="3434"/>
      <c r="P31" s="3437"/>
      <c r="Q31" s="3301"/>
      <c r="R31" s="3302"/>
      <c r="S31" s="3303"/>
      <c r="T31" s="3549"/>
      <c r="U31" s="3549"/>
      <c r="V31" s="3553"/>
      <c r="W31" s="3554"/>
      <c r="X31" s="3550"/>
      <c r="Y31" s="3551"/>
      <c r="Z31" s="930"/>
      <c r="AA31" s="931"/>
      <c r="AB31" s="932"/>
      <c r="AC31" s="931"/>
      <c r="AD31" s="932"/>
      <c r="AE31" s="931"/>
      <c r="AF31" s="933" t="s">
        <v>45</v>
      </c>
      <c r="AG31" s="3304"/>
      <c r="AH31" s="3304"/>
      <c r="AI31" s="934" t="s">
        <v>14</v>
      </c>
      <c r="AJ31" s="935" t="s">
        <v>45</v>
      </c>
      <c r="AK31" s="3304"/>
      <c r="AL31" s="3304"/>
      <c r="AM31" s="936" t="s">
        <v>14</v>
      </c>
      <c r="AN31" s="3504"/>
      <c r="AO31" s="3505"/>
      <c r="AP31" s="3506"/>
      <c r="AQ31" s="3504"/>
      <c r="AR31" s="3505"/>
      <c r="AS31" s="3506"/>
      <c r="AT31" s="3504"/>
      <c r="AU31" s="3505"/>
      <c r="AV31" s="3506"/>
      <c r="AW31" s="3504"/>
      <c r="AX31" s="3505"/>
      <c r="AY31" s="3506"/>
      <c r="AZ31" s="3504"/>
      <c r="BA31" s="3505"/>
      <c r="BB31" s="3506"/>
      <c r="BC31" s="3492"/>
      <c r="BD31" s="3493"/>
      <c r="BE31" s="3494"/>
      <c r="BF31" s="3492"/>
      <c r="BG31" s="3493"/>
      <c r="BH31" s="3497"/>
      <c r="BI31" s="3546"/>
      <c r="BJ31" s="3547"/>
      <c r="BK31" s="3548"/>
      <c r="BL31" s="3366"/>
      <c r="BM31" s="3361"/>
      <c r="BN31" s="3362"/>
      <c r="BO31" s="3362"/>
      <c r="BP31" s="3362"/>
      <c r="BQ31" s="3362"/>
      <c r="BR31" s="3362"/>
      <c r="BS31" s="3362"/>
      <c r="BT31" s="3363"/>
    </row>
    <row r="32" spans="1:72" s="40" customFormat="1" ht="12" customHeight="1">
      <c r="A32" s="3407" t="str">
        <f>IF(F32="","","○")</f>
        <v/>
      </c>
      <c r="B32" s="3408">
        <v>7</v>
      </c>
      <c r="C32" s="3411"/>
      <c r="D32" s="3412"/>
      <c r="E32" s="3413"/>
      <c r="F32" s="3420"/>
      <c r="G32" s="3421"/>
      <c r="H32" s="3421"/>
      <c r="I32" s="3421"/>
      <c r="J32" s="3422"/>
      <c r="K32" s="3426"/>
      <c r="L32" s="3427"/>
      <c r="M32" s="3427"/>
      <c r="N32" s="3427"/>
      <c r="O32" s="3428"/>
      <c r="P32" s="3435"/>
      <c r="Q32" s="3198"/>
      <c r="R32" s="3199"/>
      <c r="S32" s="3200"/>
      <c r="T32" s="3439"/>
      <c r="U32" s="3439"/>
      <c r="V32" s="3529"/>
      <c r="W32" s="3530"/>
      <c r="X32" s="3535"/>
      <c r="Y32" s="3564"/>
      <c r="Z32" s="3539"/>
      <c r="AA32" s="3541"/>
      <c r="AB32" s="3543"/>
      <c r="AC32" s="3541"/>
      <c r="AD32" s="2494"/>
      <c r="AE32" s="3516"/>
      <c r="AF32" s="3518"/>
      <c r="AG32" s="3519"/>
      <c r="AH32" s="3519"/>
      <c r="AI32" s="3519"/>
      <c r="AJ32" s="3522"/>
      <c r="AK32" s="3519"/>
      <c r="AL32" s="3519"/>
      <c r="AM32" s="3523"/>
      <c r="AN32" s="3545"/>
      <c r="AO32" s="3527"/>
      <c r="AP32" s="3528"/>
      <c r="AQ32" s="3526"/>
      <c r="AR32" s="3527"/>
      <c r="AS32" s="3528"/>
      <c r="AT32" s="3483"/>
      <c r="AU32" s="3484"/>
      <c r="AV32" s="3485"/>
      <c r="AW32" s="3483"/>
      <c r="AX32" s="3484"/>
      <c r="AY32" s="3485"/>
      <c r="AZ32" s="3483"/>
      <c r="BA32" s="3484"/>
      <c r="BB32" s="3485"/>
      <c r="BC32" s="3486">
        <f>SUM(AN32:BB34)</f>
        <v>0</v>
      </c>
      <c r="BD32" s="3487"/>
      <c r="BE32" s="3488"/>
      <c r="BF32" s="3486">
        <f t="shared" ref="BF32" si="5">AJ32+BC32</f>
        <v>0</v>
      </c>
      <c r="BG32" s="3487"/>
      <c r="BH32" s="3495"/>
      <c r="BI32" s="3555"/>
      <c r="BJ32" s="3556"/>
      <c r="BK32" s="3557"/>
      <c r="BL32" s="3364"/>
      <c r="BM32" s="3367"/>
      <c r="BN32" s="3368"/>
      <c r="BO32" s="3368"/>
      <c r="BP32" s="3368"/>
      <c r="BQ32" s="3368"/>
      <c r="BR32" s="3368"/>
      <c r="BS32" s="3368"/>
      <c r="BT32" s="3369"/>
    </row>
    <row r="33" spans="1:74" s="40" customFormat="1" ht="12" customHeight="1">
      <c r="A33" s="3407"/>
      <c r="B33" s="3409"/>
      <c r="C33" s="3414"/>
      <c r="D33" s="3415"/>
      <c r="E33" s="3416"/>
      <c r="F33" s="3423"/>
      <c r="G33" s="3424"/>
      <c r="H33" s="3424"/>
      <c r="I33" s="3424"/>
      <c r="J33" s="3425"/>
      <c r="K33" s="3429"/>
      <c r="L33" s="3430"/>
      <c r="M33" s="3430"/>
      <c r="N33" s="3430"/>
      <c r="O33" s="3431"/>
      <c r="P33" s="3436"/>
      <c r="Q33" s="3180"/>
      <c r="R33" s="3181"/>
      <c r="S33" s="3182"/>
      <c r="T33" s="3439"/>
      <c r="U33" s="3439"/>
      <c r="V33" s="3531"/>
      <c r="W33" s="3532"/>
      <c r="X33" s="3537"/>
      <c r="Y33" s="3565"/>
      <c r="Z33" s="3540"/>
      <c r="AA33" s="3542"/>
      <c r="AB33" s="3544"/>
      <c r="AC33" s="3542"/>
      <c r="AD33" s="2497"/>
      <c r="AE33" s="3517"/>
      <c r="AF33" s="3520"/>
      <c r="AG33" s="3521"/>
      <c r="AH33" s="3521"/>
      <c r="AI33" s="3521"/>
      <c r="AJ33" s="3524"/>
      <c r="AK33" s="3521"/>
      <c r="AL33" s="3521"/>
      <c r="AM33" s="3525"/>
      <c r="AN33" s="3370"/>
      <c r="AO33" s="3371"/>
      <c r="AP33" s="3372"/>
      <c r="AQ33" s="3370"/>
      <c r="AR33" s="3371"/>
      <c r="AS33" s="3372"/>
      <c r="AT33" s="3510"/>
      <c r="AU33" s="3511"/>
      <c r="AV33" s="3512"/>
      <c r="AW33" s="3510"/>
      <c r="AX33" s="3511"/>
      <c r="AY33" s="3512"/>
      <c r="AZ33" s="3510"/>
      <c r="BA33" s="3511"/>
      <c r="BB33" s="3512"/>
      <c r="BC33" s="3489"/>
      <c r="BD33" s="3490"/>
      <c r="BE33" s="3491"/>
      <c r="BF33" s="3489"/>
      <c r="BG33" s="3490"/>
      <c r="BH33" s="3496"/>
      <c r="BI33" s="3558"/>
      <c r="BJ33" s="3559"/>
      <c r="BK33" s="3560"/>
      <c r="BL33" s="3365"/>
      <c r="BM33" s="3513"/>
      <c r="BN33" s="3514"/>
      <c r="BO33" s="3514"/>
      <c r="BP33" s="3514"/>
      <c r="BQ33" s="3514"/>
      <c r="BR33" s="3514"/>
      <c r="BS33" s="3514"/>
      <c r="BT33" s="3515"/>
    </row>
    <row r="34" spans="1:74" s="40" customFormat="1" ht="12" customHeight="1">
      <c r="A34" s="3407"/>
      <c r="B34" s="3409"/>
      <c r="C34" s="3417"/>
      <c r="D34" s="3418"/>
      <c r="E34" s="3419"/>
      <c r="F34" s="3297"/>
      <c r="G34" s="3298"/>
      <c r="H34" s="3298"/>
      <c r="I34" s="3299"/>
      <c r="J34" s="3300"/>
      <c r="K34" s="3429"/>
      <c r="L34" s="3430"/>
      <c r="M34" s="3430"/>
      <c r="N34" s="3430"/>
      <c r="O34" s="3431"/>
      <c r="P34" s="3437"/>
      <c r="Q34" s="3265"/>
      <c r="R34" s="2335"/>
      <c r="S34" s="3266"/>
      <c r="T34" s="3439"/>
      <c r="U34" s="3439"/>
      <c r="V34" s="3531"/>
      <c r="W34" s="3532"/>
      <c r="X34" s="3575"/>
      <c r="Y34" s="3576"/>
      <c r="Z34" s="940"/>
      <c r="AA34" s="926"/>
      <c r="AB34" s="57"/>
      <c r="AC34" s="926"/>
      <c r="AD34" s="57"/>
      <c r="AE34" s="928"/>
      <c r="AF34" s="933" t="s">
        <v>45</v>
      </c>
      <c r="AG34" s="3304"/>
      <c r="AH34" s="3304"/>
      <c r="AI34" s="934" t="s">
        <v>14</v>
      </c>
      <c r="AJ34" s="935" t="s">
        <v>45</v>
      </c>
      <c r="AK34" s="3304"/>
      <c r="AL34" s="3304"/>
      <c r="AM34" s="936" t="s">
        <v>14</v>
      </c>
      <c r="AN34" s="3504"/>
      <c r="AO34" s="3505"/>
      <c r="AP34" s="3506"/>
      <c r="AQ34" s="3504"/>
      <c r="AR34" s="3505"/>
      <c r="AS34" s="3506"/>
      <c r="AT34" s="3370"/>
      <c r="AU34" s="3371"/>
      <c r="AV34" s="3372"/>
      <c r="AW34" s="3370"/>
      <c r="AX34" s="3371"/>
      <c r="AY34" s="3372"/>
      <c r="AZ34" s="3370"/>
      <c r="BA34" s="3371"/>
      <c r="BB34" s="3372"/>
      <c r="BC34" s="3492"/>
      <c r="BD34" s="3493"/>
      <c r="BE34" s="3494"/>
      <c r="BF34" s="3492"/>
      <c r="BG34" s="3493"/>
      <c r="BH34" s="3497"/>
      <c r="BI34" s="3588"/>
      <c r="BJ34" s="3589"/>
      <c r="BK34" s="3590"/>
      <c r="BL34" s="3365"/>
      <c r="BM34" s="3585"/>
      <c r="BN34" s="3586"/>
      <c r="BO34" s="3586"/>
      <c r="BP34" s="3586"/>
      <c r="BQ34" s="3586"/>
      <c r="BR34" s="3586"/>
      <c r="BS34" s="3586"/>
      <c r="BT34" s="3587"/>
    </row>
    <row r="35" spans="1:74" s="40" customFormat="1" ht="12" customHeight="1">
      <c r="A35" s="3407" t="str">
        <f>IF(F35="","","○")</f>
        <v/>
      </c>
      <c r="B35" s="3408">
        <v>8</v>
      </c>
      <c r="C35" s="3411"/>
      <c r="D35" s="3412"/>
      <c r="E35" s="3413"/>
      <c r="F35" s="3420"/>
      <c r="G35" s="3421"/>
      <c r="H35" s="3421"/>
      <c r="I35" s="3421"/>
      <c r="J35" s="3422"/>
      <c r="K35" s="3426"/>
      <c r="L35" s="3427"/>
      <c r="M35" s="3427"/>
      <c r="N35" s="3427"/>
      <c r="O35" s="3428"/>
      <c r="P35" s="3435"/>
      <c r="Q35" s="3198"/>
      <c r="R35" s="3199"/>
      <c r="S35" s="3200"/>
      <c r="T35" s="3438"/>
      <c r="U35" s="3438"/>
      <c r="V35" s="3529"/>
      <c r="W35" s="3530"/>
      <c r="X35" s="3535"/>
      <c r="Y35" s="3564"/>
      <c r="Z35" s="3539"/>
      <c r="AA35" s="3541"/>
      <c r="AB35" s="3543"/>
      <c r="AC35" s="3541"/>
      <c r="AD35" s="2494"/>
      <c r="AE35" s="3516"/>
      <c r="AF35" s="3518"/>
      <c r="AG35" s="3519"/>
      <c r="AH35" s="3519"/>
      <c r="AI35" s="3519"/>
      <c r="AJ35" s="3522"/>
      <c r="AK35" s="3519"/>
      <c r="AL35" s="3519"/>
      <c r="AM35" s="3523"/>
      <c r="AN35" s="3545"/>
      <c r="AO35" s="3527"/>
      <c r="AP35" s="3528"/>
      <c r="AQ35" s="3526"/>
      <c r="AR35" s="3527"/>
      <c r="AS35" s="3528"/>
      <c r="AT35" s="3483"/>
      <c r="AU35" s="3484"/>
      <c r="AV35" s="3485"/>
      <c r="AW35" s="3483"/>
      <c r="AX35" s="3484"/>
      <c r="AY35" s="3485"/>
      <c r="AZ35" s="3483"/>
      <c r="BA35" s="3484"/>
      <c r="BB35" s="3485"/>
      <c r="BC35" s="3486">
        <f>SUM(AN35:BB37)</f>
        <v>0</v>
      </c>
      <c r="BD35" s="3487"/>
      <c r="BE35" s="3488"/>
      <c r="BF35" s="3486">
        <f t="shared" ref="BF35" si="6">AJ35+BC35</f>
        <v>0</v>
      </c>
      <c r="BG35" s="3487"/>
      <c r="BH35" s="3495"/>
      <c r="BI35" s="3555"/>
      <c r="BJ35" s="3556"/>
      <c r="BK35" s="3557"/>
      <c r="BL35" s="3364"/>
      <c r="BM35" s="3367"/>
      <c r="BN35" s="3368"/>
      <c r="BO35" s="3368"/>
      <c r="BP35" s="3368"/>
      <c r="BQ35" s="3368"/>
      <c r="BR35" s="3368"/>
      <c r="BS35" s="3368"/>
      <c r="BT35" s="3369"/>
    </row>
    <row r="36" spans="1:74" s="40" customFormat="1" ht="12" customHeight="1">
      <c r="A36" s="3407"/>
      <c r="B36" s="3409"/>
      <c r="C36" s="3414"/>
      <c r="D36" s="3415"/>
      <c r="E36" s="3416"/>
      <c r="F36" s="3423"/>
      <c r="G36" s="3424"/>
      <c r="H36" s="3424"/>
      <c r="I36" s="3424"/>
      <c r="J36" s="3425"/>
      <c r="K36" s="3429"/>
      <c r="L36" s="3430"/>
      <c r="M36" s="3430"/>
      <c r="N36" s="3430"/>
      <c r="O36" s="3431"/>
      <c r="P36" s="3436"/>
      <c r="Q36" s="3180"/>
      <c r="R36" s="3181"/>
      <c r="S36" s="3182"/>
      <c r="T36" s="3439"/>
      <c r="U36" s="3439"/>
      <c r="V36" s="3531"/>
      <c r="W36" s="3532"/>
      <c r="X36" s="3537"/>
      <c r="Y36" s="3565"/>
      <c r="Z36" s="3540"/>
      <c r="AA36" s="3542"/>
      <c r="AB36" s="3544"/>
      <c r="AC36" s="3542"/>
      <c r="AD36" s="2497"/>
      <c r="AE36" s="3517"/>
      <c r="AF36" s="3520"/>
      <c r="AG36" s="3521"/>
      <c r="AH36" s="3521"/>
      <c r="AI36" s="3521"/>
      <c r="AJ36" s="3524"/>
      <c r="AK36" s="3521"/>
      <c r="AL36" s="3521"/>
      <c r="AM36" s="3525"/>
      <c r="AN36" s="3370"/>
      <c r="AO36" s="3371"/>
      <c r="AP36" s="3372"/>
      <c r="AQ36" s="3370"/>
      <c r="AR36" s="3371"/>
      <c r="AS36" s="3372"/>
      <c r="AT36" s="3510"/>
      <c r="AU36" s="3511"/>
      <c r="AV36" s="3512"/>
      <c r="AW36" s="3510"/>
      <c r="AX36" s="3511"/>
      <c r="AY36" s="3512"/>
      <c r="AZ36" s="3510"/>
      <c r="BA36" s="3511"/>
      <c r="BB36" s="3512"/>
      <c r="BC36" s="3489"/>
      <c r="BD36" s="3490"/>
      <c r="BE36" s="3491"/>
      <c r="BF36" s="3489"/>
      <c r="BG36" s="3490"/>
      <c r="BH36" s="3496"/>
      <c r="BI36" s="3558"/>
      <c r="BJ36" s="3559"/>
      <c r="BK36" s="3560"/>
      <c r="BL36" s="3365"/>
      <c r="BM36" s="3513"/>
      <c r="BN36" s="3514"/>
      <c r="BO36" s="3514"/>
      <c r="BP36" s="3514"/>
      <c r="BQ36" s="3514"/>
      <c r="BR36" s="3514"/>
      <c r="BS36" s="3514"/>
      <c r="BT36" s="3515"/>
    </row>
    <row r="37" spans="1:74" s="40" customFormat="1" ht="12" customHeight="1" thickBot="1">
      <c r="A37" s="3407"/>
      <c r="B37" s="3566"/>
      <c r="C37" s="3567"/>
      <c r="D37" s="3568"/>
      <c r="E37" s="3569"/>
      <c r="F37" s="3616"/>
      <c r="G37" s="3617"/>
      <c r="H37" s="3617"/>
      <c r="I37" s="3618"/>
      <c r="J37" s="3619"/>
      <c r="K37" s="3570"/>
      <c r="L37" s="3571"/>
      <c r="M37" s="3571"/>
      <c r="N37" s="3571"/>
      <c r="O37" s="3572"/>
      <c r="P37" s="3573"/>
      <c r="Q37" s="3620"/>
      <c r="R37" s="3621"/>
      <c r="S37" s="3622"/>
      <c r="T37" s="3574"/>
      <c r="U37" s="3574"/>
      <c r="V37" s="3583"/>
      <c r="W37" s="3584"/>
      <c r="X37" s="3623"/>
      <c r="Y37" s="3624"/>
      <c r="Z37" s="949"/>
      <c r="AA37" s="950"/>
      <c r="AB37" s="569"/>
      <c r="AC37" s="950"/>
      <c r="AD37" s="569"/>
      <c r="AE37" s="951"/>
      <c r="AF37" s="952" t="s">
        <v>45</v>
      </c>
      <c r="AG37" s="3625"/>
      <c r="AH37" s="3625"/>
      <c r="AI37" s="953" t="s">
        <v>14</v>
      </c>
      <c r="AJ37" s="954" t="s">
        <v>45</v>
      </c>
      <c r="AK37" s="3625"/>
      <c r="AL37" s="3625"/>
      <c r="AM37" s="955" t="s">
        <v>14</v>
      </c>
      <c r="AN37" s="3577"/>
      <c r="AO37" s="3578"/>
      <c r="AP37" s="3579"/>
      <c r="AQ37" s="3577"/>
      <c r="AR37" s="3578"/>
      <c r="AS37" s="3579"/>
      <c r="AT37" s="3577"/>
      <c r="AU37" s="3578"/>
      <c r="AV37" s="3579"/>
      <c r="AW37" s="3577"/>
      <c r="AX37" s="3578"/>
      <c r="AY37" s="3579"/>
      <c r="AZ37" s="3577"/>
      <c r="BA37" s="3578"/>
      <c r="BB37" s="3579"/>
      <c r="BC37" s="3627"/>
      <c r="BD37" s="3628"/>
      <c r="BE37" s="3629"/>
      <c r="BF37" s="3627"/>
      <c r="BG37" s="3628"/>
      <c r="BH37" s="3630"/>
      <c r="BI37" s="3580"/>
      <c r="BJ37" s="3581"/>
      <c r="BK37" s="3582"/>
      <c r="BL37" s="3626"/>
      <c r="BM37" s="3591"/>
      <c r="BN37" s="3592"/>
      <c r="BO37" s="3592"/>
      <c r="BP37" s="3592"/>
      <c r="BQ37" s="3592"/>
      <c r="BR37" s="3592"/>
      <c r="BS37" s="3592"/>
      <c r="BT37" s="3593"/>
    </row>
    <row r="38" spans="1:74" ht="6.95" customHeight="1">
      <c r="A38" s="3407" t="str">
        <f>IF(F38="","","○")</f>
        <v/>
      </c>
      <c r="B38" s="6"/>
      <c r="C38" s="6"/>
      <c r="D38" s="6"/>
      <c r="E38" s="6"/>
      <c r="F38" s="6"/>
      <c r="G38" s="6"/>
      <c r="H38" s="6"/>
      <c r="I38" s="6"/>
      <c r="J38" s="6"/>
      <c r="K38" s="6"/>
      <c r="L38" s="6"/>
      <c r="M38" s="6"/>
      <c r="N38" s="6"/>
      <c r="O38" s="6"/>
      <c r="P38" s="6"/>
      <c r="Q38" s="6"/>
      <c r="R38" s="6"/>
      <c r="S38" s="956"/>
      <c r="T38" s="956"/>
      <c r="U38" s="503"/>
      <c r="V38" s="503"/>
      <c r="W38" s="155"/>
      <c r="AC38" s="6"/>
      <c r="AD38" s="6"/>
      <c r="AE38" s="6"/>
      <c r="AF38" s="6"/>
      <c r="AG38" s="26"/>
      <c r="AH38" s="26"/>
      <c r="AI38" s="150"/>
      <c r="AJ38" s="6"/>
      <c r="AK38" s="6"/>
      <c r="AL38" s="6"/>
      <c r="AM38" s="6"/>
      <c r="AN38" s="6"/>
      <c r="AO38" s="6"/>
      <c r="AP38" s="6"/>
      <c r="AQ38" s="6"/>
      <c r="AR38" s="6"/>
      <c r="AS38" s="6"/>
      <c r="AT38" s="6"/>
      <c r="AU38" s="6"/>
      <c r="AV38" s="6"/>
      <c r="AW38" s="6"/>
      <c r="AX38" s="6"/>
      <c r="AY38" s="6"/>
      <c r="AZ38" s="6"/>
      <c r="BA38" s="26"/>
      <c r="BB38" s="26"/>
      <c r="BC38" s="26"/>
      <c r="BD38" s="150"/>
      <c r="BE38" s="6"/>
      <c r="BF38" s="26"/>
      <c r="BG38" s="26"/>
      <c r="BH38" s="6"/>
      <c r="BI38" s="957"/>
      <c r="BJ38" s="958"/>
      <c r="BK38" s="958"/>
      <c r="BL38" s="6"/>
      <c r="BM38" s="6"/>
      <c r="BN38" s="6"/>
      <c r="BO38" s="6"/>
      <c r="BP38" s="26"/>
      <c r="BQ38" s="26"/>
    </row>
    <row r="39" spans="1:74" ht="15.75" customHeight="1">
      <c r="A39" s="3407"/>
      <c r="B39" s="6" t="s">
        <v>1199</v>
      </c>
      <c r="C39" s="6"/>
      <c r="D39" s="6"/>
      <c r="E39" s="6"/>
      <c r="F39" s="6"/>
      <c r="G39" s="6"/>
      <c r="H39" s="6"/>
      <c r="I39" s="6"/>
      <c r="J39" s="6"/>
      <c r="K39" s="6"/>
      <c r="L39" s="6"/>
      <c r="M39" s="6"/>
      <c r="N39" s="6"/>
      <c r="O39" s="6"/>
      <c r="P39" s="6"/>
      <c r="Q39" s="6"/>
      <c r="R39" s="6"/>
      <c r="S39" s="956"/>
      <c r="T39" s="956"/>
      <c r="U39" s="503"/>
      <c r="V39" s="503"/>
      <c r="W39" s="155"/>
      <c r="X39" s="959"/>
      <c r="Y39" s="394"/>
      <c r="Z39" s="959"/>
      <c r="AA39" s="456"/>
      <c r="AB39" s="959"/>
      <c r="AC39" s="6"/>
      <c r="AD39" s="6"/>
      <c r="AE39" s="6"/>
      <c r="AF39" s="6"/>
      <c r="AG39" s="6"/>
      <c r="AH39" s="6"/>
      <c r="AI39" s="150"/>
      <c r="AJ39" s="6"/>
      <c r="AK39" s="6"/>
      <c r="AL39" s="6"/>
      <c r="AM39" s="6"/>
      <c r="AN39" s="6"/>
      <c r="AO39" s="6"/>
      <c r="AP39" s="6"/>
      <c r="AQ39" s="6"/>
      <c r="AR39" s="6"/>
      <c r="AS39" s="6"/>
      <c r="AT39" s="6"/>
      <c r="AU39" s="6"/>
      <c r="AV39" s="6"/>
      <c r="AW39" s="6"/>
      <c r="AX39" s="6"/>
      <c r="AY39" s="6"/>
      <c r="AZ39" s="6"/>
      <c r="BA39" s="6"/>
      <c r="BB39" s="6"/>
      <c r="BC39" s="6"/>
      <c r="BD39" s="150"/>
      <c r="BE39" s="6"/>
      <c r="BF39" s="6"/>
      <c r="BG39" s="6"/>
      <c r="BH39" s="6"/>
      <c r="BI39" s="960"/>
      <c r="BJ39" s="961"/>
      <c r="BK39" s="962"/>
      <c r="BL39" s="3594" t="s">
        <v>1200</v>
      </c>
      <c r="BM39" s="3595"/>
      <c r="BN39" s="3595"/>
      <c r="BO39" s="3596"/>
      <c r="BP39" s="3597" t="s">
        <v>1201</v>
      </c>
      <c r="BQ39" s="3598"/>
      <c r="BR39" s="3598"/>
      <c r="BS39" s="3598"/>
      <c r="BT39" s="3599"/>
      <c r="BV39" s="963" t="s">
        <v>581</v>
      </c>
    </row>
    <row r="40" spans="1:74" s="40" customFormat="1" ht="12" customHeight="1">
      <c r="A40" s="3407"/>
      <c r="B40" s="3600" t="s">
        <v>1202</v>
      </c>
      <c r="C40" s="2495"/>
      <c r="D40" s="2495"/>
      <c r="E40" s="2496"/>
      <c r="F40" s="3602">
        <f>SUM(I16,I19,I22,I25,I28,I31,I34,I37)</f>
        <v>0</v>
      </c>
      <c r="G40" s="3603"/>
      <c r="H40" s="3603"/>
      <c r="I40" s="3603"/>
      <c r="J40" s="3604"/>
      <c r="K40" s="907"/>
      <c r="L40" s="907"/>
      <c r="M40" s="895"/>
      <c r="N40" s="897"/>
      <c r="O40" s="897"/>
      <c r="P40" s="897"/>
      <c r="Q40" s="2495"/>
      <c r="R40" s="2495"/>
      <c r="S40" s="964"/>
      <c r="T40" s="964"/>
      <c r="U40" s="964"/>
      <c r="V40" s="964"/>
      <c r="W40" s="811"/>
      <c r="X40" s="965"/>
      <c r="Y40" s="966"/>
      <c r="Z40" s="965"/>
      <c r="AA40" s="895"/>
      <c r="AB40" s="965"/>
      <c r="AC40" s="967"/>
      <c r="AD40" s="967"/>
      <c r="AE40" s="967"/>
      <c r="AF40" s="3608" t="e">
        <f>ROUND(AVERAGE($AF14:$AI37),0)</f>
        <v>#DIV/0!</v>
      </c>
      <c r="AG40" s="3609"/>
      <c r="AH40" s="3609"/>
      <c r="AI40" s="3610"/>
      <c r="AJ40" s="3614" t="e">
        <f>ROUND(AVERAGE($AJ14:$AM37),0)</f>
        <v>#DIV/0!</v>
      </c>
      <c r="AK40" s="3609"/>
      <c r="AL40" s="3609"/>
      <c r="AM40" s="3610"/>
      <c r="AN40" s="3655"/>
      <c r="AO40" s="3656"/>
      <c r="AP40" s="3657"/>
      <c r="AQ40" s="3655"/>
      <c r="AR40" s="3656"/>
      <c r="AS40" s="3657"/>
      <c r="AT40" s="3661"/>
      <c r="AU40" s="3662"/>
      <c r="AV40" s="3663"/>
      <c r="AW40" s="3661"/>
      <c r="AX40" s="3662"/>
      <c r="AY40" s="3663"/>
      <c r="AZ40" s="3661"/>
      <c r="BA40" s="3662"/>
      <c r="BB40" s="3663"/>
      <c r="BC40" s="3664" t="e">
        <f>ROUND(SUMIF($A14:$A37,#REF!,$BC14:$BE37)/$BL40,0)</f>
        <v>#DIV/0!</v>
      </c>
      <c r="BD40" s="3664"/>
      <c r="BE40" s="3664"/>
      <c r="BF40" s="3633" t="e">
        <f>ROUND(SUMIF($A14:$A37,#REF!,$BF14:$BH37)/$BL40,0)</f>
        <v>#DIV/0!</v>
      </c>
      <c r="BG40" s="3633"/>
      <c r="BH40" s="3634"/>
      <c r="BI40" s="3637" t="e">
        <f>ROUND(AVERAGE(BI14,BI17,BI20,BI23,BI26,BI29,BI32,BI35),0)</f>
        <v>#DIV/0!</v>
      </c>
      <c r="BJ40" s="3638"/>
      <c r="BK40" s="3639"/>
      <c r="BL40" s="3640">
        <f>COUNTIF(F14:J37,BV40)+COUNTIF(F14:J37,BV41)+COUNTIF(F14:J37,BV42)+COUNTIF(F14:J37,BV43)+COUNTIF(F14:J37,BV44)+COUNTIF(F14:J37,BV45)</f>
        <v>0</v>
      </c>
      <c r="BM40" s="3641"/>
      <c r="BN40" s="3641"/>
      <c r="BO40" s="3642"/>
      <c r="BP40" s="3643" t="e">
        <f>ROUND((BI40/BI41)*100,1)</f>
        <v>#DIV/0!</v>
      </c>
      <c r="BQ40" s="3644"/>
      <c r="BR40" s="3644"/>
      <c r="BS40" s="3644"/>
      <c r="BT40" s="3645"/>
      <c r="BV40" s="963" t="s">
        <v>1203</v>
      </c>
    </row>
    <row r="41" spans="1:74" s="40" customFormat="1" ht="12" customHeight="1">
      <c r="A41" s="5"/>
      <c r="B41" s="3601"/>
      <c r="C41" s="2501"/>
      <c r="D41" s="2501"/>
      <c r="E41" s="2502"/>
      <c r="F41" s="3605"/>
      <c r="G41" s="3606"/>
      <c r="H41" s="3606"/>
      <c r="I41" s="3606"/>
      <c r="J41" s="3607"/>
      <c r="K41" s="929"/>
      <c r="L41" s="929"/>
      <c r="M41" s="631"/>
      <c r="N41" s="968"/>
      <c r="O41" s="968"/>
      <c r="P41" s="968"/>
      <c r="Q41" s="2501"/>
      <c r="R41" s="2501"/>
      <c r="S41" s="969"/>
      <c r="T41" s="969"/>
      <c r="U41" s="969"/>
      <c r="V41" s="969"/>
      <c r="W41" s="932"/>
      <c r="X41" s="970"/>
      <c r="Y41" s="932"/>
      <c r="Z41" s="970"/>
      <c r="AA41" s="932"/>
      <c r="AB41" s="970"/>
      <c r="AC41" s="971"/>
      <c r="AD41" s="971"/>
      <c r="AE41" s="971"/>
      <c r="AF41" s="3611"/>
      <c r="AG41" s="3612"/>
      <c r="AH41" s="3612"/>
      <c r="AI41" s="3613"/>
      <c r="AJ41" s="3615"/>
      <c r="AK41" s="3612"/>
      <c r="AL41" s="3612"/>
      <c r="AM41" s="3613"/>
      <c r="AN41" s="3658"/>
      <c r="AO41" s="3659"/>
      <c r="AP41" s="3660"/>
      <c r="AQ41" s="3658"/>
      <c r="AR41" s="3659"/>
      <c r="AS41" s="3660"/>
      <c r="AT41" s="3649"/>
      <c r="AU41" s="3650"/>
      <c r="AV41" s="3651"/>
      <c r="AW41" s="3649"/>
      <c r="AX41" s="3650"/>
      <c r="AY41" s="3651"/>
      <c r="AZ41" s="3649"/>
      <c r="BA41" s="3650"/>
      <c r="BB41" s="3651"/>
      <c r="BC41" s="3665"/>
      <c r="BD41" s="3665"/>
      <c r="BE41" s="3665"/>
      <c r="BF41" s="3635"/>
      <c r="BG41" s="3635"/>
      <c r="BH41" s="3636"/>
      <c r="BI41" s="3652" t="e">
        <f>ROUND(AVERAGE(BI16,BI19,BI22,BI25,BI28,BI31,BI34,BI37),0)</f>
        <v>#DIV/0!</v>
      </c>
      <c r="BJ41" s="3653"/>
      <c r="BK41" s="3654"/>
      <c r="BL41" s="3640"/>
      <c r="BM41" s="3641"/>
      <c r="BN41" s="3641"/>
      <c r="BO41" s="3642"/>
      <c r="BP41" s="3646"/>
      <c r="BQ41" s="3647"/>
      <c r="BR41" s="3647"/>
      <c r="BS41" s="3647"/>
      <c r="BT41" s="3648"/>
      <c r="BV41" s="40" t="s">
        <v>1204</v>
      </c>
    </row>
    <row r="42" spans="1:74" s="40" customFormat="1" ht="12" customHeight="1">
      <c r="A42" s="5"/>
      <c r="B42" s="40" t="s">
        <v>1205</v>
      </c>
      <c r="C42" s="361"/>
      <c r="D42" s="972" t="s">
        <v>1206</v>
      </c>
      <c r="E42" s="135" t="s">
        <v>1207</v>
      </c>
      <c r="F42" s="135"/>
      <c r="G42" s="135"/>
      <c r="H42" s="135"/>
      <c r="I42" s="135"/>
      <c r="J42" s="135"/>
      <c r="K42" s="135"/>
      <c r="L42" s="135"/>
      <c r="M42" s="973"/>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c r="AQ42" s="135"/>
      <c r="AR42" s="135"/>
      <c r="AS42" s="135"/>
      <c r="AT42" s="135"/>
      <c r="AU42" s="135"/>
      <c r="AV42" s="135"/>
      <c r="AW42" s="135"/>
      <c r="AX42" s="135"/>
      <c r="AY42" s="135"/>
      <c r="AZ42" s="135"/>
      <c r="BA42" s="135"/>
      <c r="BB42" s="135"/>
      <c r="BC42" s="135"/>
      <c r="BD42" s="135"/>
      <c r="BE42" s="194"/>
      <c r="BF42" s="194"/>
      <c r="BG42" s="194"/>
      <c r="BH42" s="194"/>
      <c r="BI42" s="194"/>
      <c r="BJ42" s="194"/>
      <c r="BK42" s="194"/>
      <c r="BL42" s="194"/>
      <c r="BM42" s="194"/>
      <c r="BN42" s="194"/>
      <c r="BO42" s="194"/>
      <c r="BP42" s="194"/>
      <c r="BQ42" s="194"/>
      <c r="BV42" s="40" t="s">
        <v>1208</v>
      </c>
    </row>
    <row r="43" spans="1:74" s="40" customFormat="1" ht="12" customHeight="1">
      <c r="D43" s="972" t="s">
        <v>1209</v>
      </c>
      <c r="E43" s="2016" t="s">
        <v>1210</v>
      </c>
      <c r="F43" s="2016"/>
      <c r="G43" s="2016"/>
      <c r="H43" s="2016"/>
      <c r="I43" s="2016"/>
      <c r="J43" s="2016"/>
      <c r="K43" s="2016"/>
      <c r="L43" s="2016"/>
      <c r="M43" s="2016"/>
      <c r="N43" s="2016"/>
      <c r="O43" s="2016"/>
      <c r="P43" s="2016"/>
      <c r="Q43" s="2016"/>
      <c r="R43" s="2016"/>
      <c r="S43" s="2016"/>
      <c r="T43" s="2016"/>
      <c r="U43" s="2016"/>
      <c r="V43" s="2016"/>
      <c r="W43" s="2016"/>
      <c r="X43" s="2016"/>
      <c r="Y43" s="2016"/>
      <c r="Z43" s="2016"/>
      <c r="AA43" s="2016"/>
      <c r="AB43" s="2016"/>
      <c r="AC43" s="2016"/>
      <c r="AD43" s="2016"/>
      <c r="AE43" s="2016"/>
      <c r="AF43" s="2016"/>
      <c r="AG43" s="2016"/>
      <c r="AH43" s="2016"/>
      <c r="AI43" s="2016"/>
      <c r="AJ43" s="2016"/>
      <c r="AK43" s="2016"/>
      <c r="AL43" s="2016"/>
      <c r="AM43" s="2016"/>
      <c r="AN43" s="2016"/>
      <c r="AO43" s="2016"/>
      <c r="AP43" s="2016"/>
      <c r="AQ43" s="2016"/>
      <c r="AR43" s="2016"/>
      <c r="AS43" s="2016"/>
      <c r="AT43" s="2016"/>
      <c r="AU43" s="2016"/>
      <c r="AV43" s="2016"/>
      <c r="AW43" s="2016"/>
      <c r="AX43" s="2016"/>
      <c r="AY43" s="2016"/>
      <c r="AZ43" s="2016"/>
      <c r="BA43" s="2016"/>
      <c r="BB43" s="2016"/>
      <c r="BC43" s="2016"/>
      <c r="BD43" s="2016"/>
      <c r="BE43" s="2016"/>
      <c r="BF43" s="2016"/>
      <c r="BG43" s="2016"/>
      <c r="BH43" s="2016"/>
      <c r="BI43" s="2016"/>
      <c r="BJ43" s="2016"/>
      <c r="BK43" s="2016"/>
      <c r="BL43" s="2016"/>
      <c r="BM43" s="2016"/>
      <c r="BN43" s="2016"/>
      <c r="BO43" s="2016"/>
      <c r="BP43" s="2016"/>
      <c r="BQ43" s="2016"/>
      <c r="BV43" s="40" t="s">
        <v>35</v>
      </c>
    </row>
    <row r="44" spans="1:74" s="40" customFormat="1" ht="12" customHeight="1">
      <c r="D44" s="972"/>
      <c r="E44" s="2016"/>
      <c r="F44" s="2016"/>
      <c r="G44" s="2016"/>
      <c r="H44" s="2016"/>
      <c r="I44" s="2016"/>
      <c r="J44" s="2016"/>
      <c r="K44" s="2016"/>
      <c r="L44" s="2016"/>
      <c r="M44" s="2016"/>
      <c r="N44" s="2016"/>
      <c r="O44" s="2016"/>
      <c r="P44" s="2016"/>
      <c r="Q44" s="2016"/>
      <c r="R44" s="2016"/>
      <c r="S44" s="2016"/>
      <c r="T44" s="2016"/>
      <c r="U44" s="2016"/>
      <c r="V44" s="2016"/>
      <c r="W44" s="2016"/>
      <c r="X44" s="2016"/>
      <c r="Y44" s="2016"/>
      <c r="Z44" s="2016"/>
      <c r="AA44" s="2016"/>
      <c r="AB44" s="2016"/>
      <c r="AC44" s="2016"/>
      <c r="AD44" s="2016"/>
      <c r="AE44" s="2016"/>
      <c r="AF44" s="2016"/>
      <c r="AG44" s="2016"/>
      <c r="AH44" s="2016"/>
      <c r="AI44" s="2016"/>
      <c r="AJ44" s="2016"/>
      <c r="AK44" s="2016"/>
      <c r="AL44" s="2016"/>
      <c r="AM44" s="2016"/>
      <c r="AN44" s="2016"/>
      <c r="AO44" s="2016"/>
      <c r="AP44" s="2016"/>
      <c r="AQ44" s="2016"/>
      <c r="AR44" s="2016"/>
      <c r="AS44" s="2016"/>
      <c r="AT44" s="2016"/>
      <c r="AU44" s="2016"/>
      <c r="AV44" s="2016"/>
      <c r="AW44" s="2016"/>
      <c r="AX44" s="2016"/>
      <c r="AY44" s="2016"/>
      <c r="AZ44" s="2016"/>
      <c r="BA44" s="2016"/>
      <c r="BB44" s="2016"/>
      <c r="BC44" s="2016"/>
      <c r="BD44" s="2016"/>
      <c r="BE44" s="2016"/>
      <c r="BF44" s="2016"/>
      <c r="BG44" s="2016"/>
      <c r="BH44" s="2016"/>
      <c r="BI44" s="2016"/>
      <c r="BJ44" s="2016"/>
      <c r="BK44" s="2016"/>
      <c r="BL44" s="2016"/>
      <c r="BM44" s="2016"/>
      <c r="BN44" s="2016"/>
      <c r="BO44" s="2016"/>
      <c r="BP44" s="2016"/>
      <c r="BQ44" s="2016"/>
      <c r="BV44" s="40" t="s">
        <v>1211</v>
      </c>
    </row>
    <row r="45" spans="1:74" s="40" customFormat="1" ht="12" customHeight="1">
      <c r="D45" s="972" t="s">
        <v>1212</v>
      </c>
      <c r="E45" s="2016" t="s">
        <v>1213</v>
      </c>
      <c r="F45" s="3631"/>
      <c r="G45" s="3631"/>
      <c r="H45" s="3631"/>
      <c r="I45" s="3631"/>
      <c r="J45" s="3631"/>
      <c r="K45" s="3631"/>
      <c r="L45" s="3631"/>
      <c r="M45" s="3631"/>
      <c r="N45" s="3631"/>
      <c r="O45" s="3631"/>
      <c r="P45" s="3631"/>
      <c r="Q45" s="3631"/>
      <c r="R45" s="3631"/>
      <c r="S45" s="3631"/>
      <c r="T45" s="3631"/>
      <c r="U45" s="3631"/>
      <c r="V45" s="3631"/>
      <c r="W45" s="3631"/>
      <c r="X45" s="3631"/>
      <c r="Y45" s="3631"/>
      <c r="Z45" s="3631"/>
      <c r="AA45" s="3631"/>
      <c r="AB45" s="3631"/>
      <c r="AC45" s="3631"/>
      <c r="AD45" s="3631"/>
      <c r="AE45" s="3631"/>
      <c r="AF45" s="3631"/>
      <c r="AG45" s="3631"/>
      <c r="AH45" s="3631"/>
      <c r="AI45" s="3631"/>
      <c r="AJ45" s="3631"/>
      <c r="AK45" s="3631"/>
      <c r="AL45" s="3631"/>
      <c r="AM45" s="3631"/>
      <c r="AN45" s="3631"/>
      <c r="AO45" s="3631"/>
      <c r="AP45" s="3631"/>
      <c r="AQ45" s="3631"/>
      <c r="AR45" s="3631"/>
      <c r="AS45" s="3631"/>
      <c r="AT45" s="3631"/>
      <c r="AU45" s="3631"/>
      <c r="AV45" s="3631"/>
      <c r="AW45" s="3631"/>
      <c r="AX45" s="3631"/>
      <c r="AY45" s="3631"/>
      <c r="AZ45" s="3631"/>
      <c r="BA45" s="3631"/>
      <c r="BB45" s="3631"/>
      <c r="BC45" s="3631"/>
      <c r="BD45" s="3631"/>
      <c r="BE45" s="3631"/>
      <c r="BF45" s="3631"/>
      <c r="BG45" s="3631"/>
      <c r="BH45" s="3631"/>
      <c r="BI45" s="3631"/>
      <c r="BJ45" s="3631"/>
      <c r="BK45" s="3631"/>
      <c r="BL45" s="3631"/>
      <c r="BM45" s="3631"/>
      <c r="BN45" s="3631"/>
      <c r="BO45" s="3631"/>
      <c r="BP45" s="3631"/>
      <c r="BQ45" s="3631"/>
      <c r="BV45" s="40" t="s">
        <v>1214</v>
      </c>
    </row>
    <row r="46" spans="1:74" ht="13.5" customHeight="1">
      <c r="B46" s="40"/>
      <c r="C46" s="40"/>
      <c r="D46" s="972" t="s">
        <v>1215</v>
      </c>
      <c r="E46" s="3632" t="s">
        <v>1423</v>
      </c>
      <c r="F46" s="3632"/>
      <c r="G46" s="3632"/>
      <c r="H46" s="3632"/>
      <c r="I46" s="3632"/>
      <c r="J46" s="3632"/>
      <c r="K46" s="3632"/>
      <c r="L46" s="3632"/>
      <c r="M46" s="3632"/>
      <c r="N46" s="3632"/>
      <c r="O46" s="3632"/>
      <c r="P46" s="3632"/>
      <c r="Q46" s="3632"/>
      <c r="R46" s="3632"/>
      <c r="S46" s="3632"/>
      <c r="T46" s="3632"/>
      <c r="U46" s="3632"/>
      <c r="V46" s="3632"/>
      <c r="W46" s="3632"/>
      <c r="X46" s="3632"/>
      <c r="Y46" s="3632"/>
      <c r="Z46" s="3632"/>
      <c r="AA46" s="3632"/>
      <c r="AB46" s="3632"/>
      <c r="AC46" s="3632"/>
      <c r="AD46" s="3632"/>
      <c r="AE46" s="3632"/>
      <c r="AF46" s="3632"/>
      <c r="AG46" s="3632"/>
      <c r="AH46" s="3632"/>
      <c r="AI46" s="3632"/>
      <c r="AJ46" s="3632"/>
      <c r="AK46" s="3632"/>
      <c r="AL46" s="3632"/>
      <c r="AM46" s="3632"/>
      <c r="AN46" s="3632"/>
      <c r="AO46" s="3632"/>
      <c r="AP46" s="3632"/>
      <c r="AQ46" s="3632"/>
      <c r="AR46" s="3632"/>
      <c r="AS46" s="3632"/>
      <c r="AT46" s="3632"/>
      <c r="AU46" s="3632"/>
      <c r="AV46" s="3632"/>
      <c r="AW46" s="3632"/>
      <c r="AX46" s="3632"/>
      <c r="AY46" s="3632"/>
      <c r="AZ46" s="3632"/>
      <c r="BA46" s="3632"/>
      <c r="BB46" s="3632"/>
      <c r="BC46" s="3632"/>
      <c r="BD46" s="3632"/>
      <c r="BE46" s="3632"/>
      <c r="BF46" s="3632"/>
      <c r="BG46" s="3632"/>
      <c r="BH46" s="3632"/>
      <c r="BI46" s="3632"/>
      <c r="BJ46" s="3632"/>
      <c r="BK46" s="3632"/>
      <c r="BL46" s="3632"/>
      <c r="BM46" s="3632"/>
      <c r="BN46" s="3632"/>
      <c r="BO46" s="3632"/>
      <c r="BP46" s="3632"/>
      <c r="BQ46" s="3632"/>
      <c r="BR46" s="40"/>
      <c r="BS46" s="40"/>
      <c r="BT46" s="40"/>
    </row>
    <row r="47" spans="1:74" ht="13.5" customHeight="1">
      <c r="B47" s="40"/>
      <c r="C47" s="40"/>
      <c r="D47" s="972" t="s">
        <v>1216</v>
      </c>
      <c r="E47" s="3632" t="s">
        <v>1217</v>
      </c>
      <c r="F47" s="3632"/>
      <c r="G47" s="3632"/>
      <c r="H47" s="3632"/>
      <c r="I47" s="3632"/>
      <c r="J47" s="3632"/>
      <c r="K47" s="3632"/>
      <c r="L47" s="3632"/>
      <c r="M47" s="3632"/>
      <c r="N47" s="3632"/>
      <c r="O47" s="3632"/>
      <c r="P47" s="3632"/>
      <c r="Q47" s="3632"/>
      <c r="R47" s="3632"/>
      <c r="S47" s="3632"/>
      <c r="T47" s="3632"/>
      <c r="U47" s="3632"/>
      <c r="V47" s="3632"/>
      <c r="W47" s="3632"/>
      <c r="X47" s="3632"/>
      <c r="Y47" s="3632"/>
      <c r="Z47" s="3632"/>
      <c r="AA47" s="3632"/>
      <c r="AB47" s="3632"/>
      <c r="AC47" s="3632"/>
      <c r="AD47" s="3632"/>
      <c r="AE47" s="3632"/>
      <c r="AF47" s="3632"/>
      <c r="AG47" s="3632"/>
      <c r="AH47" s="3632"/>
      <c r="AI47" s="3632"/>
      <c r="AJ47" s="3632"/>
      <c r="AK47" s="3632"/>
      <c r="AL47" s="3632"/>
      <c r="AM47" s="3632"/>
      <c r="AN47" s="3632"/>
      <c r="AO47" s="3632"/>
      <c r="AP47" s="3632"/>
      <c r="AQ47" s="3632"/>
      <c r="AR47" s="3632"/>
      <c r="AS47" s="3632"/>
      <c r="AT47" s="3632"/>
      <c r="AU47" s="3632"/>
      <c r="AV47" s="3632"/>
      <c r="AW47" s="3632"/>
      <c r="AX47" s="3632"/>
      <c r="AY47" s="3632"/>
      <c r="AZ47" s="3632"/>
      <c r="BA47" s="3632"/>
      <c r="BB47" s="3632"/>
      <c r="BC47" s="3632"/>
      <c r="BD47" s="3632"/>
      <c r="BE47" s="3632"/>
      <c r="BF47" s="3632"/>
      <c r="BG47" s="3632"/>
      <c r="BH47" s="3632"/>
      <c r="BI47" s="3632"/>
      <c r="BJ47" s="429"/>
      <c r="BK47" s="429"/>
      <c r="BL47" s="429"/>
      <c r="BM47" s="429"/>
      <c r="BN47" s="429"/>
      <c r="BO47" s="429"/>
      <c r="BP47" s="429"/>
      <c r="BQ47" s="429"/>
      <c r="BR47" s="40"/>
      <c r="BS47" s="40"/>
      <c r="BT47" s="40"/>
    </row>
    <row r="48" spans="1:74" s="40" customFormat="1" ht="12" customHeight="1">
      <c r="D48" s="972"/>
      <c r="E48" s="416"/>
      <c r="F48" s="416"/>
      <c r="G48" s="416"/>
      <c r="H48" s="416"/>
      <c r="I48" s="416"/>
      <c r="J48" s="416"/>
      <c r="K48" s="416"/>
      <c r="L48" s="416"/>
      <c r="M48" s="416"/>
      <c r="N48" s="416"/>
      <c r="O48" s="416"/>
      <c r="P48" s="416"/>
      <c r="Q48" s="416"/>
      <c r="R48" s="416"/>
      <c r="S48" s="416"/>
      <c r="T48" s="416"/>
      <c r="U48" s="416"/>
      <c r="V48" s="416"/>
      <c r="W48" s="416"/>
      <c r="X48" s="416"/>
      <c r="Y48" s="416"/>
      <c r="Z48" s="416"/>
      <c r="AA48" s="416"/>
      <c r="AB48" s="416"/>
      <c r="AC48" s="416"/>
      <c r="AD48" s="416"/>
      <c r="AE48" s="416"/>
      <c r="AF48" s="416"/>
      <c r="AG48" s="416"/>
      <c r="AH48" s="416"/>
      <c r="AI48" s="416"/>
      <c r="AJ48" s="416"/>
      <c r="AK48" s="416"/>
      <c r="AL48" s="416"/>
      <c r="AM48" s="416"/>
      <c r="AN48" s="416"/>
      <c r="AO48" s="416"/>
      <c r="AP48" s="416"/>
      <c r="AQ48" s="416"/>
      <c r="AR48" s="416"/>
      <c r="AS48" s="416"/>
      <c r="AT48" s="416"/>
      <c r="AU48" s="416"/>
      <c r="AV48" s="416"/>
      <c r="AW48" s="416"/>
      <c r="AX48" s="416"/>
      <c r="AY48" s="416"/>
      <c r="AZ48" s="416"/>
      <c r="BA48" s="416"/>
      <c r="BB48" s="416"/>
      <c r="BC48" s="416"/>
      <c r="BD48" s="416"/>
      <c r="BE48" s="416"/>
      <c r="BF48" s="416"/>
      <c r="BG48" s="416"/>
      <c r="BH48" s="416"/>
      <c r="BI48" s="416"/>
      <c r="BJ48" s="416"/>
      <c r="BK48" s="416"/>
      <c r="BL48" s="416"/>
      <c r="BM48" s="416"/>
      <c r="BN48" s="416"/>
      <c r="BO48" s="416"/>
      <c r="BP48" s="416"/>
      <c r="BQ48" s="416"/>
    </row>
    <row r="49" spans="1:74" ht="14.1" customHeight="1">
      <c r="A49" s="40"/>
      <c r="B49" s="1872" t="s">
        <v>1377</v>
      </c>
      <c r="C49" s="1872"/>
      <c r="D49" s="1872"/>
      <c r="E49" s="1872"/>
      <c r="F49" s="1872"/>
      <c r="G49" s="1872"/>
      <c r="H49" s="1872"/>
      <c r="I49" s="1872"/>
      <c r="J49" s="1872"/>
      <c r="K49" s="1872"/>
      <c r="L49" s="1872"/>
      <c r="M49" s="1872"/>
      <c r="N49" s="1872"/>
      <c r="O49" s="1872"/>
      <c r="P49" s="1872"/>
      <c r="Q49" s="1872"/>
      <c r="R49" s="1872"/>
      <c r="S49" s="1872"/>
      <c r="T49" s="1872"/>
      <c r="U49" s="1872"/>
      <c r="V49" s="1872"/>
      <c r="W49" s="1872"/>
      <c r="X49" s="1872"/>
      <c r="Y49" s="1872"/>
      <c r="Z49" s="1872"/>
      <c r="AA49" s="1872"/>
      <c r="AB49" s="1872"/>
      <c r="AC49" s="1872"/>
      <c r="AD49" s="1872"/>
      <c r="AE49" s="1872"/>
      <c r="AF49" s="1872"/>
      <c r="AG49" s="1872"/>
      <c r="AH49" s="1872"/>
      <c r="AI49" s="1872"/>
      <c r="AJ49" s="1872"/>
      <c r="AK49" s="1872"/>
      <c r="AL49" s="1872"/>
      <c r="AM49" s="1872"/>
      <c r="AN49" s="1872"/>
      <c r="AO49" s="1872"/>
      <c r="AP49" s="1872"/>
      <c r="AQ49" s="1872"/>
      <c r="AR49" s="1872"/>
      <c r="AS49" s="1872"/>
      <c r="AT49" s="1872"/>
      <c r="AU49" s="1872"/>
      <c r="AV49" s="1872"/>
      <c r="AW49" s="1872"/>
      <c r="AX49" s="1872"/>
      <c r="AY49" s="1872"/>
      <c r="AZ49" s="1872"/>
      <c r="BA49" s="1872"/>
      <c r="BB49" s="1872"/>
      <c r="BC49" s="1872"/>
      <c r="BD49" s="1872"/>
      <c r="BE49" s="1872"/>
      <c r="BF49" s="1872"/>
      <c r="BG49" s="1872"/>
      <c r="BH49" s="1872"/>
      <c r="BI49" s="1872"/>
      <c r="BJ49" s="1872"/>
      <c r="BK49" s="1872"/>
      <c r="BL49" s="1872"/>
      <c r="BM49" s="1872"/>
      <c r="BN49" s="1872"/>
      <c r="BO49" s="1872"/>
      <c r="BP49" s="1872"/>
      <c r="BQ49" s="1872"/>
      <c r="BV49" s="40"/>
    </row>
    <row r="50" spans="1:74" ht="14.1" customHeight="1">
      <c r="A50" s="40"/>
      <c r="B50" s="142" t="s">
        <v>1140</v>
      </c>
      <c r="C50" s="142"/>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BE50" s="3201" t="s">
        <v>557</v>
      </c>
      <c r="BF50" s="3201"/>
      <c r="BG50" s="3201"/>
      <c r="BH50" s="3201"/>
      <c r="BI50" s="3201"/>
      <c r="BJ50" s="3201"/>
      <c r="BK50" s="3201"/>
      <c r="BL50" s="3202"/>
      <c r="BM50" s="3202"/>
      <c r="BN50" s="3203" t="s">
        <v>542</v>
      </c>
      <c r="BO50" s="3203"/>
      <c r="BP50" s="3203"/>
      <c r="BQ50" s="3203"/>
      <c r="BR50" s="3203"/>
      <c r="BS50" s="3203"/>
    </row>
    <row r="51" spans="1:74" ht="6.95" customHeight="1" thickBot="1">
      <c r="B51" s="142"/>
      <c r="C51" s="142"/>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row>
    <row r="52" spans="1:74" s="40" customFormat="1" ht="12.95" customHeight="1">
      <c r="A52" s="5"/>
      <c r="B52" s="3212" t="s">
        <v>1142</v>
      </c>
      <c r="C52" s="3177" t="s">
        <v>1376</v>
      </c>
      <c r="D52" s="3178"/>
      <c r="E52" s="3179"/>
      <c r="F52" s="3218" t="s">
        <v>34</v>
      </c>
      <c r="G52" s="3219"/>
      <c r="H52" s="3219"/>
      <c r="I52" s="3219"/>
      <c r="J52" s="3220"/>
      <c r="K52" s="3224" t="s">
        <v>1143</v>
      </c>
      <c r="L52" s="3225"/>
      <c r="M52" s="3225"/>
      <c r="N52" s="3225"/>
      <c r="O52" s="3226"/>
      <c r="P52" s="3174" t="s">
        <v>1144</v>
      </c>
      <c r="Q52" s="3177" t="s">
        <v>1145</v>
      </c>
      <c r="R52" s="3178"/>
      <c r="S52" s="3179"/>
      <c r="T52" s="3174" t="s">
        <v>1146</v>
      </c>
      <c r="U52" s="3174" t="s">
        <v>1147</v>
      </c>
      <c r="V52" s="3331" t="s">
        <v>1148</v>
      </c>
      <c r="W52" s="3332"/>
      <c r="X52" s="3224" t="s">
        <v>1149</v>
      </c>
      <c r="Y52" s="3225"/>
      <c r="Z52" s="3225"/>
      <c r="AA52" s="3225"/>
      <c r="AB52" s="3225"/>
      <c r="AC52" s="3225"/>
      <c r="AD52" s="3225"/>
      <c r="AE52" s="3225"/>
      <c r="AF52" s="3248" t="s">
        <v>1150</v>
      </c>
      <c r="AG52" s="3225"/>
      <c r="AH52" s="3225"/>
      <c r="AI52" s="3225"/>
      <c r="AJ52" s="3225"/>
      <c r="AK52" s="3225"/>
      <c r="AL52" s="3225"/>
      <c r="AM52" s="3225"/>
      <c r="AN52" s="3225"/>
      <c r="AO52" s="3225"/>
      <c r="AP52" s="3225"/>
      <c r="AQ52" s="3225"/>
      <c r="AR52" s="3225"/>
      <c r="AS52" s="3225"/>
      <c r="AT52" s="3225"/>
      <c r="AU52" s="3225"/>
      <c r="AV52" s="3225"/>
      <c r="AW52" s="3225"/>
      <c r="AX52" s="3225"/>
      <c r="AY52" s="3225"/>
      <c r="AZ52" s="3225"/>
      <c r="BA52" s="3225"/>
      <c r="BB52" s="3225"/>
      <c r="BC52" s="3225"/>
      <c r="BD52" s="3225"/>
      <c r="BE52" s="3225"/>
      <c r="BF52" s="3225"/>
      <c r="BG52" s="3225"/>
      <c r="BH52" s="3249"/>
      <c r="BI52" s="3252" t="s">
        <v>1151</v>
      </c>
      <c r="BJ52" s="3253"/>
      <c r="BK52" s="3254"/>
      <c r="BL52" s="3256" t="s">
        <v>1152</v>
      </c>
      <c r="BM52" s="3177" t="s">
        <v>1153</v>
      </c>
      <c r="BN52" s="3259"/>
      <c r="BO52" s="3259"/>
      <c r="BP52" s="3259"/>
      <c r="BQ52" s="3259"/>
      <c r="BR52" s="3259"/>
      <c r="BS52" s="3259"/>
      <c r="BT52" s="3260"/>
      <c r="BV52" s="5"/>
    </row>
    <row r="53" spans="1:74" s="40" customFormat="1" ht="12.95" customHeight="1">
      <c r="A53" s="5"/>
      <c r="B53" s="3213"/>
      <c r="C53" s="3180"/>
      <c r="D53" s="3181"/>
      <c r="E53" s="3182"/>
      <c r="F53" s="3221"/>
      <c r="G53" s="3222"/>
      <c r="H53" s="3222"/>
      <c r="I53" s="3222"/>
      <c r="J53" s="3223"/>
      <c r="K53" s="2497"/>
      <c r="L53" s="2498"/>
      <c r="M53" s="2498"/>
      <c r="N53" s="2498"/>
      <c r="O53" s="2499"/>
      <c r="P53" s="3175"/>
      <c r="Q53" s="3180"/>
      <c r="R53" s="3181"/>
      <c r="S53" s="3182"/>
      <c r="T53" s="3677"/>
      <c r="U53" s="3677"/>
      <c r="V53" s="3333"/>
      <c r="W53" s="3334"/>
      <c r="X53" s="2500"/>
      <c r="Y53" s="2501"/>
      <c r="Z53" s="2501"/>
      <c r="AA53" s="2501"/>
      <c r="AB53" s="2501"/>
      <c r="AC53" s="2501"/>
      <c r="AD53" s="2501"/>
      <c r="AE53" s="2501"/>
      <c r="AF53" s="3250"/>
      <c r="AG53" s="2501"/>
      <c r="AH53" s="2501"/>
      <c r="AI53" s="2501"/>
      <c r="AJ53" s="2501"/>
      <c r="AK53" s="2501"/>
      <c r="AL53" s="2501"/>
      <c r="AM53" s="2501"/>
      <c r="AN53" s="2501"/>
      <c r="AO53" s="2501"/>
      <c r="AP53" s="2501"/>
      <c r="AQ53" s="2501"/>
      <c r="AR53" s="2501"/>
      <c r="AS53" s="2501"/>
      <c r="AT53" s="2501"/>
      <c r="AU53" s="2501"/>
      <c r="AV53" s="2501"/>
      <c r="AW53" s="2501"/>
      <c r="AX53" s="2501"/>
      <c r="AY53" s="2501"/>
      <c r="AZ53" s="2501"/>
      <c r="BA53" s="2501"/>
      <c r="BB53" s="2501"/>
      <c r="BC53" s="2501"/>
      <c r="BD53" s="2501"/>
      <c r="BE53" s="2501"/>
      <c r="BF53" s="2501"/>
      <c r="BG53" s="2501"/>
      <c r="BH53" s="3251"/>
      <c r="BI53" s="3255"/>
      <c r="BJ53" s="3030"/>
      <c r="BK53" s="3033"/>
      <c r="BL53" s="3257"/>
      <c r="BM53" s="1865"/>
      <c r="BN53" s="1866"/>
      <c r="BO53" s="1866"/>
      <c r="BP53" s="1866"/>
      <c r="BQ53" s="1866"/>
      <c r="BR53" s="1866"/>
      <c r="BS53" s="1866"/>
      <c r="BT53" s="3261"/>
      <c r="BV53" s="5"/>
    </row>
    <row r="54" spans="1:74" s="40" customFormat="1" ht="15" customHeight="1">
      <c r="A54" s="5"/>
      <c r="B54" s="3213"/>
      <c r="C54" s="3180"/>
      <c r="D54" s="3181"/>
      <c r="E54" s="3182"/>
      <c r="F54" s="3221"/>
      <c r="G54" s="3222"/>
      <c r="H54" s="3222"/>
      <c r="I54" s="3222"/>
      <c r="J54" s="3223"/>
      <c r="K54" s="2497"/>
      <c r="L54" s="2498"/>
      <c r="M54" s="2498"/>
      <c r="N54" s="2498"/>
      <c r="O54" s="2499"/>
      <c r="P54" s="3175"/>
      <c r="Q54" s="3180"/>
      <c r="R54" s="3181"/>
      <c r="S54" s="3182"/>
      <c r="T54" s="3677"/>
      <c r="U54" s="3677"/>
      <c r="V54" s="3333"/>
      <c r="W54" s="3334"/>
      <c r="X54" s="3344" t="s">
        <v>1154</v>
      </c>
      <c r="Y54" s="3345"/>
      <c r="Z54" s="3345"/>
      <c r="AA54" s="3346"/>
      <c r="AB54" s="3347" t="s">
        <v>1155</v>
      </c>
      <c r="AC54" s="3348"/>
      <c r="AD54" s="3347" t="s">
        <v>1156</v>
      </c>
      <c r="AE54" s="3669"/>
      <c r="AF54" s="3356" t="s">
        <v>1157</v>
      </c>
      <c r="AG54" s="2952"/>
      <c r="AH54" s="2952"/>
      <c r="AI54" s="2952"/>
      <c r="AJ54" s="2952"/>
      <c r="AK54" s="2952"/>
      <c r="AL54" s="2952"/>
      <c r="AM54" s="2953"/>
      <c r="AN54" s="2951" t="s">
        <v>1158</v>
      </c>
      <c r="AO54" s="2952"/>
      <c r="AP54" s="2952"/>
      <c r="AQ54" s="2952"/>
      <c r="AR54" s="2952"/>
      <c r="AS54" s="2952"/>
      <c r="AT54" s="2952"/>
      <c r="AU54" s="2952"/>
      <c r="AV54" s="2952"/>
      <c r="AW54" s="2952"/>
      <c r="AX54" s="2952"/>
      <c r="AY54" s="2952"/>
      <c r="AZ54" s="2952"/>
      <c r="BA54" s="2952"/>
      <c r="BB54" s="2952"/>
      <c r="BC54" s="2952"/>
      <c r="BD54" s="2952"/>
      <c r="BE54" s="2953"/>
      <c r="BF54" s="1861" t="s">
        <v>112</v>
      </c>
      <c r="BG54" s="1862"/>
      <c r="BH54" s="3172"/>
      <c r="BI54" s="3273" t="s">
        <v>1159</v>
      </c>
      <c r="BJ54" s="3274"/>
      <c r="BK54" s="3275"/>
      <c r="BL54" s="3257"/>
      <c r="BM54" s="3227" t="s">
        <v>1424</v>
      </c>
      <c r="BN54" s="3228"/>
      <c r="BO54" s="3228"/>
      <c r="BP54" s="3228"/>
      <c r="BQ54" s="3228"/>
      <c r="BR54" s="3228"/>
      <c r="BS54" s="3228"/>
      <c r="BT54" s="3229"/>
    </row>
    <row r="55" spans="1:74" s="40" customFormat="1" ht="15" customHeight="1">
      <c r="B55" s="3213"/>
      <c r="C55" s="3180"/>
      <c r="D55" s="3181"/>
      <c r="E55" s="3182"/>
      <c r="F55" s="3236" t="s">
        <v>1160</v>
      </c>
      <c r="G55" s="3237"/>
      <c r="H55" s="3237"/>
      <c r="I55" s="3240" t="s">
        <v>1161</v>
      </c>
      <c r="J55" s="3241"/>
      <c r="K55" s="2497"/>
      <c r="L55" s="2498"/>
      <c r="M55" s="2498"/>
      <c r="N55" s="2498"/>
      <c r="O55" s="2499"/>
      <c r="P55" s="3175"/>
      <c r="Q55" s="3180"/>
      <c r="R55" s="3181"/>
      <c r="S55" s="3182"/>
      <c r="T55" s="3677"/>
      <c r="U55" s="3677"/>
      <c r="V55" s="3333"/>
      <c r="W55" s="3334"/>
      <c r="X55" s="3198" t="s">
        <v>1162</v>
      </c>
      <c r="Y55" s="3200"/>
      <c r="Z55" s="3198" t="s">
        <v>1163</v>
      </c>
      <c r="AA55" s="3200"/>
      <c r="AB55" s="3349"/>
      <c r="AC55" s="3350"/>
      <c r="AD55" s="3349"/>
      <c r="AE55" s="3670"/>
      <c r="AF55" s="3244" t="s">
        <v>1164</v>
      </c>
      <c r="AG55" s="2495"/>
      <c r="AH55" s="2495"/>
      <c r="AI55" s="2496"/>
      <c r="AJ55" s="3198" t="s">
        <v>1165</v>
      </c>
      <c r="AK55" s="2495"/>
      <c r="AL55" s="2495"/>
      <c r="AM55" s="2496"/>
      <c r="AN55" s="3246" t="s">
        <v>1166</v>
      </c>
      <c r="AO55" s="3247"/>
      <c r="AP55" s="2908"/>
      <c r="AQ55" s="3246" t="s">
        <v>1167</v>
      </c>
      <c r="AR55" s="3247"/>
      <c r="AS55" s="2908"/>
      <c r="AT55" s="3195" t="s">
        <v>1168</v>
      </c>
      <c r="AU55" s="3196"/>
      <c r="AV55" s="3197"/>
      <c r="AW55" s="3195" t="s">
        <v>1169</v>
      </c>
      <c r="AX55" s="3196"/>
      <c r="AY55" s="3197"/>
      <c r="AZ55" s="3195" t="s">
        <v>1170</v>
      </c>
      <c r="BA55" s="3196"/>
      <c r="BB55" s="3197"/>
      <c r="BC55" s="3198" t="s">
        <v>1171</v>
      </c>
      <c r="BD55" s="3199"/>
      <c r="BE55" s="3199"/>
      <c r="BF55" s="1851"/>
      <c r="BG55" s="1852"/>
      <c r="BH55" s="3173"/>
      <c r="BI55" s="3276"/>
      <c r="BJ55" s="3277"/>
      <c r="BK55" s="3278"/>
      <c r="BL55" s="3257"/>
      <c r="BM55" s="3230"/>
      <c r="BN55" s="3231"/>
      <c r="BO55" s="3231"/>
      <c r="BP55" s="3231"/>
      <c r="BQ55" s="3231"/>
      <c r="BR55" s="3231"/>
      <c r="BS55" s="3231"/>
      <c r="BT55" s="3232"/>
    </row>
    <row r="56" spans="1:74" s="40" customFormat="1" ht="15" customHeight="1">
      <c r="B56" s="3213"/>
      <c r="C56" s="3180"/>
      <c r="D56" s="3181"/>
      <c r="E56" s="3182"/>
      <c r="F56" s="3236"/>
      <c r="G56" s="3237"/>
      <c r="H56" s="3237"/>
      <c r="I56" s="3240"/>
      <c r="J56" s="3241"/>
      <c r="K56" s="2497"/>
      <c r="L56" s="2498"/>
      <c r="M56" s="2498"/>
      <c r="N56" s="2498"/>
      <c r="O56" s="2499"/>
      <c r="P56" s="3175"/>
      <c r="Q56" s="3262" t="s">
        <v>1172</v>
      </c>
      <c r="R56" s="3263"/>
      <c r="S56" s="3264"/>
      <c r="T56" s="3677"/>
      <c r="U56" s="3677"/>
      <c r="V56" s="3333"/>
      <c r="W56" s="3334"/>
      <c r="X56" s="3180"/>
      <c r="Y56" s="3182"/>
      <c r="Z56" s="3180"/>
      <c r="AA56" s="3182"/>
      <c r="AB56" s="3349"/>
      <c r="AC56" s="3350"/>
      <c r="AD56" s="3349"/>
      <c r="AE56" s="3670"/>
      <c r="AF56" s="3245"/>
      <c r="AG56" s="2498"/>
      <c r="AH56" s="2498"/>
      <c r="AI56" s="2499"/>
      <c r="AJ56" s="2497"/>
      <c r="AK56" s="2498"/>
      <c r="AL56" s="2498"/>
      <c r="AM56" s="2499"/>
      <c r="AN56" s="3265" t="s">
        <v>1173</v>
      </c>
      <c r="AO56" s="2335"/>
      <c r="AP56" s="3266"/>
      <c r="AQ56" s="3265" t="s">
        <v>1174</v>
      </c>
      <c r="AR56" s="2335"/>
      <c r="AS56" s="3266"/>
      <c r="AT56" s="3267" t="s">
        <v>1175</v>
      </c>
      <c r="AU56" s="3268"/>
      <c r="AV56" s="3269"/>
      <c r="AW56" s="3270" t="s">
        <v>1176</v>
      </c>
      <c r="AX56" s="3271"/>
      <c r="AY56" s="3272"/>
      <c r="AZ56" s="3267" t="s">
        <v>1177</v>
      </c>
      <c r="BA56" s="3268"/>
      <c r="BB56" s="3269"/>
      <c r="BC56" s="3180"/>
      <c r="BD56" s="3181"/>
      <c r="BE56" s="3181"/>
      <c r="BF56" s="1851"/>
      <c r="BG56" s="1852"/>
      <c r="BH56" s="3173"/>
      <c r="BI56" s="3204" t="s">
        <v>1178</v>
      </c>
      <c r="BJ56" s="3205"/>
      <c r="BK56" s="3206"/>
      <c r="BL56" s="3257"/>
      <c r="BM56" s="3230"/>
      <c r="BN56" s="3231"/>
      <c r="BO56" s="3231"/>
      <c r="BP56" s="3231"/>
      <c r="BQ56" s="3231"/>
      <c r="BR56" s="3231"/>
      <c r="BS56" s="3231"/>
      <c r="BT56" s="3232"/>
    </row>
    <row r="57" spans="1:74" s="40" customFormat="1" ht="15" customHeight="1" thickBot="1">
      <c r="B57" s="3214"/>
      <c r="C57" s="3215"/>
      <c r="D57" s="3216"/>
      <c r="E57" s="3217"/>
      <c r="F57" s="3238"/>
      <c r="G57" s="3239"/>
      <c r="H57" s="3239"/>
      <c r="I57" s="3242"/>
      <c r="J57" s="3243"/>
      <c r="K57" s="3675"/>
      <c r="L57" s="3676"/>
      <c r="M57" s="2949"/>
      <c r="N57" s="2949"/>
      <c r="O57" s="2950"/>
      <c r="P57" s="3176"/>
      <c r="Q57" s="3215"/>
      <c r="R57" s="3216"/>
      <c r="S57" s="3217"/>
      <c r="T57" s="3678"/>
      <c r="U57" s="3678"/>
      <c r="V57" s="3335"/>
      <c r="W57" s="3336"/>
      <c r="X57" s="3215"/>
      <c r="Y57" s="3217"/>
      <c r="Z57" s="3215"/>
      <c r="AA57" s="3217"/>
      <c r="AB57" s="3351"/>
      <c r="AC57" s="3352"/>
      <c r="AD57" s="3351"/>
      <c r="AE57" s="3671"/>
      <c r="AF57" s="899" t="s">
        <v>45</v>
      </c>
      <c r="AG57" s="3357" t="s">
        <v>1179</v>
      </c>
      <c r="AH57" s="3357"/>
      <c r="AI57" s="900" t="s">
        <v>14</v>
      </c>
      <c r="AJ57" s="901" t="s">
        <v>45</v>
      </c>
      <c r="AK57" s="3357" t="s">
        <v>1179</v>
      </c>
      <c r="AL57" s="3357"/>
      <c r="AM57" s="902" t="s">
        <v>14</v>
      </c>
      <c r="AN57" s="3358"/>
      <c r="AO57" s="3359"/>
      <c r="AP57" s="3360"/>
      <c r="AQ57" s="3358" t="s">
        <v>1180</v>
      </c>
      <c r="AR57" s="3359"/>
      <c r="AS57" s="3360"/>
      <c r="AT57" s="3186" t="s">
        <v>1181</v>
      </c>
      <c r="AU57" s="3187"/>
      <c r="AV57" s="3188"/>
      <c r="AW57" s="3189" t="s">
        <v>1182</v>
      </c>
      <c r="AX57" s="3190"/>
      <c r="AY57" s="3191"/>
      <c r="AZ57" s="3189" t="s">
        <v>1183</v>
      </c>
      <c r="BA57" s="3190"/>
      <c r="BB57" s="3191"/>
      <c r="BC57" s="2948" t="s">
        <v>26</v>
      </c>
      <c r="BD57" s="2949"/>
      <c r="BE57" s="2950"/>
      <c r="BF57" s="3192" t="s">
        <v>1184</v>
      </c>
      <c r="BG57" s="3193"/>
      <c r="BH57" s="3194"/>
      <c r="BI57" s="3207"/>
      <c r="BJ57" s="3208"/>
      <c r="BK57" s="3209"/>
      <c r="BL57" s="3258"/>
      <c r="BM57" s="3233"/>
      <c r="BN57" s="3234"/>
      <c r="BO57" s="3234"/>
      <c r="BP57" s="3234"/>
      <c r="BQ57" s="3234"/>
      <c r="BR57" s="3234"/>
      <c r="BS57" s="3234"/>
      <c r="BT57" s="3235"/>
    </row>
    <row r="58" spans="1:74" s="40" customFormat="1" ht="12" customHeight="1" thickTop="1">
      <c r="A58" s="3407" t="str">
        <f>IF(F58="","","○")</f>
        <v/>
      </c>
      <c r="B58" s="3672">
        <v>9</v>
      </c>
      <c r="C58" s="3411"/>
      <c r="D58" s="3412"/>
      <c r="E58" s="3413"/>
      <c r="F58" s="3420"/>
      <c r="G58" s="3421"/>
      <c r="H58" s="3421"/>
      <c r="I58" s="3421"/>
      <c r="J58" s="3422"/>
      <c r="K58" s="3426"/>
      <c r="L58" s="3427"/>
      <c r="M58" s="3427"/>
      <c r="N58" s="3427"/>
      <c r="O58" s="3428"/>
      <c r="P58" s="3435"/>
      <c r="Q58" s="3198"/>
      <c r="R58" s="3199"/>
      <c r="S58" s="3200"/>
      <c r="T58" s="3674"/>
      <c r="U58" s="3674"/>
      <c r="V58" s="3529"/>
      <c r="W58" s="3530"/>
      <c r="X58" s="3535"/>
      <c r="Y58" s="3564"/>
      <c r="Z58" s="3539"/>
      <c r="AA58" s="3541" t="s">
        <v>76</v>
      </c>
      <c r="AB58" s="3543"/>
      <c r="AC58" s="3541" t="s">
        <v>76</v>
      </c>
      <c r="AD58" s="2494"/>
      <c r="AE58" s="3541" t="s">
        <v>76</v>
      </c>
      <c r="AF58" s="3518"/>
      <c r="AG58" s="3519"/>
      <c r="AH58" s="3519"/>
      <c r="AI58" s="3519"/>
      <c r="AJ58" s="3522"/>
      <c r="AK58" s="3519"/>
      <c r="AL58" s="3519"/>
      <c r="AM58" s="3523"/>
      <c r="AN58" s="3666"/>
      <c r="AO58" s="3667"/>
      <c r="AP58" s="3668"/>
      <c r="AQ58" s="3666"/>
      <c r="AR58" s="3667"/>
      <c r="AS58" s="3668"/>
      <c r="AT58" s="3483"/>
      <c r="AU58" s="3484"/>
      <c r="AV58" s="3485"/>
      <c r="AW58" s="3483"/>
      <c r="AX58" s="3484"/>
      <c r="AY58" s="3485"/>
      <c r="AZ58" s="3483"/>
      <c r="BA58" s="3484"/>
      <c r="BB58" s="3485"/>
      <c r="BC58" s="3486">
        <f>SUM(AN58:BB60)</f>
        <v>0</v>
      </c>
      <c r="BD58" s="3487"/>
      <c r="BE58" s="3488"/>
      <c r="BF58" s="3486" t="str">
        <f>IF(AJ58+BC58=0,"",AJ58+BC58)</f>
        <v/>
      </c>
      <c r="BG58" s="3487"/>
      <c r="BH58" s="3495"/>
      <c r="BI58" s="3680"/>
      <c r="BJ58" s="3681"/>
      <c r="BK58" s="3682"/>
      <c r="BL58" s="3364"/>
      <c r="BM58" s="3367"/>
      <c r="BN58" s="3368"/>
      <c r="BO58" s="3368"/>
      <c r="BP58" s="3368"/>
      <c r="BQ58" s="3368"/>
      <c r="BR58" s="3368"/>
      <c r="BS58" s="3368"/>
      <c r="BT58" s="3369"/>
    </row>
    <row r="59" spans="1:74" s="40" customFormat="1" ht="12" customHeight="1">
      <c r="A59" s="3407"/>
      <c r="B59" s="3672"/>
      <c r="C59" s="3414"/>
      <c r="D59" s="3415"/>
      <c r="E59" s="3416"/>
      <c r="F59" s="3423"/>
      <c r="G59" s="3424"/>
      <c r="H59" s="3424"/>
      <c r="I59" s="3424"/>
      <c r="J59" s="3425"/>
      <c r="K59" s="3429"/>
      <c r="L59" s="3430"/>
      <c r="M59" s="3430"/>
      <c r="N59" s="3430"/>
      <c r="O59" s="3431"/>
      <c r="P59" s="3436"/>
      <c r="Q59" s="3180"/>
      <c r="R59" s="3181"/>
      <c r="S59" s="3182"/>
      <c r="T59" s="3439"/>
      <c r="U59" s="3439"/>
      <c r="V59" s="3531"/>
      <c r="W59" s="3532"/>
      <c r="X59" s="3537"/>
      <c r="Y59" s="3565"/>
      <c r="Z59" s="3540"/>
      <c r="AA59" s="3542"/>
      <c r="AB59" s="3544"/>
      <c r="AC59" s="3542"/>
      <c r="AD59" s="2497"/>
      <c r="AE59" s="3542"/>
      <c r="AF59" s="3520"/>
      <c r="AG59" s="3521"/>
      <c r="AH59" s="3521"/>
      <c r="AI59" s="3521"/>
      <c r="AJ59" s="3524"/>
      <c r="AK59" s="3521"/>
      <c r="AL59" s="3521"/>
      <c r="AM59" s="3525"/>
      <c r="AN59" s="3370"/>
      <c r="AO59" s="3371"/>
      <c r="AP59" s="3372"/>
      <c r="AQ59" s="3370"/>
      <c r="AR59" s="3371"/>
      <c r="AS59" s="3372"/>
      <c r="AT59" s="3510"/>
      <c r="AU59" s="3511"/>
      <c r="AV59" s="3512"/>
      <c r="AW59" s="3510"/>
      <c r="AX59" s="3511"/>
      <c r="AY59" s="3512"/>
      <c r="AZ59" s="3510"/>
      <c r="BA59" s="3511"/>
      <c r="BB59" s="3512"/>
      <c r="BC59" s="3489"/>
      <c r="BD59" s="3490"/>
      <c r="BE59" s="3491"/>
      <c r="BF59" s="3489"/>
      <c r="BG59" s="3490"/>
      <c r="BH59" s="3496"/>
      <c r="BI59" s="3683"/>
      <c r="BJ59" s="3684"/>
      <c r="BK59" s="3685"/>
      <c r="BL59" s="3365"/>
      <c r="BM59" s="3513"/>
      <c r="BN59" s="3514"/>
      <c r="BO59" s="3514"/>
      <c r="BP59" s="3514"/>
      <c r="BQ59" s="3514"/>
      <c r="BR59" s="3514"/>
      <c r="BS59" s="3514"/>
      <c r="BT59" s="3515"/>
    </row>
    <row r="60" spans="1:74" s="40" customFormat="1" ht="12" customHeight="1">
      <c r="A60" s="3407"/>
      <c r="B60" s="3673"/>
      <c r="C60" s="3417"/>
      <c r="D60" s="3418"/>
      <c r="E60" s="3419"/>
      <c r="F60" s="3297"/>
      <c r="G60" s="3298"/>
      <c r="H60" s="3298"/>
      <c r="I60" s="3299"/>
      <c r="J60" s="3300"/>
      <c r="K60" s="3432"/>
      <c r="L60" s="3433"/>
      <c r="M60" s="3433"/>
      <c r="N60" s="3433"/>
      <c r="O60" s="3434"/>
      <c r="P60" s="3437"/>
      <c r="Q60" s="3301"/>
      <c r="R60" s="3302"/>
      <c r="S60" s="3303"/>
      <c r="T60" s="3549"/>
      <c r="U60" s="3549"/>
      <c r="V60" s="3553"/>
      <c r="W60" s="3554"/>
      <c r="X60" s="3550"/>
      <c r="Y60" s="3551"/>
      <c r="Z60" s="930"/>
      <c r="AA60" s="931" t="s">
        <v>21</v>
      </c>
      <c r="AB60" s="932"/>
      <c r="AC60" s="931" t="s">
        <v>21</v>
      </c>
      <c r="AD60" s="932"/>
      <c r="AE60" s="931" t="s">
        <v>21</v>
      </c>
      <c r="AF60" s="933" t="s">
        <v>45</v>
      </c>
      <c r="AG60" s="3304"/>
      <c r="AH60" s="3304"/>
      <c r="AI60" s="934" t="s">
        <v>14</v>
      </c>
      <c r="AJ60" s="935" t="s">
        <v>45</v>
      </c>
      <c r="AK60" s="3304"/>
      <c r="AL60" s="3304"/>
      <c r="AM60" s="936" t="s">
        <v>14</v>
      </c>
      <c r="AN60" s="3504"/>
      <c r="AO60" s="3505"/>
      <c r="AP60" s="3506"/>
      <c r="AQ60" s="3504"/>
      <c r="AR60" s="3505"/>
      <c r="AS60" s="3506"/>
      <c r="AT60" s="3504"/>
      <c r="AU60" s="3505"/>
      <c r="AV60" s="3506"/>
      <c r="AW60" s="3504"/>
      <c r="AX60" s="3505"/>
      <c r="AY60" s="3506"/>
      <c r="AZ60" s="3504"/>
      <c r="BA60" s="3505"/>
      <c r="BB60" s="3506"/>
      <c r="BC60" s="3492"/>
      <c r="BD60" s="3493"/>
      <c r="BE60" s="3494"/>
      <c r="BF60" s="3489"/>
      <c r="BG60" s="3490"/>
      <c r="BH60" s="3496"/>
      <c r="BI60" s="3689"/>
      <c r="BJ60" s="3690"/>
      <c r="BK60" s="3691"/>
      <c r="BL60" s="3366"/>
      <c r="BM60" s="3361"/>
      <c r="BN60" s="3362"/>
      <c r="BO60" s="3362"/>
      <c r="BP60" s="3362"/>
      <c r="BQ60" s="3362"/>
      <c r="BR60" s="3362"/>
      <c r="BS60" s="3362"/>
      <c r="BT60" s="3363"/>
    </row>
    <row r="61" spans="1:74" s="40" customFormat="1" ht="12" customHeight="1">
      <c r="A61" s="3407" t="str">
        <f>IF(F61="","","○")</f>
        <v/>
      </c>
      <c r="B61" s="3679">
        <v>10</v>
      </c>
      <c r="C61" s="3411"/>
      <c r="D61" s="3412"/>
      <c r="E61" s="3413"/>
      <c r="F61" s="3420"/>
      <c r="G61" s="3421"/>
      <c r="H61" s="3421"/>
      <c r="I61" s="3421"/>
      <c r="J61" s="3422"/>
      <c r="K61" s="3426"/>
      <c r="L61" s="3427"/>
      <c r="M61" s="3427"/>
      <c r="N61" s="3427"/>
      <c r="O61" s="3428"/>
      <c r="P61" s="3435"/>
      <c r="Q61" s="3198"/>
      <c r="R61" s="3199"/>
      <c r="S61" s="3200"/>
      <c r="T61" s="3439"/>
      <c r="U61" s="3439"/>
      <c r="V61" s="3529"/>
      <c r="W61" s="3530"/>
      <c r="X61" s="3535"/>
      <c r="Y61" s="3564"/>
      <c r="Z61" s="3539"/>
      <c r="AA61" s="3541" t="s">
        <v>76</v>
      </c>
      <c r="AB61" s="3543"/>
      <c r="AC61" s="3541" t="s">
        <v>76</v>
      </c>
      <c r="AD61" s="2494"/>
      <c r="AE61" s="3541" t="s">
        <v>76</v>
      </c>
      <c r="AF61" s="3518"/>
      <c r="AG61" s="3519"/>
      <c r="AH61" s="3519"/>
      <c r="AI61" s="3519"/>
      <c r="AJ61" s="3522"/>
      <c r="AK61" s="3519"/>
      <c r="AL61" s="3519"/>
      <c r="AM61" s="3523"/>
      <c r="AN61" s="3666"/>
      <c r="AO61" s="3667"/>
      <c r="AP61" s="3668"/>
      <c r="AQ61" s="3666"/>
      <c r="AR61" s="3667"/>
      <c r="AS61" s="3668"/>
      <c r="AT61" s="3483"/>
      <c r="AU61" s="3484"/>
      <c r="AV61" s="3485"/>
      <c r="AW61" s="3483"/>
      <c r="AX61" s="3484"/>
      <c r="AY61" s="3485"/>
      <c r="AZ61" s="3483"/>
      <c r="BA61" s="3484"/>
      <c r="BB61" s="3485"/>
      <c r="BC61" s="3486">
        <f>SUM(AN61:BB63)</f>
        <v>0</v>
      </c>
      <c r="BD61" s="3487"/>
      <c r="BE61" s="3488"/>
      <c r="BF61" s="3486" t="str">
        <f>IF(AJ61+BC61=0,"",AJ61+BC61)</f>
        <v/>
      </c>
      <c r="BG61" s="3487"/>
      <c r="BH61" s="3495"/>
      <c r="BI61" s="3680"/>
      <c r="BJ61" s="3681"/>
      <c r="BK61" s="3682"/>
      <c r="BL61" s="3364"/>
      <c r="BM61" s="3367"/>
      <c r="BN61" s="3368"/>
      <c r="BO61" s="3368"/>
      <c r="BP61" s="3368"/>
      <c r="BQ61" s="3368"/>
      <c r="BR61" s="3368"/>
      <c r="BS61" s="3368"/>
      <c r="BT61" s="3369"/>
    </row>
    <row r="62" spans="1:74" s="40" customFormat="1" ht="12" customHeight="1">
      <c r="A62" s="3407"/>
      <c r="B62" s="3672"/>
      <c r="C62" s="3414"/>
      <c r="D62" s="3415"/>
      <c r="E62" s="3416"/>
      <c r="F62" s="3423"/>
      <c r="G62" s="3424"/>
      <c r="H62" s="3424"/>
      <c r="I62" s="3424"/>
      <c r="J62" s="3425"/>
      <c r="K62" s="3429"/>
      <c r="L62" s="3430"/>
      <c r="M62" s="3430"/>
      <c r="N62" s="3430"/>
      <c r="O62" s="3431"/>
      <c r="P62" s="3436"/>
      <c r="Q62" s="3180"/>
      <c r="R62" s="3181"/>
      <c r="S62" s="3182"/>
      <c r="T62" s="3439"/>
      <c r="U62" s="3439"/>
      <c r="V62" s="3531"/>
      <c r="W62" s="3532"/>
      <c r="X62" s="3537"/>
      <c r="Y62" s="3565"/>
      <c r="Z62" s="3540"/>
      <c r="AA62" s="3542"/>
      <c r="AB62" s="3544"/>
      <c r="AC62" s="3542"/>
      <c r="AD62" s="2497"/>
      <c r="AE62" s="3542"/>
      <c r="AF62" s="3520"/>
      <c r="AG62" s="3521"/>
      <c r="AH62" s="3521"/>
      <c r="AI62" s="3521"/>
      <c r="AJ62" s="3524"/>
      <c r="AK62" s="3521"/>
      <c r="AL62" s="3521"/>
      <c r="AM62" s="3525"/>
      <c r="AN62" s="3370"/>
      <c r="AO62" s="3371"/>
      <c r="AP62" s="3372"/>
      <c r="AQ62" s="3370"/>
      <c r="AR62" s="3371"/>
      <c r="AS62" s="3372"/>
      <c r="AT62" s="3510"/>
      <c r="AU62" s="3511"/>
      <c r="AV62" s="3512"/>
      <c r="AW62" s="3510"/>
      <c r="AX62" s="3511"/>
      <c r="AY62" s="3512"/>
      <c r="AZ62" s="3510"/>
      <c r="BA62" s="3511"/>
      <c r="BB62" s="3512"/>
      <c r="BC62" s="3489"/>
      <c r="BD62" s="3490"/>
      <c r="BE62" s="3491"/>
      <c r="BF62" s="3489"/>
      <c r="BG62" s="3490"/>
      <c r="BH62" s="3496"/>
      <c r="BI62" s="3692"/>
      <c r="BJ62" s="3693"/>
      <c r="BK62" s="3694"/>
      <c r="BL62" s="3365"/>
      <c r="BM62" s="3513"/>
      <c r="BN62" s="3514"/>
      <c r="BO62" s="3514"/>
      <c r="BP62" s="3514"/>
      <c r="BQ62" s="3514"/>
      <c r="BR62" s="3514"/>
      <c r="BS62" s="3514"/>
      <c r="BT62" s="3515"/>
    </row>
    <row r="63" spans="1:74" s="40" customFormat="1" ht="12" customHeight="1">
      <c r="A63" s="3407"/>
      <c r="B63" s="3673"/>
      <c r="C63" s="3417"/>
      <c r="D63" s="3418"/>
      <c r="E63" s="3419"/>
      <c r="F63" s="3297"/>
      <c r="G63" s="3298"/>
      <c r="H63" s="3298"/>
      <c r="I63" s="3299"/>
      <c r="J63" s="3300"/>
      <c r="K63" s="3432"/>
      <c r="L63" s="3433"/>
      <c r="M63" s="3433"/>
      <c r="N63" s="3433"/>
      <c r="O63" s="3434"/>
      <c r="P63" s="3437"/>
      <c r="Q63" s="3301"/>
      <c r="R63" s="3302"/>
      <c r="S63" s="3303"/>
      <c r="T63" s="3439"/>
      <c r="U63" s="3439"/>
      <c r="V63" s="3553"/>
      <c r="W63" s="3554"/>
      <c r="X63" s="3550"/>
      <c r="Y63" s="3551"/>
      <c r="Z63" s="930"/>
      <c r="AA63" s="931" t="s">
        <v>21</v>
      </c>
      <c r="AB63" s="932"/>
      <c r="AC63" s="931" t="s">
        <v>21</v>
      </c>
      <c r="AD63" s="932"/>
      <c r="AE63" s="931" t="s">
        <v>21</v>
      </c>
      <c r="AF63" s="933" t="s">
        <v>45</v>
      </c>
      <c r="AG63" s="3304"/>
      <c r="AH63" s="3304"/>
      <c r="AI63" s="934" t="s">
        <v>14</v>
      </c>
      <c r="AJ63" s="935" t="s">
        <v>45</v>
      </c>
      <c r="AK63" s="3304"/>
      <c r="AL63" s="3304"/>
      <c r="AM63" s="936" t="s">
        <v>14</v>
      </c>
      <c r="AN63" s="3504"/>
      <c r="AO63" s="3505"/>
      <c r="AP63" s="3506"/>
      <c r="AQ63" s="3504"/>
      <c r="AR63" s="3505"/>
      <c r="AS63" s="3506"/>
      <c r="AT63" s="3504"/>
      <c r="AU63" s="3505"/>
      <c r="AV63" s="3506"/>
      <c r="AW63" s="3504"/>
      <c r="AX63" s="3505"/>
      <c r="AY63" s="3506"/>
      <c r="AZ63" s="3504"/>
      <c r="BA63" s="3505"/>
      <c r="BB63" s="3506"/>
      <c r="BC63" s="3492"/>
      <c r="BD63" s="3493"/>
      <c r="BE63" s="3494"/>
      <c r="BF63" s="3489"/>
      <c r="BG63" s="3490"/>
      <c r="BH63" s="3496"/>
      <c r="BI63" s="3686"/>
      <c r="BJ63" s="3687"/>
      <c r="BK63" s="3688"/>
      <c r="BL63" s="3366"/>
      <c r="BM63" s="3361"/>
      <c r="BN63" s="3362"/>
      <c r="BO63" s="3362"/>
      <c r="BP63" s="3362"/>
      <c r="BQ63" s="3362"/>
      <c r="BR63" s="3362"/>
      <c r="BS63" s="3362"/>
      <c r="BT63" s="3363"/>
    </row>
    <row r="64" spans="1:74" s="40" customFormat="1" ht="12" customHeight="1">
      <c r="A64" s="3407" t="str">
        <f>IF(F64="","","○")</f>
        <v/>
      </c>
      <c r="B64" s="3679">
        <v>11</v>
      </c>
      <c r="C64" s="3411"/>
      <c r="D64" s="3412"/>
      <c r="E64" s="3413"/>
      <c r="F64" s="3420"/>
      <c r="G64" s="3421"/>
      <c r="H64" s="3421"/>
      <c r="I64" s="3421"/>
      <c r="J64" s="3422"/>
      <c r="K64" s="3426"/>
      <c r="L64" s="3427"/>
      <c r="M64" s="3427"/>
      <c r="N64" s="3427"/>
      <c r="O64" s="3428"/>
      <c r="P64" s="3435"/>
      <c r="Q64" s="3198"/>
      <c r="R64" s="3199"/>
      <c r="S64" s="3200"/>
      <c r="T64" s="3438"/>
      <c r="U64" s="3438"/>
      <c r="V64" s="3529"/>
      <c r="W64" s="3530"/>
      <c r="X64" s="3535"/>
      <c r="Y64" s="3564"/>
      <c r="Z64" s="3539"/>
      <c r="AA64" s="3541" t="s">
        <v>76</v>
      </c>
      <c r="AB64" s="3543"/>
      <c r="AC64" s="3541" t="s">
        <v>76</v>
      </c>
      <c r="AD64" s="2494"/>
      <c r="AE64" s="3541" t="s">
        <v>76</v>
      </c>
      <c r="AF64" s="3518"/>
      <c r="AG64" s="3519"/>
      <c r="AH64" s="3519"/>
      <c r="AI64" s="3519"/>
      <c r="AJ64" s="3522"/>
      <c r="AK64" s="3519"/>
      <c r="AL64" s="3519"/>
      <c r="AM64" s="3523"/>
      <c r="AN64" s="3666"/>
      <c r="AO64" s="3667"/>
      <c r="AP64" s="3668"/>
      <c r="AQ64" s="3666"/>
      <c r="AR64" s="3667"/>
      <c r="AS64" s="3668"/>
      <c r="AT64" s="3483"/>
      <c r="AU64" s="3484"/>
      <c r="AV64" s="3485"/>
      <c r="AW64" s="3483"/>
      <c r="AX64" s="3484"/>
      <c r="AY64" s="3485"/>
      <c r="AZ64" s="3483"/>
      <c r="BA64" s="3484"/>
      <c r="BB64" s="3485"/>
      <c r="BC64" s="3486">
        <f>SUM(AN64:BB66)</f>
        <v>0</v>
      </c>
      <c r="BD64" s="3487"/>
      <c r="BE64" s="3488"/>
      <c r="BF64" s="3486" t="str">
        <f>IF(AJ64+BC64=0,"",AJ64+BC64)</f>
        <v/>
      </c>
      <c r="BG64" s="3487"/>
      <c r="BH64" s="3495"/>
      <c r="BI64" s="3680"/>
      <c r="BJ64" s="3681"/>
      <c r="BK64" s="3682"/>
      <c r="BL64" s="3364"/>
      <c r="BM64" s="3367"/>
      <c r="BN64" s="3368"/>
      <c r="BO64" s="3368"/>
      <c r="BP64" s="3368"/>
      <c r="BQ64" s="3368"/>
      <c r="BR64" s="3368"/>
      <c r="BS64" s="3368"/>
      <c r="BT64" s="3369"/>
    </row>
    <row r="65" spans="1:72" s="40" customFormat="1" ht="12" customHeight="1">
      <c r="A65" s="3407"/>
      <c r="B65" s="3672"/>
      <c r="C65" s="3414"/>
      <c r="D65" s="3415"/>
      <c r="E65" s="3416"/>
      <c r="F65" s="3423"/>
      <c r="G65" s="3424"/>
      <c r="H65" s="3424"/>
      <c r="I65" s="3424"/>
      <c r="J65" s="3425"/>
      <c r="K65" s="3429"/>
      <c r="L65" s="3430"/>
      <c r="M65" s="3430"/>
      <c r="N65" s="3430"/>
      <c r="O65" s="3431"/>
      <c r="P65" s="3436"/>
      <c r="Q65" s="3180"/>
      <c r="R65" s="3181"/>
      <c r="S65" s="3182"/>
      <c r="T65" s="3439"/>
      <c r="U65" s="3439"/>
      <c r="V65" s="3531"/>
      <c r="W65" s="3532"/>
      <c r="X65" s="3537"/>
      <c r="Y65" s="3565"/>
      <c r="Z65" s="3540"/>
      <c r="AA65" s="3542"/>
      <c r="AB65" s="3544"/>
      <c r="AC65" s="3542"/>
      <c r="AD65" s="2497"/>
      <c r="AE65" s="3542"/>
      <c r="AF65" s="3520"/>
      <c r="AG65" s="3521"/>
      <c r="AH65" s="3521"/>
      <c r="AI65" s="3521"/>
      <c r="AJ65" s="3524"/>
      <c r="AK65" s="3521"/>
      <c r="AL65" s="3521"/>
      <c r="AM65" s="3525"/>
      <c r="AN65" s="3370"/>
      <c r="AO65" s="3371"/>
      <c r="AP65" s="3372"/>
      <c r="AQ65" s="3370"/>
      <c r="AR65" s="3371"/>
      <c r="AS65" s="3372"/>
      <c r="AT65" s="3510"/>
      <c r="AU65" s="3511"/>
      <c r="AV65" s="3512"/>
      <c r="AW65" s="3510"/>
      <c r="AX65" s="3511"/>
      <c r="AY65" s="3512"/>
      <c r="AZ65" s="3510"/>
      <c r="BA65" s="3511"/>
      <c r="BB65" s="3512"/>
      <c r="BC65" s="3489"/>
      <c r="BD65" s="3490"/>
      <c r="BE65" s="3491"/>
      <c r="BF65" s="3489"/>
      <c r="BG65" s="3490"/>
      <c r="BH65" s="3496"/>
      <c r="BI65" s="3683"/>
      <c r="BJ65" s="3684"/>
      <c r="BK65" s="3685"/>
      <c r="BL65" s="3365"/>
      <c r="BM65" s="3513"/>
      <c r="BN65" s="3514"/>
      <c r="BO65" s="3514"/>
      <c r="BP65" s="3514"/>
      <c r="BQ65" s="3514"/>
      <c r="BR65" s="3514"/>
      <c r="BS65" s="3514"/>
      <c r="BT65" s="3515"/>
    </row>
    <row r="66" spans="1:72" s="40" customFormat="1" ht="12" customHeight="1">
      <c r="A66" s="3407"/>
      <c r="B66" s="3673"/>
      <c r="C66" s="3417"/>
      <c r="D66" s="3418"/>
      <c r="E66" s="3419"/>
      <c r="F66" s="3297"/>
      <c r="G66" s="3298"/>
      <c r="H66" s="3298"/>
      <c r="I66" s="3299"/>
      <c r="J66" s="3300"/>
      <c r="K66" s="3432"/>
      <c r="L66" s="3433"/>
      <c r="M66" s="3433"/>
      <c r="N66" s="3433"/>
      <c r="O66" s="3434"/>
      <c r="P66" s="3437"/>
      <c r="Q66" s="3301"/>
      <c r="R66" s="3302"/>
      <c r="S66" s="3303"/>
      <c r="T66" s="3549"/>
      <c r="U66" s="3549"/>
      <c r="V66" s="3553"/>
      <c r="W66" s="3554"/>
      <c r="X66" s="3550"/>
      <c r="Y66" s="3551"/>
      <c r="Z66" s="930"/>
      <c r="AA66" s="931" t="s">
        <v>21</v>
      </c>
      <c r="AB66" s="932"/>
      <c r="AC66" s="931" t="s">
        <v>21</v>
      </c>
      <c r="AD66" s="932"/>
      <c r="AE66" s="931" t="s">
        <v>21</v>
      </c>
      <c r="AF66" s="933" t="s">
        <v>45</v>
      </c>
      <c r="AG66" s="3304"/>
      <c r="AH66" s="3304"/>
      <c r="AI66" s="934" t="s">
        <v>14</v>
      </c>
      <c r="AJ66" s="935" t="s">
        <v>45</v>
      </c>
      <c r="AK66" s="3304"/>
      <c r="AL66" s="3304"/>
      <c r="AM66" s="936" t="s">
        <v>14</v>
      </c>
      <c r="AN66" s="3504"/>
      <c r="AO66" s="3505"/>
      <c r="AP66" s="3506"/>
      <c r="AQ66" s="3504"/>
      <c r="AR66" s="3505"/>
      <c r="AS66" s="3506"/>
      <c r="AT66" s="3504"/>
      <c r="AU66" s="3505"/>
      <c r="AV66" s="3506"/>
      <c r="AW66" s="3504"/>
      <c r="AX66" s="3505"/>
      <c r="AY66" s="3506"/>
      <c r="AZ66" s="3504"/>
      <c r="BA66" s="3505"/>
      <c r="BB66" s="3506"/>
      <c r="BC66" s="3492"/>
      <c r="BD66" s="3493"/>
      <c r="BE66" s="3494"/>
      <c r="BF66" s="3489"/>
      <c r="BG66" s="3490"/>
      <c r="BH66" s="3496"/>
      <c r="BI66" s="3689"/>
      <c r="BJ66" s="3690"/>
      <c r="BK66" s="3691"/>
      <c r="BL66" s="3366"/>
      <c r="BM66" s="3361"/>
      <c r="BN66" s="3362"/>
      <c r="BO66" s="3362"/>
      <c r="BP66" s="3362"/>
      <c r="BQ66" s="3362"/>
      <c r="BR66" s="3362"/>
      <c r="BS66" s="3362"/>
      <c r="BT66" s="3363"/>
    </row>
    <row r="67" spans="1:72" s="40" customFormat="1" ht="12" customHeight="1">
      <c r="A67" s="3407" t="str">
        <f>IF(F67="","","○")</f>
        <v/>
      </c>
      <c r="B67" s="3679">
        <v>12</v>
      </c>
      <c r="C67" s="3414"/>
      <c r="D67" s="3415"/>
      <c r="E67" s="3416"/>
      <c r="F67" s="3420"/>
      <c r="G67" s="3421"/>
      <c r="H67" s="3421"/>
      <c r="I67" s="3421"/>
      <c r="J67" s="3422"/>
      <c r="K67" s="3426"/>
      <c r="L67" s="3427"/>
      <c r="M67" s="3427"/>
      <c r="N67" s="3427"/>
      <c r="O67" s="3428"/>
      <c r="P67" s="3435"/>
      <c r="Q67" s="3198"/>
      <c r="R67" s="3199"/>
      <c r="S67" s="3200"/>
      <c r="T67" s="3439"/>
      <c r="U67" s="3439"/>
      <c r="V67" s="3529"/>
      <c r="W67" s="3530"/>
      <c r="X67" s="3535"/>
      <c r="Y67" s="3564"/>
      <c r="Z67" s="3539"/>
      <c r="AA67" s="3541" t="s">
        <v>76</v>
      </c>
      <c r="AB67" s="3543"/>
      <c r="AC67" s="3541" t="s">
        <v>76</v>
      </c>
      <c r="AD67" s="2494"/>
      <c r="AE67" s="3541" t="s">
        <v>76</v>
      </c>
      <c r="AF67" s="3518"/>
      <c r="AG67" s="3519"/>
      <c r="AH67" s="3519"/>
      <c r="AI67" s="3519"/>
      <c r="AJ67" s="3522"/>
      <c r="AK67" s="3519"/>
      <c r="AL67" s="3519"/>
      <c r="AM67" s="3523"/>
      <c r="AN67" s="3666"/>
      <c r="AO67" s="3667"/>
      <c r="AP67" s="3668"/>
      <c r="AQ67" s="3666"/>
      <c r="AR67" s="3667"/>
      <c r="AS67" s="3668"/>
      <c r="AT67" s="3483"/>
      <c r="AU67" s="3484"/>
      <c r="AV67" s="3485"/>
      <c r="AW67" s="3483"/>
      <c r="AX67" s="3484"/>
      <c r="AY67" s="3485"/>
      <c r="AZ67" s="3483"/>
      <c r="BA67" s="3484"/>
      <c r="BB67" s="3485"/>
      <c r="BC67" s="3486">
        <f>SUM(AN67:BB69)</f>
        <v>0</v>
      </c>
      <c r="BD67" s="3487"/>
      <c r="BE67" s="3488"/>
      <c r="BF67" s="3486" t="str">
        <f>IF(AJ67+BC67=0,"",AJ67+BC67)</f>
        <v/>
      </c>
      <c r="BG67" s="3487"/>
      <c r="BH67" s="3495"/>
      <c r="BI67" s="3680"/>
      <c r="BJ67" s="3681"/>
      <c r="BK67" s="3682"/>
      <c r="BL67" s="3364"/>
      <c r="BM67" s="3367"/>
      <c r="BN67" s="3368"/>
      <c r="BO67" s="3368"/>
      <c r="BP67" s="3368"/>
      <c r="BQ67" s="3368"/>
      <c r="BR67" s="3368"/>
      <c r="BS67" s="3368"/>
      <c r="BT67" s="3369"/>
    </row>
    <row r="68" spans="1:72" s="40" customFormat="1" ht="12" customHeight="1">
      <c r="A68" s="3407"/>
      <c r="B68" s="3672"/>
      <c r="C68" s="3414"/>
      <c r="D68" s="3415"/>
      <c r="E68" s="3416"/>
      <c r="F68" s="3423"/>
      <c r="G68" s="3424"/>
      <c r="H68" s="3424"/>
      <c r="I68" s="3424"/>
      <c r="J68" s="3425"/>
      <c r="K68" s="3429"/>
      <c r="L68" s="3430"/>
      <c r="M68" s="3430"/>
      <c r="N68" s="3430"/>
      <c r="O68" s="3431"/>
      <c r="P68" s="3436"/>
      <c r="Q68" s="3180"/>
      <c r="R68" s="3181"/>
      <c r="S68" s="3182"/>
      <c r="T68" s="3439"/>
      <c r="U68" s="3439"/>
      <c r="V68" s="3531"/>
      <c r="W68" s="3532"/>
      <c r="X68" s="3537"/>
      <c r="Y68" s="3565"/>
      <c r="Z68" s="3540"/>
      <c r="AA68" s="3542"/>
      <c r="AB68" s="3544"/>
      <c r="AC68" s="3542"/>
      <c r="AD68" s="2497"/>
      <c r="AE68" s="3542"/>
      <c r="AF68" s="3520"/>
      <c r="AG68" s="3521"/>
      <c r="AH68" s="3521"/>
      <c r="AI68" s="3521"/>
      <c r="AJ68" s="3524"/>
      <c r="AK68" s="3521"/>
      <c r="AL68" s="3521"/>
      <c r="AM68" s="3525"/>
      <c r="AN68" s="3370"/>
      <c r="AO68" s="3371"/>
      <c r="AP68" s="3372"/>
      <c r="AQ68" s="3370"/>
      <c r="AR68" s="3371"/>
      <c r="AS68" s="3372"/>
      <c r="AT68" s="3510"/>
      <c r="AU68" s="3511"/>
      <c r="AV68" s="3512"/>
      <c r="AW68" s="3510"/>
      <c r="AX68" s="3511"/>
      <c r="AY68" s="3512"/>
      <c r="AZ68" s="3510"/>
      <c r="BA68" s="3511"/>
      <c r="BB68" s="3512"/>
      <c r="BC68" s="3489"/>
      <c r="BD68" s="3490"/>
      <c r="BE68" s="3491"/>
      <c r="BF68" s="3489"/>
      <c r="BG68" s="3490"/>
      <c r="BH68" s="3496"/>
      <c r="BI68" s="3692"/>
      <c r="BJ68" s="3693"/>
      <c r="BK68" s="3694"/>
      <c r="BL68" s="3365"/>
      <c r="BM68" s="3513"/>
      <c r="BN68" s="3514"/>
      <c r="BO68" s="3514"/>
      <c r="BP68" s="3514"/>
      <c r="BQ68" s="3514"/>
      <c r="BR68" s="3514"/>
      <c r="BS68" s="3514"/>
      <c r="BT68" s="3515"/>
    </row>
    <row r="69" spans="1:72" s="40" customFormat="1" ht="12" customHeight="1">
      <c r="A69" s="3407"/>
      <c r="B69" s="3673"/>
      <c r="C69" s="3414"/>
      <c r="D69" s="3415"/>
      <c r="E69" s="3416"/>
      <c r="F69" s="3297"/>
      <c r="G69" s="3298"/>
      <c r="H69" s="3298"/>
      <c r="I69" s="3299"/>
      <c r="J69" s="3300"/>
      <c r="K69" s="3432"/>
      <c r="L69" s="3433"/>
      <c r="M69" s="3433"/>
      <c r="N69" s="3433"/>
      <c r="O69" s="3434"/>
      <c r="P69" s="3437"/>
      <c r="Q69" s="3301"/>
      <c r="R69" s="3302"/>
      <c r="S69" s="3303"/>
      <c r="T69" s="3439"/>
      <c r="U69" s="3439"/>
      <c r="V69" s="3553"/>
      <c r="W69" s="3554"/>
      <c r="X69" s="3550"/>
      <c r="Y69" s="3551"/>
      <c r="Z69" s="930"/>
      <c r="AA69" s="931" t="s">
        <v>21</v>
      </c>
      <c r="AB69" s="932"/>
      <c r="AC69" s="931" t="s">
        <v>21</v>
      </c>
      <c r="AD69" s="932"/>
      <c r="AE69" s="931" t="s">
        <v>21</v>
      </c>
      <c r="AF69" s="933" t="s">
        <v>45</v>
      </c>
      <c r="AG69" s="3304"/>
      <c r="AH69" s="3304"/>
      <c r="AI69" s="934" t="s">
        <v>14</v>
      </c>
      <c r="AJ69" s="935" t="s">
        <v>45</v>
      </c>
      <c r="AK69" s="3304"/>
      <c r="AL69" s="3304"/>
      <c r="AM69" s="936" t="s">
        <v>14</v>
      </c>
      <c r="AN69" s="3504"/>
      <c r="AO69" s="3505"/>
      <c r="AP69" s="3506"/>
      <c r="AQ69" s="3504"/>
      <c r="AR69" s="3505"/>
      <c r="AS69" s="3506"/>
      <c r="AT69" s="3504"/>
      <c r="AU69" s="3505"/>
      <c r="AV69" s="3506"/>
      <c r="AW69" s="3504"/>
      <c r="AX69" s="3505"/>
      <c r="AY69" s="3506"/>
      <c r="AZ69" s="3504"/>
      <c r="BA69" s="3505"/>
      <c r="BB69" s="3506"/>
      <c r="BC69" s="3492"/>
      <c r="BD69" s="3493"/>
      <c r="BE69" s="3494"/>
      <c r="BF69" s="3489"/>
      <c r="BG69" s="3490"/>
      <c r="BH69" s="3496"/>
      <c r="BI69" s="3686"/>
      <c r="BJ69" s="3687"/>
      <c r="BK69" s="3688"/>
      <c r="BL69" s="3366"/>
      <c r="BM69" s="3361"/>
      <c r="BN69" s="3362"/>
      <c r="BO69" s="3362"/>
      <c r="BP69" s="3362"/>
      <c r="BQ69" s="3362"/>
      <c r="BR69" s="3362"/>
      <c r="BS69" s="3362"/>
      <c r="BT69" s="3363"/>
    </row>
    <row r="70" spans="1:72" s="40" customFormat="1" ht="12" customHeight="1">
      <c r="A70" s="3407" t="str">
        <f>IF(F70="","","○")</f>
        <v/>
      </c>
      <c r="B70" s="3679">
        <v>13</v>
      </c>
      <c r="C70" s="3411"/>
      <c r="D70" s="3412"/>
      <c r="E70" s="3413"/>
      <c r="F70" s="3420"/>
      <c r="G70" s="3421"/>
      <c r="H70" s="3421"/>
      <c r="I70" s="3421"/>
      <c r="J70" s="3422"/>
      <c r="K70" s="3426"/>
      <c r="L70" s="3427"/>
      <c r="M70" s="3427"/>
      <c r="N70" s="3427"/>
      <c r="O70" s="3428"/>
      <c r="P70" s="3435"/>
      <c r="Q70" s="3198"/>
      <c r="R70" s="3199"/>
      <c r="S70" s="3200"/>
      <c r="T70" s="3438"/>
      <c r="U70" s="3438"/>
      <c r="V70" s="3529"/>
      <c r="W70" s="3530"/>
      <c r="X70" s="3535"/>
      <c r="Y70" s="3564"/>
      <c r="Z70" s="3539"/>
      <c r="AA70" s="3541" t="s">
        <v>76</v>
      </c>
      <c r="AB70" s="3543"/>
      <c r="AC70" s="3541" t="s">
        <v>76</v>
      </c>
      <c r="AD70" s="2494"/>
      <c r="AE70" s="3541" t="s">
        <v>76</v>
      </c>
      <c r="AF70" s="3518"/>
      <c r="AG70" s="3519"/>
      <c r="AH70" s="3519"/>
      <c r="AI70" s="3519"/>
      <c r="AJ70" s="3522"/>
      <c r="AK70" s="3519"/>
      <c r="AL70" s="3519"/>
      <c r="AM70" s="3523"/>
      <c r="AN70" s="3666"/>
      <c r="AO70" s="3667"/>
      <c r="AP70" s="3668"/>
      <c r="AQ70" s="3666"/>
      <c r="AR70" s="3667"/>
      <c r="AS70" s="3668"/>
      <c r="AT70" s="3483"/>
      <c r="AU70" s="3484"/>
      <c r="AV70" s="3485"/>
      <c r="AW70" s="3483"/>
      <c r="AX70" s="3484"/>
      <c r="AY70" s="3485"/>
      <c r="AZ70" s="3483"/>
      <c r="BA70" s="3484"/>
      <c r="BB70" s="3485"/>
      <c r="BC70" s="3486">
        <f>SUM(AN70:BB72)</f>
        <v>0</v>
      </c>
      <c r="BD70" s="3487"/>
      <c r="BE70" s="3488"/>
      <c r="BF70" s="3486" t="str">
        <f>IF(AJ70+BC70=0,"",AJ70+BC70)</f>
        <v/>
      </c>
      <c r="BG70" s="3487"/>
      <c r="BH70" s="3495"/>
      <c r="BI70" s="3680"/>
      <c r="BJ70" s="3681"/>
      <c r="BK70" s="3682"/>
      <c r="BL70" s="3364"/>
      <c r="BM70" s="3367"/>
      <c r="BN70" s="3368"/>
      <c r="BO70" s="3368"/>
      <c r="BP70" s="3368"/>
      <c r="BQ70" s="3368"/>
      <c r="BR70" s="3368"/>
      <c r="BS70" s="3368"/>
      <c r="BT70" s="3369"/>
    </row>
    <row r="71" spans="1:72" s="40" customFormat="1" ht="12" customHeight="1">
      <c r="A71" s="3407"/>
      <c r="B71" s="3672"/>
      <c r="C71" s="3414"/>
      <c r="D71" s="3415"/>
      <c r="E71" s="3416"/>
      <c r="F71" s="3423"/>
      <c r="G71" s="3424"/>
      <c r="H71" s="3424"/>
      <c r="I71" s="3424"/>
      <c r="J71" s="3425"/>
      <c r="K71" s="3429"/>
      <c r="L71" s="3430"/>
      <c r="M71" s="3430"/>
      <c r="N71" s="3430"/>
      <c r="O71" s="3431"/>
      <c r="P71" s="3436"/>
      <c r="Q71" s="3180"/>
      <c r="R71" s="3181"/>
      <c r="S71" s="3182"/>
      <c r="T71" s="3439"/>
      <c r="U71" s="3439"/>
      <c r="V71" s="3531"/>
      <c r="W71" s="3532"/>
      <c r="X71" s="3537"/>
      <c r="Y71" s="3565"/>
      <c r="Z71" s="3540"/>
      <c r="AA71" s="3542"/>
      <c r="AB71" s="3544"/>
      <c r="AC71" s="3542"/>
      <c r="AD71" s="2497"/>
      <c r="AE71" s="3542"/>
      <c r="AF71" s="3520"/>
      <c r="AG71" s="3521"/>
      <c r="AH71" s="3521"/>
      <c r="AI71" s="3521"/>
      <c r="AJ71" s="3524"/>
      <c r="AK71" s="3521"/>
      <c r="AL71" s="3521"/>
      <c r="AM71" s="3525"/>
      <c r="AN71" s="3370"/>
      <c r="AO71" s="3371"/>
      <c r="AP71" s="3372"/>
      <c r="AQ71" s="3370"/>
      <c r="AR71" s="3371"/>
      <c r="AS71" s="3372"/>
      <c r="AT71" s="3510"/>
      <c r="AU71" s="3511"/>
      <c r="AV71" s="3512"/>
      <c r="AW71" s="3510"/>
      <c r="AX71" s="3511"/>
      <c r="AY71" s="3512"/>
      <c r="AZ71" s="3510"/>
      <c r="BA71" s="3511"/>
      <c r="BB71" s="3512"/>
      <c r="BC71" s="3489"/>
      <c r="BD71" s="3490"/>
      <c r="BE71" s="3491"/>
      <c r="BF71" s="3489"/>
      <c r="BG71" s="3490"/>
      <c r="BH71" s="3496"/>
      <c r="BI71" s="3683"/>
      <c r="BJ71" s="3684"/>
      <c r="BK71" s="3685"/>
      <c r="BL71" s="3365"/>
      <c r="BM71" s="3513"/>
      <c r="BN71" s="3514"/>
      <c r="BO71" s="3514"/>
      <c r="BP71" s="3514"/>
      <c r="BQ71" s="3514"/>
      <c r="BR71" s="3514"/>
      <c r="BS71" s="3514"/>
      <c r="BT71" s="3515"/>
    </row>
    <row r="72" spans="1:72" s="40" customFormat="1" ht="12" customHeight="1">
      <c r="A72" s="3407"/>
      <c r="B72" s="3673"/>
      <c r="C72" s="3414"/>
      <c r="D72" s="3415"/>
      <c r="E72" s="3416"/>
      <c r="F72" s="3297"/>
      <c r="G72" s="3298"/>
      <c r="H72" s="3298"/>
      <c r="I72" s="3299"/>
      <c r="J72" s="3300"/>
      <c r="K72" s="3432"/>
      <c r="L72" s="3433"/>
      <c r="M72" s="3433"/>
      <c r="N72" s="3433"/>
      <c r="O72" s="3434"/>
      <c r="P72" s="3437"/>
      <c r="Q72" s="3301"/>
      <c r="R72" s="3302"/>
      <c r="S72" s="3303"/>
      <c r="T72" s="3549"/>
      <c r="U72" s="3549"/>
      <c r="V72" s="3553"/>
      <c r="W72" s="3554"/>
      <c r="X72" s="3550"/>
      <c r="Y72" s="3551"/>
      <c r="Z72" s="930"/>
      <c r="AA72" s="931" t="s">
        <v>21</v>
      </c>
      <c r="AB72" s="932"/>
      <c r="AC72" s="931" t="s">
        <v>21</v>
      </c>
      <c r="AD72" s="932"/>
      <c r="AE72" s="931" t="s">
        <v>21</v>
      </c>
      <c r="AF72" s="933" t="s">
        <v>45</v>
      </c>
      <c r="AG72" s="3304"/>
      <c r="AH72" s="3304"/>
      <c r="AI72" s="934" t="s">
        <v>14</v>
      </c>
      <c r="AJ72" s="935" t="s">
        <v>45</v>
      </c>
      <c r="AK72" s="3304"/>
      <c r="AL72" s="3304"/>
      <c r="AM72" s="936" t="s">
        <v>14</v>
      </c>
      <c r="AN72" s="3504"/>
      <c r="AO72" s="3505"/>
      <c r="AP72" s="3506"/>
      <c r="AQ72" s="3504"/>
      <c r="AR72" s="3505"/>
      <c r="AS72" s="3506"/>
      <c r="AT72" s="3504"/>
      <c r="AU72" s="3505"/>
      <c r="AV72" s="3506"/>
      <c r="AW72" s="3504"/>
      <c r="AX72" s="3505"/>
      <c r="AY72" s="3506"/>
      <c r="AZ72" s="3504"/>
      <c r="BA72" s="3505"/>
      <c r="BB72" s="3506"/>
      <c r="BC72" s="3492"/>
      <c r="BD72" s="3493"/>
      <c r="BE72" s="3494"/>
      <c r="BF72" s="3489"/>
      <c r="BG72" s="3490"/>
      <c r="BH72" s="3496"/>
      <c r="BI72" s="3689"/>
      <c r="BJ72" s="3690"/>
      <c r="BK72" s="3691"/>
      <c r="BL72" s="3366"/>
      <c r="BM72" s="3361"/>
      <c r="BN72" s="3362"/>
      <c r="BO72" s="3362"/>
      <c r="BP72" s="3362"/>
      <c r="BQ72" s="3362"/>
      <c r="BR72" s="3362"/>
      <c r="BS72" s="3362"/>
      <c r="BT72" s="3363"/>
    </row>
    <row r="73" spans="1:72" s="40" customFormat="1" ht="12" customHeight="1">
      <c r="A73" s="3407" t="str">
        <f>IF(F73="","","○")</f>
        <v/>
      </c>
      <c r="B73" s="3679">
        <v>14</v>
      </c>
      <c r="C73" s="3411"/>
      <c r="D73" s="3412"/>
      <c r="E73" s="3413"/>
      <c r="F73" s="3420"/>
      <c r="G73" s="3421"/>
      <c r="H73" s="3421"/>
      <c r="I73" s="3421"/>
      <c r="J73" s="3422"/>
      <c r="K73" s="3426"/>
      <c r="L73" s="3427"/>
      <c r="M73" s="3427"/>
      <c r="N73" s="3427"/>
      <c r="O73" s="3428"/>
      <c r="P73" s="3435"/>
      <c r="Q73" s="3198"/>
      <c r="R73" s="3199"/>
      <c r="S73" s="3200"/>
      <c r="T73" s="3439"/>
      <c r="U73" s="3439"/>
      <c r="V73" s="3529"/>
      <c r="W73" s="3530"/>
      <c r="X73" s="3535"/>
      <c r="Y73" s="3564"/>
      <c r="Z73" s="3539"/>
      <c r="AA73" s="3541" t="s">
        <v>76</v>
      </c>
      <c r="AB73" s="3543"/>
      <c r="AC73" s="3541" t="s">
        <v>76</v>
      </c>
      <c r="AD73" s="2494"/>
      <c r="AE73" s="3541" t="s">
        <v>76</v>
      </c>
      <c r="AF73" s="3518"/>
      <c r="AG73" s="3519"/>
      <c r="AH73" s="3519"/>
      <c r="AI73" s="3519"/>
      <c r="AJ73" s="3522"/>
      <c r="AK73" s="3519"/>
      <c r="AL73" s="3519"/>
      <c r="AM73" s="3523"/>
      <c r="AN73" s="3666"/>
      <c r="AO73" s="3667"/>
      <c r="AP73" s="3668"/>
      <c r="AQ73" s="3666"/>
      <c r="AR73" s="3667"/>
      <c r="AS73" s="3668"/>
      <c r="AT73" s="3483"/>
      <c r="AU73" s="3484"/>
      <c r="AV73" s="3485"/>
      <c r="AW73" s="3483"/>
      <c r="AX73" s="3484"/>
      <c r="AY73" s="3485"/>
      <c r="AZ73" s="3483"/>
      <c r="BA73" s="3484"/>
      <c r="BB73" s="3485"/>
      <c r="BC73" s="3486">
        <f>SUM(AN73:BB75)</f>
        <v>0</v>
      </c>
      <c r="BD73" s="3487"/>
      <c r="BE73" s="3488"/>
      <c r="BF73" s="3486" t="str">
        <f>IF(AJ73+BC73=0,"",AJ73+BC73)</f>
        <v/>
      </c>
      <c r="BG73" s="3487"/>
      <c r="BH73" s="3495"/>
      <c r="BI73" s="3680"/>
      <c r="BJ73" s="3681"/>
      <c r="BK73" s="3682"/>
      <c r="BL73" s="3364"/>
      <c r="BM73" s="3367"/>
      <c r="BN73" s="3368"/>
      <c r="BO73" s="3368"/>
      <c r="BP73" s="3368"/>
      <c r="BQ73" s="3368"/>
      <c r="BR73" s="3368"/>
      <c r="BS73" s="3368"/>
      <c r="BT73" s="3369"/>
    </row>
    <row r="74" spans="1:72" s="40" customFormat="1" ht="12" customHeight="1">
      <c r="A74" s="3407"/>
      <c r="B74" s="3672"/>
      <c r="C74" s="3414"/>
      <c r="D74" s="3415"/>
      <c r="E74" s="3416"/>
      <c r="F74" s="3423"/>
      <c r="G74" s="3424"/>
      <c r="H74" s="3424"/>
      <c r="I74" s="3424"/>
      <c r="J74" s="3425"/>
      <c r="K74" s="3429"/>
      <c r="L74" s="3430"/>
      <c r="M74" s="3430"/>
      <c r="N74" s="3430"/>
      <c r="O74" s="3431"/>
      <c r="P74" s="3436"/>
      <c r="Q74" s="3180"/>
      <c r="R74" s="3181"/>
      <c r="S74" s="3182"/>
      <c r="T74" s="3439"/>
      <c r="U74" s="3439"/>
      <c r="V74" s="3531"/>
      <c r="W74" s="3532"/>
      <c r="X74" s="3537"/>
      <c r="Y74" s="3565"/>
      <c r="Z74" s="3540"/>
      <c r="AA74" s="3542"/>
      <c r="AB74" s="3544"/>
      <c r="AC74" s="3542"/>
      <c r="AD74" s="2497"/>
      <c r="AE74" s="3542"/>
      <c r="AF74" s="3520"/>
      <c r="AG74" s="3521"/>
      <c r="AH74" s="3521"/>
      <c r="AI74" s="3521"/>
      <c r="AJ74" s="3524"/>
      <c r="AK74" s="3521"/>
      <c r="AL74" s="3521"/>
      <c r="AM74" s="3525"/>
      <c r="AN74" s="3370"/>
      <c r="AO74" s="3371"/>
      <c r="AP74" s="3372"/>
      <c r="AQ74" s="3370"/>
      <c r="AR74" s="3371"/>
      <c r="AS74" s="3372"/>
      <c r="AT74" s="3510"/>
      <c r="AU74" s="3511"/>
      <c r="AV74" s="3512"/>
      <c r="AW74" s="3510"/>
      <c r="AX74" s="3511"/>
      <c r="AY74" s="3512"/>
      <c r="AZ74" s="3510"/>
      <c r="BA74" s="3511"/>
      <c r="BB74" s="3512"/>
      <c r="BC74" s="3489"/>
      <c r="BD74" s="3490"/>
      <c r="BE74" s="3491"/>
      <c r="BF74" s="3489"/>
      <c r="BG74" s="3490"/>
      <c r="BH74" s="3496"/>
      <c r="BI74" s="3692"/>
      <c r="BJ74" s="3693"/>
      <c r="BK74" s="3694"/>
      <c r="BL74" s="3365"/>
      <c r="BM74" s="3513"/>
      <c r="BN74" s="3514"/>
      <c r="BO74" s="3514"/>
      <c r="BP74" s="3514"/>
      <c r="BQ74" s="3514"/>
      <c r="BR74" s="3514"/>
      <c r="BS74" s="3514"/>
      <c r="BT74" s="3515"/>
    </row>
    <row r="75" spans="1:72" s="40" customFormat="1" ht="12" customHeight="1">
      <c r="A75" s="3407"/>
      <c r="B75" s="3673"/>
      <c r="C75" s="3414"/>
      <c r="D75" s="3415"/>
      <c r="E75" s="3416"/>
      <c r="F75" s="3297"/>
      <c r="G75" s="3298"/>
      <c r="H75" s="3298"/>
      <c r="I75" s="3299"/>
      <c r="J75" s="3300"/>
      <c r="K75" s="3432"/>
      <c r="L75" s="3433"/>
      <c r="M75" s="3433"/>
      <c r="N75" s="3433"/>
      <c r="O75" s="3434"/>
      <c r="P75" s="3437"/>
      <c r="Q75" s="3301"/>
      <c r="R75" s="3302"/>
      <c r="S75" s="3303"/>
      <c r="T75" s="3439"/>
      <c r="U75" s="3439"/>
      <c r="V75" s="3553"/>
      <c r="W75" s="3554"/>
      <c r="X75" s="3550"/>
      <c r="Y75" s="3551"/>
      <c r="Z75" s="930"/>
      <c r="AA75" s="931" t="s">
        <v>21</v>
      </c>
      <c r="AB75" s="932"/>
      <c r="AC75" s="931" t="s">
        <v>21</v>
      </c>
      <c r="AD75" s="932"/>
      <c r="AE75" s="931" t="s">
        <v>21</v>
      </c>
      <c r="AF75" s="933" t="s">
        <v>45</v>
      </c>
      <c r="AG75" s="3304"/>
      <c r="AH75" s="3304"/>
      <c r="AI75" s="934" t="s">
        <v>14</v>
      </c>
      <c r="AJ75" s="935" t="s">
        <v>45</v>
      </c>
      <c r="AK75" s="3304"/>
      <c r="AL75" s="3304"/>
      <c r="AM75" s="936" t="s">
        <v>14</v>
      </c>
      <c r="AN75" s="3504"/>
      <c r="AO75" s="3505"/>
      <c r="AP75" s="3506"/>
      <c r="AQ75" s="3504"/>
      <c r="AR75" s="3505"/>
      <c r="AS75" s="3506"/>
      <c r="AT75" s="3504"/>
      <c r="AU75" s="3505"/>
      <c r="AV75" s="3506"/>
      <c r="AW75" s="3504"/>
      <c r="AX75" s="3505"/>
      <c r="AY75" s="3506"/>
      <c r="AZ75" s="3504"/>
      <c r="BA75" s="3505"/>
      <c r="BB75" s="3506"/>
      <c r="BC75" s="3492"/>
      <c r="BD75" s="3493"/>
      <c r="BE75" s="3494"/>
      <c r="BF75" s="3489"/>
      <c r="BG75" s="3490"/>
      <c r="BH75" s="3496"/>
      <c r="BI75" s="3686"/>
      <c r="BJ75" s="3687"/>
      <c r="BK75" s="3688"/>
      <c r="BL75" s="3366"/>
      <c r="BM75" s="3361"/>
      <c r="BN75" s="3362"/>
      <c r="BO75" s="3362"/>
      <c r="BP75" s="3362"/>
      <c r="BQ75" s="3362"/>
      <c r="BR75" s="3362"/>
      <c r="BS75" s="3362"/>
      <c r="BT75" s="3363"/>
    </row>
    <row r="76" spans="1:72" s="40" customFormat="1" ht="12" customHeight="1">
      <c r="A76" s="3407" t="str">
        <f>IF(F76="","","○")</f>
        <v/>
      </c>
      <c r="B76" s="3679">
        <v>15</v>
      </c>
      <c r="C76" s="3411"/>
      <c r="D76" s="3412"/>
      <c r="E76" s="3413"/>
      <c r="F76" s="3420"/>
      <c r="G76" s="3421"/>
      <c r="H76" s="3421"/>
      <c r="I76" s="3421"/>
      <c r="J76" s="3422"/>
      <c r="K76" s="3426"/>
      <c r="L76" s="3427"/>
      <c r="M76" s="3427"/>
      <c r="N76" s="3427"/>
      <c r="O76" s="3428"/>
      <c r="P76" s="3435"/>
      <c r="Q76" s="3198"/>
      <c r="R76" s="3199"/>
      <c r="S76" s="3200"/>
      <c r="T76" s="3438"/>
      <c r="U76" s="3438"/>
      <c r="V76" s="3529"/>
      <c r="W76" s="3530"/>
      <c r="X76" s="3535"/>
      <c r="Y76" s="3564"/>
      <c r="Z76" s="3539"/>
      <c r="AA76" s="3541" t="s">
        <v>76</v>
      </c>
      <c r="AB76" s="3543"/>
      <c r="AC76" s="3541" t="s">
        <v>76</v>
      </c>
      <c r="AD76" s="2494"/>
      <c r="AE76" s="3541" t="s">
        <v>76</v>
      </c>
      <c r="AF76" s="3518"/>
      <c r="AG76" s="3519"/>
      <c r="AH76" s="3519"/>
      <c r="AI76" s="3519"/>
      <c r="AJ76" s="3522"/>
      <c r="AK76" s="3519"/>
      <c r="AL76" s="3519"/>
      <c r="AM76" s="3523"/>
      <c r="AN76" s="3666"/>
      <c r="AO76" s="3667"/>
      <c r="AP76" s="3668"/>
      <c r="AQ76" s="3666"/>
      <c r="AR76" s="3667"/>
      <c r="AS76" s="3668"/>
      <c r="AT76" s="3483"/>
      <c r="AU76" s="3484"/>
      <c r="AV76" s="3485"/>
      <c r="AW76" s="3483"/>
      <c r="AX76" s="3484"/>
      <c r="AY76" s="3485"/>
      <c r="AZ76" s="3483"/>
      <c r="BA76" s="3484"/>
      <c r="BB76" s="3485"/>
      <c r="BC76" s="3486">
        <f>SUM(AN76:BB78)</f>
        <v>0</v>
      </c>
      <c r="BD76" s="3487"/>
      <c r="BE76" s="3488"/>
      <c r="BF76" s="3486" t="str">
        <f>IF(AJ76+BC76=0,"",AJ76+BC76)</f>
        <v/>
      </c>
      <c r="BG76" s="3487"/>
      <c r="BH76" s="3495"/>
      <c r="BI76" s="3680"/>
      <c r="BJ76" s="3681"/>
      <c r="BK76" s="3682"/>
      <c r="BL76" s="3364"/>
      <c r="BM76" s="3367"/>
      <c r="BN76" s="3368"/>
      <c r="BO76" s="3368"/>
      <c r="BP76" s="3368"/>
      <c r="BQ76" s="3368"/>
      <c r="BR76" s="3368"/>
      <c r="BS76" s="3368"/>
      <c r="BT76" s="3369"/>
    </row>
    <row r="77" spans="1:72" s="40" customFormat="1" ht="12" customHeight="1">
      <c r="A77" s="3407"/>
      <c r="B77" s="3672"/>
      <c r="C77" s="3414"/>
      <c r="D77" s="3415"/>
      <c r="E77" s="3416"/>
      <c r="F77" s="3423"/>
      <c r="G77" s="3424"/>
      <c r="H77" s="3424"/>
      <c r="I77" s="3424"/>
      <c r="J77" s="3425"/>
      <c r="K77" s="3429"/>
      <c r="L77" s="3430"/>
      <c r="M77" s="3430"/>
      <c r="N77" s="3430"/>
      <c r="O77" s="3431"/>
      <c r="P77" s="3436"/>
      <c r="Q77" s="3180"/>
      <c r="R77" s="3181"/>
      <c r="S77" s="3182"/>
      <c r="T77" s="3439"/>
      <c r="U77" s="3439"/>
      <c r="V77" s="3531"/>
      <c r="W77" s="3532"/>
      <c r="X77" s="3537"/>
      <c r="Y77" s="3565"/>
      <c r="Z77" s="3540"/>
      <c r="AA77" s="3542"/>
      <c r="AB77" s="3544"/>
      <c r="AC77" s="3542"/>
      <c r="AD77" s="2497"/>
      <c r="AE77" s="3542"/>
      <c r="AF77" s="3520"/>
      <c r="AG77" s="3521"/>
      <c r="AH77" s="3521"/>
      <c r="AI77" s="3521"/>
      <c r="AJ77" s="3524"/>
      <c r="AK77" s="3521"/>
      <c r="AL77" s="3521"/>
      <c r="AM77" s="3525"/>
      <c r="AN77" s="3370"/>
      <c r="AO77" s="3371"/>
      <c r="AP77" s="3372"/>
      <c r="AQ77" s="3370"/>
      <c r="AR77" s="3371"/>
      <c r="AS77" s="3372"/>
      <c r="AT77" s="3510"/>
      <c r="AU77" s="3511"/>
      <c r="AV77" s="3512"/>
      <c r="AW77" s="3510"/>
      <c r="AX77" s="3511"/>
      <c r="AY77" s="3512"/>
      <c r="AZ77" s="3510"/>
      <c r="BA77" s="3511"/>
      <c r="BB77" s="3512"/>
      <c r="BC77" s="3489"/>
      <c r="BD77" s="3490"/>
      <c r="BE77" s="3491"/>
      <c r="BF77" s="3489"/>
      <c r="BG77" s="3490"/>
      <c r="BH77" s="3496"/>
      <c r="BI77" s="3683"/>
      <c r="BJ77" s="3684"/>
      <c r="BK77" s="3685"/>
      <c r="BL77" s="3365"/>
      <c r="BM77" s="3513"/>
      <c r="BN77" s="3514"/>
      <c r="BO77" s="3514"/>
      <c r="BP77" s="3514"/>
      <c r="BQ77" s="3514"/>
      <c r="BR77" s="3514"/>
      <c r="BS77" s="3514"/>
      <c r="BT77" s="3515"/>
    </row>
    <row r="78" spans="1:72" s="40" customFormat="1" ht="12" customHeight="1">
      <c r="A78" s="3407"/>
      <c r="B78" s="3673"/>
      <c r="C78" s="3417"/>
      <c r="D78" s="3418"/>
      <c r="E78" s="3419"/>
      <c r="F78" s="3297"/>
      <c r="G78" s="3298"/>
      <c r="H78" s="3298"/>
      <c r="I78" s="3299"/>
      <c r="J78" s="3300"/>
      <c r="K78" s="3432"/>
      <c r="L78" s="3433"/>
      <c r="M78" s="3433"/>
      <c r="N78" s="3433"/>
      <c r="O78" s="3434"/>
      <c r="P78" s="3437"/>
      <c r="Q78" s="3301"/>
      <c r="R78" s="3302"/>
      <c r="S78" s="3303"/>
      <c r="T78" s="3549"/>
      <c r="U78" s="3549"/>
      <c r="V78" s="3553"/>
      <c r="W78" s="3554"/>
      <c r="X78" s="3550"/>
      <c r="Y78" s="3551"/>
      <c r="Z78" s="930"/>
      <c r="AA78" s="931" t="s">
        <v>21</v>
      </c>
      <c r="AB78" s="932"/>
      <c r="AC78" s="931" t="s">
        <v>21</v>
      </c>
      <c r="AD78" s="932"/>
      <c r="AE78" s="931" t="s">
        <v>21</v>
      </c>
      <c r="AF78" s="933" t="s">
        <v>45</v>
      </c>
      <c r="AG78" s="3304"/>
      <c r="AH78" s="3304"/>
      <c r="AI78" s="934" t="s">
        <v>14</v>
      </c>
      <c r="AJ78" s="935" t="s">
        <v>45</v>
      </c>
      <c r="AK78" s="3304"/>
      <c r="AL78" s="3304"/>
      <c r="AM78" s="936" t="s">
        <v>14</v>
      </c>
      <c r="AN78" s="3504"/>
      <c r="AO78" s="3505"/>
      <c r="AP78" s="3506"/>
      <c r="AQ78" s="3504"/>
      <c r="AR78" s="3505"/>
      <c r="AS78" s="3506"/>
      <c r="AT78" s="3504"/>
      <c r="AU78" s="3505"/>
      <c r="AV78" s="3506"/>
      <c r="AW78" s="3504"/>
      <c r="AX78" s="3505"/>
      <c r="AY78" s="3506"/>
      <c r="AZ78" s="3504"/>
      <c r="BA78" s="3505"/>
      <c r="BB78" s="3506"/>
      <c r="BC78" s="3492"/>
      <c r="BD78" s="3493"/>
      <c r="BE78" s="3494"/>
      <c r="BF78" s="3489"/>
      <c r="BG78" s="3490"/>
      <c r="BH78" s="3496"/>
      <c r="BI78" s="3689"/>
      <c r="BJ78" s="3690"/>
      <c r="BK78" s="3691"/>
      <c r="BL78" s="3366"/>
      <c r="BM78" s="3361"/>
      <c r="BN78" s="3362"/>
      <c r="BO78" s="3362"/>
      <c r="BP78" s="3362"/>
      <c r="BQ78" s="3362"/>
      <c r="BR78" s="3362"/>
      <c r="BS78" s="3362"/>
      <c r="BT78" s="3363"/>
    </row>
    <row r="79" spans="1:72" s="40" customFormat="1" ht="12" customHeight="1">
      <c r="A79" s="3407" t="str">
        <f>IF(F79="","","○")</f>
        <v/>
      </c>
      <c r="B79" s="3679">
        <v>16</v>
      </c>
      <c r="C79" s="3411"/>
      <c r="D79" s="3412"/>
      <c r="E79" s="3413"/>
      <c r="F79" s="3420"/>
      <c r="G79" s="3421"/>
      <c r="H79" s="3421"/>
      <c r="I79" s="3421"/>
      <c r="J79" s="3422"/>
      <c r="K79" s="3426"/>
      <c r="L79" s="3427"/>
      <c r="M79" s="3427"/>
      <c r="N79" s="3427"/>
      <c r="O79" s="3428"/>
      <c r="P79" s="3435"/>
      <c r="Q79" s="3198"/>
      <c r="R79" s="3199"/>
      <c r="S79" s="3200"/>
      <c r="T79" s="3438"/>
      <c r="U79" s="3438"/>
      <c r="V79" s="3529"/>
      <c r="W79" s="3530"/>
      <c r="X79" s="3535"/>
      <c r="Y79" s="3564"/>
      <c r="Z79" s="3539"/>
      <c r="AA79" s="3541" t="s">
        <v>76</v>
      </c>
      <c r="AB79" s="3543"/>
      <c r="AC79" s="3541" t="s">
        <v>76</v>
      </c>
      <c r="AD79" s="2494"/>
      <c r="AE79" s="3541" t="s">
        <v>76</v>
      </c>
      <c r="AF79" s="3518"/>
      <c r="AG79" s="3519"/>
      <c r="AH79" s="3519"/>
      <c r="AI79" s="3519"/>
      <c r="AJ79" s="3522"/>
      <c r="AK79" s="3519"/>
      <c r="AL79" s="3519"/>
      <c r="AM79" s="3523"/>
      <c r="AN79" s="3666"/>
      <c r="AO79" s="3667"/>
      <c r="AP79" s="3668"/>
      <c r="AQ79" s="3666"/>
      <c r="AR79" s="3667"/>
      <c r="AS79" s="3668"/>
      <c r="AT79" s="3483"/>
      <c r="AU79" s="3484"/>
      <c r="AV79" s="3485"/>
      <c r="AW79" s="3483"/>
      <c r="AX79" s="3484"/>
      <c r="AY79" s="3485"/>
      <c r="AZ79" s="3483"/>
      <c r="BA79" s="3484"/>
      <c r="BB79" s="3485"/>
      <c r="BC79" s="3486">
        <f>SUM(AN79:BB81)</f>
        <v>0</v>
      </c>
      <c r="BD79" s="3487"/>
      <c r="BE79" s="3488"/>
      <c r="BF79" s="3486" t="str">
        <f>IF(AJ79+BC79=0,"",AJ79+BC79)</f>
        <v/>
      </c>
      <c r="BG79" s="3487"/>
      <c r="BH79" s="3495"/>
      <c r="BI79" s="3680"/>
      <c r="BJ79" s="3681"/>
      <c r="BK79" s="3682"/>
      <c r="BL79" s="3364"/>
      <c r="BM79" s="3367"/>
      <c r="BN79" s="3368"/>
      <c r="BO79" s="3368"/>
      <c r="BP79" s="3368"/>
      <c r="BQ79" s="3368"/>
      <c r="BR79" s="3368"/>
      <c r="BS79" s="3368"/>
      <c r="BT79" s="3369"/>
    </row>
    <row r="80" spans="1:72" s="40" customFormat="1" ht="12" customHeight="1">
      <c r="A80" s="3407"/>
      <c r="B80" s="3672"/>
      <c r="C80" s="3414"/>
      <c r="D80" s="3415"/>
      <c r="E80" s="3416"/>
      <c r="F80" s="3423"/>
      <c r="G80" s="3424"/>
      <c r="H80" s="3424"/>
      <c r="I80" s="3424"/>
      <c r="J80" s="3425"/>
      <c r="K80" s="3429"/>
      <c r="L80" s="3430"/>
      <c r="M80" s="3430"/>
      <c r="N80" s="3430"/>
      <c r="O80" s="3431"/>
      <c r="P80" s="3436"/>
      <c r="Q80" s="3180"/>
      <c r="R80" s="3181"/>
      <c r="S80" s="3182"/>
      <c r="T80" s="3439"/>
      <c r="U80" s="3439"/>
      <c r="V80" s="3531"/>
      <c r="W80" s="3532"/>
      <c r="X80" s="3537"/>
      <c r="Y80" s="3565"/>
      <c r="Z80" s="3540"/>
      <c r="AA80" s="3542"/>
      <c r="AB80" s="3544"/>
      <c r="AC80" s="3542"/>
      <c r="AD80" s="2497"/>
      <c r="AE80" s="3542"/>
      <c r="AF80" s="3520"/>
      <c r="AG80" s="3521"/>
      <c r="AH80" s="3521"/>
      <c r="AI80" s="3521"/>
      <c r="AJ80" s="3524"/>
      <c r="AK80" s="3521"/>
      <c r="AL80" s="3521"/>
      <c r="AM80" s="3525"/>
      <c r="AN80" s="3370"/>
      <c r="AO80" s="3371"/>
      <c r="AP80" s="3372"/>
      <c r="AQ80" s="3370"/>
      <c r="AR80" s="3371"/>
      <c r="AS80" s="3372"/>
      <c r="AT80" s="3510"/>
      <c r="AU80" s="3511"/>
      <c r="AV80" s="3512"/>
      <c r="AW80" s="3510"/>
      <c r="AX80" s="3511"/>
      <c r="AY80" s="3512"/>
      <c r="AZ80" s="3510"/>
      <c r="BA80" s="3511"/>
      <c r="BB80" s="3512"/>
      <c r="BC80" s="3489"/>
      <c r="BD80" s="3490"/>
      <c r="BE80" s="3491"/>
      <c r="BF80" s="3489"/>
      <c r="BG80" s="3490"/>
      <c r="BH80" s="3496"/>
      <c r="BI80" s="3692"/>
      <c r="BJ80" s="3693"/>
      <c r="BK80" s="3694"/>
      <c r="BL80" s="3365"/>
      <c r="BM80" s="3513"/>
      <c r="BN80" s="3514"/>
      <c r="BO80" s="3514"/>
      <c r="BP80" s="3514"/>
      <c r="BQ80" s="3514"/>
      <c r="BR80" s="3514"/>
      <c r="BS80" s="3514"/>
      <c r="BT80" s="3515"/>
    </row>
    <row r="81" spans="1:74" s="40" customFormat="1" ht="12" customHeight="1">
      <c r="A81" s="3407"/>
      <c r="B81" s="3673"/>
      <c r="C81" s="3417"/>
      <c r="D81" s="3418"/>
      <c r="E81" s="3419"/>
      <c r="F81" s="3297"/>
      <c r="G81" s="3298"/>
      <c r="H81" s="3298"/>
      <c r="I81" s="3299"/>
      <c r="J81" s="3300"/>
      <c r="K81" s="3432"/>
      <c r="L81" s="3433"/>
      <c r="M81" s="3433"/>
      <c r="N81" s="3433"/>
      <c r="O81" s="3434"/>
      <c r="P81" s="3437"/>
      <c r="Q81" s="3301"/>
      <c r="R81" s="3302"/>
      <c r="S81" s="3303"/>
      <c r="T81" s="3549"/>
      <c r="U81" s="3549"/>
      <c r="V81" s="3553"/>
      <c r="W81" s="3554"/>
      <c r="X81" s="3550"/>
      <c r="Y81" s="3551"/>
      <c r="Z81" s="930"/>
      <c r="AA81" s="931" t="s">
        <v>21</v>
      </c>
      <c r="AB81" s="932"/>
      <c r="AC81" s="931" t="s">
        <v>21</v>
      </c>
      <c r="AD81" s="932"/>
      <c r="AE81" s="931" t="s">
        <v>21</v>
      </c>
      <c r="AF81" s="933" t="s">
        <v>45</v>
      </c>
      <c r="AG81" s="3304"/>
      <c r="AH81" s="3304"/>
      <c r="AI81" s="934" t="s">
        <v>14</v>
      </c>
      <c r="AJ81" s="935" t="s">
        <v>45</v>
      </c>
      <c r="AK81" s="3304"/>
      <c r="AL81" s="3304"/>
      <c r="AM81" s="936" t="s">
        <v>14</v>
      </c>
      <c r="AN81" s="3504"/>
      <c r="AO81" s="3505"/>
      <c r="AP81" s="3506"/>
      <c r="AQ81" s="3504"/>
      <c r="AR81" s="3505"/>
      <c r="AS81" s="3506"/>
      <c r="AT81" s="3504"/>
      <c r="AU81" s="3505"/>
      <c r="AV81" s="3506"/>
      <c r="AW81" s="3504"/>
      <c r="AX81" s="3505"/>
      <c r="AY81" s="3506"/>
      <c r="AZ81" s="3504"/>
      <c r="BA81" s="3505"/>
      <c r="BB81" s="3506"/>
      <c r="BC81" s="3492"/>
      <c r="BD81" s="3493"/>
      <c r="BE81" s="3494"/>
      <c r="BF81" s="3489"/>
      <c r="BG81" s="3490"/>
      <c r="BH81" s="3496"/>
      <c r="BI81" s="3686"/>
      <c r="BJ81" s="3687"/>
      <c r="BK81" s="3688"/>
      <c r="BL81" s="3366"/>
      <c r="BM81" s="3361"/>
      <c r="BN81" s="3362"/>
      <c r="BO81" s="3362"/>
      <c r="BP81" s="3362"/>
      <c r="BQ81" s="3362"/>
      <c r="BR81" s="3362"/>
      <c r="BS81" s="3362"/>
      <c r="BT81" s="3363"/>
    </row>
    <row r="82" spans="1:74" s="40" customFormat="1" ht="12" customHeight="1">
      <c r="A82" s="3407" t="str">
        <f>IF(F82="","","○")</f>
        <v/>
      </c>
      <c r="B82" s="3679">
        <v>17</v>
      </c>
      <c r="C82" s="3411"/>
      <c r="D82" s="3412"/>
      <c r="E82" s="3413"/>
      <c r="F82" s="3420"/>
      <c r="G82" s="3421"/>
      <c r="H82" s="3421"/>
      <c r="I82" s="3421"/>
      <c r="J82" s="3422"/>
      <c r="K82" s="3426"/>
      <c r="L82" s="3427"/>
      <c r="M82" s="3427"/>
      <c r="N82" s="3427"/>
      <c r="O82" s="3428"/>
      <c r="P82" s="3436"/>
      <c r="Q82" s="3198"/>
      <c r="R82" s="3199"/>
      <c r="S82" s="3200"/>
      <c r="T82" s="3439"/>
      <c r="U82" s="3439"/>
      <c r="V82" s="3529"/>
      <c r="W82" s="3530"/>
      <c r="X82" s="3535"/>
      <c r="Y82" s="3536"/>
      <c r="Z82" s="3539"/>
      <c r="AA82" s="3541" t="s">
        <v>76</v>
      </c>
      <c r="AB82" s="3543"/>
      <c r="AC82" s="3541" t="s">
        <v>76</v>
      </c>
      <c r="AD82" s="2494"/>
      <c r="AE82" s="3516" t="s">
        <v>76</v>
      </c>
      <c r="AF82" s="3518"/>
      <c r="AG82" s="3519"/>
      <c r="AH82" s="3519"/>
      <c r="AI82" s="3519"/>
      <c r="AJ82" s="3522"/>
      <c r="AK82" s="3519"/>
      <c r="AL82" s="3519"/>
      <c r="AM82" s="3523"/>
      <c r="AN82" s="3695"/>
      <c r="AO82" s="3696"/>
      <c r="AP82" s="3697"/>
      <c r="AQ82" s="3695"/>
      <c r="AR82" s="3696"/>
      <c r="AS82" s="3697"/>
      <c r="AT82" s="3483"/>
      <c r="AU82" s="3484"/>
      <c r="AV82" s="3485"/>
      <c r="AW82" s="3483"/>
      <c r="AX82" s="3484"/>
      <c r="AY82" s="3485"/>
      <c r="AZ82" s="3483"/>
      <c r="BA82" s="3484"/>
      <c r="BB82" s="3485"/>
      <c r="BC82" s="3486">
        <f>SUM(AN82:BB84)</f>
        <v>0</v>
      </c>
      <c r="BD82" s="3487"/>
      <c r="BE82" s="3488"/>
      <c r="BF82" s="3486" t="str">
        <f>IF(AJ82+BC82=0,"",AJ82+BC82)</f>
        <v/>
      </c>
      <c r="BG82" s="3487"/>
      <c r="BH82" s="3495"/>
      <c r="BI82" s="3699"/>
      <c r="BJ82" s="3700"/>
      <c r="BK82" s="3701"/>
      <c r="BL82" s="3364"/>
      <c r="BM82" s="3367"/>
      <c r="BN82" s="3368"/>
      <c r="BO82" s="3368"/>
      <c r="BP82" s="3368"/>
      <c r="BQ82" s="3368"/>
      <c r="BR82" s="3368"/>
      <c r="BS82" s="3368"/>
      <c r="BT82" s="3369"/>
    </row>
    <row r="83" spans="1:74" s="40" customFormat="1" ht="12" customHeight="1">
      <c r="A83" s="3407"/>
      <c r="B83" s="3672"/>
      <c r="C83" s="3414"/>
      <c r="D83" s="3415"/>
      <c r="E83" s="3416"/>
      <c r="F83" s="3423"/>
      <c r="G83" s="3424"/>
      <c r="H83" s="3424"/>
      <c r="I83" s="3424"/>
      <c r="J83" s="3425"/>
      <c r="K83" s="3429"/>
      <c r="L83" s="3430"/>
      <c r="M83" s="3430"/>
      <c r="N83" s="3430"/>
      <c r="O83" s="3431"/>
      <c r="P83" s="3436"/>
      <c r="Q83" s="3183"/>
      <c r="R83" s="3184"/>
      <c r="S83" s="3185"/>
      <c r="T83" s="3439"/>
      <c r="U83" s="3439"/>
      <c r="V83" s="3531"/>
      <c r="W83" s="3532"/>
      <c r="X83" s="3537"/>
      <c r="Y83" s="3538"/>
      <c r="Z83" s="3540"/>
      <c r="AA83" s="3542"/>
      <c r="AB83" s="3544"/>
      <c r="AC83" s="3542"/>
      <c r="AD83" s="2497"/>
      <c r="AE83" s="3517"/>
      <c r="AF83" s="3520"/>
      <c r="AG83" s="3521"/>
      <c r="AH83" s="3521"/>
      <c r="AI83" s="3521"/>
      <c r="AJ83" s="3524"/>
      <c r="AK83" s="3521"/>
      <c r="AL83" s="3521"/>
      <c r="AM83" s="3525"/>
      <c r="AN83" s="3370"/>
      <c r="AO83" s="3371"/>
      <c r="AP83" s="3372"/>
      <c r="AQ83" s="3370"/>
      <c r="AR83" s="3371"/>
      <c r="AS83" s="3372"/>
      <c r="AT83" s="3510"/>
      <c r="AU83" s="3511"/>
      <c r="AV83" s="3512"/>
      <c r="AW83" s="3510"/>
      <c r="AX83" s="3511"/>
      <c r="AY83" s="3512"/>
      <c r="AZ83" s="3510"/>
      <c r="BA83" s="3511"/>
      <c r="BB83" s="3512"/>
      <c r="BC83" s="3489"/>
      <c r="BD83" s="3490"/>
      <c r="BE83" s="3491"/>
      <c r="BF83" s="3489"/>
      <c r="BG83" s="3490"/>
      <c r="BH83" s="3496"/>
      <c r="BI83" s="3702"/>
      <c r="BJ83" s="3703"/>
      <c r="BK83" s="3704"/>
      <c r="BL83" s="3365"/>
      <c r="BM83" s="3513"/>
      <c r="BN83" s="3514"/>
      <c r="BO83" s="3514"/>
      <c r="BP83" s="3514"/>
      <c r="BQ83" s="3514"/>
      <c r="BR83" s="3514"/>
      <c r="BS83" s="3514"/>
      <c r="BT83" s="3515"/>
    </row>
    <row r="84" spans="1:74" s="40" customFormat="1" ht="12" customHeight="1" thickBot="1">
      <c r="A84" s="3407"/>
      <c r="B84" s="3698"/>
      <c r="C84" s="3567"/>
      <c r="D84" s="3568"/>
      <c r="E84" s="3569"/>
      <c r="F84" s="3616"/>
      <c r="G84" s="3617"/>
      <c r="H84" s="3617"/>
      <c r="I84" s="3618"/>
      <c r="J84" s="3619"/>
      <c r="K84" s="3570"/>
      <c r="L84" s="3571"/>
      <c r="M84" s="3571"/>
      <c r="N84" s="3571"/>
      <c r="O84" s="3572"/>
      <c r="P84" s="3573"/>
      <c r="Q84" s="3620"/>
      <c r="R84" s="3621"/>
      <c r="S84" s="3622"/>
      <c r="T84" s="3574"/>
      <c r="U84" s="3574"/>
      <c r="V84" s="3583"/>
      <c r="W84" s="3584"/>
      <c r="X84" s="3623"/>
      <c r="Y84" s="3723"/>
      <c r="Z84" s="949"/>
      <c r="AA84" s="950" t="s">
        <v>21</v>
      </c>
      <c r="AB84" s="569"/>
      <c r="AC84" s="950" t="s">
        <v>21</v>
      </c>
      <c r="AD84" s="569"/>
      <c r="AE84" s="950" t="s">
        <v>21</v>
      </c>
      <c r="AF84" s="952" t="s">
        <v>45</v>
      </c>
      <c r="AG84" s="3625"/>
      <c r="AH84" s="3625"/>
      <c r="AI84" s="953" t="s">
        <v>14</v>
      </c>
      <c r="AJ84" s="954" t="s">
        <v>45</v>
      </c>
      <c r="AK84" s="3625"/>
      <c r="AL84" s="3625"/>
      <c r="AM84" s="955" t="s">
        <v>14</v>
      </c>
      <c r="AN84" s="3577"/>
      <c r="AO84" s="3578"/>
      <c r="AP84" s="3579"/>
      <c r="AQ84" s="3577"/>
      <c r="AR84" s="3578"/>
      <c r="AS84" s="3579"/>
      <c r="AT84" s="3577"/>
      <c r="AU84" s="3578"/>
      <c r="AV84" s="3579"/>
      <c r="AW84" s="3577"/>
      <c r="AX84" s="3578"/>
      <c r="AY84" s="3579"/>
      <c r="AZ84" s="3577"/>
      <c r="BA84" s="3578"/>
      <c r="BB84" s="3579"/>
      <c r="BC84" s="3627"/>
      <c r="BD84" s="3628"/>
      <c r="BE84" s="3629"/>
      <c r="BF84" s="3627"/>
      <c r="BG84" s="3628"/>
      <c r="BH84" s="3630"/>
      <c r="BI84" s="3705"/>
      <c r="BJ84" s="3706"/>
      <c r="BK84" s="3707"/>
      <c r="BL84" s="3626"/>
      <c r="BM84" s="3591"/>
      <c r="BN84" s="3592"/>
      <c r="BO84" s="3592"/>
      <c r="BP84" s="3592"/>
      <c r="BQ84" s="3592"/>
      <c r="BR84" s="3592"/>
      <c r="BS84" s="3592"/>
      <c r="BT84" s="3593"/>
    </row>
    <row r="85" spans="1:74" ht="6.95" customHeight="1">
      <c r="B85" s="6"/>
      <c r="C85" s="6"/>
      <c r="D85" s="6"/>
      <c r="E85" s="6"/>
      <c r="F85" s="6"/>
      <c r="G85" s="6"/>
      <c r="H85" s="6"/>
      <c r="I85" s="6"/>
      <c r="J85" s="6"/>
      <c r="K85" s="6"/>
      <c r="L85" s="6"/>
      <c r="M85" s="6"/>
      <c r="N85" s="6"/>
      <c r="O85" s="6"/>
      <c r="P85" s="6"/>
      <c r="Q85" s="6"/>
      <c r="R85" s="6"/>
      <c r="S85" s="956"/>
      <c r="T85" s="956"/>
      <c r="U85" s="503"/>
      <c r="V85" s="503"/>
      <c r="W85" s="155"/>
      <c r="AC85" s="6"/>
      <c r="AD85" s="6"/>
      <c r="AE85" s="6"/>
      <c r="AF85" s="6"/>
      <c r="AG85" s="26"/>
      <c r="AH85" s="26"/>
      <c r="AI85" s="150"/>
      <c r="AJ85" s="6"/>
      <c r="AK85" s="6"/>
      <c r="AL85" s="6"/>
      <c r="AM85" s="6"/>
      <c r="AN85" s="6"/>
      <c r="AO85" s="6"/>
      <c r="AP85" s="6"/>
      <c r="AQ85" s="6"/>
      <c r="AR85" s="6"/>
      <c r="AS85" s="6"/>
      <c r="AT85" s="6"/>
      <c r="AU85" s="6"/>
      <c r="AV85" s="6"/>
      <c r="AW85" s="6"/>
      <c r="AX85" s="6"/>
      <c r="AY85" s="6"/>
      <c r="AZ85" s="6"/>
      <c r="BA85" s="26"/>
      <c r="BB85" s="26"/>
      <c r="BC85" s="26"/>
      <c r="BD85" s="150"/>
      <c r="BE85" s="6"/>
      <c r="BF85" s="26"/>
      <c r="BG85" s="26"/>
      <c r="BH85" s="6"/>
      <c r="BI85" s="26"/>
      <c r="BJ85" s="6"/>
      <c r="BK85" s="6"/>
      <c r="BL85" s="6"/>
      <c r="BM85" s="6"/>
      <c r="BN85" s="6"/>
      <c r="BO85" s="6"/>
      <c r="BP85" s="26"/>
      <c r="BQ85" s="26"/>
    </row>
    <row r="86" spans="1:74" ht="15.75" customHeight="1">
      <c r="B86" s="6" t="s">
        <v>1199</v>
      </c>
      <c r="C86" s="6"/>
      <c r="D86" s="6"/>
      <c r="E86" s="6"/>
      <c r="F86" s="6"/>
      <c r="G86" s="6"/>
      <c r="H86" s="6"/>
      <c r="I86" s="6"/>
      <c r="J86" s="6"/>
      <c r="K86" s="6"/>
      <c r="L86" s="6"/>
      <c r="M86" s="6"/>
      <c r="N86" s="6"/>
      <c r="O86" s="6"/>
      <c r="P86" s="6"/>
      <c r="Q86" s="6"/>
      <c r="R86" s="6"/>
      <c r="S86" s="956"/>
      <c r="T86" s="956"/>
      <c r="U86" s="503"/>
      <c r="V86" s="503"/>
      <c r="W86" s="155"/>
      <c r="X86" s="959"/>
      <c r="Y86" s="394"/>
      <c r="Z86" s="959"/>
      <c r="AA86" s="456"/>
      <c r="AB86" s="959"/>
      <c r="AC86" s="6"/>
      <c r="AD86" s="6"/>
      <c r="AE86" s="6"/>
      <c r="AF86" s="6"/>
      <c r="AG86" s="6"/>
      <c r="AH86" s="6"/>
      <c r="AI86" s="150"/>
      <c r="AJ86" s="6"/>
      <c r="AK86" s="6"/>
      <c r="AL86" s="6"/>
      <c r="AM86" s="6"/>
      <c r="AN86" s="6"/>
      <c r="AO86" s="6"/>
      <c r="AP86" s="6"/>
      <c r="AQ86" s="6"/>
      <c r="AR86" s="6"/>
      <c r="AS86" s="6"/>
      <c r="AT86" s="6"/>
      <c r="AU86" s="6"/>
      <c r="AV86" s="6"/>
      <c r="AW86" s="6"/>
      <c r="AX86" s="6"/>
      <c r="AY86" s="6"/>
      <c r="AZ86" s="6"/>
      <c r="BA86" s="6"/>
      <c r="BB86" s="6"/>
      <c r="BC86" s="6"/>
      <c r="BD86" s="150"/>
      <c r="BE86" s="6"/>
      <c r="BF86" s="6"/>
      <c r="BG86" s="6"/>
      <c r="BH86" s="6"/>
      <c r="BI86" s="2"/>
      <c r="BJ86" s="4"/>
      <c r="BK86" s="55"/>
      <c r="BL86" s="3594" t="s">
        <v>1200</v>
      </c>
      <c r="BM86" s="3595"/>
      <c r="BN86" s="3595"/>
      <c r="BO86" s="3596"/>
      <c r="BP86" s="3597" t="s">
        <v>1201</v>
      </c>
      <c r="BQ86" s="3598"/>
      <c r="BR86" s="3598"/>
      <c r="BS86" s="3598"/>
      <c r="BT86" s="3599"/>
      <c r="BV86" s="963" t="s">
        <v>581</v>
      </c>
    </row>
    <row r="87" spans="1:74" s="40" customFormat="1" ht="12" customHeight="1">
      <c r="B87" s="3714" t="s">
        <v>379</v>
      </c>
      <c r="C87" s="2495"/>
      <c r="D87" s="2495"/>
      <c r="E87" s="2496"/>
      <c r="F87" s="3602">
        <f>SUM(I60,I63,I66,I69,I72,I75,I78,I81,I84)</f>
        <v>0</v>
      </c>
      <c r="G87" s="3603"/>
      <c r="H87" s="3603"/>
      <c r="I87" s="3603"/>
      <c r="J87" s="3604"/>
      <c r="K87" s="907"/>
      <c r="L87" s="907"/>
      <c r="M87" s="895"/>
      <c r="N87" s="897"/>
      <c r="O87" s="897"/>
      <c r="P87" s="897"/>
      <c r="Q87" s="2495"/>
      <c r="R87" s="2495"/>
      <c r="S87" s="964"/>
      <c r="T87" s="964"/>
      <c r="U87" s="964"/>
      <c r="V87" s="964"/>
      <c r="W87" s="811"/>
      <c r="X87" s="965"/>
      <c r="Y87" s="966"/>
      <c r="Z87" s="965"/>
      <c r="AA87" s="895"/>
      <c r="AB87" s="965"/>
      <c r="AC87" s="967"/>
      <c r="AD87" s="967"/>
      <c r="AE87" s="967"/>
      <c r="AF87" s="3715" t="e">
        <f>ROUND(AVERAGE($AF58:$AI84),0)</f>
        <v>#DIV/0!</v>
      </c>
      <c r="AG87" s="3716"/>
      <c r="AH87" s="3716"/>
      <c r="AI87" s="3717"/>
      <c r="AJ87" s="3721" t="e">
        <f>ROUND(AVERAGE($AJ58:$AM84),0)</f>
        <v>#DIV/0!</v>
      </c>
      <c r="AK87" s="3716"/>
      <c r="AL87" s="3716"/>
      <c r="AM87" s="3717"/>
      <c r="AN87" s="3655"/>
      <c r="AO87" s="3656"/>
      <c r="AP87" s="3657"/>
      <c r="AQ87" s="3655"/>
      <c r="AR87" s="3656"/>
      <c r="AS87" s="3657"/>
      <c r="AT87" s="3711"/>
      <c r="AU87" s="3712"/>
      <c r="AV87" s="3713"/>
      <c r="AW87" s="3711"/>
      <c r="AX87" s="3712"/>
      <c r="AY87" s="3713"/>
      <c r="AZ87" s="3711"/>
      <c r="BA87" s="3712"/>
      <c r="BB87" s="3713"/>
      <c r="BC87" s="3664" t="e">
        <f>ROUND(SUMIF($A58:$A84,#REF!,$BC58:$BE84)/$BL87,0)</f>
        <v>#DIV/0!</v>
      </c>
      <c r="BD87" s="3664"/>
      <c r="BE87" s="3664"/>
      <c r="BF87" s="3633" t="e">
        <f>ROUND(SUMIF($A58:$A84,#REF!,$BF58:$BH84)/$BL87,0)</f>
        <v>#DIV/0!</v>
      </c>
      <c r="BG87" s="3633"/>
      <c r="BH87" s="3634"/>
      <c r="BI87" s="3637" t="e">
        <f>ROUND(AVERAGE(BI58,BI61,BI64,BI67,BI70,BI73,BI76,BI79,BI82),0)</f>
        <v>#DIV/0!</v>
      </c>
      <c r="BJ87" s="3638"/>
      <c r="BK87" s="3639"/>
      <c r="BL87" s="3640">
        <f>COUNTIF(F58:J84,BV87)+COUNTIF(F58:J84,BV88)+COUNTIF(F58:J84,BV89)+COUNTIF(F58:J84,BV90)+COUNTIF(F58:J84,BV91)+COUNTIF(F58:J84,BV92)</f>
        <v>0</v>
      </c>
      <c r="BM87" s="3641"/>
      <c r="BN87" s="3641"/>
      <c r="BO87" s="3642"/>
      <c r="BP87" s="3643" t="e">
        <f>ROUND((BI87/BI88)*100,1)</f>
        <v>#DIV/0!</v>
      </c>
      <c r="BQ87" s="3644"/>
      <c r="BR87" s="3644"/>
      <c r="BS87" s="3644"/>
      <c r="BT87" s="3645"/>
      <c r="BV87" s="963" t="s">
        <v>1203</v>
      </c>
    </row>
    <row r="88" spans="1:74" s="40" customFormat="1" ht="12" customHeight="1">
      <c r="A88" s="5"/>
      <c r="B88" s="3601"/>
      <c r="C88" s="2501"/>
      <c r="D88" s="2501"/>
      <c r="E88" s="2502"/>
      <c r="F88" s="3605"/>
      <c r="G88" s="3606"/>
      <c r="H88" s="3606"/>
      <c r="I88" s="3606"/>
      <c r="J88" s="3607"/>
      <c r="K88" s="929"/>
      <c r="L88" s="929"/>
      <c r="M88" s="631"/>
      <c r="N88" s="968"/>
      <c r="O88" s="968"/>
      <c r="P88" s="968"/>
      <c r="Q88" s="2501"/>
      <c r="R88" s="2501"/>
      <c r="S88" s="969"/>
      <c r="T88" s="969"/>
      <c r="U88" s="969"/>
      <c r="V88" s="969"/>
      <c r="W88" s="932"/>
      <c r="X88" s="970"/>
      <c r="Y88" s="932"/>
      <c r="Z88" s="970"/>
      <c r="AA88" s="932"/>
      <c r="AB88" s="970"/>
      <c r="AC88" s="971"/>
      <c r="AD88" s="971"/>
      <c r="AE88" s="971"/>
      <c r="AF88" s="3718"/>
      <c r="AG88" s="3719"/>
      <c r="AH88" s="3719"/>
      <c r="AI88" s="3720"/>
      <c r="AJ88" s="3722"/>
      <c r="AK88" s="3719"/>
      <c r="AL88" s="3719"/>
      <c r="AM88" s="3720"/>
      <c r="AN88" s="3658"/>
      <c r="AO88" s="3659"/>
      <c r="AP88" s="3660"/>
      <c r="AQ88" s="3658"/>
      <c r="AR88" s="3659"/>
      <c r="AS88" s="3660"/>
      <c r="AT88" s="3708"/>
      <c r="AU88" s="3709"/>
      <c r="AV88" s="3710"/>
      <c r="AW88" s="3708"/>
      <c r="AX88" s="3709"/>
      <c r="AY88" s="3710"/>
      <c r="AZ88" s="3708"/>
      <c r="BA88" s="3709"/>
      <c r="BB88" s="3710"/>
      <c r="BC88" s="3665"/>
      <c r="BD88" s="3665"/>
      <c r="BE88" s="3665"/>
      <c r="BF88" s="3635"/>
      <c r="BG88" s="3635"/>
      <c r="BH88" s="3636"/>
      <c r="BI88" s="3652" t="e">
        <f>ROUND(AVERAGE(BI60,BI63,BI66,BI69,BI72,BI75,BI78,BI81,BI84),0)</f>
        <v>#DIV/0!</v>
      </c>
      <c r="BJ88" s="3653"/>
      <c r="BK88" s="3654"/>
      <c r="BL88" s="3640"/>
      <c r="BM88" s="3641"/>
      <c r="BN88" s="3641"/>
      <c r="BO88" s="3642"/>
      <c r="BP88" s="3646"/>
      <c r="BQ88" s="3647"/>
      <c r="BR88" s="3647"/>
      <c r="BS88" s="3647"/>
      <c r="BT88" s="3648"/>
      <c r="BV88" s="40" t="s">
        <v>1204</v>
      </c>
    </row>
    <row r="89" spans="1:74" s="40" customFormat="1" ht="12" customHeight="1">
      <c r="B89" s="3740" t="s">
        <v>1218</v>
      </c>
      <c r="C89" s="3741"/>
      <c r="D89" s="3741"/>
      <c r="E89" s="3741"/>
      <c r="F89" s="3744">
        <f>SUM(F40,F87)</f>
        <v>0</v>
      </c>
      <c r="G89" s="3603"/>
      <c r="H89" s="3603"/>
      <c r="I89" s="3603"/>
      <c r="J89" s="3604"/>
      <c r="K89" s="907"/>
      <c r="L89" s="907"/>
      <c r="M89" s="895"/>
      <c r="N89" s="3199"/>
      <c r="O89" s="3199"/>
      <c r="P89" s="3199"/>
      <c r="Q89" s="2495"/>
      <c r="R89" s="2495"/>
      <c r="S89" s="3734"/>
      <c r="T89" s="3734"/>
      <c r="U89" s="3734"/>
      <c r="V89" s="3734"/>
      <c r="W89" s="811"/>
      <c r="X89" s="965"/>
      <c r="Y89" s="966"/>
      <c r="Z89" s="965"/>
      <c r="AA89" s="3736"/>
      <c r="AB89" s="3736"/>
      <c r="AC89" s="3736"/>
      <c r="AD89" s="3736"/>
      <c r="AE89" s="3737"/>
      <c r="AF89" s="3715" t="e">
        <f>ROUND(SUMIF($A$14:$A84,#REF!,$AF$14:$AI84)/$BL89,0)</f>
        <v>#DIV/0!</v>
      </c>
      <c r="AG89" s="3716"/>
      <c r="AH89" s="3716"/>
      <c r="AI89" s="3717"/>
      <c r="AJ89" s="3721" t="e">
        <f>ROUND(SUMIF($A$14:$A84,#REF!,$AJ$14:$AM84)/$BL89,0)</f>
        <v>#DIV/0!</v>
      </c>
      <c r="AK89" s="3716"/>
      <c r="AL89" s="3716"/>
      <c r="AM89" s="3717"/>
      <c r="AN89" s="3655"/>
      <c r="AO89" s="3656"/>
      <c r="AP89" s="3657"/>
      <c r="AQ89" s="3655"/>
      <c r="AR89" s="3656"/>
      <c r="AS89" s="3657"/>
      <c r="AT89" s="3711"/>
      <c r="AU89" s="3712"/>
      <c r="AV89" s="3713"/>
      <c r="AW89" s="3711"/>
      <c r="AX89" s="3712"/>
      <c r="AY89" s="3713"/>
      <c r="AZ89" s="3711"/>
      <c r="BA89" s="3712"/>
      <c r="BB89" s="3713"/>
      <c r="BC89" s="3664" t="e">
        <f>ROUND(SUMIF($A$14:$A84,#REF!,$BC$14:$BE84)/$BL89,0)</f>
        <v>#DIV/0!</v>
      </c>
      <c r="BD89" s="3664"/>
      <c r="BE89" s="3664"/>
      <c r="BF89" s="3727" t="e">
        <f>ROUND(SUMIF($A$14:$A84,#REF!,$BF$14:$BH84)/$BL89,0)</f>
        <v>#DIV/0!</v>
      </c>
      <c r="BG89" s="3727"/>
      <c r="BH89" s="3728"/>
      <c r="BI89" s="3731" t="e">
        <f>ROUND(SUM(BI14,BI17,BI20,BI23,BI26,BI29,BI32,BI35,BI58,BI61,BI64,BI67,BI70,BI73,BI76,BI79,BI82)/BL89,0)</f>
        <v>#DIV/0!</v>
      </c>
      <c r="BJ89" s="3732"/>
      <c r="BK89" s="3733"/>
      <c r="BL89" s="3640">
        <f>BL40+BL87</f>
        <v>0</v>
      </c>
      <c r="BM89" s="3641"/>
      <c r="BN89" s="3641"/>
      <c r="BO89" s="3642"/>
      <c r="BP89" s="3643" t="e">
        <f>ROUND((BI89/BI90)*100,1)</f>
        <v>#DIV/0!</v>
      </c>
      <c r="BQ89" s="3644"/>
      <c r="BR89" s="3644"/>
      <c r="BS89" s="3644"/>
      <c r="BT89" s="3645"/>
      <c r="BV89" s="40" t="s">
        <v>1208</v>
      </c>
    </row>
    <row r="90" spans="1:74" s="40" customFormat="1" ht="12" customHeight="1">
      <c r="B90" s="3742"/>
      <c r="C90" s="3743"/>
      <c r="D90" s="3743"/>
      <c r="E90" s="3743"/>
      <c r="F90" s="3745"/>
      <c r="G90" s="3606"/>
      <c r="H90" s="3606"/>
      <c r="I90" s="3606"/>
      <c r="J90" s="3607"/>
      <c r="K90" s="929"/>
      <c r="L90" s="929"/>
      <c r="M90" s="578"/>
      <c r="N90" s="2399"/>
      <c r="O90" s="2399"/>
      <c r="P90" s="2399"/>
      <c r="Q90" s="2501"/>
      <c r="R90" s="2501"/>
      <c r="S90" s="3735"/>
      <c r="T90" s="3735"/>
      <c r="U90" s="3735"/>
      <c r="V90" s="3735"/>
      <c r="W90" s="932"/>
      <c r="X90" s="970"/>
      <c r="Y90" s="932"/>
      <c r="Z90" s="970"/>
      <c r="AA90" s="3738"/>
      <c r="AB90" s="3738"/>
      <c r="AC90" s="3738"/>
      <c r="AD90" s="3738"/>
      <c r="AE90" s="3739"/>
      <c r="AF90" s="3718"/>
      <c r="AG90" s="3719"/>
      <c r="AH90" s="3719"/>
      <c r="AI90" s="3720"/>
      <c r="AJ90" s="3722"/>
      <c r="AK90" s="3719"/>
      <c r="AL90" s="3719"/>
      <c r="AM90" s="3720"/>
      <c r="AN90" s="3658"/>
      <c r="AO90" s="3659"/>
      <c r="AP90" s="3660"/>
      <c r="AQ90" s="3658"/>
      <c r="AR90" s="3659"/>
      <c r="AS90" s="3660"/>
      <c r="AT90" s="3708"/>
      <c r="AU90" s="3709"/>
      <c r="AV90" s="3710"/>
      <c r="AW90" s="3708"/>
      <c r="AX90" s="3709"/>
      <c r="AY90" s="3710"/>
      <c r="AZ90" s="3708"/>
      <c r="BA90" s="3709"/>
      <c r="BB90" s="3710"/>
      <c r="BC90" s="3665"/>
      <c r="BD90" s="3665"/>
      <c r="BE90" s="3665"/>
      <c r="BF90" s="3729"/>
      <c r="BG90" s="3729"/>
      <c r="BH90" s="3730"/>
      <c r="BI90" s="3724" t="e">
        <f>ROUND(SUM(BI16,BI19,BI22,BI25,BI28,BI31,BI34,BI37,BI60,BI63,BI66,BI69,BI72,BI75,BI78,BI81,BI84)/BL89,0)</f>
        <v>#DIV/0!</v>
      </c>
      <c r="BJ90" s="3725"/>
      <c r="BK90" s="3726"/>
      <c r="BL90" s="3640"/>
      <c r="BM90" s="3641"/>
      <c r="BN90" s="3641"/>
      <c r="BO90" s="3642"/>
      <c r="BP90" s="3646"/>
      <c r="BQ90" s="3647"/>
      <c r="BR90" s="3647"/>
      <c r="BS90" s="3647"/>
      <c r="BT90" s="3648"/>
      <c r="BV90" s="40" t="s">
        <v>35</v>
      </c>
    </row>
    <row r="91" spans="1:74" s="40" customFormat="1" ht="12" customHeight="1">
      <c r="B91" s="456"/>
      <c r="C91" s="427"/>
      <c r="D91" s="427"/>
      <c r="E91" s="427"/>
      <c r="F91" s="457"/>
      <c r="G91" s="457"/>
      <c r="H91" s="457"/>
      <c r="I91" s="457"/>
      <c r="J91" s="457"/>
      <c r="K91" s="457"/>
      <c r="L91" s="457"/>
      <c r="M91" s="631"/>
      <c r="N91" s="631"/>
      <c r="O91" s="631"/>
      <c r="P91" s="631"/>
      <c r="Q91" s="456"/>
      <c r="R91" s="456"/>
      <c r="S91" s="956"/>
      <c r="T91" s="956"/>
      <c r="U91" s="956"/>
      <c r="V91" s="956"/>
      <c r="W91" s="57"/>
      <c r="X91" s="959"/>
      <c r="Y91" s="57"/>
      <c r="Z91" s="959"/>
      <c r="AA91" s="57"/>
      <c r="AB91" s="959"/>
      <c r="AC91" s="975"/>
      <c r="AD91" s="975"/>
      <c r="AE91" s="975"/>
      <c r="AF91" s="976"/>
      <c r="AG91" s="976"/>
      <c r="AH91" s="976"/>
      <c r="AI91" s="976"/>
      <c r="AJ91" s="976"/>
      <c r="AK91" s="976"/>
      <c r="AL91" s="976"/>
      <c r="AM91" s="976"/>
      <c r="AN91" s="977"/>
      <c r="AO91" s="977"/>
      <c r="AP91" s="977"/>
      <c r="AQ91" s="977"/>
      <c r="AR91" s="977"/>
      <c r="AS91" s="977"/>
      <c r="AT91" s="978"/>
      <c r="AU91" s="978"/>
      <c r="AV91" s="978"/>
      <c r="AW91" s="978"/>
      <c r="AX91" s="978"/>
      <c r="AY91" s="978"/>
      <c r="AZ91" s="978"/>
      <c r="BA91" s="978"/>
      <c r="BB91" s="978"/>
      <c r="BC91" s="979"/>
      <c r="BD91" s="979"/>
      <c r="BE91" s="979"/>
      <c r="BF91" s="980"/>
      <c r="BG91" s="980"/>
      <c r="BH91" s="980"/>
      <c r="BI91" s="898"/>
      <c r="BJ91" s="898"/>
      <c r="BK91" s="898"/>
      <c r="BL91" s="898"/>
      <c r="BM91" s="898"/>
      <c r="BN91" s="898"/>
      <c r="BO91" s="898"/>
      <c r="BP91" s="981"/>
      <c r="BQ91" s="981"/>
      <c r="BR91" s="981"/>
      <c r="BS91" s="981"/>
      <c r="BT91" s="981"/>
      <c r="BV91" s="40" t="s">
        <v>1211</v>
      </c>
    </row>
    <row r="92" spans="1:74" s="40" customFormat="1" ht="12" customHeight="1">
      <c r="B92" s="40" t="s">
        <v>1205</v>
      </c>
      <c r="C92" s="361"/>
      <c r="D92" s="972" t="s">
        <v>1206</v>
      </c>
      <c r="E92" s="135" t="s">
        <v>1207</v>
      </c>
      <c r="F92" s="135"/>
      <c r="G92" s="135"/>
      <c r="H92" s="13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c r="AR92" s="135"/>
      <c r="AS92" s="135"/>
      <c r="AT92" s="135"/>
      <c r="AU92" s="135"/>
      <c r="AV92" s="135"/>
      <c r="AW92" s="135"/>
      <c r="AX92" s="135"/>
      <c r="AY92" s="135"/>
      <c r="AZ92" s="135"/>
      <c r="BA92" s="135"/>
      <c r="BB92" s="135"/>
      <c r="BC92" s="135"/>
      <c r="BD92" s="135"/>
      <c r="BE92" s="194"/>
      <c r="BF92" s="194"/>
      <c r="BG92" s="194"/>
      <c r="BH92" s="194"/>
      <c r="BI92" s="194"/>
      <c r="BJ92" s="194"/>
      <c r="BK92" s="194"/>
      <c r="BL92" s="194"/>
      <c r="BM92" s="194"/>
      <c r="BN92" s="194"/>
      <c r="BO92" s="194"/>
      <c r="BP92" s="194"/>
      <c r="BQ92" s="194"/>
      <c r="BV92" s="40" t="s">
        <v>1214</v>
      </c>
    </row>
    <row r="93" spans="1:74" s="40" customFormat="1" ht="12" customHeight="1">
      <c r="D93" s="972" t="s">
        <v>1209</v>
      </c>
      <c r="E93" s="2016" t="s">
        <v>1210</v>
      </c>
      <c r="F93" s="2016"/>
      <c r="G93" s="2016"/>
      <c r="H93" s="2016"/>
      <c r="I93" s="2016"/>
      <c r="J93" s="2016"/>
      <c r="K93" s="2016"/>
      <c r="L93" s="2016"/>
      <c r="M93" s="2016"/>
      <c r="N93" s="2016"/>
      <c r="O93" s="2016"/>
      <c r="P93" s="2016"/>
      <c r="Q93" s="2016"/>
      <c r="R93" s="2016"/>
      <c r="S93" s="2016"/>
      <c r="T93" s="2016"/>
      <c r="U93" s="2016"/>
      <c r="V93" s="2016"/>
      <c r="W93" s="2016"/>
      <c r="X93" s="2016"/>
      <c r="Y93" s="2016"/>
      <c r="Z93" s="2016"/>
      <c r="AA93" s="2016"/>
      <c r="AB93" s="2016"/>
      <c r="AC93" s="2016"/>
      <c r="AD93" s="2016"/>
      <c r="AE93" s="2016"/>
      <c r="AF93" s="2016"/>
      <c r="AG93" s="2016"/>
      <c r="AH93" s="2016"/>
      <c r="AI93" s="2016"/>
      <c r="AJ93" s="2016"/>
      <c r="AK93" s="2016"/>
      <c r="AL93" s="2016"/>
      <c r="AM93" s="2016"/>
      <c r="AN93" s="2016"/>
      <c r="AO93" s="2016"/>
      <c r="AP93" s="2016"/>
      <c r="AQ93" s="2016"/>
      <c r="AR93" s="2016"/>
      <c r="AS93" s="2016"/>
      <c r="AT93" s="2016"/>
      <c r="AU93" s="2016"/>
      <c r="AV93" s="2016"/>
      <c r="AW93" s="2016"/>
      <c r="AX93" s="2016"/>
      <c r="AY93" s="2016"/>
      <c r="AZ93" s="2016"/>
      <c r="BA93" s="2016"/>
      <c r="BB93" s="2016"/>
      <c r="BC93" s="2016"/>
      <c r="BD93" s="2016"/>
      <c r="BE93" s="2016"/>
      <c r="BF93" s="2016"/>
      <c r="BG93" s="2016"/>
      <c r="BH93" s="2016"/>
      <c r="BI93" s="2016"/>
      <c r="BJ93" s="2016"/>
      <c r="BK93" s="2016"/>
      <c r="BL93" s="2016"/>
      <c r="BM93" s="2016"/>
      <c r="BN93" s="2016"/>
      <c r="BO93" s="2016"/>
      <c r="BP93" s="2016"/>
      <c r="BQ93" s="2016"/>
    </row>
    <row r="94" spans="1:74" ht="12" customHeight="1">
      <c r="A94" s="40"/>
      <c r="B94" s="40"/>
      <c r="C94" s="40"/>
      <c r="D94" s="972"/>
      <c r="E94" s="2016"/>
      <c r="F94" s="2016"/>
      <c r="G94" s="2016"/>
      <c r="H94" s="2016"/>
      <c r="I94" s="2016"/>
      <c r="J94" s="2016"/>
      <c r="K94" s="2016"/>
      <c r="L94" s="2016"/>
      <c r="M94" s="2016"/>
      <c r="N94" s="2016"/>
      <c r="O94" s="2016"/>
      <c r="P94" s="2016"/>
      <c r="Q94" s="2016"/>
      <c r="R94" s="2016"/>
      <c r="S94" s="2016"/>
      <c r="T94" s="2016"/>
      <c r="U94" s="2016"/>
      <c r="V94" s="2016"/>
      <c r="W94" s="2016"/>
      <c r="X94" s="2016"/>
      <c r="Y94" s="2016"/>
      <c r="Z94" s="2016"/>
      <c r="AA94" s="2016"/>
      <c r="AB94" s="2016"/>
      <c r="AC94" s="2016"/>
      <c r="AD94" s="2016"/>
      <c r="AE94" s="2016"/>
      <c r="AF94" s="2016"/>
      <c r="AG94" s="2016"/>
      <c r="AH94" s="2016"/>
      <c r="AI94" s="2016"/>
      <c r="AJ94" s="2016"/>
      <c r="AK94" s="2016"/>
      <c r="AL94" s="2016"/>
      <c r="AM94" s="2016"/>
      <c r="AN94" s="2016"/>
      <c r="AO94" s="2016"/>
      <c r="AP94" s="2016"/>
      <c r="AQ94" s="2016"/>
      <c r="AR94" s="2016"/>
      <c r="AS94" s="2016"/>
      <c r="AT94" s="2016"/>
      <c r="AU94" s="2016"/>
      <c r="AV94" s="2016"/>
      <c r="AW94" s="2016"/>
      <c r="AX94" s="2016"/>
      <c r="AY94" s="2016"/>
      <c r="AZ94" s="2016"/>
      <c r="BA94" s="2016"/>
      <c r="BB94" s="2016"/>
      <c r="BC94" s="2016"/>
      <c r="BD94" s="2016"/>
      <c r="BE94" s="2016"/>
      <c r="BF94" s="2016"/>
      <c r="BG94" s="2016"/>
      <c r="BH94" s="2016"/>
      <c r="BI94" s="2016"/>
      <c r="BJ94" s="2016"/>
      <c r="BK94" s="2016"/>
      <c r="BL94" s="2016"/>
      <c r="BM94" s="2016"/>
      <c r="BN94" s="2016"/>
      <c r="BO94" s="2016"/>
      <c r="BP94" s="2016"/>
      <c r="BQ94" s="2016"/>
      <c r="BR94" s="40"/>
      <c r="BS94" s="40"/>
      <c r="BT94" s="40"/>
    </row>
    <row r="95" spans="1:74" ht="12" customHeight="1">
      <c r="B95" s="40"/>
      <c r="C95" s="40"/>
      <c r="D95" s="972" t="s">
        <v>1212</v>
      </c>
      <c r="E95" s="42" t="s">
        <v>1213</v>
      </c>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0"/>
      <c r="BS95" s="40"/>
      <c r="BT95" s="40"/>
    </row>
    <row r="96" spans="1:74" ht="13.5" customHeight="1">
      <c r="B96" s="40"/>
      <c r="C96" s="40"/>
      <c r="D96" s="972" t="s">
        <v>1215</v>
      </c>
      <c r="E96" s="3632" t="s">
        <v>1423</v>
      </c>
      <c r="F96" s="3632"/>
      <c r="G96" s="3632"/>
      <c r="H96" s="3632"/>
      <c r="I96" s="3632"/>
      <c r="J96" s="3632"/>
      <c r="K96" s="3632"/>
      <c r="L96" s="3632"/>
      <c r="M96" s="3632"/>
      <c r="N96" s="3632"/>
      <c r="O96" s="3632"/>
      <c r="P96" s="3632"/>
      <c r="Q96" s="3632"/>
      <c r="R96" s="3632"/>
      <c r="S96" s="3632"/>
      <c r="T96" s="3632"/>
      <c r="U96" s="3632"/>
      <c r="V96" s="3632"/>
      <c r="W96" s="3632"/>
      <c r="X96" s="3632"/>
      <c r="Y96" s="3632"/>
      <c r="Z96" s="3632"/>
      <c r="AA96" s="3632"/>
      <c r="AB96" s="3632"/>
      <c r="AC96" s="3632"/>
      <c r="AD96" s="3632"/>
      <c r="AE96" s="3632"/>
      <c r="AF96" s="3632"/>
      <c r="AG96" s="3632"/>
      <c r="AH96" s="3632"/>
      <c r="AI96" s="3632"/>
      <c r="AJ96" s="3632"/>
      <c r="AK96" s="3632"/>
      <c r="AL96" s="3632"/>
      <c r="AM96" s="3632"/>
      <c r="AN96" s="3632"/>
      <c r="AO96" s="3632"/>
      <c r="AP96" s="3632"/>
      <c r="AQ96" s="3632"/>
      <c r="AR96" s="3632"/>
      <c r="AS96" s="3632"/>
      <c r="AT96" s="3632"/>
      <c r="AU96" s="3632"/>
      <c r="AV96" s="3632"/>
      <c r="AW96" s="3632"/>
      <c r="AX96" s="3632"/>
      <c r="AY96" s="3632"/>
      <c r="AZ96" s="3632"/>
      <c r="BA96" s="3632"/>
      <c r="BB96" s="3632"/>
      <c r="BC96" s="3632"/>
      <c r="BD96" s="3632"/>
      <c r="BE96" s="3632"/>
      <c r="BF96" s="3632"/>
      <c r="BG96" s="3632"/>
      <c r="BH96" s="3632"/>
      <c r="BI96" s="3632"/>
      <c r="BJ96" s="3632"/>
      <c r="BK96" s="3632"/>
      <c r="BL96" s="3632"/>
      <c r="BM96" s="3632"/>
      <c r="BN96" s="3632"/>
      <c r="BO96" s="3632"/>
      <c r="BP96" s="3632"/>
      <c r="BQ96" s="3632"/>
      <c r="BR96" s="40"/>
      <c r="BS96" s="40"/>
      <c r="BT96" s="40"/>
    </row>
    <row r="97" spans="1:74" ht="13.5" customHeight="1">
      <c r="B97" s="40"/>
      <c r="C97" s="40"/>
      <c r="D97" s="972" t="s">
        <v>1216</v>
      </c>
      <c r="E97" s="3632" t="s">
        <v>1219</v>
      </c>
      <c r="F97" s="3632"/>
      <c r="G97" s="3632"/>
      <c r="H97" s="3632"/>
      <c r="I97" s="3632"/>
      <c r="J97" s="3632"/>
      <c r="K97" s="3632"/>
      <c r="L97" s="3632"/>
      <c r="M97" s="3632"/>
      <c r="N97" s="3632"/>
      <c r="O97" s="3632"/>
      <c r="P97" s="3632"/>
      <c r="Q97" s="3632"/>
      <c r="R97" s="3632"/>
      <c r="S97" s="3632"/>
      <c r="T97" s="3632"/>
      <c r="U97" s="3632"/>
      <c r="V97" s="3632"/>
      <c r="W97" s="3632"/>
      <c r="X97" s="3632"/>
      <c r="Y97" s="3632"/>
      <c r="Z97" s="3632"/>
      <c r="AA97" s="3632"/>
      <c r="AB97" s="3632"/>
      <c r="AC97" s="3632"/>
      <c r="AD97" s="3632"/>
      <c r="AE97" s="3632"/>
      <c r="AF97" s="3632"/>
      <c r="AG97" s="3632"/>
      <c r="AH97" s="3632"/>
      <c r="AI97" s="3632"/>
      <c r="AJ97" s="3632"/>
      <c r="AK97" s="3632"/>
      <c r="AL97" s="3632"/>
      <c r="AM97" s="3632"/>
      <c r="AN97" s="3632"/>
      <c r="AO97" s="3632"/>
      <c r="AP97" s="3632"/>
      <c r="AQ97" s="3632"/>
      <c r="AR97" s="3632"/>
      <c r="AS97" s="3632"/>
      <c r="AT97" s="3632"/>
      <c r="AU97" s="3632"/>
      <c r="AV97" s="3632"/>
      <c r="AW97" s="3632"/>
      <c r="AX97" s="3632"/>
      <c r="AY97" s="3632"/>
      <c r="AZ97" s="3632"/>
      <c r="BA97" s="3632"/>
      <c r="BB97" s="3632"/>
      <c r="BC97" s="3632"/>
      <c r="BD97" s="3632"/>
      <c r="BE97" s="3632"/>
      <c r="BF97" s="3632"/>
      <c r="BG97" s="3632"/>
      <c r="BH97" s="3632"/>
      <c r="BI97" s="3632"/>
      <c r="BJ97" s="429"/>
      <c r="BK97" s="429"/>
      <c r="BL97" s="429"/>
      <c r="BM97" s="429"/>
      <c r="BN97" s="429"/>
      <c r="BO97" s="429"/>
      <c r="BP97" s="429"/>
      <c r="BQ97" s="429"/>
      <c r="BR97" s="40"/>
      <c r="BS97" s="40"/>
      <c r="BT97" s="40"/>
    </row>
    <row r="98" spans="1:74" ht="18.75" customHeight="1">
      <c r="B98" s="1872" t="s">
        <v>1378</v>
      </c>
      <c r="C98" s="1872"/>
      <c r="D98" s="1872"/>
      <c r="E98" s="1872"/>
      <c r="F98" s="1872"/>
      <c r="G98" s="1872"/>
      <c r="H98" s="1872"/>
      <c r="I98" s="1872"/>
      <c r="J98" s="1872"/>
      <c r="K98" s="1872"/>
      <c r="L98" s="1872"/>
      <c r="M98" s="1872"/>
      <c r="N98" s="1872"/>
      <c r="O98" s="1872"/>
      <c r="P98" s="1872"/>
      <c r="Q98" s="1872"/>
      <c r="R98" s="1872"/>
      <c r="S98" s="1872"/>
      <c r="T98" s="1872"/>
      <c r="U98" s="1872"/>
      <c r="V98" s="1872"/>
      <c r="W98" s="1872"/>
      <c r="X98" s="1872"/>
      <c r="Y98" s="1872"/>
      <c r="Z98" s="1872"/>
      <c r="AA98" s="1872"/>
      <c r="AB98" s="1872"/>
      <c r="AC98" s="1872"/>
      <c r="AD98" s="1872"/>
      <c r="AE98" s="1872"/>
      <c r="AF98" s="1872"/>
      <c r="AG98" s="1872"/>
      <c r="AH98" s="1872"/>
      <c r="AI98" s="1872"/>
      <c r="AJ98" s="1872"/>
      <c r="AK98" s="1872"/>
      <c r="AL98" s="1872"/>
      <c r="AM98" s="1872"/>
      <c r="AN98" s="1872"/>
      <c r="AO98" s="1872"/>
      <c r="AP98" s="1872"/>
      <c r="AQ98" s="1872"/>
      <c r="AR98" s="1872"/>
      <c r="AS98" s="1872"/>
      <c r="AT98" s="1872"/>
      <c r="AU98" s="1872"/>
      <c r="AV98" s="1872"/>
      <c r="AW98" s="1872"/>
      <c r="AX98" s="1872"/>
      <c r="AY98" s="1872"/>
      <c r="AZ98" s="1872"/>
      <c r="BA98" s="1872"/>
      <c r="BB98" s="1872"/>
      <c r="BC98" s="1872"/>
      <c r="BD98" s="1872"/>
      <c r="BE98" s="1872"/>
      <c r="BF98" s="1872"/>
      <c r="BG98" s="1872"/>
      <c r="BH98" s="1872"/>
      <c r="BI98" s="1872"/>
      <c r="BJ98" s="1872"/>
      <c r="BK98" s="1872"/>
      <c r="BL98" s="1872"/>
      <c r="BM98" s="1872"/>
      <c r="BN98" s="1872"/>
      <c r="BO98" s="1872"/>
      <c r="BP98" s="1872"/>
      <c r="BQ98" s="1872"/>
    </row>
    <row r="99" spans="1:74" s="40" customFormat="1" ht="12.95" customHeight="1">
      <c r="A99" s="5"/>
      <c r="B99" s="142" t="s">
        <v>1140</v>
      </c>
      <c r="C99" s="142"/>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5"/>
      <c r="AK99" s="5"/>
      <c r="AL99" s="5"/>
      <c r="AM99" s="5"/>
      <c r="AN99" s="5"/>
      <c r="AO99" s="5"/>
      <c r="AP99" s="5"/>
      <c r="AQ99" s="5"/>
      <c r="AR99" s="5"/>
      <c r="AS99" s="5"/>
      <c r="AT99" s="5"/>
      <c r="AU99" s="5"/>
      <c r="AV99" s="5"/>
      <c r="AW99" s="5"/>
      <c r="AX99" s="5"/>
      <c r="AY99" s="5"/>
      <c r="AZ99" s="5"/>
      <c r="BA99" s="5"/>
      <c r="BB99" s="5"/>
      <c r="BC99" s="5"/>
      <c r="BD99" s="5"/>
      <c r="BE99" s="3201" t="s">
        <v>557</v>
      </c>
      <c r="BF99" s="3201"/>
      <c r="BG99" s="3201"/>
      <c r="BH99" s="3201"/>
      <c r="BI99" s="3201"/>
      <c r="BJ99" s="3201"/>
      <c r="BK99" s="3201"/>
      <c r="BL99" s="3202"/>
      <c r="BM99" s="3202"/>
      <c r="BN99" s="3203" t="s">
        <v>542</v>
      </c>
      <c r="BO99" s="3203"/>
      <c r="BP99" s="3203"/>
      <c r="BQ99" s="3203"/>
      <c r="BR99" s="3203"/>
      <c r="BS99" s="3203"/>
      <c r="BT99" s="5"/>
      <c r="BV99" s="5"/>
    </row>
    <row r="100" spans="1:74" s="40" customFormat="1" ht="15" customHeight="1" thickBot="1">
      <c r="B100" s="142"/>
      <c r="C100" s="142"/>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row>
    <row r="101" spans="1:74" s="40" customFormat="1" ht="15" customHeight="1">
      <c r="B101" s="3212" t="s">
        <v>1142</v>
      </c>
      <c r="C101" s="3177" t="s">
        <v>1376</v>
      </c>
      <c r="D101" s="3178"/>
      <c r="E101" s="3179"/>
      <c r="F101" s="3218" t="s">
        <v>34</v>
      </c>
      <c r="G101" s="3219"/>
      <c r="H101" s="3219"/>
      <c r="I101" s="3219"/>
      <c r="J101" s="3220"/>
      <c r="K101" s="3224" t="s">
        <v>1143</v>
      </c>
      <c r="L101" s="3225"/>
      <c r="M101" s="3225"/>
      <c r="N101" s="3225"/>
      <c r="O101" s="3226"/>
      <c r="P101" s="3174" t="s">
        <v>1144</v>
      </c>
      <c r="Q101" s="3177" t="s">
        <v>1145</v>
      </c>
      <c r="R101" s="3178"/>
      <c r="S101" s="3179"/>
      <c r="T101" s="3174" t="s">
        <v>1146</v>
      </c>
      <c r="U101" s="3174" t="s">
        <v>1147</v>
      </c>
      <c r="V101" s="3331" t="s">
        <v>1148</v>
      </c>
      <c r="W101" s="3332"/>
      <c r="X101" s="3224" t="s">
        <v>1149</v>
      </c>
      <c r="Y101" s="3225"/>
      <c r="Z101" s="3225"/>
      <c r="AA101" s="3225"/>
      <c r="AB101" s="3225"/>
      <c r="AC101" s="3225"/>
      <c r="AD101" s="3225"/>
      <c r="AE101" s="3249"/>
      <c r="AF101" s="3248" t="s">
        <v>1150</v>
      </c>
      <c r="AG101" s="3225"/>
      <c r="AH101" s="3225"/>
      <c r="AI101" s="3225"/>
      <c r="AJ101" s="3225"/>
      <c r="AK101" s="3225"/>
      <c r="AL101" s="3225"/>
      <c r="AM101" s="3225"/>
      <c r="AN101" s="3225"/>
      <c r="AO101" s="3225"/>
      <c r="AP101" s="3225"/>
      <c r="AQ101" s="3225"/>
      <c r="AR101" s="3225"/>
      <c r="AS101" s="3225"/>
      <c r="AT101" s="3225"/>
      <c r="AU101" s="3225"/>
      <c r="AV101" s="3225"/>
      <c r="AW101" s="3225"/>
      <c r="AX101" s="3225"/>
      <c r="AY101" s="3225"/>
      <c r="AZ101" s="3225"/>
      <c r="BA101" s="3225"/>
      <c r="BB101" s="3225"/>
      <c r="BC101" s="3225"/>
      <c r="BD101" s="3225"/>
      <c r="BE101" s="3225"/>
      <c r="BF101" s="3225"/>
      <c r="BG101" s="3225"/>
      <c r="BH101" s="3249"/>
      <c r="BI101" s="3252" t="s">
        <v>1151</v>
      </c>
      <c r="BJ101" s="3253"/>
      <c r="BK101" s="3746"/>
      <c r="BL101" s="3256" t="s">
        <v>1152</v>
      </c>
      <c r="BM101" s="3177" t="s">
        <v>1153</v>
      </c>
      <c r="BN101" s="3178"/>
      <c r="BO101" s="3178"/>
      <c r="BP101" s="3178"/>
      <c r="BQ101" s="3178"/>
      <c r="BR101" s="3178"/>
      <c r="BS101" s="3178"/>
      <c r="BT101" s="3750"/>
    </row>
    <row r="102" spans="1:74" s="40" customFormat="1" ht="15" customHeight="1">
      <c r="B102" s="3213"/>
      <c r="C102" s="3180"/>
      <c r="D102" s="3181"/>
      <c r="E102" s="3182"/>
      <c r="F102" s="3221"/>
      <c r="G102" s="3222"/>
      <c r="H102" s="3222"/>
      <c r="I102" s="3222"/>
      <c r="J102" s="3223"/>
      <c r="K102" s="2497"/>
      <c r="L102" s="2498"/>
      <c r="M102" s="2498"/>
      <c r="N102" s="2498"/>
      <c r="O102" s="2499"/>
      <c r="P102" s="3175"/>
      <c r="Q102" s="3180"/>
      <c r="R102" s="3181"/>
      <c r="S102" s="3182"/>
      <c r="T102" s="3677"/>
      <c r="U102" s="3677"/>
      <c r="V102" s="3333"/>
      <c r="W102" s="3334"/>
      <c r="X102" s="2500"/>
      <c r="Y102" s="2501"/>
      <c r="Z102" s="2501"/>
      <c r="AA102" s="2501"/>
      <c r="AB102" s="2501"/>
      <c r="AC102" s="2501"/>
      <c r="AD102" s="2501"/>
      <c r="AE102" s="3251"/>
      <c r="AF102" s="3250"/>
      <c r="AG102" s="2501"/>
      <c r="AH102" s="2501"/>
      <c r="AI102" s="2501"/>
      <c r="AJ102" s="2501"/>
      <c r="AK102" s="2501"/>
      <c r="AL102" s="2501"/>
      <c r="AM102" s="2501"/>
      <c r="AN102" s="2501"/>
      <c r="AO102" s="2501"/>
      <c r="AP102" s="2501"/>
      <c r="AQ102" s="2501"/>
      <c r="AR102" s="2501"/>
      <c r="AS102" s="2501"/>
      <c r="AT102" s="2501"/>
      <c r="AU102" s="2501"/>
      <c r="AV102" s="2501"/>
      <c r="AW102" s="2501"/>
      <c r="AX102" s="2501"/>
      <c r="AY102" s="2501"/>
      <c r="AZ102" s="2501"/>
      <c r="BA102" s="2501"/>
      <c r="BB102" s="2501"/>
      <c r="BC102" s="2501"/>
      <c r="BD102" s="2501"/>
      <c r="BE102" s="2501"/>
      <c r="BF102" s="2501"/>
      <c r="BG102" s="2501"/>
      <c r="BH102" s="3251"/>
      <c r="BI102" s="3747"/>
      <c r="BJ102" s="3748"/>
      <c r="BK102" s="3749"/>
      <c r="BL102" s="3257"/>
      <c r="BM102" s="3751"/>
      <c r="BN102" s="3752"/>
      <c r="BO102" s="3752"/>
      <c r="BP102" s="3752"/>
      <c r="BQ102" s="3752"/>
      <c r="BR102" s="3752"/>
      <c r="BS102" s="3752"/>
      <c r="BT102" s="3753"/>
    </row>
    <row r="103" spans="1:74" s="40" customFormat="1" ht="15" customHeight="1">
      <c r="B103" s="3213"/>
      <c r="C103" s="3180"/>
      <c r="D103" s="3181"/>
      <c r="E103" s="3182"/>
      <c r="F103" s="3221"/>
      <c r="G103" s="3222"/>
      <c r="H103" s="3222"/>
      <c r="I103" s="3222"/>
      <c r="J103" s="3223"/>
      <c r="K103" s="2497"/>
      <c r="L103" s="2498"/>
      <c r="M103" s="2498"/>
      <c r="N103" s="2498"/>
      <c r="O103" s="2499"/>
      <c r="P103" s="3175"/>
      <c r="Q103" s="3180"/>
      <c r="R103" s="3181"/>
      <c r="S103" s="3182"/>
      <c r="T103" s="3677"/>
      <c r="U103" s="3677"/>
      <c r="V103" s="3333"/>
      <c r="W103" s="3334"/>
      <c r="X103" s="3344" t="s">
        <v>1154</v>
      </c>
      <c r="Y103" s="3345"/>
      <c r="Z103" s="3345"/>
      <c r="AA103" s="3346"/>
      <c r="AB103" s="3347" t="s">
        <v>1155</v>
      </c>
      <c r="AC103" s="3348"/>
      <c r="AD103" s="3347" t="s">
        <v>1156</v>
      </c>
      <c r="AE103" s="3669"/>
      <c r="AF103" s="3356" t="s">
        <v>1157</v>
      </c>
      <c r="AG103" s="2952"/>
      <c r="AH103" s="2952"/>
      <c r="AI103" s="2952"/>
      <c r="AJ103" s="2952"/>
      <c r="AK103" s="2952"/>
      <c r="AL103" s="2952"/>
      <c r="AM103" s="2953"/>
      <c r="AN103" s="2951" t="s">
        <v>1158</v>
      </c>
      <c r="AO103" s="2952"/>
      <c r="AP103" s="2952"/>
      <c r="AQ103" s="2952"/>
      <c r="AR103" s="2952"/>
      <c r="AS103" s="2952"/>
      <c r="AT103" s="2952"/>
      <c r="AU103" s="2952"/>
      <c r="AV103" s="2952"/>
      <c r="AW103" s="2952"/>
      <c r="AX103" s="2952"/>
      <c r="AY103" s="2952"/>
      <c r="AZ103" s="2952"/>
      <c r="BA103" s="2952"/>
      <c r="BB103" s="2952"/>
      <c r="BC103" s="2952"/>
      <c r="BD103" s="2952"/>
      <c r="BE103" s="2953"/>
      <c r="BF103" s="1861" t="s">
        <v>112</v>
      </c>
      <c r="BG103" s="1862"/>
      <c r="BH103" s="3172"/>
      <c r="BI103" s="3273" t="s">
        <v>1159</v>
      </c>
      <c r="BJ103" s="3274"/>
      <c r="BK103" s="3275"/>
      <c r="BL103" s="3257"/>
      <c r="BM103" s="3227" t="s">
        <v>1424</v>
      </c>
      <c r="BN103" s="3228"/>
      <c r="BO103" s="3228"/>
      <c r="BP103" s="3228"/>
      <c r="BQ103" s="3228"/>
      <c r="BR103" s="3228"/>
      <c r="BS103" s="3228"/>
      <c r="BT103" s="3229"/>
    </row>
    <row r="104" spans="1:74" s="40" customFormat="1" ht="14.1" customHeight="1">
      <c r="B104" s="3213"/>
      <c r="C104" s="3180"/>
      <c r="D104" s="3181"/>
      <c r="E104" s="3182"/>
      <c r="F104" s="3236" t="s">
        <v>1160</v>
      </c>
      <c r="G104" s="3237"/>
      <c r="H104" s="3237"/>
      <c r="I104" s="3240" t="s">
        <v>1161</v>
      </c>
      <c r="J104" s="3241"/>
      <c r="K104" s="2497"/>
      <c r="L104" s="2498"/>
      <c r="M104" s="2498"/>
      <c r="N104" s="2498"/>
      <c r="O104" s="2499"/>
      <c r="P104" s="3175"/>
      <c r="Q104" s="3180"/>
      <c r="R104" s="3181"/>
      <c r="S104" s="3182"/>
      <c r="T104" s="3677"/>
      <c r="U104" s="3677"/>
      <c r="V104" s="3333"/>
      <c r="W104" s="3334"/>
      <c r="X104" s="3198" t="s">
        <v>1162</v>
      </c>
      <c r="Y104" s="3199"/>
      <c r="Z104" s="3198" t="s">
        <v>1163</v>
      </c>
      <c r="AA104" s="3200"/>
      <c r="AB104" s="3349"/>
      <c r="AC104" s="3350"/>
      <c r="AD104" s="3349"/>
      <c r="AE104" s="3670"/>
      <c r="AF104" s="3244" t="s">
        <v>1164</v>
      </c>
      <c r="AG104" s="2495"/>
      <c r="AH104" s="2495"/>
      <c r="AI104" s="2496"/>
      <c r="AJ104" s="3198" t="s">
        <v>1165</v>
      </c>
      <c r="AK104" s="2495"/>
      <c r="AL104" s="2495"/>
      <c r="AM104" s="2496"/>
      <c r="AN104" s="3246" t="s">
        <v>1166</v>
      </c>
      <c r="AO104" s="3247"/>
      <c r="AP104" s="2908"/>
      <c r="AQ104" s="3246" t="s">
        <v>1167</v>
      </c>
      <c r="AR104" s="3247"/>
      <c r="AS104" s="2908"/>
      <c r="AT104" s="3195" t="s">
        <v>1168</v>
      </c>
      <c r="AU104" s="3196"/>
      <c r="AV104" s="3197"/>
      <c r="AW104" s="3195" t="s">
        <v>1169</v>
      </c>
      <c r="AX104" s="3196"/>
      <c r="AY104" s="3197"/>
      <c r="AZ104" s="3195" t="s">
        <v>1170</v>
      </c>
      <c r="BA104" s="3196"/>
      <c r="BB104" s="3197"/>
      <c r="BC104" s="3198" t="s">
        <v>1171</v>
      </c>
      <c r="BD104" s="3199"/>
      <c r="BE104" s="3199"/>
      <c r="BF104" s="1851"/>
      <c r="BG104" s="1852"/>
      <c r="BH104" s="3173"/>
      <c r="BI104" s="3276"/>
      <c r="BJ104" s="3277"/>
      <c r="BK104" s="3278"/>
      <c r="BL104" s="3257"/>
      <c r="BM104" s="3230"/>
      <c r="BN104" s="3231"/>
      <c r="BO104" s="3231"/>
      <c r="BP104" s="3231"/>
      <c r="BQ104" s="3231"/>
      <c r="BR104" s="3231"/>
      <c r="BS104" s="3231"/>
      <c r="BT104" s="3232"/>
    </row>
    <row r="105" spans="1:74" s="40" customFormat="1" ht="14.1" customHeight="1">
      <c r="B105" s="3213"/>
      <c r="C105" s="3180"/>
      <c r="D105" s="3181"/>
      <c r="E105" s="3182"/>
      <c r="F105" s="3236"/>
      <c r="G105" s="3237"/>
      <c r="H105" s="3237"/>
      <c r="I105" s="3240"/>
      <c r="J105" s="3241"/>
      <c r="K105" s="2497"/>
      <c r="L105" s="2498"/>
      <c r="M105" s="2498"/>
      <c r="N105" s="2498"/>
      <c r="O105" s="2499"/>
      <c r="P105" s="3175"/>
      <c r="Q105" s="3262" t="s">
        <v>1172</v>
      </c>
      <c r="R105" s="3263"/>
      <c r="S105" s="3264"/>
      <c r="T105" s="3677"/>
      <c r="U105" s="3677"/>
      <c r="V105" s="3333"/>
      <c r="W105" s="3334"/>
      <c r="X105" s="3180"/>
      <c r="Y105" s="3181"/>
      <c r="Z105" s="3180"/>
      <c r="AA105" s="3182"/>
      <c r="AB105" s="3349"/>
      <c r="AC105" s="3350"/>
      <c r="AD105" s="3349"/>
      <c r="AE105" s="3670"/>
      <c r="AF105" s="3245"/>
      <c r="AG105" s="2498"/>
      <c r="AH105" s="2498"/>
      <c r="AI105" s="2499"/>
      <c r="AJ105" s="2497"/>
      <c r="AK105" s="2498"/>
      <c r="AL105" s="2498"/>
      <c r="AM105" s="2499"/>
      <c r="AN105" s="3265" t="s">
        <v>1173</v>
      </c>
      <c r="AO105" s="2335"/>
      <c r="AP105" s="3266"/>
      <c r="AQ105" s="3265" t="s">
        <v>1174</v>
      </c>
      <c r="AR105" s="2335"/>
      <c r="AS105" s="3266"/>
      <c r="AT105" s="3267" t="s">
        <v>1175</v>
      </c>
      <c r="AU105" s="3268"/>
      <c r="AV105" s="3269"/>
      <c r="AW105" s="3270" t="s">
        <v>1176</v>
      </c>
      <c r="AX105" s="3271"/>
      <c r="AY105" s="3272"/>
      <c r="AZ105" s="3267" t="s">
        <v>1177</v>
      </c>
      <c r="BA105" s="3268"/>
      <c r="BB105" s="3269"/>
      <c r="BC105" s="3180"/>
      <c r="BD105" s="3181"/>
      <c r="BE105" s="3181"/>
      <c r="BF105" s="1851"/>
      <c r="BG105" s="1852"/>
      <c r="BH105" s="3173"/>
      <c r="BI105" s="3204" t="s">
        <v>1178</v>
      </c>
      <c r="BJ105" s="3205"/>
      <c r="BK105" s="3206"/>
      <c r="BL105" s="3257"/>
      <c r="BM105" s="3230"/>
      <c r="BN105" s="3231"/>
      <c r="BO105" s="3231"/>
      <c r="BP105" s="3231"/>
      <c r="BQ105" s="3231"/>
      <c r="BR105" s="3231"/>
      <c r="BS105" s="3231"/>
      <c r="BT105" s="3232"/>
    </row>
    <row r="106" spans="1:74" s="40" customFormat="1" ht="14.1" customHeight="1" thickBot="1">
      <c r="B106" s="3214"/>
      <c r="C106" s="3215"/>
      <c r="D106" s="3216"/>
      <c r="E106" s="3217"/>
      <c r="F106" s="3238"/>
      <c r="G106" s="3239"/>
      <c r="H106" s="3239"/>
      <c r="I106" s="3242"/>
      <c r="J106" s="3243"/>
      <c r="K106" s="3675"/>
      <c r="L106" s="3676"/>
      <c r="M106" s="2949"/>
      <c r="N106" s="2949"/>
      <c r="O106" s="2950"/>
      <c r="P106" s="3176"/>
      <c r="Q106" s="3215"/>
      <c r="R106" s="3216"/>
      <c r="S106" s="3217"/>
      <c r="T106" s="3678"/>
      <c r="U106" s="3678"/>
      <c r="V106" s="3335"/>
      <c r="W106" s="3336"/>
      <c r="X106" s="3215"/>
      <c r="Y106" s="3216"/>
      <c r="Z106" s="3215"/>
      <c r="AA106" s="3217"/>
      <c r="AB106" s="3351"/>
      <c r="AC106" s="3352"/>
      <c r="AD106" s="3351"/>
      <c r="AE106" s="3671"/>
      <c r="AF106" s="899" t="s">
        <v>45</v>
      </c>
      <c r="AG106" s="3357" t="s">
        <v>1179</v>
      </c>
      <c r="AH106" s="3357"/>
      <c r="AI106" s="900" t="s">
        <v>14</v>
      </c>
      <c r="AJ106" s="901" t="s">
        <v>45</v>
      </c>
      <c r="AK106" s="3357" t="s">
        <v>1179</v>
      </c>
      <c r="AL106" s="3357"/>
      <c r="AM106" s="902" t="s">
        <v>14</v>
      </c>
      <c r="AN106" s="3358"/>
      <c r="AO106" s="3359"/>
      <c r="AP106" s="3360"/>
      <c r="AQ106" s="3358" t="s">
        <v>1180</v>
      </c>
      <c r="AR106" s="3359"/>
      <c r="AS106" s="3360"/>
      <c r="AT106" s="3186" t="s">
        <v>1181</v>
      </c>
      <c r="AU106" s="3187"/>
      <c r="AV106" s="3188"/>
      <c r="AW106" s="3189" t="s">
        <v>1182</v>
      </c>
      <c r="AX106" s="3190"/>
      <c r="AY106" s="3191"/>
      <c r="AZ106" s="3189" t="s">
        <v>1183</v>
      </c>
      <c r="BA106" s="3190"/>
      <c r="BB106" s="3191"/>
      <c r="BC106" s="2948" t="s">
        <v>26</v>
      </c>
      <c r="BD106" s="2949"/>
      <c r="BE106" s="2950"/>
      <c r="BF106" s="3192" t="s">
        <v>1184</v>
      </c>
      <c r="BG106" s="3193"/>
      <c r="BH106" s="3194"/>
      <c r="BI106" s="3207"/>
      <c r="BJ106" s="3208"/>
      <c r="BK106" s="3209"/>
      <c r="BL106" s="3258"/>
      <c r="BM106" s="3233"/>
      <c r="BN106" s="3234"/>
      <c r="BO106" s="3234"/>
      <c r="BP106" s="3234"/>
      <c r="BQ106" s="3234"/>
      <c r="BR106" s="3234"/>
      <c r="BS106" s="3234"/>
      <c r="BT106" s="3235"/>
    </row>
    <row r="107" spans="1:74" s="40" customFormat="1" ht="12" customHeight="1" thickTop="1">
      <c r="A107" s="3407" t="str">
        <f>IF(F107="","","○")</f>
        <v/>
      </c>
      <c r="B107" s="3672">
        <v>18</v>
      </c>
      <c r="C107" s="3411"/>
      <c r="D107" s="3412"/>
      <c r="E107" s="3413"/>
      <c r="F107" s="3420"/>
      <c r="G107" s="3421"/>
      <c r="H107" s="3421"/>
      <c r="I107" s="3421"/>
      <c r="J107" s="3422"/>
      <c r="K107" s="3426"/>
      <c r="L107" s="3427"/>
      <c r="M107" s="3427"/>
      <c r="N107" s="3427"/>
      <c r="O107" s="3428"/>
      <c r="P107" s="3435"/>
      <c r="Q107" s="3198"/>
      <c r="R107" s="3199"/>
      <c r="S107" s="3200"/>
      <c r="T107" s="3674"/>
      <c r="U107" s="3674"/>
      <c r="V107" s="3529"/>
      <c r="W107" s="3530"/>
      <c r="X107" s="3535"/>
      <c r="Y107" s="3564"/>
      <c r="Z107" s="3539"/>
      <c r="AA107" s="3541" t="s">
        <v>76</v>
      </c>
      <c r="AB107" s="3543"/>
      <c r="AC107" s="3541" t="s">
        <v>76</v>
      </c>
      <c r="AD107" s="2494"/>
      <c r="AE107" s="3541" t="s">
        <v>76</v>
      </c>
      <c r="AF107" s="3518"/>
      <c r="AG107" s="3519"/>
      <c r="AH107" s="3519"/>
      <c r="AI107" s="3519"/>
      <c r="AJ107" s="3522"/>
      <c r="AK107" s="3519"/>
      <c r="AL107" s="3519"/>
      <c r="AM107" s="3523"/>
      <c r="AN107" s="3666"/>
      <c r="AO107" s="3667"/>
      <c r="AP107" s="3668"/>
      <c r="AQ107" s="3666"/>
      <c r="AR107" s="3667"/>
      <c r="AS107" s="3668"/>
      <c r="AT107" s="3483"/>
      <c r="AU107" s="3484"/>
      <c r="AV107" s="3485"/>
      <c r="AW107" s="3483"/>
      <c r="AX107" s="3484"/>
      <c r="AY107" s="3485"/>
      <c r="AZ107" s="3483"/>
      <c r="BA107" s="3484"/>
      <c r="BB107" s="3485"/>
      <c r="BC107" s="3754">
        <f>SUM(AN107:BB109)</f>
        <v>0</v>
      </c>
      <c r="BD107" s="3755"/>
      <c r="BE107" s="3756"/>
      <c r="BF107" s="3754" t="str">
        <f>IF(AJ107+BC107=0,"",AJ107+BC107)</f>
        <v/>
      </c>
      <c r="BG107" s="3755"/>
      <c r="BH107" s="3759"/>
      <c r="BI107" s="3680"/>
      <c r="BJ107" s="3681"/>
      <c r="BK107" s="3682"/>
      <c r="BL107" s="3364"/>
      <c r="BM107" s="3367"/>
      <c r="BN107" s="3368"/>
      <c r="BO107" s="3368"/>
      <c r="BP107" s="3368"/>
      <c r="BQ107" s="3368"/>
      <c r="BR107" s="3368"/>
      <c r="BS107" s="3368"/>
      <c r="BT107" s="3369"/>
    </row>
    <row r="108" spans="1:74" s="40" customFormat="1" ht="12" customHeight="1">
      <c r="A108" s="3407"/>
      <c r="B108" s="3672"/>
      <c r="C108" s="3414"/>
      <c r="D108" s="3415"/>
      <c r="E108" s="3416"/>
      <c r="F108" s="3423"/>
      <c r="G108" s="3424"/>
      <c r="H108" s="3424"/>
      <c r="I108" s="3424"/>
      <c r="J108" s="3425"/>
      <c r="K108" s="3429"/>
      <c r="L108" s="3430"/>
      <c r="M108" s="3430"/>
      <c r="N108" s="3430"/>
      <c r="O108" s="3431"/>
      <c r="P108" s="3436"/>
      <c r="Q108" s="3180"/>
      <c r="R108" s="3181"/>
      <c r="S108" s="3182"/>
      <c r="T108" s="3439"/>
      <c r="U108" s="3439"/>
      <c r="V108" s="3531"/>
      <c r="W108" s="3532"/>
      <c r="X108" s="3537"/>
      <c r="Y108" s="3565"/>
      <c r="Z108" s="3540"/>
      <c r="AA108" s="3542"/>
      <c r="AB108" s="3544"/>
      <c r="AC108" s="3542"/>
      <c r="AD108" s="2497"/>
      <c r="AE108" s="3542"/>
      <c r="AF108" s="3520"/>
      <c r="AG108" s="3521"/>
      <c r="AH108" s="3521"/>
      <c r="AI108" s="3521"/>
      <c r="AJ108" s="3524"/>
      <c r="AK108" s="3521"/>
      <c r="AL108" s="3521"/>
      <c r="AM108" s="3525"/>
      <c r="AN108" s="3370"/>
      <c r="AO108" s="3371"/>
      <c r="AP108" s="3372"/>
      <c r="AQ108" s="3370"/>
      <c r="AR108" s="3371"/>
      <c r="AS108" s="3372"/>
      <c r="AT108" s="3510"/>
      <c r="AU108" s="3511"/>
      <c r="AV108" s="3512"/>
      <c r="AW108" s="3510"/>
      <c r="AX108" s="3511"/>
      <c r="AY108" s="3512"/>
      <c r="AZ108" s="3510"/>
      <c r="BA108" s="3511"/>
      <c r="BB108" s="3512"/>
      <c r="BC108" s="3469"/>
      <c r="BD108" s="3470"/>
      <c r="BE108" s="3757"/>
      <c r="BF108" s="3469"/>
      <c r="BG108" s="3470"/>
      <c r="BH108" s="3471"/>
      <c r="BI108" s="3683"/>
      <c r="BJ108" s="3684"/>
      <c r="BK108" s="3685"/>
      <c r="BL108" s="3365"/>
      <c r="BM108" s="3513"/>
      <c r="BN108" s="3514"/>
      <c r="BO108" s="3514"/>
      <c r="BP108" s="3514"/>
      <c r="BQ108" s="3514"/>
      <c r="BR108" s="3514"/>
      <c r="BS108" s="3514"/>
      <c r="BT108" s="3515"/>
    </row>
    <row r="109" spans="1:74" s="40" customFormat="1" ht="12" customHeight="1">
      <c r="A109" s="3407"/>
      <c r="B109" s="3673"/>
      <c r="C109" s="3417"/>
      <c r="D109" s="3418"/>
      <c r="E109" s="3419"/>
      <c r="F109" s="3297"/>
      <c r="G109" s="3298"/>
      <c r="H109" s="3298"/>
      <c r="I109" s="3299"/>
      <c r="J109" s="3300"/>
      <c r="K109" s="3432"/>
      <c r="L109" s="3433"/>
      <c r="M109" s="3433"/>
      <c r="N109" s="3433"/>
      <c r="O109" s="3434"/>
      <c r="P109" s="3437"/>
      <c r="Q109" s="3301"/>
      <c r="R109" s="3302"/>
      <c r="S109" s="3303"/>
      <c r="T109" s="3549"/>
      <c r="U109" s="3549"/>
      <c r="V109" s="3553"/>
      <c r="W109" s="3554"/>
      <c r="X109" s="3550"/>
      <c r="Y109" s="3551"/>
      <c r="Z109" s="930"/>
      <c r="AA109" s="931" t="s">
        <v>21</v>
      </c>
      <c r="AB109" s="932"/>
      <c r="AC109" s="931" t="s">
        <v>21</v>
      </c>
      <c r="AD109" s="932"/>
      <c r="AE109" s="931" t="s">
        <v>21</v>
      </c>
      <c r="AF109" s="933" t="s">
        <v>45</v>
      </c>
      <c r="AG109" s="3304"/>
      <c r="AH109" s="3304"/>
      <c r="AI109" s="934" t="s">
        <v>14</v>
      </c>
      <c r="AJ109" s="935" t="s">
        <v>45</v>
      </c>
      <c r="AK109" s="3304"/>
      <c r="AL109" s="3304"/>
      <c r="AM109" s="936" t="s">
        <v>14</v>
      </c>
      <c r="AN109" s="3504"/>
      <c r="AO109" s="3505"/>
      <c r="AP109" s="3506"/>
      <c r="AQ109" s="3504"/>
      <c r="AR109" s="3505"/>
      <c r="AS109" s="3506"/>
      <c r="AT109" s="3504"/>
      <c r="AU109" s="3505"/>
      <c r="AV109" s="3506"/>
      <c r="AW109" s="3504"/>
      <c r="AX109" s="3505"/>
      <c r="AY109" s="3506"/>
      <c r="AZ109" s="3504"/>
      <c r="BA109" s="3505"/>
      <c r="BB109" s="3506"/>
      <c r="BC109" s="3472"/>
      <c r="BD109" s="3473"/>
      <c r="BE109" s="3758"/>
      <c r="BF109" s="3469"/>
      <c r="BG109" s="3470"/>
      <c r="BH109" s="3471"/>
      <c r="BI109" s="3689"/>
      <c r="BJ109" s="3690"/>
      <c r="BK109" s="3691"/>
      <c r="BL109" s="3366"/>
      <c r="BM109" s="3361"/>
      <c r="BN109" s="3362"/>
      <c r="BO109" s="3362"/>
      <c r="BP109" s="3362"/>
      <c r="BQ109" s="3362"/>
      <c r="BR109" s="3362"/>
      <c r="BS109" s="3362"/>
      <c r="BT109" s="3363"/>
    </row>
    <row r="110" spans="1:74" s="40" customFormat="1" ht="12" customHeight="1">
      <c r="A110" s="3407" t="str">
        <f>IF(F110="","","○")</f>
        <v/>
      </c>
      <c r="B110" s="3679">
        <v>19</v>
      </c>
      <c r="C110" s="3411"/>
      <c r="D110" s="3412"/>
      <c r="E110" s="3413"/>
      <c r="F110" s="3420"/>
      <c r="G110" s="3421"/>
      <c r="H110" s="3421"/>
      <c r="I110" s="3421"/>
      <c r="J110" s="3422"/>
      <c r="K110" s="3426"/>
      <c r="L110" s="3427"/>
      <c r="M110" s="3427"/>
      <c r="N110" s="3427"/>
      <c r="O110" s="3428"/>
      <c r="P110" s="3435"/>
      <c r="Q110" s="3198"/>
      <c r="R110" s="3199"/>
      <c r="S110" s="3200"/>
      <c r="T110" s="3439"/>
      <c r="U110" s="3439"/>
      <c r="V110" s="3529"/>
      <c r="W110" s="3530"/>
      <c r="X110" s="3535"/>
      <c r="Y110" s="3564"/>
      <c r="Z110" s="3539"/>
      <c r="AA110" s="3541" t="s">
        <v>76</v>
      </c>
      <c r="AB110" s="3543"/>
      <c r="AC110" s="3541" t="s">
        <v>76</v>
      </c>
      <c r="AD110" s="2494"/>
      <c r="AE110" s="3541" t="s">
        <v>76</v>
      </c>
      <c r="AF110" s="3518"/>
      <c r="AG110" s="3519"/>
      <c r="AH110" s="3519"/>
      <c r="AI110" s="3519"/>
      <c r="AJ110" s="3522"/>
      <c r="AK110" s="3519"/>
      <c r="AL110" s="3519"/>
      <c r="AM110" s="3523"/>
      <c r="AN110" s="3666"/>
      <c r="AO110" s="3667"/>
      <c r="AP110" s="3668"/>
      <c r="AQ110" s="3666"/>
      <c r="AR110" s="3667"/>
      <c r="AS110" s="3668"/>
      <c r="AT110" s="3483"/>
      <c r="AU110" s="3484"/>
      <c r="AV110" s="3485"/>
      <c r="AW110" s="3483"/>
      <c r="AX110" s="3484"/>
      <c r="AY110" s="3485"/>
      <c r="AZ110" s="3483"/>
      <c r="BA110" s="3484"/>
      <c r="BB110" s="3485"/>
      <c r="BC110" s="3754">
        <f>SUM(AN110:BB112)</f>
        <v>0</v>
      </c>
      <c r="BD110" s="3755"/>
      <c r="BE110" s="3756"/>
      <c r="BF110" s="3754" t="str">
        <f>IF(AJ110+BC110=0,"",AJ110+BC110)</f>
        <v/>
      </c>
      <c r="BG110" s="3755"/>
      <c r="BH110" s="3759"/>
      <c r="BI110" s="3680"/>
      <c r="BJ110" s="3681"/>
      <c r="BK110" s="3682"/>
      <c r="BL110" s="3364"/>
      <c r="BM110" s="3367"/>
      <c r="BN110" s="3368"/>
      <c r="BO110" s="3368"/>
      <c r="BP110" s="3368"/>
      <c r="BQ110" s="3368"/>
      <c r="BR110" s="3368"/>
      <c r="BS110" s="3368"/>
      <c r="BT110" s="3369"/>
    </row>
    <row r="111" spans="1:74" s="40" customFormat="1" ht="12" customHeight="1">
      <c r="A111" s="3407"/>
      <c r="B111" s="3672"/>
      <c r="C111" s="3414"/>
      <c r="D111" s="3415"/>
      <c r="E111" s="3416"/>
      <c r="F111" s="3423"/>
      <c r="G111" s="3424"/>
      <c r="H111" s="3424"/>
      <c r="I111" s="3424"/>
      <c r="J111" s="3425"/>
      <c r="K111" s="3429"/>
      <c r="L111" s="3430"/>
      <c r="M111" s="3430"/>
      <c r="N111" s="3430"/>
      <c r="O111" s="3431"/>
      <c r="P111" s="3436"/>
      <c r="Q111" s="3180"/>
      <c r="R111" s="3181"/>
      <c r="S111" s="3182"/>
      <c r="T111" s="3439"/>
      <c r="U111" s="3439"/>
      <c r="V111" s="3531"/>
      <c r="W111" s="3532"/>
      <c r="X111" s="3537"/>
      <c r="Y111" s="3565"/>
      <c r="Z111" s="3540"/>
      <c r="AA111" s="3542"/>
      <c r="AB111" s="3544"/>
      <c r="AC111" s="3542"/>
      <c r="AD111" s="2497"/>
      <c r="AE111" s="3542"/>
      <c r="AF111" s="3520"/>
      <c r="AG111" s="3521"/>
      <c r="AH111" s="3521"/>
      <c r="AI111" s="3521"/>
      <c r="AJ111" s="3524"/>
      <c r="AK111" s="3521"/>
      <c r="AL111" s="3521"/>
      <c r="AM111" s="3525"/>
      <c r="AN111" s="3370"/>
      <c r="AO111" s="3371"/>
      <c r="AP111" s="3372"/>
      <c r="AQ111" s="3370"/>
      <c r="AR111" s="3371"/>
      <c r="AS111" s="3372"/>
      <c r="AT111" s="3510"/>
      <c r="AU111" s="3511"/>
      <c r="AV111" s="3512"/>
      <c r="AW111" s="3510"/>
      <c r="AX111" s="3511"/>
      <c r="AY111" s="3512"/>
      <c r="AZ111" s="3510"/>
      <c r="BA111" s="3511"/>
      <c r="BB111" s="3512"/>
      <c r="BC111" s="3469"/>
      <c r="BD111" s="3470"/>
      <c r="BE111" s="3757"/>
      <c r="BF111" s="3469"/>
      <c r="BG111" s="3470"/>
      <c r="BH111" s="3471"/>
      <c r="BI111" s="3692"/>
      <c r="BJ111" s="3693"/>
      <c r="BK111" s="3694"/>
      <c r="BL111" s="3365"/>
      <c r="BM111" s="3513"/>
      <c r="BN111" s="3514"/>
      <c r="BO111" s="3514"/>
      <c r="BP111" s="3514"/>
      <c r="BQ111" s="3514"/>
      <c r="BR111" s="3514"/>
      <c r="BS111" s="3514"/>
      <c r="BT111" s="3515"/>
    </row>
    <row r="112" spans="1:74" s="40" customFormat="1" ht="12" customHeight="1">
      <c r="A112" s="3407"/>
      <c r="B112" s="3673"/>
      <c r="C112" s="3417"/>
      <c r="D112" s="3418"/>
      <c r="E112" s="3419"/>
      <c r="F112" s="3297"/>
      <c r="G112" s="3298"/>
      <c r="H112" s="3298"/>
      <c r="I112" s="3299"/>
      <c r="J112" s="3300"/>
      <c r="K112" s="3432"/>
      <c r="L112" s="3433"/>
      <c r="M112" s="3433"/>
      <c r="N112" s="3433"/>
      <c r="O112" s="3434"/>
      <c r="P112" s="3437"/>
      <c r="Q112" s="3301"/>
      <c r="R112" s="3302"/>
      <c r="S112" s="3303"/>
      <c r="T112" s="3439"/>
      <c r="U112" s="3439"/>
      <c r="V112" s="3553"/>
      <c r="W112" s="3554"/>
      <c r="X112" s="3550"/>
      <c r="Y112" s="3551"/>
      <c r="Z112" s="930"/>
      <c r="AA112" s="931" t="s">
        <v>21</v>
      </c>
      <c r="AB112" s="932"/>
      <c r="AC112" s="931" t="s">
        <v>21</v>
      </c>
      <c r="AD112" s="932"/>
      <c r="AE112" s="931" t="s">
        <v>21</v>
      </c>
      <c r="AF112" s="933" t="s">
        <v>45</v>
      </c>
      <c r="AG112" s="3304"/>
      <c r="AH112" s="3304"/>
      <c r="AI112" s="934" t="s">
        <v>14</v>
      </c>
      <c r="AJ112" s="935" t="s">
        <v>45</v>
      </c>
      <c r="AK112" s="3304"/>
      <c r="AL112" s="3304"/>
      <c r="AM112" s="936" t="s">
        <v>14</v>
      </c>
      <c r="AN112" s="3504"/>
      <c r="AO112" s="3505"/>
      <c r="AP112" s="3506"/>
      <c r="AQ112" s="3504"/>
      <c r="AR112" s="3505"/>
      <c r="AS112" s="3506"/>
      <c r="AT112" s="3504"/>
      <c r="AU112" s="3505"/>
      <c r="AV112" s="3506"/>
      <c r="AW112" s="3504"/>
      <c r="AX112" s="3505"/>
      <c r="AY112" s="3506"/>
      <c r="AZ112" s="3504"/>
      <c r="BA112" s="3505"/>
      <c r="BB112" s="3506"/>
      <c r="BC112" s="3472"/>
      <c r="BD112" s="3473"/>
      <c r="BE112" s="3758"/>
      <c r="BF112" s="3469"/>
      <c r="BG112" s="3470"/>
      <c r="BH112" s="3471"/>
      <c r="BI112" s="3686"/>
      <c r="BJ112" s="3687"/>
      <c r="BK112" s="3688"/>
      <c r="BL112" s="3366"/>
      <c r="BM112" s="3361"/>
      <c r="BN112" s="3362"/>
      <c r="BO112" s="3362"/>
      <c r="BP112" s="3362"/>
      <c r="BQ112" s="3362"/>
      <c r="BR112" s="3362"/>
      <c r="BS112" s="3362"/>
      <c r="BT112" s="3363"/>
    </row>
    <row r="113" spans="1:72" s="40" customFormat="1" ht="12" customHeight="1">
      <c r="A113" s="3407" t="str">
        <f>IF(F113="","","○")</f>
        <v/>
      </c>
      <c r="B113" s="3679">
        <v>20</v>
      </c>
      <c r="C113" s="3411"/>
      <c r="D113" s="3412"/>
      <c r="E113" s="3413"/>
      <c r="F113" s="3420"/>
      <c r="G113" s="3421"/>
      <c r="H113" s="3421"/>
      <c r="I113" s="3421"/>
      <c r="J113" s="3422"/>
      <c r="K113" s="3426"/>
      <c r="L113" s="3427"/>
      <c r="M113" s="3427"/>
      <c r="N113" s="3427"/>
      <c r="O113" s="3428"/>
      <c r="P113" s="3435"/>
      <c r="Q113" s="3198"/>
      <c r="R113" s="3199"/>
      <c r="S113" s="3200"/>
      <c r="T113" s="3438"/>
      <c r="U113" s="3438"/>
      <c r="V113" s="3529"/>
      <c r="W113" s="3530"/>
      <c r="X113" s="3535"/>
      <c r="Y113" s="3564"/>
      <c r="Z113" s="3539"/>
      <c r="AA113" s="3541" t="s">
        <v>76</v>
      </c>
      <c r="AB113" s="3543"/>
      <c r="AC113" s="3541" t="s">
        <v>76</v>
      </c>
      <c r="AD113" s="2494"/>
      <c r="AE113" s="3541" t="s">
        <v>76</v>
      </c>
      <c r="AF113" s="3518"/>
      <c r="AG113" s="3519"/>
      <c r="AH113" s="3519"/>
      <c r="AI113" s="3519"/>
      <c r="AJ113" s="3522"/>
      <c r="AK113" s="3519"/>
      <c r="AL113" s="3519"/>
      <c r="AM113" s="3523"/>
      <c r="AN113" s="3666"/>
      <c r="AO113" s="3667"/>
      <c r="AP113" s="3668"/>
      <c r="AQ113" s="3666"/>
      <c r="AR113" s="3667"/>
      <c r="AS113" s="3668"/>
      <c r="AT113" s="3483"/>
      <c r="AU113" s="3484"/>
      <c r="AV113" s="3485"/>
      <c r="AW113" s="3483"/>
      <c r="AX113" s="3484"/>
      <c r="AY113" s="3485"/>
      <c r="AZ113" s="3483"/>
      <c r="BA113" s="3484"/>
      <c r="BB113" s="3485"/>
      <c r="BC113" s="3754">
        <f>SUM(AN113:BB115)</f>
        <v>0</v>
      </c>
      <c r="BD113" s="3755"/>
      <c r="BE113" s="3756"/>
      <c r="BF113" s="3754" t="str">
        <f>IF(AJ113+BC113=0,"",AJ113+BC113)</f>
        <v/>
      </c>
      <c r="BG113" s="3755"/>
      <c r="BH113" s="3759"/>
      <c r="BI113" s="3680"/>
      <c r="BJ113" s="3681"/>
      <c r="BK113" s="3682"/>
      <c r="BL113" s="3364"/>
      <c r="BM113" s="3367"/>
      <c r="BN113" s="3368"/>
      <c r="BO113" s="3368"/>
      <c r="BP113" s="3368"/>
      <c r="BQ113" s="3368"/>
      <c r="BR113" s="3368"/>
      <c r="BS113" s="3368"/>
      <c r="BT113" s="3369"/>
    </row>
    <row r="114" spans="1:72" s="40" customFormat="1" ht="12" customHeight="1">
      <c r="A114" s="3407"/>
      <c r="B114" s="3672"/>
      <c r="C114" s="3414"/>
      <c r="D114" s="3415"/>
      <c r="E114" s="3416"/>
      <c r="F114" s="3423"/>
      <c r="G114" s="3424"/>
      <c r="H114" s="3424"/>
      <c r="I114" s="3424"/>
      <c r="J114" s="3425"/>
      <c r="K114" s="3429"/>
      <c r="L114" s="3430"/>
      <c r="M114" s="3430"/>
      <c r="N114" s="3430"/>
      <c r="O114" s="3431"/>
      <c r="P114" s="3436"/>
      <c r="Q114" s="3180"/>
      <c r="R114" s="3181"/>
      <c r="S114" s="3182"/>
      <c r="T114" s="3439"/>
      <c r="U114" s="3439"/>
      <c r="V114" s="3531"/>
      <c r="W114" s="3532"/>
      <c r="X114" s="3537"/>
      <c r="Y114" s="3565"/>
      <c r="Z114" s="3540"/>
      <c r="AA114" s="3542"/>
      <c r="AB114" s="3544"/>
      <c r="AC114" s="3542"/>
      <c r="AD114" s="2497"/>
      <c r="AE114" s="3542"/>
      <c r="AF114" s="3520"/>
      <c r="AG114" s="3521"/>
      <c r="AH114" s="3521"/>
      <c r="AI114" s="3521"/>
      <c r="AJ114" s="3524"/>
      <c r="AK114" s="3521"/>
      <c r="AL114" s="3521"/>
      <c r="AM114" s="3525"/>
      <c r="AN114" s="3370"/>
      <c r="AO114" s="3371"/>
      <c r="AP114" s="3372"/>
      <c r="AQ114" s="3370"/>
      <c r="AR114" s="3371"/>
      <c r="AS114" s="3372"/>
      <c r="AT114" s="3510"/>
      <c r="AU114" s="3511"/>
      <c r="AV114" s="3512"/>
      <c r="AW114" s="3510"/>
      <c r="AX114" s="3511"/>
      <c r="AY114" s="3512"/>
      <c r="AZ114" s="3510"/>
      <c r="BA114" s="3511"/>
      <c r="BB114" s="3512"/>
      <c r="BC114" s="3469"/>
      <c r="BD114" s="3470"/>
      <c r="BE114" s="3757"/>
      <c r="BF114" s="3469"/>
      <c r="BG114" s="3470"/>
      <c r="BH114" s="3471"/>
      <c r="BI114" s="3683"/>
      <c r="BJ114" s="3684"/>
      <c r="BK114" s="3685"/>
      <c r="BL114" s="3365"/>
      <c r="BM114" s="3513"/>
      <c r="BN114" s="3514"/>
      <c r="BO114" s="3514"/>
      <c r="BP114" s="3514"/>
      <c r="BQ114" s="3514"/>
      <c r="BR114" s="3514"/>
      <c r="BS114" s="3514"/>
      <c r="BT114" s="3515"/>
    </row>
    <row r="115" spans="1:72" s="40" customFormat="1" ht="12" customHeight="1">
      <c r="A115" s="3407"/>
      <c r="B115" s="3673"/>
      <c r="C115" s="3417"/>
      <c r="D115" s="3418"/>
      <c r="E115" s="3419"/>
      <c r="F115" s="3297"/>
      <c r="G115" s="3298"/>
      <c r="H115" s="3298"/>
      <c r="I115" s="3299"/>
      <c r="J115" s="3300"/>
      <c r="K115" s="3432"/>
      <c r="L115" s="3433"/>
      <c r="M115" s="3433"/>
      <c r="N115" s="3433"/>
      <c r="O115" s="3434"/>
      <c r="P115" s="3437"/>
      <c r="Q115" s="3301"/>
      <c r="R115" s="3302"/>
      <c r="S115" s="3303"/>
      <c r="T115" s="3549"/>
      <c r="U115" s="3549"/>
      <c r="V115" s="3553"/>
      <c r="W115" s="3554"/>
      <c r="X115" s="3550"/>
      <c r="Y115" s="3551"/>
      <c r="Z115" s="930"/>
      <c r="AA115" s="931" t="s">
        <v>21</v>
      </c>
      <c r="AB115" s="932"/>
      <c r="AC115" s="931" t="s">
        <v>21</v>
      </c>
      <c r="AD115" s="932"/>
      <c r="AE115" s="931" t="s">
        <v>21</v>
      </c>
      <c r="AF115" s="933" t="s">
        <v>45</v>
      </c>
      <c r="AG115" s="3304"/>
      <c r="AH115" s="3304"/>
      <c r="AI115" s="934" t="s">
        <v>14</v>
      </c>
      <c r="AJ115" s="935" t="s">
        <v>45</v>
      </c>
      <c r="AK115" s="3304"/>
      <c r="AL115" s="3304"/>
      <c r="AM115" s="936" t="s">
        <v>14</v>
      </c>
      <c r="AN115" s="3504"/>
      <c r="AO115" s="3505"/>
      <c r="AP115" s="3506"/>
      <c r="AQ115" s="3504"/>
      <c r="AR115" s="3505"/>
      <c r="AS115" s="3506"/>
      <c r="AT115" s="3504"/>
      <c r="AU115" s="3505"/>
      <c r="AV115" s="3506"/>
      <c r="AW115" s="3504"/>
      <c r="AX115" s="3505"/>
      <c r="AY115" s="3506"/>
      <c r="AZ115" s="3504"/>
      <c r="BA115" s="3505"/>
      <c r="BB115" s="3506"/>
      <c r="BC115" s="3472"/>
      <c r="BD115" s="3473"/>
      <c r="BE115" s="3758"/>
      <c r="BF115" s="3469"/>
      <c r="BG115" s="3470"/>
      <c r="BH115" s="3471"/>
      <c r="BI115" s="3689"/>
      <c r="BJ115" s="3690"/>
      <c r="BK115" s="3691"/>
      <c r="BL115" s="3366"/>
      <c r="BM115" s="3361"/>
      <c r="BN115" s="3362"/>
      <c r="BO115" s="3362"/>
      <c r="BP115" s="3362"/>
      <c r="BQ115" s="3362"/>
      <c r="BR115" s="3362"/>
      <c r="BS115" s="3362"/>
      <c r="BT115" s="3363"/>
    </row>
    <row r="116" spans="1:72" s="40" customFormat="1" ht="12" customHeight="1">
      <c r="A116" s="3407" t="str">
        <f>IF(F116="","","○")</f>
        <v/>
      </c>
      <c r="B116" s="3679">
        <v>21</v>
      </c>
      <c r="C116" s="3414"/>
      <c r="D116" s="3415"/>
      <c r="E116" s="3416"/>
      <c r="F116" s="3420"/>
      <c r="G116" s="3421"/>
      <c r="H116" s="3421"/>
      <c r="I116" s="3421"/>
      <c r="J116" s="3422"/>
      <c r="K116" s="3426"/>
      <c r="L116" s="3427"/>
      <c r="M116" s="3427"/>
      <c r="N116" s="3427"/>
      <c r="O116" s="3428"/>
      <c r="P116" s="3435"/>
      <c r="Q116" s="3198"/>
      <c r="R116" s="3199"/>
      <c r="S116" s="3200"/>
      <c r="T116" s="3439"/>
      <c r="U116" s="3439"/>
      <c r="V116" s="3529"/>
      <c r="W116" s="3530"/>
      <c r="X116" s="3535"/>
      <c r="Y116" s="3564"/>
      <c r="Z116" s="3539"/>
      <c r="AA116" s="3541" t="s">
        <v>76</v>
      </c>
      <c r="AB116" s="3543"/>
      <c r="AC116" s="3541" t="s">
        <v>76</v>
      </c>
      <c r="AD116" s="2494"/>
      <c r="AE116" s="3541" t="s">
        <v>76</v>
      </c>
      <c r="AF116" s="3518"/>
      <c r="AG116" s="3519"/>
      <c r="AH116" s="3519"/>
      <c r="AI116" s="3519"/>
      <c r="AJ116" s="3522"/>
      <c r="AK116" s="3519"/>
      <c r="AL116" s="3519"/>
      <c r="AM116" s="3523"/>
      <c r="AN116" s="3666"/>
      <c r="AO116" s="3667"/>
      <c r="AP116" s="3668"/>
      <c r="AQ116" s="3666"/>
      <c r="AR116" s="3667"/>
      <c r="AS116" s="3668"/>
      <c r="AT116" s="3483"/>
      <c r="AU116" s="3484"/>
      <c r="AV116" s="3485"/>
      <c r="AW116" s="3483"/>
      <c r="AX116" s="3484"/>
      <c r="AY116" s="3485"/>
      <c r="AZ116" s="3483"/>
      <c r="BA116" s="3484"/>
      <c r="BB116" s="3485"/>
      <c r="BC116" s="3754">
        <f>SUM(AN116:BB118)</f>
        <v>0</v>
      </c>
      <c r="BD116" s="3755"/>
      <c r="BE116" s="3756"/>
      <c r="BF116" s="3754" t="str">
        <f>IF(AJ116+BC116=0,"",AJ116+BC116)</f>
        <v/>
      </c>
      <c r="BG116" s="3755"/>
      <c r="BH116" s="3759"/>
      <c r="BI116" s="3680"/>
      <c r="BJ116" s="3681"/>
      <c r="BK116" s="3682"/>
      <c r="BL116" s="3364"/>
      <c r="BM116" s="3367"/>
      <c r="BN116" s="3368"/>
      <c r="BO116" s="3368"/>
      <c r="BP116" s="3368"/>
      <c r="BQ116" s="3368"/>
      <c r="BR116" s="3368"/>
      <c r="BS116" s="3368"/>
      <c r="BT116" s="3369"/>
    </row>
    <row r="117" spans="1:72" s="40" customFormat="1" ht="12" customHeight="1">
      <c r="A117" s="3407"/>
      <c r="B117" s="3672"/>
      <c r="C117" s="3414"/>
      <c r="D117" s="3415"/>
      <c r="E117" s="3416"/>
      <c r="F117" s="3423"/>
      <c r="G117" s="3424"/>
      <c r="H117" s="3424"/>
      <c r="I117" s="3424"/>
      <c r="J117" s="3425"/>
      <c r="K117" s="3429"/>
      <c r="L117" s="3430"/>
      <c r="M117" s="3430"/>
      <c r="N117" s="3430"/>
      <c r="O117" s="3431"/>
      <c r="P117" s="3436"/>
      <c r="Q117" s="3180"/>
      <c r="R117" s="3181"/>
      <c r="S117" s="3182"/>
      <c r="T117" s="3439"/>
      <c r="U117" s="3439"/>
      <c r="V117" s="3531"/>
      <c r="W117" s="3532"/>
      <c r="X117" s="3537"/>
      <c r="Y117" s="3565"/>
      <c r="Z117" s="3540"/>
      <c r="AA117" s="3542"/>
      <c r="AB117" s="3544"/>
      <c r="AC117" s="3542"/>
      <c r="AD117" s="2497"/>
      <c r="AE117" s="3542"/>
      <c r="AF117" s="3520"/>
      <c r="AG117" s="3521"/>
      <c r="AH117" s="3521"/>
      <c r="AI117" s="3521"/>
      <c r="AJ117" s="3524"/>
      <c r="AK117" s="3521"/>
      <c r="AL117" s="3521"/>
      <c r="AM117" s="3525"/>
      <c r="AN117" s="3370"/>
      <c r="AO117" s="3371"/>
      <c r="AP117" s="3372"/>
      <c r="AQ117" s="3370"/>
      <c r="AR117" s="3371"/>
      <c r="AS117" s="3372"/>
      <c r="AT117" s="3510"/>
      <c r="AU117" s="3511"/>
      <c r="AV117" s="3512"/>
      <c r="AW117" s="3510"/>
      <c r="AX117" s="3511"/>
      <c r="AY117" s="3512"/>
      <c r="AZ117" s="3510"/>
      <c r="BA117" s="3511"/>
      <c r="BB117" s="3512"/>
      <c r="BC117" s="3469"/>
      <c r="BD117" s="3470"/>
      <c r="BE117" s="3757"/>
      <c r="BF117" s="3469"/>
      <c r="BG117" s="3470"/>
      <c r="BH117" s="3471"/>
      <c r="BI117" s="3692"/>
      <c r="BJ117" s="3693"/>
      <c r="BK117" s="3694"/>
      <c r="BL117" s="3365"/>
      <c r="BM117" s="3513"/>
      <c r="BN117" s="3514"/>
      <c r="BO117" s="3514"/>
      <c r="BP117" s="3514"/>
      <c r="BQ117" s="3514"/>
      <c r="BR117" s="3514"/>
      <c r="BS117" s="3514"/>
      <c r="BT117" s="3515"/>
    </row>
    <row r="118" spans="1:72" s="40" customFormat="1" ht="12" customHeight="1">
      <c r="A118" s="3407"/>
      <c r="B118" s="3673"/>
      <c r="C118" s="3414"/>
      <c r="D118" s="3415"/>
      <c r="E118" s="3416"/>
      <c r="F118" s="3297"/>
      <c r="G118" s="3298"/>
      <c r="H118" s="3298"/>
      <c r="I118" s="3299"/>
      <c r="J118" s="3300"/>
      <c r="K118" s="3432"/>
      <c r="L118" s="3433"/>
      <c r="M118" s="3433"/>
      <c r="N118" s="3433"/>
      <c r="O118" s="3434"/>
      <c r="P118" s="3437"/>
      <c r="Q118" s="3301"/>
      <c r="R118" s="3302"/>
      <c r="S118" s="3303"/>
      <c r="T118" s="3439"/>
      <c r="U118" s="3439"/>
      <c r="V118" s="3553"/>
      <c r="W118" s="3554"/>
      <c r="X118" s="3550"/>
      <c r="Y118" s="3551"/>
      <c r="Z118" s="930"/>
      <c r="AA118" s="931" t="s">
        <v>21</v>
      </c>
      <c r="AB118" s="932"/>
      <c r="AC118" s="931" t="s">
        <v>21</v>
      </c>
      <c r="AD118" s="932"/>
      <c r="AE118" s="931" t="s">
        <v>21</v>
      </c>
      <c r="AF118" s="933" t="s">
        <v>45</v>
      </c>
      <c r="AG118" s="3304"/>
      <c r="AH118" s="3304"/>
      <c r="AI118" s="934" t="s">
        <v>14</v>
      </c>
      <c r="AJ118" s="935" t="s">
        <v>45</v>
      </c>
      <c r="AK118" s="3304"/>
      <c r="AL118" s="3304"/>
      <c r="AM118" s="936" t="s">
        <v>14</v>
      </c>
      <c r="AN118" s="3504"/>
      <c r="AO118" s="3505"/>
      <c r="AP118" s="3506"/>
      <c r="AQ118" s="3504"/>
      <c r="AR118" s="3505"/>
      <c r="AS118" s="3506"/>
      <c r="AT118" s="3504"/>
      <c r="AU118" s="3505"/>
      <c r="AV118" s="3506"/>
      <c r="AW118" s="3504"/>
      <c r="AX118" s="3505"/>
      <c r="AY118" s="3506"/>
      <c r="AZ118" s="3504"/>
      <c r="BA118" s="3505"/>
      <c r="BB118" s="3506"/>
      <c r="BC118" s="3472"/>
      <c r="BD118" s="3473"/>
      <c r="BE118" s="3758"/>
      <c r="BF118" s="3469"/>
      <c r="BG118" s="3470"/>
      <c r="BH118" s="3471"/>
      <c r="BI118" s="3686"/>
      <c r="BJ118" s="3687"/>
      <c r="BK118" s="3688"/>
      <c r="BL118" s="3366"/>
      <c r="BM118" s="3361"/>
      <c r="BN118" s="3362"/>
      <c r="BO118" s="3362"/>
      <c r="BP118" s="3362"/>
      <c r="BQ118" s="3362"/>
      <c r="BR118" s="3362"/>
      <c r="BS118" s="3362"/>
      <c r="BT118" s="3363"/>
    </row>
    <row r="119" spans="1:72" s="40" customFormat="1" ht="12" customHeight="1">
      <c r="A119" s="3407" t="str">
        <f>IF(F119="","","○")</f>
        <v/>
      </c>
      <c r="B119" s="3679">
        <v>22</v>
      </c>
      <c r="C119" s="3411"/>
      <c r="D119" s="3412"/>
      <c r="E119" s="3413"/>
      <c r="F119" s="3420"/>
      <c r="G119" s="3421"/>
      <c r="H119" s="3421"/>
      <c r="I119" s="3421"/>
      <c r="J119" s="3422"/>
      <c r="K119" s="3426"/>
      <c r="L119" s="3427"/>
      <c r="M119" s="3427"/>
      <c r="N119" s="3427"/>
      <c r="O119" s="3428"/>
      <c r="P119" s="3435"/>
      <c r="Q119" s="3198"/>
      <c r="R119" s="3199"/>
      <c r="S119" s="3200"/>
      <c r="T119" s="3438"/>
      <c r="U119" s="3438"/>
      <c r="V119" s="3529"/>
      <c r="W119" s="3530"/>
      <c r="X119" s="3535"/>
      <c r="Y119" s="3564"/>
      <c r="Z119" s="3539"/>
      <c r="AA119" s="3541" t="s">
        <v>76</v>
      </c>
      <c r="AB119" s="3543"/>
      <c r="AC119" s="3541" t="s">
        <v>76</v>
      </c>
      <c r="AD119" s="2494"/>
      <c r="AE119" s="3541" t="s">
        <v>76</v>
      </c>
      <c r="AF119" s="3518"/>
      <c r="AG119" s="3519"/>
      <c r="AH119" s="3519"/>
      <c r="AI119" s="3519"/>
      <c r="AJ119" s="3522"/>
      <c r="AK119" s="3519"/>
      <c r="AL119" s="3519"/>
      <c r="AM119" s="3523"/>
      <c r="AN119" s="3666"/>
      <c r="AO119" s="3667"/>
      <c r="AP119" s="3668"/>
      <c r="AQ119" s="3666"/>
      <c r="AR119" s="3667"/>
      <c r="AS119" s="3668"/>
      <c r="AT119" s="3483"/>
      <c r="AU119" s="3484"/>
      <c r="AV119" s="3485"/>
      <c r="AW119" s="3483"/>
      <c r="AX119" s="3484"/>
      <c r="AY119" s="3485"/>
      <c r="AZ119" s="3483"/>
      <c r="BA119" s="3484"/>
      <c r="BB119" s="3485"/>
      <c r="BC119" s="3754">
        <f>SUM(AN119:BB121)</f>
        <v>0</v>
      </c>
      <c r="BD119" s="3755"/>
      <c r="BE119" s="3756"/>
      <c r="BF119" s="3754" t="str">
        <f>IF(AJ119+BC119=0,"",AJ119+BC119)</f>
        <v/>
      </c>
      <c r="BG119" s="3755"/>
      <c r="BH119" s="3759"/>
      <c r="BI119" s="3680"/>
      <c r="BJ119" s="3681"/>
      <c r="BK119" s="3682"/>
      <c r="BL119" s="3364"/>
      <c r="BM119" s="3367"/>
      <c r="BN119" s="3368"/>
      <c r="BO119" s="3368"/>
      <c r="BP119" s="3368"/>
      <c r="BQ119" s="3368"/>
      <c r="BR119" s="3368"/>
      <c r="BS119" s="3368"/>
      <c r="BT119" s="3369"/>
    </row>
    <row r="120" spans="1:72" s="40" customFormat="1" ht="12" customHeight="1">
      <c r="A120" s="3407"/>
      <c r="B120" s="3672"/>
      <c r="C120" s="3414"/>
      <c r="D120" s="3415"/>
      <c r="E120" s="3416"/>
      <c r="F120" s="3423"/>
      <c r="G120" s="3424"/>
      <c r="H120" s="3424"/>
      <c r="I120" s="3424"/>
      <c r="J120" s="3425"/>
      <c r="K120" s="3429"/>
      <c r="L120" s="3430"/>
      <c r="M120" s="3430"/>
      <c r="N120" s="3430"/>
      <c r="O120" s="3431"/>
      <c r="P120" s="3436"/>
      <c r="Q120" s="3180"/>
      <c r="R120" s="3181"/>
      <c r="S120" s="3182"/>
      <c r="T120" s="3439"/>
      <c r="U120" s="3439"/>
      <c r="V120" s="3531"/>
      <c r="W120" s="3532"/>
      <c r="X120" s="3537"/>
      <c r="Y120" s="3565"/>
      <c r="Z120" s="3540"/>
      <c r="AA120" s="3542"/>
      <c r="AB120" s="3544"/>
      <c r="AC120" s="3542"/>
      <c r="AD120" s="2497"/>
      <c r="AE120" s="3542"/>
      <c r="AF120" s="3520"/>
      <c r="AG120" s="3521"/>
      <c r="AH120" s="3521"/>
      <c r="AI120" s="3521"/>
      <c r="AJ120" s="3524"/>
      <c r="AK120" s="3521"/>
      <c r="AL120" s="3521"/>
      <c r="AM120" s="3525"/>
      <c r="AN120" s="3370"/>
      <c r="AO120" s="3371"/>
      <c r="AP120" s="3372"/>
      <c r="AQ120" s="3370"/>
      <c r="AR120" s="3371"/>
      <c r="AS120" s="3372"/>
      <c r="AT120" s="3510"/>
      <c r="AU120" s="3511"/>
      <c r="AV120" s="3512"/>
      <c r="AW120" s="3510"/>
      <c r="AX120" s="3511"/>
      <c r="AY120" s="3512"/>
      <c r="AZ120" s="3510"/>
      <c r="BA120" s="3511"/>
      <c r="BB120" s="3512"/>
      <c r="BC120" s="3469"/>
      <c r="BD120" s="3470"/>
      <c r="BE120" s="3757"/>
      <c r="BF120" s="3469"/>
      <c r="BG120" s="3470"/>
      <c r="BH120" s="3471"/>
      <c r="BI120" s="3683"/>
      <c r="BJ120" s="3684"/>
      <c r="BK120" s="3685"/>
      <c r="BL120" s="3365"/>
      <c r="BM120" s="3513"/>
      <c r="BN120" s="3514"/>
      <c r="BO120" s="3514"/>
      <c r="BP120" s="3514"/>
      <c r="BQ120" s="3514"/>
      <c r="BR120" s="3514"/>
      <c r="BS120" s="3514"/>
      <c r="BT120" s="3515"/>
    </row>
    <row r="121" spans="1:72" s="40" customFormat="1" ht="12" customHeight="1">
      <c r="A121" s="3407"/>
      <c r="B121" s="3673"/>
      <c r="C121" s="3414"/>
      <c r="D121" s="3415"/>
      <c r="E121" s="3416"/>
      <c r="F121" s="3297"/>
      <c r="G121" s="3298"/>
      <c r="H121" s="3298"/>
      <c r="I121" s="3299"/>
      <c r="J121" s="3300"/>
      <c r="K121" s="3432"/>
      <c r="L121" s="3433"/>
      <c r="M121" s="3433"/>
      <c r="N121" s="3433"/>
      <c r="O121" s="3434"/>
      <c r="P121" s="3437"/>
      <c r="Q121" s="3301"/>
      <c r="R121" s="3302"/>
      <c r="S121" s="3303"/>
      <c r="T121" s="3549"/>
      <c r="U121" s="3549"/>
      <c r="V121" s="3553"/>
      <c r="W121" s="3554"/>
      <c r="X121" s="3550"/>
      <c r="Y121" s="3551"/>
      <c r="Z121" s="930"/>
      <c r="AA121" s="931" t="s">
        <v>21</v>
      </c>
      <c r="AB121" s="932"/>
      <c r="AC121" s="931" t="s">
        <v>21</v>
      </c>
      <c r="AD121" s="932"/>
      <c r="AE121" s="931" t="s">
        <v>21</v>
      </c>
      <c r="AF121" s="933" t="s">
        <v>45</v>
      </c>
      <c r="AG121" s="3304"/>
      <c r="AH121" s="3304"/>
      <c r="AI121" s="934" t="s">
        <v>14</v>
      </c>
      <c r="AJ121" s="935" t="s">
        <v>45</v>
      </c>
      <c r="AK121" s="3304"/>
      <c r="AL121" s="3304"/>
      <c r="AM121" s="936" t="s">
        <v>14</v>
      </c>
      <c r="AN121" s="3504"/>
      <c r="AO121" s="3505"/>
      <c r="AP121" s="3506"/>
      <c r="AQ121" s="3504"/>
      <c r="AR121" s="3505"/>
      <c r="AS121" s="3506"/>
      <c r="AT121" s="3504"/>
      <c r="AU121" s="3505"/>
      <c r="AV121" s="3506"/>
      <c r="AW121" s="3504"/>
      <c r="AX121" s="3505"/>
      <c r="AY121" s="3506"/>
      <c r="AZ121" s="3504"/>
      <c r="BA121" s="3505"/>
      <c r="BB121" s="3506"/>
      <c r="BC121" s="3472"/>
      <c r="BD121" s="3473"/>
      <c r="BE121" s="3758"/>
      <c r="BF121" s="3469"/>
      <c r="BG121" s="3470"/>
      <c r="BH121" s="3471"/>
      <c r="BI121" s="3689"/>
      <c r="BJ121" s="3690"/>
      <c r="BK121" s="3691"/>
      <c r="BL121" s="3366"/>
      <c r="BM121" s="3361"/>
      <c r="BN121" s="3362"/>
      <c r="BO121" s="3362"/>
      <c r="BP121" s="3362"/>
      <c r="BQ121" s="3362"/>
      <c r="BR121" s="3362"/>
      <c r="BS121" s="3362"/>
      <c r="BT121" s="3363"/>
    </row>
    <row r="122" spans="1:72" s="40" customFormat="1" ht="12" customHeight="1">
      <c r="A122" s="3407" t="str">
        <f>IF(F122="","","○")</f>
        <v/>
      </c>
      <c r="B122" s="3679">
        <v>23</v>
      </c>
      <c r="C122" s="3411"/>
      <c r="D122" s="3412"/>
      <c r="E122" s="3413"/>
      <c r="F122" s="3420"/>
      <c r="G122" s="3421"/>
      <c r="H122" s="3421"/>
      <c r="I122" s="3421"/>
      <c r="J122" s="3422"/>
      <c r="K122" s="3426"/>
      <c r="L122" s="3427"/>
      <c r="M122" s="3427"/>
      <c r="N122" s="3427"/>
      <c r="O122" s="3428"/>
      <c r="P122" s="3435"/>
      <c r="Q122" s="3198"/>
      <c r="R122" s="3199"/>
      <c r="S122" s="3200"/>
      <c r="T122" s="3439"/>
      <c r="U122" s="3439"/>
      <c r="V122" s="3529"/>
      <c r="W122" s="3530"/>
      <c r="X122" s="3535"/>
      <c r="Y122" s="3564"/>
      <c r="Z122" s="3539"/>
      <c r="AA122" s="3541" t="s">
        <v>76</v>
      </c>
      <c r="AB122" s="3543"/>
      <c r="AC122" s="3541" t="s">
        <v>76</v>
      </c>
      <c r="AD122" s="2494"/>
      <c r="AE122" s="3541" t="s">
        <v>76</v>
      </c>
      <c r="AF122" s="3518"/>
      <c r="AG122" s="3519"/>
      <c r="AH122" s="3519"/>
      <c r="AI122" s="3519"/>
      <c r="AJ122" s="3522"/>
      <c r="AK122" s="3519"/>
      <c r="AL122" s="3519"/>
      <c r="AM122" s="3523"/>
      <c r="AN122" s="3666"/>
      <c r="AO122" s="3667"/>
      <c r="AP122" s="3668"/>
      <c r="AQ122" s="3666"/>
      <c r="AR122" s="3667"/>
      <c r="AS122" s="3668"/>
      <c r="AT122" s="3483"/>
      <c r="AU122" s="3484"/>
      <c r="AV122" s="3485"/>
      <c r="AW122" s="3483"/>
      <c r="AX122" s="3484"/>
      <c r="AY122" s="3485"/>
      <c r="AZ122" s="3483"/>
      <c r="BA122" s="3484"/>
      <c r="BB122" s="3485"/>
      <c r="BC122" s="3754">
        <f>SUM(AN122:BB124)</f>
        <v>0</v>
      </c>
      <c r="BD122" s="3755"/>
      <c r="BE122" s="3756"/>
      <c r="BF122" s="3754" t="str">
        <f>IF(AJ122+BC122=0,"",AJ122+BC122)</f>
        <v/>
      </c>
      <c r="BG122" s="3755"/>
      <c r="BH122" s="3759"/>
      <c r="BI122" s="3680"/>
      <c r="BJ122" s="3681"/>
      <c r="BK122" s="3682"/>
      <c r="BL122" s="3364"/>
      <c r="BM122" s="3367"/>
      <c r="BN122" s="3368"/>
      <c r="BO122" s="3368"/>
      <c r="BP122" s="3368"/>
      <c r="BQ122" s="3368"/>
      <c r="BR122" s="3368"/>
      <c r="BS122" s="3368"/>
      <c r="BT122" s="3369"/>
    </row>
    <row r="123" spans="1:72" s="40" customFormat="1" ht="12" customHeight="1">
      <c r="A123" s="3407"/>
      <c r="B123" s="3672"/>
      <c r="C123" s="3414"/>
      <c r="D123" s="3415"/>
      <c r="E123" s="3416"/>
      <c r="F123" s="3423"/>
      <c r="G123" s="3424"/>
      <c r="H123" s="3424"/>
      <c r="I123" s="3424"/>
      <c r="J123" s="3425"/>
      <c r="K123" s="3429"/>
      <c r="L123" s="3430"/>
      <c r="M123" s="3430"/>
      <c r="N123" s="3430"/>
      <c r="O123" s="3431"/>
      <c r="P123" s="3436"/>
      <c r="Q123" s="3180"/>
      <c r="R123" s="3181"/>
      <c r="S123" s="3182"/>
      <c r="T123" s="3439"/>
      <c r="U123" s="3439"/>
      <c r="V123" s="3531"/>
      <c r="W123" s="3532"/>
      <c r="X123" s="3537"/>
      <c r="Y123" s="3565"/>
      <c r="Z123" s="3540"/>
      <c r="AA123" s="3542"/>
      <c r="AB123" s="3544"/>
      <c r="AC123" s="3542"/>
      <c r="AD123" s="2497"/>
      <c r="AE123" s="3542"/>
      <c r="AF123" s="3520"/>
      <c r="AG123" s="3521"/>
      <c r="AH123" s="3521"/>
      <c r="AI123" s="3521"/>
      <c r="AJ123" s="3524"/>
      <c r="AK123" s="3521"/>
      <c r="AL123" s="3521"/>
      <c r="AM123" s="3525"/>
      <c r="AN123" s="3370"/>
      <c r="AO123" s="3371"/>
      <c r="AP123" s="3372"/>
      <c r="AQ123" s="3370"/>
      <c r="AR123" s="3371"/>
      <c r="AS123" s="3372"/>
      <c r="AT123" s="3510"/>
      <c r="AU123" s="3511"/>
      <c r="AV123" s="3512"/>
      <c r="AW123" s="3510"/>
      <c r="AX123" s="3511"/>
      <c r="AY123" s="3512"/>
      <c r="AZ123" s="3510"/>
      <c r="BA123" s="3511"/>
      <c r="BB123" s="3512"/>
      <c r="BC123" s="3469"/>
      <c r="BD123" s="3470"/>
      <c r="BE123" s="3757"/>
      <c r="BF123" s="3469"/>
      <c r="BG123" s="3470"/>
      <c r="BH123" s="3471"/>
      <c r="BI123" s="3692"/>
      <c r="BJ123" s="3693"/>
      <c r="BK123" s="3694"/>
      <c r="BL123" s="3365"/>
      <c r="BM123" s="3513"/>
      <c r="BN123" s="3514"/>
      <c r="BO123" s="3514"/>
      <c r="BP123" s="3514"/>
      <c r="BQ123" s="3514"/>
      <c r="BR123" s="3514"/>
      <c r="BS123" s="3514"/>
      <c r="BT123" s="3515"/>
    </row>
    <row r="124" spans="1:72" s="40" customFormat="1" ht="12" customHeight="1">
      <c r="A124" s="3407"/>
      <c r="B124" s="3673"/>
      <c r="C124" s="3414"/>
      <c r="D124" s="3415"/>
      <c r="E124" s="3416"/>
      <c r="F124" s="3297"/>
      <c r="G124" s="3298"/>
      <c r="H124" s="3298"/>
      <c r="I124" s="3299"/>
      <c r="J124" s="3300"/>
      <c r="K124" s="3432"/>
      <c r="L124" s="3433"/>
      <c r="M124" s="3433"/>
      <c r="N124" s="3433"/>
      <c r="O124" s="3434"/>
      <c r="P124" s="3437"/>
      <c r="Q124" s="3301"/>
      <c r="R124" s="3302"/>
      <c r="S124" s="3303"/>
      <c r="T124" s="3439"/>
      <c r="U124" s="3439"/>
      <c r="V124" s="3553"/>
      <c r="W124" s="3554"/>
      <c r="X124" s="3550"/>
      <c r="Y124" s="3551"/>
      <c r="Z124" s="930"/>
      <c r="AA124" s="931" t="s">
        <v>21</v>
      </c>
      <c r="AB124" s="932"/>
      <c r="AC124" s="931" t="s">
        <v>21</v>
      </c>
      <c r="AD124" s="932"/>
      <c r="AE124" s="931" t="s">
        <v>21</v>
      </c>
      <c r="AF124" s="933" t="s">
        <v>45</v>
      </c>
      <c r="AG124" s="3304"/>
      <c r="AH124" s="3304"/>
      <c r="AI124" s="934" t="s">
        <v>14</v>
      </c>
      <c r="AJ124" s="935" t="s">
        <v>45</v>
      </c>
      <c r="AK124" s="3304"/>
      <c r="AL124" s="3304"/>
      <c r="AM124" s="936" t="s">
        <v>14</v>
      </c>
      <c r="AN124" s="3504"/>
      <c r="AO124" s="3505"/>
      <c r="AP124" s="3506"/>
      <c r="AQ124" s="3504"/>
      <c r="AR124" s="3505"/>
      <c r="AS124" s="3506"/>
      <c r="AT124" s="3504"/>
      <c r="AU124" s="3505"/>
      <c r="AV124" s="3506"/>
      <c r="AW124" s="3504"/>
      <c r="AX124" s="3505"/>
      <c r="AY124" s="3506"/>
      <c r="AZ124" s="3504"/>
      <c r="BA124" s="3505"/>
      <c r="BB124" s="3506"/>
      <c r="BC124" s="3472"/>
      <c r="BD124" s="3473"/>
      <c r="BE124" s="3758"/>
      <c r="BF124" s="3469"/>
      <c r="BG124" s="3470"/>
      <c r="BH124" s="3471"/>
      <c r="BI124" s="3686"/>
      <c r="BJ124" s="3687"/>
      <c r="BK124" s="3688"/>
      <c r="BL124" s="3366"/>
      <c r="BM124" s="3361"/>
      <c r="BN124" s="3362"/>
      <c r="BO124" s="3362"/>
      <c r="BP124" s="3362"/>
      <c r="BQ124" s="3362"/>
      <c r="BR124" s="3362"/>
      <c r="BS124" s="3362"/>
      <c r="BT124" s="3363"/>
    </row>
    <row r="125" spans="1:72" s="40" customFormat="1" ht="12" customHeight="1">
      <c r="A125" s="3407" t="str">
        <f>IF(F125="","","○")</f>
        <v/>
      </c>
      <c r="B125" s="3679">
        <v>24</v>
      </c>
      <c r="C125" s="3411"/>
      <c r="D125" s="3412"/>
      <c r="E125" s="3413"/>
      <c r="F125" s="3420"/>
      <c r="G125" s="3421"/>
      <c r="H125" s="3421"/>
      <c r="I125" s="3421"/>
      <c r="J125" s="3422"/>
      <c r="K125" s="3426"/>
      <c r="L125" s="3427"/>
      <c r="M125" s="3427"/>
      <c r="N125" s="3427"/>
      <c r="O125" s="3428"/>
      <c r="P125" s="3435"/>
      <c r="Q125" s="3198"/>
      <c r="R125" s="3199"/>
      <c r="S125" s="3200"/>
      <c r="T125" s="3438"/>
      <c r="U125" s="3438"/>
      <c r="V125" s="3529"/>
      <c r="W125" s="3530"/>
      <c r="X125" s="3535"/>
      <c r="Y125" s="3564"/>
      <c r="Z125" s="3539"/>
      <c r="AA125" s="3541" t="s">
        <v>76</v>
      </c>
      <c r="AB125" s="3543"/>
      <c r="AC125" s="3541" t="s">
        <v>76</v>
      </c>
      <c r="AD125" s="2494"/>
      <c r="AE125" s="3541" t="s">
        <v>76</v>
      </c>
      <c r="AF125" s="3518"/>
      <c r="AG125" s="3519"/>
      <c r="AH125" s="3519"/>
      <c r="AI125" s="3519"/>
      <c r="AJ125" s="3522"/>
      <c r="AK125" s="3519"/>
      <c r="AL125" s="3519"/>
      <c r="AM125" s="3523"/>
      <c r="AN125" s="3666"/>
      <c r="AO125" s="3667"/>
      <c r="AP125" s="3668"/>
      <c r="AQ125" s="3666"/>
      <c r="AR125" s="3667"/>
      <c r="AS125" s="3668"/>
      <c r="AT125" s="3483"/>
      <c r="AU125" s="3484"/>
      <c r="AV125" s="3485"/>
      <c r="AW125" s="3483"/>
      <c r="AX125" s="3484"/>
      <c r="AY125" s="3485"/>
      <c r="AZ125" s="3483"/>
      <c r="BA125" s="3484"/>
      <c r="BB125" s="3485"/>
      <c r="BC125" s="3754">
        <f>SUM(AN125:BB127)</f>
        <v>0</v>
      </c>
      <c r="BD125" s="3755"/>
      <c r="BE125" s="3756"/>
      <c r="BF125" s="3754" t="str">
        <f>IF(AJ125+BC125=0,"",AJ125+BC125)</f>
        <v/>
      </c>
      <c r="BG125" s="3755"/>
      <c r="BH125" s="3759"/>
      <c r="BI125" s="3680"/>
      <c r="BJ125" s="3681"/>
      <c r="BK125" s="3682"/>
      <c r="BL125" s="3364"/>
      <c r="BM125" s="3367"/>
      <c r="BN125" s="3368"/>
      <c r="BO125" s="3368"/>
      <c r="BP125" s="3368"/>
      <c r="BQ125" s="3368"/>
      <c r="BR125" s="3368"/>
      <c r="BS125" s="3368"/>
      <c r="BT125" s="3369"/>
    </row>
    <row r="126" spans="1:72" s="40" customFormat="1" ht="12" customHeight="1">
      <c r="A126" s="3407"/>
      <c r="B126" s="3672"/>
      <c r="C126" s="3414"/>
      <c r="D126" s="3415"/>
      <c r="E126" s="3416"/>
      <c r="F126" s="3423"/>
      <c r="G126" s="3424"/>
      <c r="H126" s="3424"/>
      <c r="I126" s="3424"/>
      <c r="J126" s="3425"/>
      <c r="K126" s="3429"/>
      <c r="L126" s="3430"/>
      <c r="M126" s="3430"/>
      <c r="N126" s="3430"/>
      <c r="O126" s="3431"/>
      <c r="P126" s="3436"/>
      <c r="Q126" s="3180"/>
      <c r="R126" s="3181"/>
      <c r="S126" s="3182"/>
      <c r="T126" s="3439"/>
      <c r="U126" s="3439"/>
      <c r="V126" s="3531"/>
      <c r="W126" s="3532"/>
      <c r="X126" s="3537"/>
      <c r="Y126" s="3565"/>
      <c r="Z126" s="3540"/>
      <c r="AA126" s="3542"/>
      <c r="AB126" s="3544"/>
      <c r="AC126" s="3542"/>
      <c r="AD126" s="2497"/>
      <c r="AE126" s="3542"/>
      <c r="AF126" s="3520"/>
      <c r="AG126" s="3521"/>
      <c r="AH126" s="3521"/>
      <c r="AI126" s="3521"/>
      <c r="AJ126" s="3524"/>
      <c r="AK126" s="3521"/>
      <c r="AL126" s="3521"/>
      <c r="AM126" s="3525"/>
      <c r="AN126" s="3370"/>
      <c r="AO126" s="3371"/>
      <c r="AP126" s="3372"/>
      <c r="AQ126" s="3370"/>
      <c r="AR126" s="3371"/>
      <c r="AS126" s="3372"/>
      <c r="AT126" s="3510"/>
      <c r="AU126" s="3511"/>
      <c r="AV126" s="3512"/>
      <c r="AW126" s="3510"/>
      <c r="AX126" s="3511"/>
      <c r="AY126" s="3512"/>
      <c r="AZ126" s="3510"/>
      <c r="BA126" s="3511"/>
      <c r="BB126" s="3512"/>
      <c r="BC126" s="3469"/>
      <c r="BD126" s="3470"/>
      <c r="BE126" s="3757"/>
      <c r="BF126" s="3469"/>
      <c r="BG126" s="3470"/>
      <c r="BH126" s="3471"/>
      <c r="BI126" s="3683"/>
      <c r="BJ126" s="3684"/>
      <c r="BK126" s="3685"/>
      <c r="BL126" s="3365"/>
      <c r="BM126" s="3513"/>
      <c r="BN126" s="3514"/>
      <c r="BO126" s="3514"/>
      <c r="BP126" s="3514"/>
      <c r="BQ126" s="3514"/>
      <c r="BR126" s="3514"/>
      <c r="BS126" s="3514"/>
      <c r="BT126" s="3515"/>
    </row>
    <row r="127" spans="1:72" s="40" customFormat="1" ht="12" customHeight="1">
      <c r="A127" s="3407"/>
      <c r="B127" s="3673"/>
      <c r="C127" s="3417"/>
      <c r="D127" s="3418"/>
      <c r="E127" s="3419"/>
      <c r="F127" s="3297"/>
      <c r="G127" s="3298"/>
      <c r="H127" s="3298"/>
      <c r="I127" s="3299"/>
      <c r="J127" s="3300"/>
      <c r="K127" s="3432"/>
      <c r="L127" s="3433"/>
      <c r="M127" s="3433"/>
      <c r="N127" s="3433"/>
      <c r="O127" s="3434"/>
      <c r="P127" s="3437"/>
      <c r="Q127" s="3301"/>
      <c r="R127" s="3302"/>
      <c r="S127" s="3303"/>
      <c r="T127" s="3549"/>
      <c r="U127" s="3549"/>
      <c r="V127" s="3553"/>
      <c r="W127" s="3554"/>
      <c r="X127" s="3550"/>
      <c r="Y127" s="3551"/>
      <c r="Z127" s="930"/>
      <c r="AA127" s="931" t="s">
        <v>21</v>
      </c>
      <c r="AB127" s="932"/>
      <c r="AC127" s="931" t="s">
        <v>21</v>
      </c>
      <c r="AD127" s="932"/>
      <c r="AE127" s="931" t="s">
        <v>21</v>
      </c>
      <c r="AF127" s="933" t="s">
        <v>45</v>
      </c>
      <c r="AG127" s="3304"/>
      <c r="AH127" s="3304"/>
      <c r="AI127" s="934" t="s">
        <v>14</v>
      </c>
      <c r="AJ127" s="935" t="s">
        <v>45</v>
      </c>
      <c r="AK127" s="3304"/>
      <c r="AL127" s="3304"/>
      <c r="AM127" s="936" t="s">
        <v>14</v>
      </c>
      <c r="AN127" s="3504"/>
      <c r="AO127" s="3505"/>
      <c r="AP127" s="3506"/>
      <c r="AQ127" s="3504"/>
      <c r="AR127" s="3505"/>
      <c r="AS127" s="3506"/>
      <c r="AT127" s="3504"/>
      <c r="AU127" s="3505"/>
      <c r="AV127" s="3506"/>
      <c r="AW127" s="3504"/>
      <c r="AX127" s="3505"/>
      <c r="AY127" s="3506"/>
      <c r="AZ127" s="3504"/>
      <c r="BA127" s="3505"/>
      <c r="BB127" s="3506"/>
      <c r="BC127" s="3472"/>
      <c r="BD127" s="3473"/>
      <c r="BE127" s="3758"/>
      <c r="BF127" s="3469"/>
      <c r="BG127" s="3470"/>
      <c r="BH127" s="3471"/>
      <c r="BI127" s="3689"/>
      <c r="BJ127" s="3690"/>
      <c r="BK127" s="3691"/>
      <c r="BL127" s="3366"/>
      <c r="BM127" s="3361"/>
      <c r="BN127" s="3362"/>
      <c r="BO127" s="3362"/>
      <c r="BP127" s="3362"/>
      <c r="BQ127" s="3362"/>
      <c r="BR127" s="3362"/>
      <c r="BS127" s="3362"/>
      <c r="BT127" s="3363"/>
    </row>
    <row r="128" spans="1:72" s="40" customFormat="1" ht="12" customHeight="1">
      <c r="A128" s="3407" t="str">
        <f>IF(F128="","","○")</f>
        <v/>
      </c>
      <c r="B128" s="3679">
        <v>25</v>
      </c>
      <c r="C128" s="3411"/>
      <c r="D128" s="3412"/>
      <c r="E128" s="3413"/>
      <c r="F128" s="3420"/>
      <c r="G128" s="3421"/>
      <c r="H128" s="3421"/>
      <c r="I128" s="3421"/>
      <c r="J128" s="3422"/>
      <c r="K128" s="3426"/>
      <c r="L128" s="3427"/>
      <c r="M128" s="3427"/>
      <c r="N128" s="3427"/>
      <c r="O128" s="3428"/>
      <c r="P128" s="3435"/>
      <c r="Q128" s="3198"/>
      <c r="R128" s="3199"/>
      <c r="S128" s="3200"/>
      <c r="T128" s="3438"/>
      <c r="U128" s="3438"/>
      <c r="V128" s="3529"/>
      <c r="W128" s="3530"/>
      <c r="X128" s="3535"/>
      <c r="Y128" s="3564"/>
      <c r="Z128" s="3539"/>
      <c r="AA128" s="3541" t="s">
        <v>76</v>
      </c>
      <c r="AB128" s="3543"/>
      <c r="AC128" s="3541" t="s">
        <v>76</v>
      </c>
      <c r="AD128" s="2494"/>
      <c r="AE128" s="3541" t="s">
        <v>76</v>
      </c>
      <c r="AF128" s="3518"/>
      <c r="AG128" s="3519"/>
      <c r="AH128" s="3519"/>
      <c r="AI128" s="3519"/>
      <c r="AJ128" s="3522"/>
      <c r="AK128" s="3519"/>
      <c r="AL128" s="3519"/>
      <c r="AM128" s="3523"/>
      <c r="AN128" s="3666"/>
      <c r="AO128" s="3667"/>
      <c r="AP128" s="3668"/>
      <c r="AQ128" s="3666"/>
      <c r="AR128" s="3667"/>
      <c r="AS128" s="3668"/>
      <c r="AT128" s="3483"/>
      <c r="AU128" s="3484"/>
      <c r="AV128" s="3485"/>
      <c r="AW128" s="3483"/>
      <c r="AX128" s="3484"/>
      <c r="AY128" s="3485"/>
      <c r="AZ128" s="3483"/>
      <c r="BA128" s="3484"/>
      <c r="BB128" s="3485"/>
      <c r="BC128" s="3754">
        <f>SUM(AN128:BB130)</f>
        <v>0</v>
      </c>
      <c r="BD128" s="3755"/>
      <c r="BE128" s="3756"/>
      <c r="BF128" s="3754" t="str">
        <f>IF(AJ128+BC128=0,"",AJ128+BC128)</f>
        <v/>
      </c>
      <c r="BG128" s="3755"/>
      <c r="BH128" s="3759"/>
      <c r="BI128" s="3680"/>
      <c r="BJ128" s="3681"/>
      <c r="BK128" s="3682"/>
      <c r="BL128" s="3364"/>
      <c r="BM128" s="3367"/>
      <c r="BN128" s="3368"/>
      <c r="BO128" s="3368"/>
      <c r="BP128" s="3368"/>
      <c r="BQ128" s="3368"/>
      <c r="BR128" s="3368"/>
      <c r="BS128" s="3368"/>
      <c r="BT128" s="3369"/>
    </row>
    <row r="129" spans="1:74" s="40" customFormat="1" ht="12" customHeight="1">
      <c r="A129" s="3407"/>
      <c r="B129" s="3672"/>
      <c r="C129" s="3414"/>
      <c r="D129" s="3415"/>
      <c r="E129" s="3416"/>
      <c r="F129" s="3423"/>
      <c r="G129" s="3424"/>
      <c r="H129" s="3424"/>
      <c r="I129" s="3424"/>
      <c r="J129" s="3425"/>
      <c r="K129" s="3429"/>
      <c r="L129" s="3430"/>
      <c r="M129" s="3430"/>
      <c r="N129" s="3430"/>
      <c r="O129" s="3431"/>
      <c r="P129" s="3436"/>
      <c r="Q129" s="3180"/>
      <c r="R129" s="3181"/>
      <c r="S129" s="3182"/>
      <c r="T129" s="3439"/>
      <c r="U129" s="3439"/>
      <c r="V129" s="3531"/>
      <c r="W129" s="3532"/>
      <c r="X129" s="3537"/>
      <c r="Y129" s="3565"/>
      <c r="Z129" s="3540"/>
      <c r="AA129" s="3542"/>
      <c r="AB129" s="3544"/>
      <c r="AC129" s="3542"/>
      <c r="AD129" s="2497"/>
      <c r="AE129" s="3542"/>
      <c r="AF129" s="3520"/>
      <c r="AG129" s="3521"/>
      <c r="AH129" s="3521"/>
      <c r="AI129" s="3521"/>
      <c r="AJ129" s="3524"/>
      <c r="AK129" s="3521"/>
      <c r="AL129" s="3521"/>
      <c r="AM129" s="3525"/>
      <c r="AN129" s="3370"/>
      <c r="AO129" s="3371"/>
      <c r="AP129" s="3372"/>
      <c r="AQ129" s="3370"/>
      <c r="AR129" s="3371"/>
      <c r="AS129" s="3372"/>
      <c r="AT129" s="3510"/>
      <c r="AU129" s="3511"/>
      <c r="AV129" s="3512"/>
      <c r="AW129" s="3510"/>
      <c r="AX129" s="3511"/>
      <c r="AY129" s="3512"/>
      <c r="AZ129" s="3510"/>
      <c r="BA129" s="3511"/>
      <c r="BB129" s="3512"/>
      <c r="BC129" s="3469"/>
      <c r="BD129" s="3470"/>
      <c r="BE129" s="3757"/>
      <c r="BF129" s="3469"/>
      <c r="BG129" s="3470"/>
      <c r="BH129" s="3471"/>
      <c r="BI129" s="3692"/>
      <c r="BJ129" s="3693"/>
      <c r="BK129" s="3694"/>
      <c r="BL129" s="3365"/>
      <c r="BM129" s="3513"/>
      <c r="BN129" s="3514"/>
      <c r="BO129" s="3514"/>
      <c r="BP129" s="3514"/>
      <c r="BQ129" s="3514"/>
      <c r="BR129" s="3514"/>
      <c r="BS129" s="3514"/>
      <c r="BT129" s="3515"/>
    </row>
    <row r="130" spans="1:74" s="40" customFormat="1" ht="12" customHeight="1">
      <c r="A130" s="3407"/>
      <c r="B130" s="3673"/>
      <c r="C130" s="3417"/>
      <c r="D130" s="3418"/>
      <c r="E130" s="3419"/>
      <c r="F130" s="3297"/>
      <c r="G130" s="3298"/>
      <c r="H130" s="3298"/>
      <c r="I130" s="3299"/>
      <c r="J130" s="3300"/>
      <c r="K130" s="3432"/>
      <c r="L130" s="3433"/>
      <c r="M130" s="3433"/>
      <c r="N130" s="3433"/>
      <c r="O130" s="3434"/>
      <c r="P130" s="3436"/>
      <c r="Q130" s="3301"/>
      <c r="R130" s="3302"/>
      <c r="S130" s="3303"/>
      <c r="T130" s="3549"/>
      <c r="U130" s="3549"/>
      <c r="V130" s="3553"/>
      <c r="W130" s="3554"/>
      <c r="X130" s="3550"/>
      <c r="Y130" s="3551"/>
      <c r="Z130" s="930"/>
      <c r="AA130" s="931" t="s">
        <v>21</v>
      </c>
      <c r="AB130" s="932"/>
      <c r="AC130" s="931" t="s">
        <v>21</v>
      </c>
      <c r="AD130" s="932"/>
      <c r="AE130" s="931" t="s">
        <v>21</v>
      </c>
      <c r="AF130" s="933" t="s">
        <v>45</v>
      </c>
      <c r="AG130" s="3304"/>
      <c r="AH130" s="3304"/>
      <c r="AI130" s="934" t="s">
        <v>14</v>
      </c>
      <c r="AJ130" s="935" t="s">
        <v>45</v>
      </c>
      <c r="AK130" s="3304"/>
      <c r="AL130" s="3304"/>
      <c r="AM130" s="936" t="s">
        <v>14</v>
      </c>
      <c r="AN130" s="3504"/>
      <c r="AO130" s="3505"/>
      <c r="AP130" s="3506"/>
      <c r="AQ130" s="3504"/>
      <c r="AR130" s="3505"/>
      <c r="AS130" s="3506"/>
      <c r="AT130" s="3504"/>
      <c r="AU130" s="3505"/>
      <c r="AV130" s="3506"/>
      <c r="AW130" s="3504"/>
      <c r="AX130" s="3505"/>
      <c r="AY130" s="3506"/>
      <c r="AZ130" s="3504"/>
      <c r="BA130" s="3505"/>
      <c r="BB130" s="3506"/>
      <c r="BC130" s="3472"/>
      <c r="BD130" s="3473"/>
      <c r="BE130" s="3758"/>
      <c r="BF130" s="3469"/>
      <c r="BG130" s="3470"/>
      <c r="BH130" s="3471"/>
      <c r="BI130" s="3686"/>
      <c r="BJ130" s="3687"/>
      <c r="BK130" s="3688"/>
      <c r="BL130" s="3366"/>
      <c r="BM130" s="3361"/>
      <c r="BN130" s="3362"/>
      <c r="BO130" s="3362"/>
      <c r="BP130" s="3362"/>
      <c r="BQ130" s="3362"/>
      <c r="BR130" s="3362"/>
      <c r="BS130" s="3362"/>
      <c r="BT130" s="3363"/>
    </row>
    <row r="131" spans="1:74" s="40" customFormat="1" ht="12" customHeight="1">
      <c r="A131" s="3407" t="str">
        <f>IF(F131="","","○")</f>
        <v/>
      </c>
      <c r="B131" s="3679">
        <v>26</v>
      </c>
      <c r="C131" s="3411"/>
      <c r="D131" s="3412"/>
      <c r="E131" s="3413"/>
      <c r="F131" s="3420"/>
      <c r="G131" s="3421"/>
      <c r="H131" s="3421"/>
      <c r="I131" s="3421"/>
      <c r="J131" s="3422"/>
      <c r="K131" s="3426"/>
      <c r="L131" s="3427"/>
      <c r="M131" s="3427"/>
      <c r="N131" s="3427"/>
      <c r="O131" s="3428"/>
      <c r="P131" s="3435"/>
      <c r="Q131" s="3198"/>
      <c r="R131" s="3199"/>
      <c r="S131" s="3200"/>
      <c r="T131" s="3438"/>
      <c r="U131" s="3438"/>
      <c r="V131" s="3529"/>
      <c r="W131" s="3530"/>
      <c r="X131" s="3535"/>
      <c r="Y131" s="3564"/>
      <c r="Z131" s="3539"/>
      <c r="AA131" s="3541" t="s">
        <v>76</v>
      </c>
      <c r="AB131" s="3543"/>
      <c r="AC131" s="3541" t="s">
        <v>76</v>
      </c>
      <c r="AD131" s="2494"/>
      <c r="AE131" s="3541" t="s">
        <v>76</v>
      </c>
      <c r="AF131" s="3518"/>
      <c r="AG131" s="3519"/>
      <c r="AH131" s="3519"/>
      <c r="AI131" s="3519"/>
      <c r="AJ131" s="3522"/>
      <c r="AK131" s="3519"/>
      <c r="AL131" s="3519"/>
      <c r="AM131" s="3523"/>
      <c r="AN131" s="3666"/>
      <c r="AO131" s="3667"/>
      <c r="AP131" s="3668"/>
      <c r="AQ131" s="3666"/>
      <c r="AR131" s="3667"/>
      <c r="AS131" s="3668"/>
      <c r="AT131" s="3483"/>
      <c r="AU131" s="3484"/>
      <c r="AV131" s="3485"/>
      <c r="AW131" s="3483"/>
      <c r="AX131" s="3484"/>
      <c r="AY131" s="3485"/>
      <c r="AZ131" s="3483"/>
      <c r="BA131" s="3484"/>
      <c r="BB131" s="3485"/>
      <c r="BC131" s="3754">
        <f>SUM(AN131:BB133)</f>
        <v>0</v>
      </c>
      <c r="BD131" s="3755"/>
      <c r="BE131" s="3756"/>
      <c r="BF131" s="3754" t="str">
        <f>IF(AJ131+BC131=0,"",AJ131+BC131)</f>
        <v/>
      </c>
      <c r="BG131" s="3755"/>
      <c r="BH131" s="3759"/>
      <c r="BI131" s="3680"/>
      <c r="BJ131" s="3681"/>
      <c r="BK131" s="3682"/>
      <c r="BL131" s="3364"/>
      <c r="BM131" s="3367"/>
      <c r="BN131" s="3368"/>
      <c r="BO131" s="3368"/>
      <c r="BP131" s="3368"/>
      <c r="BQ131" s="3368"/>
      <c r="BR131" s="3368"/>
      <c r="BS131" s="3368"/>
      <c r="BT131" s="3369"/>
    </row>
    <row r="132" spans="1:74" s="40" customFormat="1" ht="12" customHeight="1">
      <c r="A132" s="3407"/>
      <c r="B132" s="3672"/>
      <c r="C132" s="3414"/>
      <c r="D132" s="3415"/>
      <c r="E132" s="3416"/>
      <c r="F132" s="3423"/>
      <c r="G132" s="3424"/>
      <c r="H132" s="3424"/>
      <c r="I132" s="3424"/>
      <c r="J132" s="3425"/>
      <c r="K132" s="3429"/>
      <c r="L132" s="3430"/>
      <c r="M132" s="3430"/>
      <c r="N132" s="3430"/>
      <c r="O132" s="3431"/>
      <c r="P132" s="3436"/>
      <c r="Q132" s="3180"/>
      <c r="R132" s="3181"/>
      <c r="S132" s="3182"/>
      <c r="T132" s="3439"/>
      <c r="U132" s="3439"/>
      <c r="V132" s="3531"/>
      <c r="W132" s="3532"/>
      <c r="X132" s="3537"/>
      <c r="Y132" s="3565"/>
      <c r="Z132" s="3540"/>
      <c r="AA132" s="3542"/>
      <c r="AB132" s="3544"/>
      <c r="AC132" s="3542"/>
      <c r="AD132" s="2497"/>
      <c r="AE132" s="3542"/>
      <c r="AF132" s="3520"/>
      <c r="AG132" s="3521"/>
      <c r="AH132" s="3521"/>
      <c r="AI132" s="3521"/>
      <c r="AJ132" s="3524"/>
      <c r="AK132" s="3521"/>
      <c r="AL132" s="3521"/>
      <c r="AM132" s="3525"/>
      <c r="AN132" s="3370"/>
      <c r="AO132" s="3371"/>
      <c r="AP132" s="3372"/>
      <c r="AQ132" s="3370"/>
      <c r="AR132" s="3371"/>
      <c r="AS132" s="3372"/>
      <c r="AT132" s="3510"/>
      <c r="AU132" s="3511"/>
      <c r="AV132" s="3512"/>
      <c r="AW132" s="3510"/>
      <c r="AX132" s="3511"/>
      <c r="AY132" s="3512"/>
      <c r="AZ132" s="3510"/>
      <c r="BA132" s="3511"/>
      <c r="BB132" s="3512"/>
      <c r="BC132" s="3469"/>
      <c r="BD132" s="3470"/>
      <c r="BE132" s="3757"/>
      <c r="BF132" s="3469"/>
      <c r="BG132" s="3470"/>
      <c r="BH132" s="3471"/>
      <c r="BI132" s="3683"/>
      <c r="BJ132" s="3684"/>
      <c r="BK132" s="3685"/>
      <c r="BL132" s="3365"/>
      <c r="BM132" s="3513"/>
      <c r="BN132" s="3514"/>
      <c r="BO132" s="3514"/>
      <c r="BP132" s="3514"/>
      <c r="BQ132" s="3514"/>
      <c r="BR132" s="3514"/>
      <c r="BS132" s="3514"/>
      <c r="BT132" s="3515"/>
    </row>
    <row r="133" spans="1:74" s="40" customFormat="1" ht="12" customHeight="1" thickBot="1">
      <c r="A133" s="3407"/>
      <c r="B133" s="3698"/>
      <c r="C133" s="3567"/>
      <c r="D133" s="3568"/>
      <c r="E133" s="3569"/>
      <c r="F133" s="3616"/>
      <c r="G133" s="3617"/>
      <c r="H133" s="3617"/>
      <c r="I133" s="3618"/>
      <c r="J133" s="3619"/>
      <c r="K133" s="3570"/>
      <c r="L133" s="3571"/>
      <c r="M133" s="3571"/>
      <c r="N133" s="3571"/>
      <c r="O133" s="3572"/>
      <c r="P133" s="3573"/>
      <c r="Q133" s="3620"/>
      <c r="R133" s="3621"/>
      <c r="S133" s="3622"/>
      <c r="T133" s="3574"/>
      <c r="U133" s="3574"/>
      <c r="V133" s="3583"/>
      <c r="W133" s="3584"/>
      <c r="X133" s="3623"/>
      <c r="Y133" s="3624"/>
      <c r="Z133" s="949"/>
      <c r="AA133" s="950" t="s">
        <v>21</v>
      </c>
      <c r="AB133" s="569"/>
      <c r="AC133" s="950" t="s">
        <v>21</v>
      </c>
      <c r="AD133" s="569"/>
      <c r="AE133" s="950" t="s">
        <v>21</v>
      </c>
      <c r="AF133" s="952" t="s">
        <v>45</v>
      </c>
      <c r="AG133" s="3625"/>
      <c r="AH133" s="3625"/>
      <c r="AI133" s="953" t="s">
        <v>14</v>
      </c>
      <c r="AJ133" s="954" t="s">
        <v>45</v>
      </c>
      <c r="AK133" s="3625"/>
      <c r="AL133" s="3625"/>
      <c r="AM133" s="955" t="s">
        <v>14</v>
      </c>
      <c r="AN133" s="3577"/>
      <c r="AO133" s="3578"/>
      <c r="AP133" s="3579"/>
      <c r="AQ133" s="3577"/>
      <c r="AR133" s="3578"/>
      <c r="AS133" s="3579"/>
      <c r="AT133" s="3577"/>
      <c r="AU133" s="3578"/>
      <c r="AV133" s="3579"/>
      <c r="AW133" s="3577"/>
      <c r="AX133" s="3578"/>
      <c r="AY133" s="3579"/>
      <c r="AZ133" s="3577"/>
      <c r="BA133" s="3578"/>
      <c r="BB133" s="3579"/>
      <c r="BC133" s="3760"/>
      <c r="BD133" s="3761"/>
      <c r="BE133" s="3762"/>
      <c r="BF133" s="3760"/>
      <c r="BG133" s="3761"/>
      <c r="BH133" s="3763"/>
      <c r="BI133" s="3705"/>
      <c r="BJ133" s="3706"/>
      <c r="BK133" s="3707"/>
      <c r="BL133" s="3626"/>
      <c r="BM133" s="3591"/>
      <c r="BN133" s="3592"/>
      <c r="BO133" s="3592"/>
      <c r="BP133" s="3592"/>
      <c r="BQ133" s="3592"/>
      <c r="BR133" s="3592"/>
      <c r="BS133" s="3592"/>
      <c r="BT133" s="3593"/>
    </row>
    <row r="134" spans="1:74" ht="6.95" customHeight="1">
      <c r="B134" s="6"/>
      <c r="C134" s="6"/>
      <c r="D134" s="6"/>
      <c r="E134" s="6"/>
      <c r="F134" s="6"/>
      <c r="G134" s="6"/>
      <c r="H134" s="6"/>
      <c r="I134" s="6"/>
      <c r="J134" s="6"/>
      <c r="K134" s="6"/>
      <c r="L134" s="6"/>
      <c r="M134" s="6"/>
      <c r="N134" s="6"/>
      <c r="O134" s="6"/>
      <c r="P134" s="6"/>
      <c r="Q134" s="6"/>
      <c r="R134" s="6"/>
      <c r="S134" s="956"/>
      <c r="T134" s="956"/>
      <c r="U134" s="503"/>
      <c r="V134" s="503"/>
      <c r="W134" s="155"/>
      <c r="AC134" s="6"/>
      <c r="AD134" s="6"/>
      <c r="AE134" s="6"/>
      <c r="AF134" s="6"/>
      <c r="AG134" s="26"/>
      <c r="AH134" s="26"/>
      <c r="AI134" s="150"/>
      <c r="AJ134" s="6"/>
      <c r="AK134" s="6"/>
      <c r="AL134" s="6"/>
      <c r="AM134" s="6"/>
      <c r="AN134" s="6"/>
      <c r="AO134" s="6"/>
      <c r="AP134" s="6"/>
      <c r="AQ134" s="6"/>
      <c r="AR134" s="6"/>
      <c r="AS134" s="6"/>
      <c r="AT134" s="6"/>
      <c r="AU134" s="6"/>
      <c r="AV134" s="6"/>
      <c r="AW134" s="6"/>
      <c r="AX134" s="6"/>
      <c r="AY134" s="6"/>
      <c r="AZ134" s="6"/>
      <c r="BA134" s="26"/>
      <c r="BB134" s="26"/>
      <c r="BC134" s="26"/>
      <c r="BD134" s="150"/>
      <c r="BE134" s="6"/>
      <c r="BF134" s="26"/>
      <c r="BG134" s="26"/>
      <c r="BH134" s="6"/>
      <c r="BI134" s="26"/>
      <c r="BJ134" s="6"/>
      <c r="BK134" s="6"/>
      <c r="BL134" s="6"/>
      <c r="BM134" s="6"/>
      <c r="BN134" s="6"/>
      <c r="BO134" s="6"/>
      <c r="BP134" s="26"/>
      <c r="BQ134" s="26"/>
    </row>
    <row r="135" spans="1:74" ht="15.75" customHeight="1">
      <c r="B135" s="6" t="s">
        <v>1199</v>
      </c>
      <c r="C135" s="6"/>
      <c r="D135" s="6"/>
      <c r="E135" s="6"/>
      <c r="F135" s="6"/>
      <c r="G135" s="6"/>
      <c r="H135" s="6"/>
      <c r="I135" s="6"/>
      <c r="J135" s="6"/>
      <c r="K135" s="6"/>
      <c r="L135" s="6"/>
      <c r="M135" s="6"/>
      <c r="N135" s="6"/>
      <c r="O135" s="6"/>
      <c r="P135" s="6"/>
      <c r="Q135" s="6"/>
      <c r="R135" s="6"/>
      <c r="S135" s="956"/>
      <c r="T135" s="956"/>
      <c r="U135" s="503"/>
      <c r="V135" s="503"/>
      <c r="W135" s="155"/>
      <c r="X135" s="959"/>
      <c r="Y135" s="394"/>
      <c r="Z135" s="959"/>
      <c r="AA135" s="456"/>
      <c r="AB135" s="959"/>
      <c r="AC135" s="6"/>
      <c r="AD135" s="6"/>
      <c r="AE135" s="6"/>
      <c r="AF135" s="6"/>
      <c r="AG135" s="6"/>
      <c r="AH135" s="6"/>
      <c r="AI135" s="150"/>
      <c r="AJ135" s="6"/>
      <c r="AK135" s="6"/>
      <c r="AL135" s="6"/>
      <c r="AM135" s="6"/>
      <c r="AN135" s="6"/>
      <c r="AO135" s="6"/>
      <c r="AP135" s="6"/>
      <c r="AQ135" s="6"/>
      <c r="AR135" s="6"/>
      <c r="AS135" s="6"/>
      <c r="AT135" s="6"/>
      <c r="AU135" s="6"/>
      <c r="AV135" s="6"/>
      <c r="AW135" s="6"/>
      <c r="AX135" s="6"/>
      <c r="AY135" s="6"/>
      <c r="AZ135" s="6"/>
      <c r="BA135" s="6"/>
      <c r="BB135" s="6"/>
      <c r="BC135" s="6"/>
      <c r="BD135" s="150"/>
      <c r="BE135" s="6"/>
      <c r="BF135" s="6"/>
      <c r="BG135" s="6"/>
      <c r="BH135" s="6"/>
      <c r="BI135" s="2"/>
      <c r="BJ135" s="4"/>
      <c r="BK135" s="55"/>
      <c r="BL135" s="3594" t="s">
        <v>1200</v>
      </c>
      <c r="BM135" s="3595"/>
      <c r="BN135" s="3595"/>
      <c r="BO135" s="3596"/>
      <c r="BP135" s="3597" t="s">
        <v>1201</v>
      </c>
      <c r="BQ135" s="3598"/>
      <c r="BR135" s="3598"/>
      <c r="BS135" s="3598"/>
      <c r="BT135" s="3599"/>
      <c r="BV135" s="963" t="s">
        <v>581</v>
      </c>
    </row>
    <row r="136" spans="1:74" s="40" customFormat="1" ht="12" customHeight="1">
      <c r="B136" s="3714" t="s">
        <v>379</v>
      </c>
      <c r="C136" s="2495"/>
      <c r="D136" s="2495"/>
      <c r="E136" s="2496"/>
      <c r="F136" s="3602">
        <f>SUM(I109,I112,I115,I118,I121,I124,I127,I130,I133)</f>
        <v>0</v>
      </c>
      <c r="G136" s="3603"/>
      <c r="H136" s="3603"/>
      <c r="I136" s="3603"/>
      <c r="J136" s="3604"/>
      <c r="K136" s="907"/>
      <c r="L136" s="907"/>
      <c r="M136" s="895"/>
      <c r="N136" s="897"/>
      <c r="O136" s="897"/>
      <c r="P136" s="897"/>
      <c r="Q136" s="2495"/>
      <c r="R136" s="2495"/>
      <c r="S136" s="964"/>
      <c r="T136" s="964"/>
      <c r="U136" s="964"/>
      <c r="V136" s="964"/>
      <c r="W136" s="811"/>
      <c r="X136" s="965"/>
      <c r="Y136" s="966"/>
      <c r="Z136" s="965"/>
      <c r="AA136" s="895"/>
      <c r="AB136" s="965"/>
      <c r="AC136" s="967"/>
      <c r="AD136" s="967"/>
      <c r="AE136" s="967"/>
      <c r="AF136" s="3715" t="e">
        <f>ROUND(AVERAGE($AF107:$AI133),0)</f>
        <v>#DIV/0!</v>
      </c>
      <c r="AG136" s="3716"/>
      <c r="AH136" s="3716"/>
      <c r="AI136" s="3717"/>
      <c r="AJ136" s="3721" t="e">
        <f>ROUND(AVERAGE($AJ107:$AM133),0)</f>
        <v>#DIV/0!</v>
      </c>
      <c r="AK136" s="3716"/>
      <c r="AL136" s="3716"/>
      <c r="AM136" s="3717"/>
      <c r="AN136" s="3655"/>
      <c r="AO136" s="3656"/>
      <c r="AP136" s="3657"/>
      <c r="AQ136" s="3655"/>
      <c r="AR136" s="3656"/>
      <c r="AS136" s="3657"/>
      <c r="AT136" s="3711"/>
      <c r="AU136" s="3712"/>
      <c r="AV136" s="3713"/>
      <c r="AW136" s="3711"/>
      <c r="AX136" s="3712"/>
      <c r="AY136" s="3713"/>
      <c r="AZ136" s="3711"/>
      <c r="BA136" s="3712"/>
      <c r="BB136" s="3713"/>
      <c r="BC136" s="3664" t="e">
        <f>ROUND(SUMIF($A107:$A133,#REF!,$BC107:$BE133)/$BL136,0)</f>
        <v>#DIV/0!</v>
      </c>
      <c r="BD136" s="3664"/>
      <c r="BE136" s="3664"/>
      <c r="BF136" s="3633" t="e">
        <f>ROUND(SUMIF($A107:$A133,#REF!,$BF107:$BH133)/$BL136,0)</f>
        <v>#DIV/0!</v>
      </c>
      <c r="BG136" s="3633"/>
      <c r="BH136" s="3634"/>
      <c r="BI136" s="3637" t="e">
        <f>ROUND(AVERAGE(BI107,BI110,BI113,BI116,BI119,BI122,BI125,BI128,BI131),0)</f>
        <v>#DIV/0!</v>
      </c>
      <c r="BJ136" s="3638"/>
      <c r="BK136" s="3639"/>
      <c r="BL136" s="3640">
        <f>COUNTIF(F107:J133,BV136)+COUNTIF(F107:J133,BV137)+COUNTIF(F107:J133,BV138)+COUNTIF(F107:J133,BV139)+COUNTIF(F107:J133,BV140)+COUNTIF(F107:J133,BV141)</f>
        <v>0</v>
      </c>
      <c r="BM136" s="3641"/>
      <c r="BN136" s="3641"/>
      <c r="BO136" s="3642"/>
      <c r="BP136" s="3643" t="e">
        <f>ROUND((BI136/BI137)*100,1)</f>
        <v>#DIV/0!</v>
      </c>
      <c r="BQ136" s="3644"/>
      <c r="BR136" s="3644"/>
      <c r="BS136" s="3644"/>
      <c r="BT136" s="3645"/>
      <c r="BV136" s="963" t="s">
        <v>1203</v>
      </c>
    </row>
    <row r="137" spans="1:74" s="40" customFormat="1" ht="12" customHeight="1">
      <c r="A137" s="5"/>
      <c r="B137" s="3601"/>
      <c r="C137" s="2501"/>
      <c r="D137" s="2501"/>
      <c r="E137" s="2502"/>
      <c r="F137" s="3605"/>
      <c r="G137" s="3606"/>
      <c r="H137" s="3606"/>
      <c r="I137" s="3606"/>
      <c r="J137" s="3607"/>
      <c r="K137" s="929"/>
      <c r="L137" s="929"/>
      <c r="M137" s="631"/>
      <c r="N137" s="968"/>
      <c r="O137" s="968"/>
      <c r="P137" s="968"/>
      <c r="Q137" s="2501"/>
      <c r="R137" s="2501"/>
      <c r="S137" s="969"/>
      <c r="T137" s="969"/>
      <c r="U137" s="969"/>
      <c r="V137" s="969"/>
      <c r="W137" s="932"/>
      <c r="X137" s="970"/>
      <c r="Y137" s="932"/>
      <c r="Z137" s="970"/>
      <c r="AA137" s="932"/>
      <c r="AB137" s="970"/>
      <c r="AC137" s="971"/>
      <c r="AD137" s="971"/>
      <c r="AE137" s="971"/>
      <c r="AF137" s="3718"/>
      <c r="AG137" s="3719"/>
      <c r="AH137" s="3719"/>
      <c r="AI137" s="3720"/>
      <c r="AJ137" s="3722"/>
      <c r="AK137" s="3719"/>
      <c r="AL137" s="3719"/>
      <c r="AM137" s="3720"/>
      <c r="AN137" s="3658"/>
      <c r="AO137" s="3659"/>
      <c r="AP137" s="3660"/>
      <c r="AQ137" s="3658"/>
      <c r="AR137" s="3659"/>
      <c r="AS137" s="3660"/>
      <c r="AT137" s="3708"/>
      <c r="AU137" s="3709"/>
      <c r="AV137" s="3710"/>
      <c r="AW137" s="3708"/>
      <c r="AX137" s="3709"/>
      <c r="AY137" s="3710"/>
      <c r="AZ137" s="3708"/>
      <c r="BA137" s="3709"/>
      <c r="BB137" s="3710"/>
      <c r="BC137" s="3665"/>
      <c r="BD137" s="3665"/>
      <c r="BE137" s="3665"/>
      <c r="BF137" s="3635"/>
      <c r="BG137" s="3635"/>
      <c r="BH137" s="3636"/>
      <c r="BI137" s="3652" t="e">
        <f>ROUND(AVERAGE(BI109,BI112,BI115,BI118,BI121,BI124,BI127,BI130,BI133),0)</f>
        <v>#DIV/0!</v>
      </c>
      <c r="BJ137" s="3653"/>
      <c r="BK137" s="3654"/>
      <c r="BL137" s="3640"/>
      <c r="BM137" s="3641"/>
      <c r="BN137" s="3641"/>
      <c r="BO137" s="3642"/>
      <c r="BP137" s="3646"/>
      <c r="BQ137" s="3647"/>
      <c r="BR137" s="3647"/>
      <c r="BS137" s="3647"/>
      <c r="BT137" s="3648"/>
      <c r="BV137" s="40" t="s">
        <v>1204</v>
      </c>
    </row>
    <row r="138" spans="1:74" s="40" customFormat="1" ht="12" customHeight="1">
      <c r="B138" s="3740" t="s">
        <v>1218</v>
      </c>
      <c r="C138" s="3741"/>
      <c r="D138" s="3741"/>
      <c r="E138" s="3741"/>
      <c r="F138" s="3744">
        <f>SUM(F40,F87,F136)</f>
        <v>0</v>
      </c>
      <c r="G138" s="3603"/>
      <c r="H138" s="3603"/>
      <c r="I138" s="3603"/>
      <c r="J138" s="3604"/>
      <c r="K138" s="907"/>
      <c r="L138" s="907"/>
      <c r="M138" s="895"/>
      <c r="N138" s="3199"/>
      <c r="O138" s="3199"/>
      <c r="P138" s="3199"/>
      <c r="Q138" s="2495"/>
      <c r="R138" s="2495"/>
      <c r="S138" s="3734"/>
      <c r="T138" s="3734"/>
      <c r="U138" s="3734"/>
      <c r="V138" s="3734"/>
      <c r="W138" s="811"/>
      <c r="X138" s="965"/>
      <c r="Y138" s="966"/>
      <c r="Z138" s="965"/>
      <c r="AA138" s="3736"/>
      <c r="AB138" s="3736"/>
      <c r="AC138" s="3736"/>
      <c r="AD138" s="3736"/>
      <c r="AE138" s="3737"/>
      <c r="AF138" s="3715" t="e">
        <f>ROUND(SUMIF($A$14:$A133,#REF!,$AF$14:$AI133)/$BL138,0)</f>
        <v>#DIV/0!</v>
      </c>
      <c r="AG138" s="3716"/>
      <c r="AH138" s="3716"/>
      <c r="AI138" s="3717"/>
      <c r="AJ138" s="3721" t="e">
        <f>ROUND(SUMIF($A$14:$A133,#REF!,$AJ$14:$AM133)/$BL138,0)</f>
        <v>#DIV/0!</v>
      </c>
      <c r="AK138" s="3716"/>
      <c r="AL138" s="3716"/>
      <c r="AM138" s="3717"/>
      <c r="AN138" s="3655"/>
      <c r="AO138" s="3656"/>
      <c r="AP138" s="3657"/>
      <c r="AQ138" s="3655"/>
      <c r="AR138" s="3656"/>
      <c r="AS138" s="3657"/>
      <c r="AT138" s="3711"/>
      <c r="AU138" s="3712"/>
      <c r="AV138" s="3713"/>
      <c r="AW138" s="3711"/>
      <c r="AX138" s="3712"/>
      <c r="AY138" s="3713"/>
      <c r="AZ138" s="3711"/>
      <c r="BA138" s="3712"/>
      <c r="BB138" s="3713"/>
      <c r="BC138" s="3764" t="e">
        <f>ROUND(SUMIF($A$14:$A133,#REF!,$BC$14:$BE133)/$BL138,0)</f>
        <v>#DIV/0!</v>
      </c>
      <c r="BD138" s="3765"/>
      <c r="BE138" s="3766"/>
      <c r="BF138" s="3770" t="e">
        <f>ROUND(SUMIF($A$14:$A133,#REF!,$BF$14:$BH133)/$BL138,0)</f>
        <v>#DIV/0!</v>
      </c>
      <c r="BG138" s="3771"/>
      <c r="BH138" s="3772"/>
      <c r="BI138" s="3731" t="e">
        <f>ROUND(SUM(BI14,BI17,BI20,BI23,BI26,BI29,BI32,BI35,BI58,BI61,BI64,BI67,BI70,BI73,BI76,BI79,BI82,BI107,BI110,BI113,BI116,BI119,BI122,BI125,BI128,BI131)/BL138,0)</f>
        <v>#DIV/0!</v>
      </c>
      <c r="BJ138" s="3732"/>
      <c r="BK138" s="3733"/>
      <c r="BL138" s="3640">
        <f>BL89+BL136</f>
        <v>0</v>
      </c>
      <c r="BM138" s="3641"/>
      <c r="BN138" s="3641"/>
      <c r="BO138" s="3642"/>
      <c r="BP138" s="3643" t="e">
        <f>ROUND((BI138/BI139)*100,1)</f>
        <v>#DIV/0!</v>
      </c>
      <c r="BQ138" s="3644"/>
      <c r="BR138" s="3644"/>
      <c r="BS138" s="3644"/>
      <c r="BT138" s="3645"/>
      <c r="BV138" s="40" t="s">
        <v>1208</v>
      </c>
    </row>
    <row r="139" spans="1:74" s="40" customFormat="1" ht="12" customHeight="1">
      <c r="B139" s="3742"/>
      <c r="C139" s="3743"/>
      <c r="D139" s="3743"/>
      <c r="E139" s="3743"/>
      <c r="F139" s="3745"/>
      <c r="G139" s="3606"/>
      <c r="H139" s="3606"/>
      <c r="I139" s="3606"/>
      <c r="J139" s="3607"/>
      <c r="K139" s="929"/>
      <c r="L139" s="929"/>
      <c r="M139" s="578"/>
      <c r="N139" s="2399"/>
      <c r="O139" s="2399"/>
      <c r="P139" s="2399"/>
      <c r="Q139" s="2501"/>
      <c r="R139" s="2501"/>
      <c r="S139" s="3735"/>
      <c r="T139" s="3735"/>
      <c r="U139" s="3735"/>
      <c r="V139" s="3735"/>
      <c r="W139" s="932"/>
      <c r="X139" s="970"/>
      <c r="Y139" s="932"/>
      <c r="Z139" s="970"/>
      <c r="AA139" s="3738"/>
      <c r="AB139" s="3738"/>
      <c r="AC139" s="3738"/>
      <c r="AD139" s="3738"/>
      <c r="AE139" s="3739"/>
      <c r="AF139" s="3718"/>
      <c r="AG139" s="3719"/>
      <c r="AH139" s="3719"/>
      <c r="AI139" s="3720"/>
      <c r="AJ139" s="3722"/>
      <c r="AK139" s="3719"/>
      <c r="AL139" s="3719"/>
      <c r="AM139" s="3720"/>
      <c r="AN139" s="3658"/>
      <c r="AO139" s="3659"/>
      <c r="AP139" s="3660"/>
      <c r="AQ139" s="3658"/>
      <c r="AR139" s="3659"/>
      <c r="AS139" s="3660"/>
      <c r="AT139" s="3708"/>
      <c r="AU139" s="3709"/>
      <c r="AV139" s="3710"/>
      <c r="AW139" s="3708"/>
      <c r="AX139" s="3709"/>
      <c r="AY139" s="3710"/>
      <c r="AZ139" s="3708"/>
      <c r="BA139" s="3709"/>
      <c r="BB139" s="3710"/>
      <c r="BC139" s="3767"/>
      <c r="BD139" s="3768"/>
      <c r="BE139" s="3769"/>
      <c r="BF139" s="3773"/>
      <c r="BG139" s="3774"/>
      <c r="BH139" s="3775"/>
      <c r="BI139" s="3724" t="e">
        <f>ROUND(SUM(BI16,BI19,BI22,BI25,BI28,BI31,BI34,BI37,BI60,BI63,BI66,BI69,BI72,BI75,BI78,BI81,BI84,BI109,BI112,BI115,BI118,BI121,BI124,BI127,BI130,BI133)/BL138,0)</f>
        <v>#DIV/0!</v>
      </c>
      <c r="BJ139" s="3725"/>
      <c r="BK139" s="3726"/>
      <c r="BL139" s="3640"/>
      <c r="BM139" s="3641"/>
      <c r="BN139" s="3641"/>
      <c r="BO139" s="3642"/>
      <c r="BP139" s="3646"/>
      <c r="BQ139" s="3647"/>
      <c r="BR139" s="3647"/>
      <c r="BS139" s="3647"/>
      <c r="BT139" s="3648"/>
      <c r="BV139" s="40" t="s">
        <v>35</v>
      </c>
    </row>
    <row r="140" spans="1:74" s="40" customFormat="1" ht="5.25" customHeight="1">
      <c r="B140" s="456"/>
      <c r="C140" s="427"/>
      <c r="D140" s="427"/>
      <c r="E140" s="427"/>
      <c r="F140" s="457"/>
      <c r="G140" s="457"/>
      <c r="H140" s="457"/>
      <c r="I140" s="457"/>
      <c r="J140" s="457"/>
      <c r="K140" s="457"/>
      <c r="L140" s="457"/>
      <c r="M140" s="631"/>
      <c r="N140" s="631"/>
      <c r="O140" s="631"/>
      <c r="P140" s="631"/>
      <c r="Q140" s="456"/>
      <c r="R140" s="456"/>
      <c r="S140" s="956"/>
      <c r="T140" s="956"/>
      <c r="U140" s="956"/>
      <c r="V140" s="956"/>
      <c r="W140" s="57"/>
      <c r="X140" s="959"/>
      <c r="Y140" s="57"/>
      <c r="Z140" s="959"/>
      <c r="AA140" s="57"/>
      <c r="AB140" s="959"/>
      <c r="AC140" s="975"/>
      <c r="AD140" s="975"/>
      <c r="AE140" s="975"/>
      <c r="AF140" s="976"/>
      <c r="AG140" s="976"/>
      <c r="AH140" s="976"/>
      <c r="AI140" s="976"/>
      <c r="AJ140" s="976"/>
      <c r="AK140" s="976"/>
      <c r="AL140" s="976"/>
      <c r="AM140" s="976"/>
      <c r="AN140" s="977"/>
      <c r="AO140" s="977"/>
      <c r="AP140" s="977"/>
      <c r="AQ140" s="977"/>
      <c r="AR140" s="977"/>
      <c r="AS140" s="977"/>
      <c r="AT140" s="978"/>
      <c r="AU140" s="978"/>
      <c r="AV140" s="978"/>
      <c r="AW140" s="978"/>
      <c r="AX140" s="978"/>
      <c r="AY140" s="978"/>
      <c r="AZ140" s="978"/>
      <c r="BA140" s="978"/>
      <c r="BB140" s="978"/>
      <c r="BC140" s="979"/>
      <c r="BD140" s="979"/>
      <c r="BE140" s="979"/>
      <c r="BF140" s="980"/>
      <c r="BG140" s="980"/>
      <c r="BH140" s="980"/>
      <c r="BI140" s="898"/>
      <c r="BJ140" s="898"/>
      <c r="BK140" s="898"/>
      <c r="BL140" s="898"/>
      <c r="BM140" s="898"/>
      <c r="BN140" s="898"/>
      <c r="BO140" s="898"/>
      <c r="BP140" s="981"/>
      <c r="BQ140" s="981"/>
      <c r="BR140" s="981"/>
      <c r="BS140" s="981"/>
      <c r="BT140" s="981"/>
      <c r="BV140" s="40" t="s">
        <v>1211</v>
      </c>
    </row>
    <row r="141" spans="1:74" s="40" customFormat="1" ht="12" customHeight="1">
      <c r="B141" s="40" t="s">
        <v>1205</v>
      </c>
      <c r="C141" s="361"/>
      <c r="D141" s="972" t="s">
        <v>1206</v>
      </c>
      <c r="E141" s="135" t="s">
        <v>1207</v>
      </c>
      <c r="F141" s="135"/>
      <c r="G141" s="135"/>
      <c r="H141" s="135"/>
      <c r="I141" s="135"/>
      <c r="J141" s="135"/>
      <c r="K141" s="135"/>
      <c r="L141" s="135"/>
      <c r="M141" s="135"/>
      <c r="N141" s="135"/>
      <c r="O141" s="135"/>
      <c r="P141" s="135"/>
      <c r="Q141" s="135"/>
      <c r="R141" s="135"/>
      <c r="S141" s="135"/>
      <c r="T141" s="135"/>
      <c r="U141" s="135"/>
      <c r="V141" s="135"/>
      <c r="W141" s="135"/>
      <c r="X141" s="135"/>
      <c r="Y141" s="135"/>
      <c r="Z141" s="135"/>
      <c r="AA141" s="135"/>
      <c r="AB141" s="135"/>
      <c r="AC141" s="135"/>
      <c r="AD141" s="135"/>
      <c r="AE141" s="135"/>
      <c r="AF141" s="135"/>
      <c r="AG141" s="135"/>
      <c r="AH141" s="135"/>
      <c r="AI141" s="135"/>
      <c r="AJ141" s="135"/>
      <c r="AK141" s="135"/>
      <c r="AL141" s="135"/>
      <c r="AM141" s="135"/>
      <c r="AN141" s="135"/>
      <c r="AO141" s="135"/>
      <c r="AP141" s="135"/>
      <c r="AQ141" s="135"/>
      <c r="AR141" s="135"/>
      <c r="AS141" s="135"/>
      <c r="AT141" s="135"/>
      <c r="AU141" s="135"/>
      <c r="AV141" s="135"/>
      <c r="AW141" s="135"/>
      <c r="AX141" s="135"/>
      <c r="AY141" s="135"/>
      <c r="AZ141" s="135"/>
      <c r="BA141" s="135"/>
      <c r="BB141" s="135"/>
      <c r="BC141" s="135"/>
      <c r="BD141" s="135"/>
      <c r="BE141" s="194"/>
      <c r="BF141" s="194"/>
      <c r="BG141" s="194"/>
      <c r="BH141" s="194"/>
      <c r="BI141" s="194"/>
      <c r="BJ141" s="194"/>
      <c r="BK141" s="194"/>
      <c r="BL141" s="194"/>
      <c r="BM141" s="194"/>
      <c r="BN141" s="194"/>
      <c r="BO141" s="194"/>
      <c r="BP141" s="194"/>
      <c r="BQ141" s="194"/>
      <c r="BV141" s="40" t="s">
        <v>1214</v>
      </c>
    </row>
    <row r="142" spans="1:74" s="40" customFormat="1" ht="12" customHeight="1">
      <c r="D142" s="972" t="s">
        <v>1209</v>
      </c>
      <c r="E142" s="2016" t="s">
        <v>1210</v>
      </c>
      <c r="F142" s="2016"/>
      <c r="G142" s="2016"/>
      <c r="H142" s="2016"/>
      <c r="I142" s="2016"/>
      <c r="J142" s="2016"/>
      <c r="K142" s="2016"/>
      <c r="L142" s="2016"/>
      <c r="M142" s="2016"/>
      <c r="N142" s="2016"/>
      <c r="O142" s="2016"/>
      <c r="P142" s="2016"/>
      <c r="Q142" s="2016"/>
      <c r="R142" s="2016"/>
      <c r="S142" s="2016"/>
      <c r="T142" s="2016"/>
      <c r="U142" s="2016"/>
      <c r="V142" s="2016"/>
      <c r="W142" s="2016"/>
      <c r="X142" s="2016"/>
      <c r="Y142" s="2016"/>
      <c r="Z142" s="2016"/>
      <c r="AA142" s="2016"/>
      <c r="AB142" s="2016"/>
      <c r="AC142" s="2016"/>
      <c r="AD142" s="2016"/>
      <c r="AE142" s="2016"/>
      <c r="AF142" s="2016"/>
      <c r="AG142" s="2016"/>
      <c r="AH142" s="2016"/>
      <c r="AI142" s="2016"/>
      <c r="AJ142" s="2016"/>
      <c r="AK142" s="2016"/>
      <c r="AL142" s="2016"/>
      <c r="AM142" s="2016"/>
      <c r="AN142" s="2016"/>
      <c r="AO142" s="2016"/>
      <c r="AP142" s="2016"/>
      <c r="AQ142" s="2016"/>
      <c r="AR142" s="2016"/>
      <c r="AS142" s="2016"/>
      <c r="AT142" s="2016"/>
      <c r="AU142" s="2016"/>
      <c r="AV142" s="2016"/>
      <c r="AW142" s="2016"/>
      <c r="AX142" s="2016"/>
      <c r="AY142" s="2016"/>
      <c r="AZ142" s="2016"/>
      <c r="BA142" s="2016"/>
      <c r="BB142" s="2016"/>
      <c r="BC142" s="2016"/>
      <c r="BD142" s="2016"/>
      <c r="BE142" s="2016"/>
      <c r="BF142" s="2016"/>
      <c r="BG142" s="2016"/>
      <c r="BH142" s="2016"/>
      <c r="BI142" s="2016"/>
      <c r="BJ142" s="2016"/>
      <c r="BK142" s="2016"/>
      <c r="BL142" s="2016"/>
      <c r="BM142" s="2016"/>
      <c r="BN142" s="2016"/>
      <c r="BO142" s="2016"/>
      <c r="BP142" s="2016"/>
      <c r="BQ142" s="2016"/>
    </row>
    <row r="143" spans="1:74" ht="12" customHeight="1">
      <c r="A143" s="40"/>
      <c r="B143" s="40"/>
      <c r="C143" s="40"/>
      <c r="D143" s="972"/>
      <c r="E143" s="2016"/>
      <c r="F143" s="2016"/>
      <c r="G143" s="2016"/>
      <c r="H143" s="2016"/>
      <c r="I143" s="2016"/>
      <c r="J143" s="2016"/>
      <c r="K143" s="2016"/>
      <c r="L143" s="2016"/>
      <c r="M143" s="2016"/>
      <c r="N143" s="2016"/>
      <c r="O143" s="2016"/>
      <c r="P143" s="2016"/>
      <c r="Q143" s="2016"/>
      <c r="R143" s="2016"/>
      <c r="S143" s="2016"/>
      <c r="T143" s="2016"/>
      <c r="U143" s="2016"/>
      <c r="V143" s="2016"/>
      <c r="W143" s="2016"/>
      <c r="X143" s="2016"/>
      <c r="Y143" s="2016"/>
      <c r="Z143" s="2016"/>
      <c r="AA143" s="2016"/>
      <c r="AB143" s="2016"/>
      <c r="AC143" s="2016"/>
      <c r="AD143" s="2016"/>
      <c r="AE143" s="2016"/>
      <c r="AF143" s="2016"/>
      <c r="AG143" s="2016"/>
      <c r="AH143" s="2016"/>
      <c r="AI143" s="2016"/>
      <c r="AJ143" s="2016"/>
      <c r="AK143" s="2016"/>
      <c r="AL143" s="2016"/>
      <c r="AM143" s="2016"/>
      <c r="AN143" s="2016"/>
      <c r="AO143" s="2016"/>
      <c r="AP143" s="2016"/>
      <c r="AQ143" s="2016"/>
      <c r="AR143" s="2016"/>
      <c r="AS143" s="2016"/>
      <c r="AT143" s="2016"/>
      <c r="AU143" s="2016"/>
      <c r="AV143" s="2016"/>
      <c r="AW143" s="2016"/>
      <c r="AX143" s="2016"/>
      <c r="AY143" s="2016"/>
      <c r="AZ143" s="2016"/>
      <c r="BA143" s="2016"/>
      <c r="BB143" s="2016"/>
      <c r="BC143" s="2016"/>
      <c r="BD143" s="2016"/>
      <c r="BE143" s="2016"/>
      <c r="BF143" s="2016"/>
      <c r="BG143" s="2016"/>
      <c r="BH143" s="2016"/>
      <c r="BI143" s="2016"/>
      <c r="BJ143" s="2016"/>
      <c r="BK143" s="2016"/>
      <c r="BL143" s="2016"/>
      <c r="BM143" s="2016"/>
      <c r="BN143" s="2016"/>
      <c r="BO143" s="2016"/>
      <c r="BP143" s="2016"/>
      <c r="BQ143" s="2016"/>
      <c r="BR143" s="40"/>
      <c r="BS143" s="40"/>
      <c r="BT143" s="40"/>
    </row>
    <row r="144" spans="1:74" ht="15.75" customHeight="1">
      <c r="B144" s="40"/>
      <c r="C144" s="40"/>
      <c r="D144" s="972" t="s">
        <v>1212</v>
      </c>
      <c r="E144" s="2017" t="s">
        <v>1213</v>
      </c>
      <c r="F144" s="2017"/>
      <c r="G144" s="2017"/>
      <c r="H144" s="2017"/>
      <c r="I144" s="2017"/>
      <c r="J144" s="2017"/>
      <c r="K144" s="2017"/>
      <c r="L144" s="2017"/>
      <c r="M144" s="2017"/>
      <c r="N144" s="2017"/>
      <c r="O144" s="2017"/>
      <c r="P144" s="2017"/>
      <c r="Q144" s="2017"/>
      <c r="R144" s="2017"/>
      <c r="S144" s="2017"/>
      <c r="T144" s="2017"/>
      <c r="U144" s="2017"/>
      <c r="V144" s="2017"/>
      <c r="W144" s="2017"/>
      <c r="X144" s="2017"/>
      <c r="Y144" s="2017"/>
      <c r="Z144" s="2017"/>
      <c r="AA144" s="2017"/>
      <c r="AB144" s="2017"/>
      <c r="AC144" s="2017"/>
      <c r="AD144" s="2017"/>
      <c r="AE144" s="2017"/>
      <c r="AF144" s="2017"/>
      <c r="AG144" s="2017"/>
      <c r="AH144" s="2017"/>
      <c r="AI144" s="2017"/>
      <c r="AJ144" s="2017"/>
      <c r="AK144" s="2017"/>
      <c r="AL144" s="2017"/>
      <c r="AM144" s="2017"/>
      <c r="AN144" s="2017"/>
      <c r="AO144" s="2017"/>
      <c r="AP144" s="2017"/>
      <c r="AQ144" s="2017"/>
      <c r="AR144" s="2017"/>
      <c r="AS144" s="2017"/>
      <c r="AT144" s="2017"/>
      <c r="AU144" s="2017"/>
      <c r="AV144" s="2017"/>
      <c r="AW144" s="2017"/>
      <c r="AX144" s="2017"/>
      <c r="AY144" s="2017"/>
      <c r="AZ144" s="2017"/>
      <c r="BA144" s="2017"/>
      <c r="BB144" s="2017"/>
      <c r="BC144" s="2017"/>
      <c r="BD144" s="2017"/>
      <c r="BE144" s="2017"/>
      <c r="BF144" s="2017"/>
      <c r="BG144" s="2017"/>
      <c r="BH144" s="2017"/>
      <c r="BI144" s="2017"/>
      <c r="BJ144" s="2017"/>
      <c r="BK144" s="2017"/>
      <c r="BL144" s="2017"/>
      <c r="BM144" s="2017"/>
      <c r="BN144" s="2017"/>
      <c r="BO144" s="2017"/>
      <c r="BP144" s="2017"/>
      <c r="BQ144" s="2017"/>
      <c r="BR144" s="40"/>
      <c r="BS144" s="40"/>
      <c r="BT144" s="40"/>
    </row>
    <row r="145" spans="1:74" ht="13.5" customHeight="1">
      <c r="B145" s="40"/>
      <c r="C145" s="40"/>
      <c r="D145" s="972" t="s">
        <v>1215</v>
      </c>
      <c r="E145" s="3632" t="s">
        <v>1423</v>
      </c>
      <c r="F145" s="3632"/>
      <c r="G145" s="3632"/>
      <c r="H145" s="3632"/>
      <c r="I145" s="3632"/>
      <c r="J145" s="3632"/>
      <c r="K145" s="3632"/>
      <c r="L145" s="3632"/>
      <c r="M145" s="3632"/>
      <c r="N145" s="3632"/>
      <c r="O145" s="3632"/>
      <c r="P145" s="3632"/>
      <c r="Q145" s="3632"/>
      <c r="R145" s="3632"/>
      <c r="S145" s="3632"/>
      <c r="T145" s="3632"/>
      <c r="U145" s="3632"/>
      <c r="V145" s="3632"/>
      <c r="W145" s="3632"/>
      <c r="X145" s="3632"/>
      <c r="Y145" s="3632"/>
      <c r="Z145" s="3632"/>
      <c r="AA145" s="3632"/>
      <c r="AB145" s="3632"/>
      <c r="AC145" s="3632"/>
      <c r="AD145" s="3632"/>
      <c r="AE145" s="3632"/>
      <c r="AF145" s="3632"/>
      <c r="AG145" s="3632"/>
      <c r="AH145" s="3632"/>
      <c r="AI145" s="3632"/>
      <c r="AJ145" s="3632"/>
      <c r="AK145" s="3632"/>
      <c r="AL145" s="3632"/>
      <c r="AM145" s="3632"/>
      <c r="AN145" s="3632"/>
      <c r="AO145" s="3632"/>
      <c r="AP145" s="3632"/>
      <c r="AQ145" s="3632"/>
      <c r="AR145" s="3632"/>
      <c r="AS145" s="3632"/>
      <c r="AT145" s="3632"/>
      <c r="AU145" s="3632"/>
      <c r="AV145" s="3632"/>
      <c r="AW145" s="3632"/>
      <c r="AX145" s="3632"/>
      <c r="AY145" s="3632"/>
      <c r="AZ145" s="3632"/>
      <c r="BA145" s="3632"/>
      <c r="BB145" s="3632"/>
      <c r="BC145" s="3632"/>
      <c r="BD145" s="3632"/>
      <c r="BE145" s="3632"/>
      <c r="BF145" s="3632"/>
      <c r="BG145" s="3632"/>
      <c r="BH145" s="3632"/>
      <c r="BI145" s="3632"/>
      <c r="BJ145" s="3632"/>
      <c r="BK145" s="3632"/>
      <c r="BL145" s="3632"/>
      <c r="BM145" s="3632"/>
      <c r="BN145" s="3632"/>
      <c r="BO145" s="3632"/>
      <c r="BP145" s="3632"/>
      <c r="BQ145" s="3632"/>
      <c r="BR145" s="40"/>
      <c r="BS145" s="40"/>
      <c r="BT145" s="40"/>
    </row>
    <row r="146" spans="1:74" ht="13.5" customHeight="1">
      <c r="B146" s="40"/>
      <c r="C146" s="40"/>
      <c r="D146" s="972" t="s">
        <v>1216</v>
      </c>
      <c r="E146" s="3632" t="s">
        <v>1219</v>
      </c>
      <c r="F146" s="3632"/>
      <c r="G146" s="3632"/>
      <c r="H146" s="3632"/>
      <c r="I146" s="3632"/>
      <c r="J146" s="3632"/>
      <c r="K146" s="3632"/>
      <c r="L146" s="3632"/>
      <c r="M146" s="3632"/>
      <c r="N146" s="3632"/>
      <c r="O146" s="3632"/>
      <c r="P146" s="3632"/>
      <c r="Q146" s="3632"/>
      <c r="R146" s="3632"/>
      <c r="S146" s="3632"/>
      <c r="T146" s="3632"/>
      <c r="U146" s="3632"/>
      <c r="V146" s="3632"/>
      <c r="W146" s="3632"/>
      <c r="X146" s="3632"/>
      <c r="Y146" s="3632"/>
      <c r="Z146" s="3632"/>
      <c r="AA146" s="3632"/>
      <c r="AB146" s="3632"/>
      <c r="AC146" s="3632"/>
      <c r="AD146" s="3632"/>
      <c r="AE146" s="3632"/>
      <c r="AF146" s="3632"/>
      <c r="AG146" s="3632"/>
      <c r="AH146" s="3632"/>
      <c r="AI146" s="3632"/>
      <c r="AJ146" s="3632"/>
      <c r="AK146" s="3632"/>
      <c r="AL146" s="3632"/>
      <c r="AM146" s="3632"/>
      <c r="AN146" s="3632"/>
      <c r="AO146" s="3632"/>
      <c r="AP146" s="3632"/>
      <c r="AQ146" s="3632"/>
      <c r="AR146" s="3632"/>
      <c r="AS146" s="3632"/>
      <c r="AT146" s="3632"/>
      <c r="AU146" s="3632"/>
      <c r="AV146" s="3632"/>
      <c r="AW146" s="3632"/>
      <c r="AX146" s="3632"/>
      <c r="AY146" s="3632"/>
      <c r="AZ146" s="3632"/>
      <c r="BA146" s="3632"/>
      <c r="BB146" s="3632"/>
      <c r="BC146" s="3632"/>
      <c r="BD146" s="3632"/>
      <c r="BE146" s="3632"/>
      <c r="BF146" s="3632"/>
      <c r="BG146" s="3632"/>
      <c r="BH146" s="3632"/>
      <c r="BI146" s="3632"/>
      <c r="BJ146" s="429"/>
      <c r="BK146" s="429"/>
      <c r="BL146" s="429"/>
      <c r="BM146" s="429"/>
      <c r="BN146" s="429"/>
      <c r="BO146" s="429"/>
      <c r="BP146" s="429"/>
      <c r="BQ146" s="429"/>
      <c r="BR146" s="40"/>
      <c r="BS146" s="40"/>
      <c r="BT146" s="40"/>
    </row>
    <row r="147" spans="1:74" ht="12.75" customHeight="1">
      <c r="A147" s="40"/>
      <c r="B147" s="1872" t="s">
        <v>1379</v>
      </c>
      <c r="C147" s="1872"/>
      <c r="D147" s="1872"/>
      <c r="E147" s="1872"/>
      <c r="F147" s="1872"/>
      <c r="G147" s="1872"/>
      <c r="H147" s="1872"/>
      <c r="I147" s="1872"/>
      <c r="J147" s="1872"/>
      <c r="K147" s="1872"/>
      <c r="L147" s="1872"/>
      <c r="M147" s="1872"/>
      <c r="N147" s="1872"/>
      <c r="O147" s="1872"/>
      <c r="P147" s="1872"/>
      <c r="Q147" s="1872"/>
      <c r="R147" s="1872"/>
      <c r="S147" s="1872"/>
      <c r="T147" s="1872"/>
      <c r="U147" s="1872"/>
      <c r="V147" s="1872"/>
      <c r="W147" s="1872"/>
      <c r="X147" s="1872"/>
      <c r="Y147" s="1872"/>
      <c r="Z147" s="1872"/>
      <c r="AA147" s="1872"/>
      <c r="AB147" s="1872"/>
      <c r="AC147" s="1872"/>
      <c r="AD147" s="1872"/>
      <c r="AE147" s="1872"/>
      <c r="AF147" s="1872"/>
      <c r="AG147" s="1872"/>
      <c r="AH147" s="1872"/>
      <c r="AI147" s="1872"/>
      <c r="AJ147" s="1872"/>
      <c r="AK147" s="1872"/>
      <c r="AL147" s="1872"/>
      <c r="AM147" s="1872"/>
      <c r="AN147" s="1872"/>
      <c r="AO147" s="1872"/>
      <c r="AP147" s="1872"/>
      <c r="AQ147" s="1872"/>
      <c r="AR147" s="1872"/>
      <c r="AS147" s="1872"/>
      <c r="AT147" s="1872"/>
      <c r="AU147" s="1872"/>
      <c r="AV147" s="1872"/>
      <c r="AW147" s="1872"/>
      <c r="AX147" s="1872"/>
      <c r="AY147" s="1872"/>
      <c r="AZ147" s="1872"/>
      <c r="BA147" s="1872"/>
      <c r="BB147" s="1872"/>
      <c r="BC147" s="1872"/>
      <c r="BD147" s="1872"/>
      <c r="BE147" s="1872"/>
      <c r="BF147" s="1872"/>
      <c r="BG147" s="1872"/>
      <c r="BH147" s="1872"/>
      <c r="BI147" s="1872"/>
      <c r="BJ147" s="1872"/>
      <c r="BK147" s="1872"/>
      <c r="BL147" s="1872"/>
      <c r="BM147" s="1872"/>
      <c r="BN147" s="1872"/>
      <c r="BO147" s="1872"/>
      <c r="BP147" s="1872"/>
      <c r="BQ147" s="1872"/>
    </row>
    <row r="148" spans="1:74" s="40" customFormat="1" ht="12.75" customHeight="1">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V148" s="5"/>
    </row>
    <row r="149" spans="1:74" s="40" customFormat="1" ht="12.75" customHeight="1">
      <c r="B149" s="142" t="s">
        <v>1140</v>
      </c>
      <c r="C149" s="142"/>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5"/>
      <c r="AK149" s="5"/>
      <c r="AL149" s="5"/>
      <c r="AM149" s="5"/>
      <c r="AN149" s="5"/>
      <c r="AO149" s="5"/>
      <c r="AP149" s="5"/>
      <c r="AQ149" s="5"/>
      <c r="AR149" s="5"/>
      <c r="AS149" s="5"/>
      <c r="AT149" s="5"/>
      <c r="AU149" s="5"/>
      <c r="AV149" s="5"/>
      <c r="AW149" s="5"/>
      <c r="AX149" s="5"/>
      <c r="AY149" s="5"/>
      <c r="AZ149" s="5"/>
      <c r="BA149" s="5"/>
      <c r="BB149" s="5"/>
      <c r="BC149" s="5"/>
      <c r="BD149" s="5"/>
      <c r="BE149" s="3201" t="s">
        <v>557</v>
      </c>
      <c r="BF149" s="3201"/>
      <c r="BG149" s="3201"/>
      <c r="BH149" s="3201"/>
      <c r="BI149" s="3201"/>
      <c r="BJ149" s="3201"/>
      <c r="BK149" s="3201"/>
      <c r="BL149" s="3202"/>
      <c r="BM149" s="3202"/>
      <c r="BN149" s="3203" t="s">
        <v>542</v>
      </c>
      <c r="BO149" s="3203"/>
      <c r="BP149" s="3203"/>
      <c r="BQ149" s="3203"/>
      <c r="BR149" s="3203"/>
      <c r="BS149" s="3203"/>
      <c r="BT149" s="5"/>
      <c r="BV149" s="5"/>
    </row>
    <row r="150" spans="1:74" s="40" customFormat="1" ht="12.75" customHeight="1" thickBot="1">
      <c r="B150" s="142"/>
      <c r="C150" s="142"/>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row>
    <row r="151" spans="1:74" s="40" customFormat="1" ht="12.75" customHeight="1">
      <c r="B151" s="3212" t="s">
        <v>1142</v>
      </c>
      <c r="C151" s="3177" t="s">
        <v>1376</v>
      </c>
      <c r="D151" s="3178"/>
      <c r="E151" s="3179"/>
      <c r="F151" s="3218" t="s">
        <v>34</v>
      </c>
      <c r="G151" s="3219"/>
      <c r="H151" s="3219"/>
      <c r="I151" s="3219"/>
      <c r="J151" s="3220"/>
      <c r="K151" s="3224" t="s">
        <v>1143</v>
      </c>
      <c r="L151" s="3225"/>
      <c r="M151" s="3225"/>
      <c r="N151" s="3225"/>
      <c r="O151" s="3226"/>
      <c r="P151" s="3174" t="s">
        <v>1144</v>
      </c>
      <c r="Q151" s="3177" t="s">
        <v>1145</v>
      </c>
      <c r="R151" s="3178"/>
      <c r="S151" s="3179"/>
      <c r="T151" s="3174" t="s">
        <v>1146</v>
      </c>
      <c r="U151" s="3174" t="s">
        <v>1147</v>
      </c>
      <c r="V151" s="3331" t="s">
        <v>1148</v>
      </c>
      <c r="W151" s="3332"/>
      <c r="X151" s="3224" t="s">
        <v>1149</v>
      </c>
      <c r="Y151" s="3225"/>
      <c r="Z151" s="3225"/>
      <c r="AA151" s="3225"/>
      <c r="AB151" s="3225"/>
      <c r="AC151" s="3225"/>
      <c r="AD151" s="3225"/>
      <c r="AE151" s="3225"/>
      <c r="AF151" s="3248" t="s">
        <v>1150</v>
      </c>
      <c r="AG151" s="3225"/>
      <c r="AH151" s="3225"/>
      <c r="AI151" s="3225"/>
      <c r="AJ151" s="3225"/>
      <c r="AK151" s="3225"/>
      <c r="AL151" s="3225"/>
      <c r="AM151" s="3225"/>
      <c r="AN151" s="3225"/>
      <c r="AO151" s="3225"/>
      <c r="AP151" s="3225"/>
      <c r="AQ151" s="3225"/>
      <c r="AR151" s="3225"/>
      <c r="AS151" s="3225"/>
      <c r="AT151" s="3225"/>
      <c r="AU151" s="3225"/>
      <c r="AV151" s="3225"/>
      <c r="AW151" s="3225"/>
      <c r="AX151" s="3225"/>
      <c r="AY151" s="3225"/>
      <c r="AZ151" s="3225"/>
      <c r="BA151" s="3225"/>
      <c r="BB151" s="3225"/>
      <c r="BC151" s="3225"/>
      <c r="BD151" s="3225"/>
      <c r="BE151" s="3225"/>
      <c r="BF151" s="3225"/>
      <c r="BG151" s="3225"/>
      <c r="BH151" s="3249"/>
      <c r="BI151" s="3252" t="s">
        <v>1151</v>
      </c>
      <c r="BJ151" s="3253"/>
      <c r="BK151" s="3254"/>
      <c r="BL151" s="3256" t="s">
        <v>1152</v>
      </c>
      <c r="BM151" s="3177" t="s">
        <v>1153</v>
      </c>
      <c r="BN151" s="3259"/>
      <c r="BO151" s="3259"/>
      <c r="BP151" s="3259"/>
      <c r="BQ151" s="3259"/>
      <c r="BR151" s="3259"/>
      <c r="BS151" s="3259"/>
      <c r="BT151" s="3260"/>
    </row>
    <row r="152" spans="1:74" s="40" customFormat="1" ht="15" customHeight="1">
      <c r="A152" s="5"/>
      <c r="B152" s="3213"/>
      <c r="C152" s="3180"/>
      <c r="D152" s="3181"/>
      <c r="E152" s="3182"/>
      <c r="F152" s="3221"/>
      <c r="G152" s="3222"/>
      <c r="H152" s="3222"/>
      <c r="I152" s="3222"/>
      <c r="J152" s="3223"/>
      <c r="K152" s="2497"/>
      <c r="L152" s="2498"/>
      <c r="M152" s="2498"/>
      <c r="N152" s="2498"/>
      <c r="O152" s="2499"/>
      <c r="P152" s="3175"/>
      <c r="Q152" s="3180"/>
      <c r="R152" s="3181"/>
      <c r="S152" s="3182"/>
      <c r="T152" s="3677"/>
      <c r="U152" s="3677"/>
      <c r="V152" s="3333"/>
      <c r="W152" s="3334"/>
      <c r="X152" s="2500"/>
      <c r="Y152" s="2501"/>
      <c r="Z152" s="2501"/>
      <c r="AA152" s="2501"/>
      <c r="AB152" s="2501"/>
      <c r="AC152" s="2501"/>
      <c r="AD152" s="2501"/>
      <c r="AE152" s="2501"/>
      <c r="AF152" s="3250"/>
      <c r="AG152" s="2501"/>
      <c r="AH152" s="2501"/>
      <c r="AI152" s="2501"/>
      <c r="AJ152" s="2501"/>
      <c r="AK152" s="2501"/>
      <c r="AL152" s="2501"/>
      <c r="AM152" s="2501"/>
      <c r="AN152" s="2501"/>
      <c r="AO152" s="2501"/>
      <c r="AP152" s="2501"/>
      <c r="AQ152" s="2501"/>
      <c r="AR152" s="2501"/>
      <c r="AS152" s="2501"/>
      <c r="AT152" s="2501"/>
      <c r="AU152" s="2501"/>
      <c r="AV152" s="2501"/>
      <c r="AW152" s="2501"/>
      <c r="AX152" s="2501"/>
      <c r="AY152" s="2501"/>
      <c r="AZ152" s="2501"/>
      <c r="BA152" s="2501"/>
      <c r="BB152" s="2501"/>
      <c r="BC152" s="2501"/>
      <c r="BD152" s="2501"/>
      <c r="BE152" s="2501"/>
      <c r="BF152" s="2501"/>
      <c r="BG152" s="2501"/>
      <c r="BH152" s="3251"/>
      <c r="BI152" s="3255"/>
      <c r="BJ152" s="3030"/>
      <c r="BK152" s="3033"/>
      <c r="BL152" s="3257"/>
      <c r="BM152" s="1865"/>
      <c r="BN152" s="1866"/>
      <c r="BO152" s="1866"/>
      <c r="BP152" s="1866"/>
      <c r="BQ152" s="1866"/>
      <c r="BR152" s="1866"/>
      <c r="BS152" s="1866"/>
      <c r="BT152" s="3261"/>
    </row>
    <row r="153" spans="1:74" s="40" customFormat="1" ht="15" customHeight="1">
      <c r="A153" s="5"/>
      <c r="B153" s="3213"/>
      <c r="C153" s="3180"/>
      <c r="D153" s="3181"/>
      <c r="E153" s="3182"/>
      <c r="F153" s="3221"/>
      <c r="G153" s="3222"/>
      <c r="H153" s="3222"/>
      <c r="I153" s="3222"/>
      <c r="J153" s="3223"/>
      <c r="K153" s="2497"/>
      <c r="L153" s="2498"/>
      <c r="M153" s="2498"/>
      <c r="N153" s="2498"/>
      <c r="O153" s="2499"/>
      <c r="P153" s="3175"/>
      <c r="Q153" s="3180"/>
      <c r="R153" s="3181"/>
      <c r="S153" s="3182"/>
      <c r="T153" s="3677"/>
      <c r="U153" s="3677"/>
      <c r="V153" s="3333"/>
      <c r="W153" s="3334"/>
      <c r="X153" s="3344" t="s">
        <v>1154</v>
      </c>
      <c r="Y153" s="3345"/>
      <c r="Z153" s="3345"/>
      <c r="AA153" s="3346"/>
      <c r="AB153" s="3347" t="s">
        <v>1155</v>
      </c>
      <c r="AC153" s="3348"/>
      <c r="AD153" s="3347" t="s">
        <v>1156</v>
      </c>
      <c r="AE153" s="3669"/>
      <c r="AF153" s="3356" t="s">
        <v>1157</v>
      </c>
      <c r="AG153" s="2952"/>
      <c r="AH153" s="2952"/>
      <c r="AI153" s="2952"/>
      <c r="AJ153" s="2952"/>
      <c r="AK153" s="2952"/>
      <c r="AL153" s="2952"/>
      <c r="AM153" s="2953"/>
      <c r="AN153" s="2951" t="s">
        <v>1158</v>
      </c>
      <c r="AO153" s="2952"/>
      <c r="AP153" s="2952"/>
      <c r="AQ153" s="2952"/>
      <c r="AR153" s="2952"/>
      <c r="AS153" s="2952"/>
      <c r="AT153" s="2952"/>
      <c r="AU153" s="2952"/>
      <c r="AV153" s="2952"/>
      <c r="AW153" s="2952"/>
      <c r="AX153" s="2952"/>
      <c r="AY153" s="2952"/>
      <c r="AZ153" s="2952"/>
      <c r="BA153" s="2952"/>
      <c r="BB153" s="2952"/>
      <c r="BC153" s="2952"/>
      <c r="BD153" s="2952"/>
      <c r="BE153" s="2953"/>
      <c r="BF153" s="1861" t="s">
        <v>112</v>
      </c>
      <c r="BG153" s="1862"/>
      <c r="BH153" s="3172"/>
      <c r="BI153" s="3273" t="s">
        <v>1159</v>
      </c>
      <c r="BJ153" s="3274"/>
      <c r="BK153" s="3275"/>
      <c r="BL153" s="3257"/>
      <c r="BM153" s="3227" t="s">
        <v>1424</v>
      </c>
      <c r="BN153" s="3228"/>
      <c r="BO153" s="3228"/>
      <c r="BP153" s="3228"/>
      <c r="BQ153" s="3228"/>
      <c r="BR153" s="3228"/>
      <c r="BS153" s="3228"/>
      <c r="BT153" s="3229"/>
    </row>
    <row r="154" spans="1:74" s="40" customFormat="1" ht="14.1" customHeight="1">
      <c r="A154" s="5"/>
      <c r="B154" s="3213"/>
      <c r="C154" s="3180"/>
      <c r="D154" s="3181"/>
      <c r="E154" s="3182"/>
      <c r="F154" s="3236" t="s">
        <v>1160</v>
      </c>
      <c r="G154" s="3237"/>
      <c r="H154" s="3237"/>
      <c r="I154" s="3240" t="s">
        <v>1161</v>
      </c>
      <c r="J154" s="3241"/>
      <c r="K154" s="2497"/>
      <c r="L154" s="2498"/>
      <c r="M154" s="2498"/>
      <c r="N154" s="2498"/>
      <c r="O154" s="2499"/>
      <c r="P154" s="3175"/>
      <c r="Q154" s="3180"/>
      <c r="R154" s="3181"/>
      <c r="S154" s="3182"/>
      <c r="T154" s="3677"/>
      <c r="U154" s="3677"/>
      <c r="V154" s="3333"/>
      <c r="W154" s="3334"/>
      <c r="X154" s="3198" t="s">
        <v>1220</v>
      </c>
      <c r="Y154" s="3200"/>
      <c r="Z154" s="3198" t="s">
        <v>1163</v>
      </c>
      <c r="AA154" s="3200"/>
      <c r="AB154" s="3349"/>
      <c r="AC154" s="3350"/>
      <c r="AD154" s="3349"/>
      <c r="AE154" s="3670"/>
      <c r="AF154" s="3244" t="s">
        <v>1164</v>
      </c>
      <c r="AG154" s="2495"/>
      <c r="AH154" s="2495"/>
      <c r="AI154" s="2496"/>
      <c r="AJ154" s="3198" t="s">
        <v>1165</v>
      </c>
      <c r="AK154" s="2495"/>
      <c r="AL154" s="2495"/>
      <c r="AM154" s="2496"/>
      <c r="AN154" s="3246" t="s">
        <v>1166</v>
      </c>
      <c r="AO154" s="3247"/>
      <c r="AP154" s="2908"/>
      <c r="AQ154" s="3246" t="s">
        <v>1167</v>
      </c>
      <c r="AR154" s="3247"/>
      <c r="AS154" s="2908"/>
      <c r="AT154" s="3195" t="s">
        <v>1168</v>
      </c>
      <c r="AU154" s="3196"/>
      <c r="AV154" s="3197"/>
      <c r="AW154" s="3195" t="s">
        <v>1169</v>
      </c>
      <c r="AX154" s="3196"/>
      <c r="AY154" s="3197"/>
      <c r="AZ154" s="3195" t="s">
        <v>1170</v>
      </c>
      <c r="BA154" s="3196"/>
      <c r="BB154" s="3197"/>
      <c r="BC154" s="3198" t="s">
        <v>1171</v>
      </c>
      <c r="BD154" s="3199"/>
      <c r="BE154" s="3199"/>
      <c r="BF154" s="1851"/>
      <c r="BG154" s="1852"/>
      <c r="BH154" s="3173"/>
      <c r="BI154" s="3276"/>
      <c r="BJ154" s="3277"/>
      <c r="BK154" s="3278"/>
      <c r="BL154" s="3257"/>
      <c r="BM154" s="3230"/>
      <c r="BN154" s="3231"/>
      <c r="BO154" s="3231"/>
      <c r="BP154" s="3231"/>
      <c r="BQ154" s="3231"/>
      <c r="BR154" s="3231"/>
      <c r="BS154" s="3231"/>
      <c r="BT154" s="3232"/>
    </row>
    <row r="155" spans="1:74" s="40" customFormat="1" ht="14.1" customHeight="1">
      <c r="A155" s="5"/>
      <c r="B155" s="3213"/>
      <c r="C155" s="3180"/>
      <c r="D155" s="3181"/>
      <c r="E155" s="3182"/>
      <c r="F155" s="3236"/>
      <c r="G155" s="3237"/>
      <c r="H155" s="3237"/>
      <c r="I155" s="3240"/>
      <c r="J155" s="3241"/>
      <c r="K155" s="2497"/>
      <c r="L155" s="2498"/>
      <c r="M155" s="2498"/>
      <c r="N155" s="2498"/>
      <c r="O155" s="2499"/>
      <c r="P155" s="3175"/>
      <c r="Q155" s="3262" t="s">
        <v>1172</v>
      </c>
      <c r="R155" s="3263"/>
      <c r="S155" s="3264"/>
      <c r="T155" s="3677"/>
      <c r="U155" s="3677"/>
      <c r="V155" s="3333"/>
      <c r="W155" s="3334"/>
      <c r="X155" s="3180"/>
      <c r="Y155" s="3182"/>
      <c r="Z155" s="3180"/>
      <c r="AA155" s="3182"/>
      <c r="AB155" s="3349"/>
      <c r="AC155" s="3350"/>
      <c r="AD155" s="3349"/>
      <c r="AE155" s="3670"/>
      <c r="AF155" s="3245"/>
      <c r="AG155" s="2498"/>
      <c r="AH155" s="2498"/>
      <c r="AI155" s="2499"/>
      <c r="AJ155" s="2497"/>
      <c r="AK155" s="2498"/>
      <c r="AL155" s="2498"/>
      <c r="AM155" s="2499"/>
      <c r="AN155" s="3265" t="s">
        <v>1173</v>
      </c>
      <c r="AO155" s="2335"/>
      <c r="AP155" s="3266"/>
      <c r="AQ155" s="3265" t="s">
        <v>1174</v>
      </c>
      <c r="AR155" s="2335"/>
      <c r="AS155" s="3266"/>
      <c r="AT155" s="3267" t="s">
        <v>1175</v>
      </c>
      <c r="AU155" s="3268"/>
      <c r="AV155" s="3269"/>
      <c r="AW155" s="3270" t="s">
        <v>1176</v>
      </c>
      <c r="AX155" s="3271"/>
      <c r="AY155" s="3272"/>
      <c r="AZ155" s="3267" t="s">
        <v>1177</v>
      </c>
      <c r="BA155" s="3268"/>
      <c r="BB155" s="3269"/>
      <c r="BC155" s="3180"/>
      <c r="BD155" s="3181"/>
      <c r="BE155" s="3181"/>
      <c r="BF155" s="1851"/>
      <c r="BG155" s="1852"/>
      <c r="BH155" s="3173"/>
      <c r="BI155" s="3204" t="s">
        <v>1178</v>
      </c>
      <c r="BJ155" s="3205"/>
      <c r="BK155" s="3206"/>
      <c r="BL155" s="3257"/>
      <c r="BM155" s="3230"/>
      <c r="BN155" s="3231"/>
      <c r="BO155" s="3231"/>
      <c r="BP155" s="3231"/>
      <c r="BQ155" s="3231"/>
      <c r="BR155" s="3231"/>
      <c r="BS155" s="3231"/>
      <c r="BT155" s="3232"/>
    </row>
    <row r="156" spans="1:74" s="40" customFormat="1" ht="14.1" customHeight="1" thickBot="1">
      <c r="A156" s="5"/>
      <c r="B156" s="3214"/>
      <c r="C156" s="3215"/>
      <c r="D156" s="3216"/>
      <c r="E156" s="3217"/>
      <c r="F156" s="3238"/>
      <c r="G156" s="3239"/>
      <c r="H156" s="3239"/>
      <c r="I156" s="3242"/>
      <c r="J156" s="3243"/>
      <c r="K156" s="3675"/>
      <c r="L156" s="3676"/>
      <c r="M156" s="2949"/>
      <c r="N156" s="2949"/>
      <c r="O156" s="2950"/>
      <c r="P156" s="3176"/>
      <c r="Q156" s="3215"/>
      <c r="R156" s="3216"/>
      <c r="S156" s="3217"/>
      <c r="T156" s="3678"/>
      <c r="U156" s="3678"/>
      <c r="V156" s="3335"/>
      <c r="W156" s="3336"/>
      <c r="X156" s="3215"/>
      <c r="Y156" s="3217"/>
      <c r="Z156" s="3215"/>
      <c r="AA156" s="3217"/>
      <c r="AB156" s="3351"/>
      <c r="AC156" s="3352"/>
      <c r="AD156" s="3351"/>
      <c r="AE156" s="3671"/>
      <c r="AF156" s="899" t="s">
        <v>45</v>
      </c>
      <c r="AG156" s="3357" t="s">
        <v>1179</v>
      </c>
      <c r="AH156" s="3357"/>
      <c r="AI156" s="900" t="s">
        <v>14</v>
      </c>
      <c r="AJ156" s="901" t="s">
        <v>45</v>
      </c>
      <c r="AK156" s="3357" t="s">
        <v>1179</v>
      </c>
      <c r="AL156" s="3357"/>
      <c r="AM156" s="902" t="s">
        <v>14</v>
      </c>
      <c r="AN156" s="3358"/>
      <c r="AO156" s="3359"/>
      <c r="AP156" s="3360"/>
      <c r="AQ156" s="3358" t="s">
        <v>1180</v>
      </c>
      <c r="AR156" s="3359"/>
      <c r="AS156" s="3360"/>
      <c r="AT156" s="3186" t="s">
        <v>1181</v>
      </c>
      <c r="AU156" s="3187"/>
      <c r="AV156" s="3188"/>
      <c r="AW156" s="3189" t="s">
        <v>1182</v>
      </c>
      <c r="AX156" s="3190"/>
      <c r="AY156" s="3191"/>
      <c r="AZ156" s="3189" t="s">
        <v>1183</v>
      </c>
      <c r="BA156" s="3190"/>
      <c r="BB156" s="3191"/>
      <c r="BC156" s="2948" t="s">
        <v>26</v>
      </c>
      <c r="BD156" s="2949"/>
      <c r="BE156" s="2950"/>
      <c r="BF156" s="3192" t="s">
        <v>1184</v>
      </c>
      <c r="BG156" s="3193"/>
      <c r="BH156" s="3194"/>
      <c r="BI156" s="3207"/>
      <c r="BJ156" s="3208"/>
      <c r="BK156" s="3209"/>
      <c r="BL156" s="3258"/>
      <c r="BM156" s="3233"/>
      <c r="BN156" s="3234"/>
      <c r="BO156" s="3234"/>
      <c r="BP156" s="3234"/>
      <c r="BQ156" s="3234"/>
      <c r="BR156" s="3234"/>
      <c r="BS156" s="3234"/>
      <c r="BT156" s="3235"/>
    </row>
    <row r="157" spans="1:74" s="40" customFormat="1" ht="12" customHeight="1" thickTop="1">
      <c r="A157" s="3407" t="str">
        <f>IF(F157="","","○")</f>
        <v/>
      </c>
      <c r="B157" s="3672">
        <v>27</v>
      </c>
      <c r="C157" s="3411"/>
      <c r="D157" s="3412"/>
      <c r="E157" s="3413"/>
      <c r="F157" s="3420"/>
      <c r="G157" s="3421"/>
      <c r="H157" s="3421"/>
      <c r="I157" s="3421"/>
      <c r="J157" s="3422"/>
      <c r="K157" s="3426"/>
      <c r="L157" s="3427"/>
      <c r="M157" s="3427"/>
      <c r="N157" s="3427"/>
      <c r="O157" s="3428"/>
      <c r="P157" s="3435"/>
      <c r="Q157" s="3198"/>
      <c r="R157" s="3199"/>
      <c r="S157" s="3200"/>
      <c r="T157" s="3674"/>
      <c r="U157" s="3674"/>
      <c r="V157" s="3529"/>
      <c r="W157" s="3530"/>
      <c r="X157" s="3535"/>
      <c r="Y157" s="3564"/>
      <c r="Z157" s="3539"/>
      <c r="AA157" s="3541" t="s">
        <v>76</v>
      </c>
      <c r="AB157" s="3543"/>
      <c r="AC157" s="3541" t="s">
        <v>76</v>
      </c>
      <c r="AD157" s="2494"/>
      <c r="AE157" s="3541" t="s">
        <v>76</v>
      </c>
      <c r="AF157" s="3518"/>
      <c r="AG157" s="3519"/>
      <c r="AH157" s="3519"/>
      <c r="AI157" s="3519"/>
      <c r="AJ157" s="3522"/>
      <c r="AK157" s="3519"/>
      <c r="AL157" s="3519"/>
      <c r="AM157" s="3523"/>
      <c r="AN157" s="3776"/>
      <c r="AO157" s="3247"/>
      <c r="AP157" s="2908"/>
      <c r="AQ157" s="3246"/>
      <c r="AR157" s="3247"/>
      <c r="AS157" s="2908"/>
      <c r="AT157" s="3780"/>
      <c r="AU157" s="3781"/>
      <c r="AV157" s="3782"/>
      <c r="AW157" s="3780"/>
      <c r="AX157" s="3781"/>
      <c r="AY157" s="3782"/>
      <c r="AZ157" s="3780"/>
      <c r="BA157" s="3781"/>
      <c r="BB157" s="3782"/>
      <c r="BC157" s="3764">
        <f>SUM(AN157:BB159)</f>
        <v>0</v>
      </c>
      <c r="BD157" s="3765"/>
      <c r="BE157" s="3783"/>
      <c r="BF157" s="3764" t="str">
        <f>IF(AJ157+BC157=0,"",AJ157+BC157)</f>
        <v/>
      </c>
      <c r="BG157" s="3765"/>
      <c r="BH157" s="3766"/>
      <c r="BI157" s="3680"/>
      <c r="BJ157" s="3681"/>
      <c r="BK157" s="3682"/>
      <c r="BL157" s="3364"/>
      <c r="BM157" s="3367"/>
      <c r="BN157" s="3368"/>
      <c r="BO157" s="3368"/>
      <c r="BP157" s="3368"/>
      <c r="BQ157" s="3368"/>
      <c r="BR157" s="3368"/>
      <c r="BS157" s="3368"/>
      <c r="BT157" s="3369"/>
    </row>
    <row r="158" spans="1:74" s="40" customFormat="1" ht="12" customHeight="1">
      <c r="A158" s="3407"/>
      <c r="B158" s="3672"/>
      <c r="C158" s="3414"/>
      <c r="D158" s="3415"/>
      <c r="E158" s="3416"/>
      <c r="F158" s="3423"/>
      <c r="G158" s="3424"/>
      <c r="H158" s="3424"/>
      <c r="I158" s="3424"/>
      <c r="J158" s="3425"/>
      <c r="K158" s="3429"/>
      <c r="L158" s="3430"/>
      <c r="M158" s="3430"/>
      <c r="N158" s="3430"/>
      <c r="O158" s="3431"/>
      <c r="P158" s="3436"/>
      <c r="Q158" s="3180"/>
      <c r="R158" s="3181"/>
      <c r="S158" s="3182"/>
      <c r="T158" s="3439"/>
      <c r="U158" s="3439"/>
      <c r="V158" s="3531"/>
      <c r="W158" s="3532"/>
      <c r="X158" s="3537"/>
      <c r="Y158" s="3565"/>
      <c r="Z158" s="3540"/>
      <c r="AA158" s="3542"/>
      <c r="AB158" s="3544"/>
      <c r="AC158" s="3542"/>
      <c r="AD158" s="2497"/>
      <c r="AE158" s="3542"/>
      <c r="AF158" s="3520"/>
      <c r="AG158" s="3521"/>
      <c r="AH158" s="3521"/>
      <c r="AI158" s="3521"/>
      <c r="AJ158" s="3524"/>
      <c r="AK158" s="3521"/>
      <c r="AL158" s="3521"/>
      <c r="AM158" s="3525"/>
      <c r="AN158" s="3265"/>
      <c r="AO158" s="2335"/>
      <c r="AP158" s="3266"/>
      <c r="AQ158" s="3265"/>
      <c r="AR158" s="2335"/>
      <c r="AS158" s="3266"/>
      <c r="AT158" s="3777"/>
      <c r="AU158" s="3778"/>
      <c r="AV158" s="3779"/>
      <c r="AW158" s="3777"/>
      <c r="AX158" s="3778"/>
      <c r="AY158" s="3779"/>
      <c r="AZ158" s="3777"/>
      <c r="BA158" s="3778"/>
      <c r="BB158" s="3779"/>
      <c r="BC158" s="3784"/>
      <c r="BD158" s="3785"/>
      <c r="BE158" s="3786"/>
      <c r="BF158" s="3784"/>
      <c r="BG158" s="3785"/>
      <c r="BH158" s="3788"/>
      <c r="BI158" s="3683"/>
      <c r="BJ158" s="3684"/>
      <c r="BK158" s="3685"/>
      <c r="BL158" s="3365"/>
      <c r="BM158" s="3513"/>
      <c r="BN158" s="3514"/>
      <c r="BO158" s="3514"/>
      <c r="BP158" s="3514"/>
      <c r="BQ158" s="3514"/>
      <c r="BR158" s="3514"/>
      <c r="BS158" s="3514"/>
      <c r="BT158" s="3515"/>
    </row>
    <row r="159" spans="1:74" s="40" customFormat="1" ht="12" customHeight="1">
      <c r="A159" s="3407"/>
      <c r="B159" s="3673"/>
      <c r="C159" s="3417"/>
      <c r="D159" s="3418"/>
      <c r="E159" s="3419"/>
      <c r="F159" s="3297"/>
      <c r="G159" s="3298"/>
      <c r="H159" s="3298"/>
      <c r="I159" s="3299"/>
      <c r="J159" s="3300"/>
      <c r="K159" s="3432"/>
      <c r="L159" s="3433"/>
      <c r="M159" s="3433"/>
      <c r="N159" s="3433"/>
      <c r="O159" s="3434"/>
      <c r="P159" s="3437"/>
      <c r="Q159" s="3301"/>
      <c r="R159" s="3302"/>
      <c r="S159" s="3303"/>
      <c r="T159" s="3549"/>
      <c r="U159" s="3549"/>
      <c r="V159" s="3553"/>
      <c r="W159" s="3554"/>
      <c r="X159" s="3550"/>
      <c r="Y159" s="3551"/>
      <c r="Z159" s="930"/>
      <c r="AA159" s="931" t="s">
        <v>21</v>
      </c>
      <c r="AB159" s="932"/>
      <c r="AC159" s="931" t="s">
        <v>21</v>
      </c>
      <c r="AD159" s="932"/>
      <c r="AE159" s="931" t="s">
        <v>21</v>
      </c>
      <c r="AF159" s="933" t="s">
        <v>45</v>
      </c>
      <c r="AG159" s="3304"/>
      <c r="AH159" s="3304"/>
      <c r="AI159" s="934" t="s">
        <v>14</v>
      </c>
      <c r="AJ159" s="935" t="s">
        <v>45</v>
      </c>
      <c r="AK159" s="3304"/>
      <c r="AL159" s="3304"/>
      <c r="AM159" s="936" t="s">
        <v>14</v>
      </c>
      <c r="AN159" s="3301"/>
      <c r="AO159" s="3302"/>
      <c r="AP159" s="3303"/>
      <c r="AQ159" s="3301"/>
      <c r="AR159" s="3302"/>
      <c r="AS159" s="3303"/>
      <c r="AT159" s="3789"/>
      <c r="AU159" s="3790"/>
      <c r="AV159" s="3791"/>
      <c r="AW159" s="3789"/>
      <c r="AX159" s="3790"/>
      <c r="AY159" s="3791"/>
      <c r="AZ159" s="3789"/>
      <c r="BA159" s="3790"/>
      <c r="BB159" s="3791"/>
      <c r="BC159" s="3767"/>
      <c r="BD159" s="3768"/>
      <c r="BE159" s="3787"/>
      <c r="BF159" s="3784"/>
      <c r="BG159" s="3785"/>
      <c r="BH159" s="3788"/>
      <c r="BI159" s="3689"/>
      <c r="BJ159" s="3690"/>
      <c r="BK159" s="3691"/>
      <c r="BL159" s="3366"/>
      <c r="BM159" s="3361"/>
      <c r="BN159" s="3362"/>
      <c r="BO159" s="3362"/>
      <c r="BP159" s="3362"/>
      <c r="BQ159" s="3362"/>
      <c r="BR159" s="3362"/>
      <c r="BS159" s="3362"/>
      <c r="BT159" s="3363"/>
    </row>
    <row r="160" spans="1:74" s="40" customFormat="1" ht="12" customHeight="1">
      <c r="A160" s="3407" t="str">
        <f>IF(F160="","","○")</f>
        <v/>
      </c>
      <c r="B160" s="3679">
        <v>28</v>
      </c>
      <c r="C160" s="3411"/>
      <c r="D160" s="3412"/>
      <c r="E160" s="3413"/>
      <c r="F160" s="3420"/>
      <c r="G160" s="3421"/>
      <c r="H160" s="3421"/>
      <c r="I160" s="3421"/>
      <c r="J160" s="3422"/>
      <c r="K160" s="3426"/>
      <c r="L160" s="3427"/>
      <c r="M160" s="3427"/>
      <c r="N160" s="3427"/>
      <c r="O160" s="3428"/>
      <c r="P160" s="3435"/>
      <c r="Q160" s="3198"/>
      <c r="R160" s="3199"/>
      <c r="S160" s="3200"/>
      <c r="T160" s="3439"/>
      <c r="U160" s="3439"/>
      <c r="V160" s="3529"/>
      <c r="W160" s="3530"/>
      <c r="X160" s="3535"/>
      <c r="Y160" s="3564"/>
      <c r="Z160" s="3539"/>
      <c r="AA160" s="3541" t="s">
        <v>76</v>
      </c>
      <c r="AB160" s="3543"/>
      <c r="AC160" s="3541" t="s">
        <v>76</v>
      </c>
      <c r="AD160" s="2494"/>
      <c r="AE160" s="3541" t="s">
        <v>76</v>
      </c>
      <c r="AF160" s="3518"/>
      <c r="AG160" s="3519"/>
      <c r="AH160" s="3519"/>
      <c r="AI160" s="3519"/>
      <c r="AJ160" s="3522"/>
      <c r="AK160" s="3519"/>
      <c r="AL160" s="3519"/>
      <c r="AM160" s="3523"/>
      <c r="AN160" s="3776"/>
      <c r="AO160" s="3247"/>
      <c r="AP160" s="2908"/>
      <c r="AQ160" s="3246"/>
      <c r="AR160" s="3247"/>
      <c r="AS160" s="2908"/>
      <c r="AT160" s="3780"/>
      <c r="AU160" s="3781"/>
      <c r="AV160" s="3782"/>
      <c r="AW160" s="3780"/>
      <c r="AX160" s="3781"/>
      <c r="AY160" s="3782"/>
      <c r="AZ160" s="3780"/>
      <c r="BA160" s="3781"/>
      <c r="BB160" s="3782"/>
      <c r="BC160" s="3764">
        <f>SUM(AN160:BB162)</f>
        <v>0</v>
      </c>
      <c r="BD160" s="3765"/>
      <c r="BE160" s="3783"/>
      <c r="BF160" s="3764" t="str">
        <f>IF(AJ160+BC160=0,"",AJ160+BC160)</f>
        <v/>
      </c>
      <c r="BG160" s="3765"/>
      <c r="BH160" s="3766"/>
      <c r="BI160" s="3680"/>
      <c r="BJ160" s="3681"/>
      <c r="BK160" s="3682"/>
      <c r="BL160" s="3364"/>
      <c r="BM160" s="3367"/>
      <c r="BN160" s="3368"/>
      <c r="BO160" s="3368"/>
      <c r="BP160" s="3368"/>
      <c r="BQ160" s="3368"/>
      <c r="BR160" s="3368"/>
      <c r="BS160" s="3368"/>
      <c r="BT160" s="3369"/>
    </row>
    <row r="161" spans="1:72" s="40" customFormat="1" ht="12" customHeight="1">
      <c r="A161" s="3407"/>
      <c r="B161" s="3672"/>
      <c r="C161" s="3414"/>
      <c r="D161" s="3415"/>
      <c r="E161" s="3416"/>
      <c r="F161" s="3423"/>
      <c r="G161" s="3424"/>
      <c r="H161" s="3424"/>
      <c r="I161" s="3424"/>
      <c r="J161" s="3425"/>
      <c r="K161" s="3429"/>
      <c r="L161" s="3430"/>
      <c r="M161" s="3430"/>
      <c r="N161" s="3430"/>
      <c r="O161" s="3431"/>
      <c r="P161" s="3436"/>
      <c r="Q161" s="3180"/>
      <c r="R161" s="3181"/>
      <c r="S161" s="3182"/>
      <c r="T161" s="3439"/>
      <c r="U161" s="3439"/>
      <c r="V161" s="3531"/>
      <c r="W161" s="3532"/>
      <c r="X161" s="3537"/>
      <c r="Y161" s="3565"/>
      <c r="Z161" s="3540"/>
      <c r="AA161" s="3542"/>
      <c r="AB161" s="3544"/>
      <c r="AC161" s="3542"/>
      <c r="AD161" s="2497"/>
      <c r="AE161" s="3542"/>
      <c r="AF161" s="3520"/>
      <c r="AG161" s="3521"/>
      <c r="AH161" s="3521"/>
      <c r="AI161" s="3521"/>
      <c r="AJ161" s="3524"/>
      <c r="AK161" s="3521"/>
      <c r="AL161" s="3521"/>
      <c r="AM161" s="3525"/>
      <c r="AN161" s="3265"/>
      <c r="AO161" s="2335"/>
      <c r="AP161" s="3266"/>
      <c r="AQ161" s="3265"/>
      <c r="AR161" s="2335"/>
      <c r="AS161" s="3266"/>
      <c r="AT161" s="3777"/>
      <c r="AU161" s="3778"/>
      <c r="AV161" s="3779"/>
      <c r="AW161" s="3777"/>
      <c r="AX161" s="3778"/>
      <c r="AY161" s="3779"/>
      <c r="AZ161" s="3777"/>
      <c r="BA161" s="3778"/>
      <c r="BB161" s="3779"/>
      <c r="BC161" s="3784"/>
      <c r="BD161" s="3785"/>
      <c r="BE161" s="3786"/>
      <c r="BF161" s="3784"/>
      <c r="BG161" s="3785"/>
      <c r="BH161" s="3788"/>
      <c r="BI161" s="3692"/>
      <c r="BJ161" s="3693"/>
      <c r="BK161" s="3694"/>
      <c r="BL161" s="3365"/>
      <c r="BM161" s="3513"/>
      <c r="BN161" s="3514"/>
      <c r="BO161" s="3514"/>
      <c r="BP161" s="3514"/>
      <c r="BQ161" s="3514"/>
      <c r="BR161" s="3514"/>
      <c r="BS161" s="3514"/>
      <c r="BT161" s="3515"/>
    </row>
    <row r="162" spans="1:72" s="40" customFormat="1" ht="12" customHeight="1">
      <c r="A162" s="3407"/>
      <c r="B162" s="3673"/>
      <c r="C162" s="3417"/>
      <c r="D162" s="3418"/>
      <c r="E162" s="3419"/>
      <c r="F162" s="3297"/>
      <c r="G162" s="3298"/>
      <c r="H162" s="3298"/>
      <c r="I162" s="3299"/>
      <c r="J162" s="3300"/>
      <c r="K162" s="3432"/>
      <c r="L162" s="3433"/>
      <c r="M162" s="3433"/>
      <c r="N162" s="3433"/>
      <c r="O162" s="3434"/>
      <c r="P162" s="3437"/>
      <c r="Q162" s="3301"/>
      <c r="R162" s="3302"/>
      <c r="S162" s="3303"/>
      <c r="T162" s="3439"/>
      <c r="U162" s="3439"/>
      <c r="V162" s="3553"/>
      <c r="W162" s="3554"/>
      <c r="X162" s="3550"/>
      <c r="Y162" s="3551"/>
      <c r="Z162" s="930"/>
      <c r="AA162" s="931" t="s">
        <v>21</v>
      </c>
      <c r="AB162" s="932"/>
      <c r="AC162" s="931" t="s">
        <v>21</v>
      </c>
      <c r="AD162" s="932"/>
      <c r="AE162" s="931" t="s">
        <v>21</v>
      </c>
      <c r="AF162" s="933" t="s">
        <v>45</v>
      </c>
      <c r="AG162" s="3304"/>
      <c r="AH162" s="3304"/>
      <c r="AI162" s="934" t="s">
        <v>14</v>
      </c>
      <c r="AJ162" s="935" t="s">
        <v>45</v>
      </c>
      <c r="AK162" s="3304"/>
      <c r="AL162" s="3304"/>
      <c r="AM162" s="936" t="s">
        <v>14</v>
      </c>
      <c r="AN162" s="3301"/>
      <c r="AO162" s="3302"/>
      <c r="AP162" s="3303"/>
      <c r="AQ162" s="3301"/>
      <c r="AR162" s="3302"/>
      <c r="AS162" s="3303"/>
      <c r="AT162" s="3789"/>
      <c r="AU162" s="3790"/>
      <c r="AV162" s="3791"/>
      <c r="AW162" s="3789"/>
      <c r="AX162" s="3790"/>
      <c r="AY162" s="3791"/>
      <c r="AZ162" s="3789"/>
      <c r="BA162" s="3790"/>
      <c r="BB162" s="3791"/>
      <c r="BC162" s="3767"/>
      <c r="BD162" s="3768"/>
      <c r="BE162" s="3787"/>
      <c r="BF162" s="3784"/>
      <c r="BG162" s="3785"/>
      <c r="BH162" s="3788"/>
      <c r="BI162" s="3686"/>
      <c r="BJ162" s="3687"/>
      <c r="BK162" s="3688"/>
      <c r="BL162" s="3366"/>
      <c r="BM162" s="3361"/>
      <c r="BN162" s="3362"/>
      <c r="BO162" s="3362"/>
      <c r="BP162" s="3362"/>
      <c r="BQ162" s="3362"/>
      <c r="BR162" s="3362"/>
      <c r="BS162" s="3362"/>
      <c r="BT162" s="3363"/>
    </row>
    <row r="163" spans="1:72" s="40" customFormat="1" ht="12" customHeight="1">
      <c r="A163" s="3407" t="str">
        <f>IF(F163="","","○")</f>
        <v/>
      </c>
      <c r="B163" s="3679">
        <v>29</v>
      </c>
      <c r="C163" s="3411"/>
      <c r="D163" s="3412"/>
      <c r="E163" s="3413"/>
      <c r="F163" s="3420"/>
      <c r="G163" s="3421"/>
      <c r="H163" s="3421"/>
      <c r="I163" s="3421"/>
      <c r="J163" s="3422"/>
      <c r="K163" s="3426"/>
      <c r="L163" s="3427"/>
      <c r="M163" s="3427"/>
      <c r="N163" s="3427"/>
      <c r="O163" s="3428"/>
      <c r="P163" s="3435"/>
      <c r="Q163" s="3198"/>
      <c r="R163" s="3199"/>
      <c r="S163" s="3200"/>
      <c r="T163" s="3438"/>
      <c r="U163" s="3438"/>
      <c r="V163" s="3529"/>
      <c r="W163" s="3530"/>
      <c r="X163" s="3535"/>
      <c r="Y163" s="3564"/>
      <c r="Z163" s="3539"/>
      <c r="AA163" s="3541" t="s">
        <v>76</v>
      </c>
      <c r="AB163" s="3543"/>
      <c r="AC163" s="3541" t="s">
        <v>76</v>
      </c>
      <c r="AD163" s="2494"/>
      <c r="AE163" s="3541" t="s">
        <v>76</v>
      </c>
      <c r="AF163" s="3518"/>
      <c r="AG163" s="3519"/>
      <c r="AH163" s="3519"/>
      <c r="AI163" s="3519"/>
      <c r="AJ163" s="3522"/>
      <c r="AK163" s="3519"/>
      <c r="AL163" s="3519"/>
      <c r="AM163" s="3523"/>
      <c r="AN163" s="3776"/>
      <c r="AO163" s="3247"/>
      <c r="AP163" s="2908"/>
      <c r="AQ163" s="3246"/>
      <c r="AR163" s="3247"/>
      <c r="AS163" s="2908"/>
      <c r="AT163" s="3780"/>
      <c r="AU163" s="3781"/>
      <c r="AV163" s="3782"/>
      <c r="AW163" s="3780"/>
      <c r="AX163" s="3781"/>
      <c r="AY163" s="3782"/>
      <c r="AZ163" s="3780"/>
      <c r="BA163" s="3781"/>
      <c r="BB163" s="3782"/>
      <c r="BC163" s="3764">
        <f>SUM(AN163:BB165)</f>
        <v>0</v>
      </c>
      <c r="BD163" s="3765"/>
      <c r="BE163" s="3783"/>
      <c r="BF163" s="3764" t="str">
        <f>IF(AJ163+BC163=0,"",AJ163+BC163)</f>
        <v/>
      </c>
      <c r="BG163" s="3765"/>
      <c r="BH163" s="3766"/>
      <c r="BI163" s="3680"/>
      <c r="BJ163" s="3681"/>
      <c r="BK163" s="3682"/>
      <c r="BL163" s="3364"/>
      <c r="BM163" s="3367"/>
      <c r="BN163" s="3368"/>
      <c r="BO163" s="3368"/>
      <c r="BP163" s="3368"/>
      <c r="BQ163" s="3368"/>
      <c r="BR163" s="3368"/>
      <c r="BS163" s="3368"/>
      <c r="BT163" s="3369"/>
    </row>
    <row r="164" spans="1:72" s="40" customFormat="1" ht="12" customHeight="1">
      <c r="A164" s="3407"/>
      <c r="B164" s="3672"/>
      <c r="C164" s="3414"/>
      <c r="D164" s="3415"/>
      <c r="E164" s="3416"/>
      <c r="F164" s="3423"/>
      <c r="G164" s="3424"/>
      <c r="H164" s="3424"/>
      <c r="I164" s="3424"/>
      <c r="J164" s="3425"/>
      <c r="K164" s="3429"/>
      <c r="L164" s="3430"/>
      <c r="M164" s="3430"/>
      <c r="N164" s="3430"/>
      <c r="O164" s="3431"/>
      <c r="P164" s="3436"/>
      <c r="Q164" s="3180"/>
      <c r="R164" s="3181"/>
      <c r="S164" s="3182"/>
      <c r="T164" s="3439"/>
      <c r="U164" s="3439"/>
      <c r="V164" s="3531"/>
      <c r="W164" s="3532"/>
      <c r="X164" s="3537"/>
      <c r="Y164" s="3565"/>
      <c r="Z164" s="3540"/>
      <c r="AA164" s="3542"/>
      <c r="AB164" s="3544"/>
      <c r="AC164" s="3542"/>
      <c r="AD164" s="2497"/>
      <c r="AE164" s="3542"/>
      <c r="AF164" s="3520"/>
      <c r="AG164" s="3521"/>
      <c r="AH164" s="3521"/>
      <c r="AI164" s="3521"/>
      <c r="AJ164" s="3524"/>
      <c r="AK164" s="3521"/>
      <c r="AL164" s="3521"/>
      <c r="AM164" s="3525"/>
      <c r="AN164" s="3265"/>
      <c r="AO164" s="2335"/>
      <c r="AP164" s="3266"/>
      <c r="AQ164" s="3265"/>
      <c r="AR164" s="2335"/>
      <c r="AS164" s="3266"/>
      <c r="AT164" s="3777"/>
      <c r="AU164" s="3778"/>
      <c r="AV164" s="3779"/>
      <c r="AW164" s="3777"/>
      <c r="AX164" s="3778"/>
      <c r="AY164" s="3779"/>
      <c r="AZ164" s="3777"/>
      <c r="BA164" s="3778"/>
      <c r="BB164" s="3779"/>
      <c r="BC164" s="3784"/>
      <c r="BD164" s="3785"/>
      <c r="BE164" s="3786"/>
      <c r="BF164" s="3784"/>
      <c r="BG164" s="3785"/>
      <c r="BH164" s="3788"/>
      <c r="BI164" s="3683"/>
      <c r="BJ164" s="3684"/>
      <c r="BK164" s="3685"/>
      <c r="BL164" s="3365"/>
      <c r="BM164" s="3513"/>
      <c r="BN164" s="3514"/>
      <c r="BO164" s="3514"/>
      <c r="BP164" s="3514"/>
      <c r="BQ164" s="3514"/>
      <c r="BR164" s="3514"/>
      <c r="BS164" s="3514"/>
      <c r="BT164" s="3515"/>
    </row>
    <row r="165" spans="1:72" s="40" customFormat="1" ht="12" customHeight="1">
      <c r="A165" s="3407"/>
      <c r="B165" s="3673"/>
      <c r="C165" s="3417"/>
      <c r="D165" s="3418"/>
      <c r="E165" s="3419"/>
      <c r="F165" s="3297"/>
      <c r="G165" s="3298"/>
      <c r="H165" s="3298"/>
      <c r="I165" s="3299"/>
      <c r="J165" s="3300"/>
      <c r="K165" s="3432"/>
      <c r="L165" s="3433"/>
      <c r="M165" s="3433"/>
      <c r="N165" s="3433"/>
      <c r="O165" s="3434"/>
      <c r="P165" s="3437"/>
      <c r="Q165" s="3301"/>
      <c r="R165" s="3302"/>
      <c r="S165" s="3303"/>
      <c r="T165" s="3549"/>
      <c r="U165" s="3549"/>
      <c r="V165" s="3553"/>
      <c r="W165" s="3554"/>
      <c r="X165" s="3550"/>
      <c r="Y165" s="3551"/>
      <c r="Z165" s="930"/>
      <c r="AA165" s="931" t="s">
        <v>21</v>
      </c>
      <c r="AB165" s="932"/>
      <c r="AC165" s="931" t="s">
        <v>21</v>
      </c>
      <c r="AD165" s="932"/>
      <c r="AE165" s="931" t="s">
        <v>21</v>
      </c>
      <c r="AF165" s="933" t="s">
        <v>45</v>
      </c>
      <c r="AG165" s="3304"/>
      <c r="AH165" s="3304"/>
      <c r="AI165" s="934" t="s">
        <v>14</v>
      </c>
      <c r="AJ165" s="935" t="s">
        <v>45</v>
      </c>
      <c r="AK165" s="3304"/>
      <c r="AL165" s="3304"/>
      <c r="AM165" s="936" t="s">
        <v>14</v>
      </c>
      <c r="AN165" s="3301"/>
      <c r="AO165" s="3302"/>
      <c r="AP165" s="3303"/>
      <c r="AQ165" s="3301"/>
      <c r="AR165" s="3302"/>
      <c r="AS165" s="3303"/>
      <c r="AT165" s="3789"/>
      <c r="AU165" s="3790"/>
      <c r="AV165" s="3791"/>
      <c r="AW165" s="3789"/>
      <c r="AX165" s="3790"/>
      <c r="AY165" s="3791"/>
      <c r="AZ165" s="3789"/>
      <c r="BA165" s="3790"/>
      <c r="BB165" s="3791"/>
      <c r="BC165" s="3767"/>
      <c r="BD165" s="3768"/>
      <c r="BE165" s="3787"/>
      <c r="BF165" s="3784"/>
      <c r="BG165" s="3785"/>
      <c r="BH165" s="3788"/>
      <c r="BI165" s="3689"/>
      <c r="BJ165" s="3690"/>
      <c r="BK165" s="3691"/>
      <c r="BL165" s="3366"/>
      <c r="BM165" s="3361"/>
      <c r="BN165" s="3362"/>
      <c r="BO165" s="3362"/>
      <c r="BP165" s="3362"/>
      <c r="BQ165" s="3362"/>
      <c r="BR165" s="3362"/>
      <c r="BS165" s="3362"/>
      <c r="BT165" s="3363"/>
    </row>
    <row r="166" spans="1:72" s="40" customFormat="1" ht="12" customHeight="1">
      <c r="A166" s="3407" t="str">
        <f>IF(F166="","","○")</f>
        <v/>
      </c>
      <c r="B166" s="3679">
        <v>30</v>
      </c>
      <c r="C166" s="3414"/>
      <c r="D166" s="3415"/>
      <c r="E166" s="3416"/>
      <c r="F166" s="3420"/>
      <c r="G166" s="3421"/>
      <c r="H166" s="3421"/>
      <c r="I166" s="3421"/>
      <c r="J166" s="3422"/>
      <c r="K166" s="3426"/>
      <c r="L166" s="3427"/>
      <c r="M166" s="3427"/>
      <c r="N166" s="3427"/>
      <c r="O166" s="3428"/>
      <c r="P166" s="3435"/>
      <c r="Q166" s="3198"/>
      <c r="R166" s="3199"/>
      <c r="S166" s="3200"/>
      <c r="T166" s="3439"/>
      <c r="U166" s="3439"/>
      <c r="V166" s="3529"/>
      <c r="W166" s="3530"/>
      <c r="X166" s="3535"/>
      <c r="Y166" s="3564"/>
      <c r="Z166" s="3539"/>
      <c r="AA166" s="3541" t="s">
        <v>76</v>
      </c>
      <c r="AB166" s="3543"/>
      <c r="AC166" s="3541" t="s">
        <v>76</v>
      </c>
      <c r="AD166" s="2494"/>
      <c r="AE166" s="3541" t="s">
        <v>76</v>
      </c>
      <c r="AF166" s="3518"/>
      <c r="AG166" s="3519"/>
      <c r="AH166" s="3519"/>
      <c r="AI166" s="3519"/>
      <c r="AJ166" s="3522"/>
      <c r="AK166" s="3519"/>
      <c r="AL166" s="3519"/>
      <c r="AM166" s="3523"/>
      <c r="AN166" s="3776"/>
      <c r="AO166" s="3247"/>
      <c r="AP166" s="2908"/>
      <c r="AQ166" s="3246"/>
      <c r="AR166" s="3247"/>
      <c r="AS166" s="2908"/>
      <c r="AT166" s="3780"/>
      <c r="AU166" s="3781"/>
      <c r="AV166" s="3782"/>
      <c r="AW166" s="3780"/>
      <c r="AX166" s="3781"/>
      <c r="AY166" s="3782"/>
      <c r="AZ166" s="3780"/>
      <c r="BA166" s="3781"/>
      <c r="BB166" s="3782"/>
      <c r="BC166" s="3764">
        <f>SUM(AN166:BB168)</f>
        <v>0</v>
      </c>
      <c r="BD166" s="3765"/>
      <c r="BE166" s="3783"/>
      <c r="BF166" s="3764" t="str">
        <f>IF(AJ166+BC166=0,"",AJ166+BC166)</f>
        <v/>
      </c>
      <c r="BG166" s="3765"/>
      <c r="BH166" s="3766"/>
      <c r="BI166" s="3680"/>
      <c r="BJ166" s="3681"/>
      <c r="BK166" s="3682"/>
      <c r="BL166" s="3364"/>
      <c r="BM166" s="3367"/>
      <c r="BN166" s="3368"/>
      <c r="BO166" s="3368"/>
      <c r="BP166" s="3368"/>
      <c r="BQ166" s="3368"/>
      <c r="BR166" s="3368"/>
      <c r="BS166" s="3368"/>
      <c r="BT166" s="3369"/>
    </row>
    <row r="167" spans="1:72" s="40" customFormat="1" ht="12" customHeight="1">
      <c r="A167" s="3407"/>
      <c r="B167" s="3672"/>
      <c r="C167" s="3414"/>
      <c r="D167" s="3415"/>
      <c r="E167" s="3416"/>
      <c r="F167" s="3423"/>
      <c r="G167" s="3424"/>
      <c r="H167" s="3424"/>
      <c r="I167" s="3424"/>
      <c r="J167" s="3425"/>
      <c r="K167" s="3429"/>
      <c r="L167" s="3430"/>
      <c r="M167" s="3430"/>
      <c r="N167" s="3430"/>
      <c r="O167" s="3431"/>
      <c r="P167" s="3436"/>
      <c r="Q167" s="3180"/>
      <c r="R167" s="3181"/>
      <c r="S167" s="3182"/>
      <c r="T167" s="3439"/>
      <c r="U167" s="3439"/>
      <c r="V167" s="3531"/>
      <c r="W167" s="3532"/>
      <c r="X167" s="3537"/>
      <c r="Y167" s="3565"/>
      <c r="Z167" s="3540"/>
      <c r="AA167" s="3542"/>
      <c r="AB167" s="3544"/>
      <c r="AC167" s="3542"/>
      <c r="AD167" s="2497"/>
      <c r="AE167" s="3542"/>
      <c r="AF167" s="3520"/>
      <c r="AG167" s="3521"/>
      <c r="AH167" s="3521"/>
      <c r="AI167" s="3521"/>
      <c r="AJ167" s="3524"/>
      <c r="AK167" s="3521"/>
      <c r="AL167" s="3521"/>
      <c r="AM167" s="3525"/>
      <c r="AN167" s="3265"/>
      <c r="AO167" s="2335"/>
      <c r="AP167" s="3266"/>
      <c r="AQ167" s="3265"/>
      <c r="AR167" s="2335"/>
      <c r="AS167" s="3266"/>
      <c r="AT167" s="3777"/>
      <c r="AU167" s="3778"/>
      <c r="AV167" s="3779"/>
      <c r="AW167" s="3777"/>
      <c r="AX167" s="3778"/>
      <c r="AY167" s="3779"/>
      <c r="AZ167" s="3777"/>
      <c r="BA167" s="3778"/>
      <c r="BB167" s="3779"/>
      <c r="BC167" s="3784"/>
      <c r="BD167" s="3785"/>
      <c r="BE167" s="3786"/>
      <c r="BF167" s="3784"/>
      <c r="BG167" s="3785"/>
      <c r="BH167" s="3788"/>
      <c r="BI167" s="3692"/>
      <c r="BJ167" s="3693"/>
      <c r="BK167" s="3694"/>
      <c r="BL167" s="3365"/>
      <c r="BM167" s="3513"/>
      <c r="BN167" s="3514"/>
      <c r="BO167" s="3514"/>
      <c r="BP167" s="3514"/>
      <c r="BQ167" s="3514"/>
      <c r="BR167" s="3514"/>
      <c r="BS167" s="3514"/>
      <c r="BT167" s="3515"/>
    </row>
    <row r="168" spans="1:72" s="40" customFormat="1" ht="12" customHeight="1">
      <c r="A168" s="3407"/>
      <c r="B168" s="3673"/>
      <c r="C168" s="3414"/>
      <c r="D168" s="3415"/>
      <c r="E168" s="3416"/>
      <c r="F168" s="3297"/>
      <c r="G168" s="3298"/>
      <c r="H168" s="3298"/>
      <c r="I168" s="3299"/>
      <c r="J168" s="3300"/>
      <c r="K168" s="3432"/>
      <c r="L168" s="3433"/>
      <c r="M168" s="3433"/>
      <c r="N168" s="3433"/>
      <c r="O168" s="3434"/>
      <c r="P168" s="3437"/>
      <c r="Q168" s="3301"/>
      <c r="R168" s="3302"/>
      <c r="S168" s="3303"/>
      <c r="T168" s="3439"/>
      <c r="U168" s="3439"/>
      <c r="V168" s="3553"/>
      <c r="W168" s="3554"/>
      <c r="X168" s="3550"/>
      <c r="Y168" s="3551"/>
      <c r="Z168" s="930"/>
      <c r="AA168" s="931" t="s">
        <v>21</v>
      </c>
      <c r="AB168" s="932"/>
      <c r="AC168" s="931" t="s">
        <v>21</v>
      </c>
      <c r="AD168" s="932"/>
      <c r="AE168" s="931" t="s">
        <v>21</v>
      </c>
      <c r="AF168" s="933" t="s">
        <v>45</v>
      </c>
      <c r="AG168" s="3304"/>
      <c r="AH168" s="3304"/>
      <c r="AI168" s="934" t="s">
        <v>14</v>
      </c>
      <c r="AJ168" s="935" t="s">
        <v>45</v>
      </c>
      <c r="AK168" s="3304"/>
      <c r="AL168" s="3304"/>
      <c r="AM168" s="936" t="s">
        <v>14</v>
      </c>
      <c r="AN168" s="3301"/>
      <c r="AO168" s="3302"/>
      <c r="AP168" s="3303"/>
      <c r="AQ168" s="3301"/>
      <c r="AR168" s="3302"/>
      <c r="AS168" s="3303"/>
      <c r="AT168" s="3789"/>
      <c r="AU168" s="3790"/>
      <c r="AV168" s="3791"/>
      <c r="AW168" s="3789"/>
      <c r="AX168" s="3790"/>
      <c r="AY168" s="3791"/>
      <c r="AZ168" s="3789"/>
      <c r="BA168" s="3790"/>
      <c r="BB168" s="3791"/>
      <c r="BC168" s="3767"/>
      <c r="BD168" s="3768"/>
      <c r="BE168" s="3787"/>
      <c r="BF168" s="3784"/>
      <c r="BG168" s="3785"/>
      <c r="BH168" s="3788"/>
      <c r="BI168" s="3686"/>
      <c r="BJ168" s="3687"/>
      <c r="BK168" s="3688"/>
      <c r="BL168" s="3366"/>
      <c r="BM168" s="3361"/>
      <c r="BN168" s="3362"/>
      <c r="BO168" s="3362"/>
      <c r="BP168" s="3362"/>
      <c r="BQ168" s="3362"/>
      <c r="BR168" s="3362"/>
      <c r="BS168" s="3362"/>
      <c r="BT168" s="3363"/>
    </row>
    <row r="169" spans="1:72" s="40" customFormat="1" ht="12" customHeight="1">
      <c r="A169" s="3407" t="str">
        <f>IF(F169="","","○")</f>
        <v/>
      </c>
      <c r="B169" s="3679">
        <v>31</v>
      </c>
      <c r="C169" s="3411"/>
      <c r="D169" s="3412"/>
      <c r="E169" s="3413"/>
      <c r="F169" s="3420"/>
      <c r="G169" s="3421"/>
      <c r="H169" s="3421"/>
      <c r="I169" s="3421"/>
      <c r="J169" s="3422"/>
      <c r="K169" s="3426"/>
      <c r="L169" s="3427"/>
      <c r="M169" s="3427"/>
      <c r="N169" s="3427"/>
      <c r="O169" s="3428"/>
      <c r="P169" s="3435"/>
      <c r="Q169" s="3198"/>
      <c r="R169" s="3199"/>
      <c r="S169" s="3200"/>
      <c r="T169" s="3438"/>
      <c r="U169" s="3438"/>
      <c r="V169" s="3529"/>
      <c r="W169" s="3530"/>
      <c r="X169" s="3535"/>
      <c r="Y169" s="3564"/>
      <c r="Z169" s="3539"/>
      <c r="AA169" s="3541" t="s">
        <v>76</v>
      </c>
      <c r="AB169" s="3543"/>
      <c r="AC169" s="3541" t="s">
        <v>76</v>
      </c>
      <c r="AD169" s="2494"/>
      <c r="AE169" s="3541" t="s">
        <v>76</v>
      </c>
      <c r="AF169" s="3518"/>
      <c r="AG169" s="3519"/>
      <c r="AH169" s="3519"/>
      <c r="AI169" s="3519"/>
      <c r="AJ169" s="3522"/>
      <c r="AK169" s="3519"/>
      <c r="AL169" s="3519"/>
      <c r="AM169" s="3523"/>
      <c r="AN169" s="3776"/>
      <c r="AO169" s="3247"/>
      <c r="AP169" s="2908"/>
      <c r="AQ169" s="3246"/>
      <c r="AR169" s="3247"/>
      <c r="AS169" s="2908"/>
      <c r="AT169" s="3780"/>
      <c r="AU169" s="3781"/>
      <c r="AV169" s="3782"/>
      <c r="AW169" s="3780"/>
      <c r="AX169" s="3781"/>
      <c r="AY169" s="3782"/>
      <c r="AZ169" s="3780"/>
      <c r="BA169" s="3781"/>
      <c r="BB169" s="3782"/>
      <c r="BC169" s="3764">
        <f>SUM(AN169:BB171)</f>
        <v>0</v>
      </c>
      <c r="BD169" s="3765"/>
      <c r="BE169" s="3783"/>
      <c r="BF169" s="3764" t="str">
        <f>IF(AJ169+BC169=0,"",AJ169+BC169)</f>
        <v/>
      </c>
      <c r="BG169" s="3765"/>
      <c r="BH169" s="3766"/>
      <c r="BI169" s="3680"/>
      <c r="BJ169" s="3681"/>
      <c r="BK169" s="3682"/>
      <c r="BL169" s="3364"/>
      <c r="BM169" s="3367"/>
      <c r="BN169" s="3368"/>
      <c r="BO169" s="3368"/>
      <c r="BP169" s="3368"/>
      <c r="BQ169" s="3368"/>
      <c r="BR169" s="3368"/>
      <c r="BS169" s="3368"/>
      <c r="BT169" s="3369"/>
    </row>
    <row r="170" spans="1:72" s="40" customFormat="1" ht="12" customHeight="1">
      <c r="A170" s="3407"/>
      <c r="B170" s="3672"/>
      <c r="C170" s="3414"/>
      <c r="D170" s="3415"/>
      <c r="E170" s="3416"/>
      <c r="F170" s="3423"/>
      <c r="G170" s="3424"/>
      <c r="H170" s="3424"/>
      <c r="I170" s="3424"/>
      <c r="J170" s="3425"/>
      <c r="K170" s="3429"/>
      <c r="L170" s="3430"/>
      <c r="M170" s="3430"/>
      <c r="N170" s="3430"/>
      <c r="O170" s="3431"/>
      <c r="P170" s="3436"/>
      <c r="Q170" s="3180"/>
      <c r="R170" s="3181"/>
      <c r="S170" s="3182"/>
      <c r="T170" s="3439"/>
      <c r="U170" s="3439"/>
      <c r="V170" s="3531"/>
      <c r="W170" s="3532"/>
      <c r="X170" s="3537"/>
      <c r="Y170" s="3565"/>
      <c r="Z170" s="3540"/>
      <c r="AA170" s="3542"/>
      <c r="AB170" s="3544"/>
      <c r="AC170" s="3542"/>
      <c r="AD170" s="2497"/>
      <c r="AE170" s="3542"/>
      <c r="AF170" s="3520"/>
      <c r="AG170" s="3521"/>
      <c r="AH170" s="3521"/>
      <c r="AI170" s="3521"/>
      <c r="AJ170" s="3524"/>
      <c r="AK170" s="3521"/>
      <c r="AL170" s="3521"/>
      <c r="AM170" s="3525"/>
      <c r="AN170" s="3265"/>
      <c r="AO170" s="2335"/>
      <c r="AP170" s="3266"/>
      <c r="AQ170" s="3265"/>
      <c r="AR170" s="2335"/>
      <c r="AS170" s="3266"/>
      <c r="AT170" s="3777"/>
      <c r="AU170" s="3778"/>
      <c r="AV170" s="3779"/>
      <c r="AW170" s="3777"/>
      <c r="AX170" s="3778"/>
      <c r="AY170" s="3779"/>
      <c r="AZ170" s="3777"/>
      <c r="BA170" s="3778"/>
      <c r="BB170" s="3779"/>
      <c r="BC170" s="3784"/>
      <c r="BD170" s="3785"/>
      <c r="BE170" s="3786"/>
      <c r="BF170" s="3784"/>
      <c r="BG170" s="3785"/>
      <c r="BH170" s="3788"/>
      <c r="BI170" s="3683"/>
      <c r="BJ170" s="3684"/>
      <c r="BK170" s="3685"/>
      <c r="BL170" s="3365"/>
      <c r="BM170" s="3513"/>
      <c r="BN170" s="3514"/>
      <c r="BO170" s="3514"/>
      <c r="BP170" s="3514"/>
      <c r="BQ170" s="3514"/>
      <c r="BR170" s="3514"/>
      <c r="BS170" s="3514"/>
      <c r="BT170" s="3515"/>
    </row>
    <row r="171" spans="1:72" s="40" customFormat="1" ht="12" customHeight="1">
      <c r="A171" s="3407"/>
      <c r="B171" s="3673"/>
      <c r="C171" s="3414"/>
      <c r="D171" s="3415"/>
      <c r="E171" s="3416"/>
      <c r="F171" s="3297"/>
      <c r="G171" s="3298"/>
      <c r="H171" s="3298"/>
      <c r="I171" s="3299"/>
      <c r="J171" s="3300"/>
      <c r="K171" s="3432"/>
      <c r="L171" s="3433"/>
      <c r="M171" s="3433"/>
      <c r="N171" s="3433"/>
      <c r="O171" s="3434"/>
      <c r="P171" s="3437"/>
      <c r="Q171" s="3301"/>
      <c r="R171" s="3302"/>
      <c r="S171" s="3303"/>
      <c r="T171" s="3549"/>
      <c r="U171" s="3549"/>
      <c r="V171" s="3553"/>
      <c r="W171" s="3554"/>
      <c r="X171" s="3550"/>
      <c r="Y171" s="3551"/>
      <c r="Z171" s="930"/>
      <c r="AA171" s="931" t="s">
        <v>21</v>
      </c>
      <c r="AB171" s="932"/>
      <c r="AC171" s="931" t="s">
        <v>21</v>
      </c>
      <c r="AD171" s="932"/>
      <c r="AE171" s="931" t="s">
        <v>21</v>
      </c>
      <c r="AF171" s="933" t="s">
        <v>45</v>
      </c>
      <c r="AG171" s="3304"/>
      <c r="AH171" s="3304"/>
      <c r="AI171" s="934" t="s">
        <v>14</v>
      </c>
      <c r="AJ171" s="935" t="s">
        <v>45</v>
      </c>
      <c r="AK171" s="3304"/>
      <c r="AL171" s="3304"/>
      <c r="AM171" s="936" t="s">
        <v>14</v>
      </c>
      <c r="AN171" s="3301"/>
      <c r="AO171" s="3302"/>
      <c r="AP171" s="3303"/>
      <c r="AQ171" s="3301"/>
      <c r="AR171" s="3302"/>
      <c r="AS171" s="3303"/>
      <c r="AT171" s="3789"/>
      <c r="AU171" s="3790"/>
      <c r="AV171" s="3791"/>
      <c r="AW171" s="3789"/>
      <c r="AX171" s="3790"/>
      <c r="AY171" s="3791"/>
      <c r="AZ171" s="3789"/>
      <c r="BA171" s="3790"/>
      <c r="BB171" s="3791"/>
      <c r="BC171" s="3767"/>
      <c r="BD171" s="3768"/>
      <c r="BE171" s="3787"/>
      <c r="BF171" s="3784"/>
      <c r="BG171" s="3785"/>
      <c r="BH171" s="3788"/>
      <c r="BI171" s="3689"/>
      <c r="BJ171" s="3690"/>
      <c r="BK171" s="3691"/>
      <c r="BL171" s="3366"/>
      <c r="BM171" s="3361"/>
      <c r="BN171" s="3362"/>
      <c r="BO171" s="3362"/>
      <c r="BP171" s="3362"/>
      <c r="BQ171" s="3362"/>
      <c r="BR171" s="3362"/>
      <c r="BS171" s="3362"/>
      <c r="BT171" s="3363"/>
    </row>
    <row r="172" spans="1:72" s="40" customFormat="1" ht="12" customHeight="1">
      <c r="A172" s="3407" t="str">
        <f>IF(F172="","","○")</f>
        <v/>
      </c>
      <c r="B172" s="3679">
        <v>32</v>
      </c>
      <c r="C172" s="3411"/>
      <c r="D172" s="3412"/>
      <c r="E172" s="3413"/>
      <c r="F172" s="3420"/>
      <c r="G172" s="3421"/>
      <c r="H172" s="3421"/>
      <c r="I172" s="3421"/>
      <c r="J172" s="3422"/>
      <c r="K172" s="3426"/>
      <c r="L172" s="3427"/>
      <c r="M172" s="3427"/>
      <c r="N172" s="3427"/>
      <c r="O172" s="3428"/>
      <c r="P172" s="3435"/>
      <c r="Q172" s="3198"/>
      <c r="R172" s="3199"/>
      <c r="S172" s="3200"/>
      <c r="T172" s="3439"/>
      <c r="U172" s="3439"/>
      <c r="V172" s="3529"/>
      <c r="W172" s="3530"/>
      <c r="X172" s="3535"/>
      <c r="Y172" s="3564"/>
      <c r="Z172" s="3539"/>
      <c r="AA172" s="3541" t="s">
        <v>76</v>
      </c>
      <c r="AB172" s="3543"/>
      <c r="AC172" s="3541" t="s">
        <v>76</v>
      </c>
      <c r="AD172" s="2494"/>
      <c r="AE172" s="3541" t="s">
        <v>76</v>
      </c>
      <c r="AF172" s="3518"/>
      <c r="AG172" s="3519"/>
      <c r="AH172" s="3519"/>
      <c r="AI172" s="3519"/>
      <c r="AJ172" s="3522"/>
      <c r="AK172" s="3519"/>
      <c r="AL172" s="3519"/>
      <c r="AM172" s="3523"/>
      <c r="AN172" s="3776"/>
      <c r="AO172" s="3247"/>
      <c r="AP172" s="2908"/>
      <c r="AQ172" s="3246"/>
      <c r="AR172" s="3247"/>
      <c r="AS172" s="2908"/>
      <c r="AT172" s="3780"/>
      <c r="AU172" s="3781"/>
      <c r="AV172" s="3782"/>
      <c r="AW172" s="3780"/>
      <c r="AX172" s="3781"/>
      <c r="AY172" s="3782"/>
      <c r="AZ172" s="3780"/>
      <c r="BA172" s="3781"/>
      <c r="BB172" s="3782"/>
      <c r="BC172" s="3764">
        <f>SUM(AN172:BB174)</f>
        <v>0</v>
      </c>
      <c r="BD172" s="3765"/>
      <c r="BE172" s="3783"/>
      <c r="BF172" s="3764" t="str">
        <f>IF(AJ172+BC172=0,"",AJ172+BC172)</f>
        <v/>
      </c>
      <c r="BG172" s="3765"/>
      <c r="BH172" s="3766"/>
      <c r="BI172" s="3680"/>
      <c r="BJ172" s="3681"/>
      <c r="BK172" s="3682"/>
      <c r="BL172" s="3364"/>
      <c r="BM172" s="3367"/>
      <c r="BN172" s="3368"/>
      <c r="BO172" s="3368"/>
      <c r="BP172" s="3368"/>
      <c r="BQ172" s="3368"/>
      <c r="BR172" s="3368"/>
      <c r="BS172" s="3368"/>
      <c r="BT172" s="3369"/>
    </row>
    <row r="173" spans="1:72" s="40" customFormat="1" ht="12" customHeight="1">
      <c r="A173" s="3407"/>
      <c r="B173" s="3672"/>
      <c r="C173" s="3414"/>
      <c r="D173" s="3415"/>
      <c r="E173" s="3416"/>
      <c r="F173" s="3423"/>
      <c r="G173" s="3424"/>
      <c r="H173" s="3424"/>
      <c r="I173" s="3424"/>
      <c r="J173" s="3425"/>
      <c r="K173" s="3429"/>
      <c r="L173" s="3430"/>
      <c r="M173" s="3430"/>
      <c r="N173" s="3430"/>
      <c r="O173" s="3431"/>
      <c r="P173" s="3436"/>
      <c r="Q173" s="3180"/>
      <c r="R173" s="3181"/>
      <c r="S173" s="3182"/>
      <c r="T173" s="3439"/>
      <c r="U173" s="3439"/>
      <c r="V173" s="3531"/>
      <c r="W173" s="3532"/>
      <c r="X173" s="3537"/>
      <c r="Y173" s="3565"/>
      <c r="Z173" s="3540"/>
      <c r="AA173" s="3542"/>
      <c r="AB173" s="3544"/>
      <c r="AC173" s="3542"/>
      <c r="AD173" s="2497"/>
      <c r="AE173" s="3542"/>
      <c r="AF173" s="3520"/>
      <c r="AG173" s="3521"/>
      <c r="AH173" s="3521"/>
      <c r="AI173" s="3521"/>
      <c r="AJ173" s="3524"/>
      <c r="AK173" s="3521"/>
      <c r="AL173" s="3521"/>
      <c r="AM173" s="3525"/>
      <c r="AN173" s="3265"/>
      <c r="AO173" s="2335"/>
      <c r="AP173" s="3266"/>
      <c r="AQ173" s="3265"/>
      <c r="AR173" s="2335"/>
      <c r="AS173" s="3266"/>
      <c r="AT173" s="3777"/>
      <c r="AU173" s="3778"/>
      <c r="AV173" s="3779"/>
      <c r="AW173" s="3777"/>
      <c r="AX173" s="3778"/>
      <c r="AY173" s="3779"/>
      <c r="AZ173" s="3777"/>
      <c r="BA173" s="3778"/>
      <c r="BB173" s="3779"/>
      <c r="BC173" s="3784"/>
      <c r="BD173" s="3785"/>
      <c r="BE173" s="3786"/>
      <c r="BF173" s="3784"/>
      <c r="BG173" s="3785"/>
      <c r="BH173" s="3788"/>
      <c r="BI173" s="3692"/>
      <c r="BJ173" s="3693"/>
      <c r="BK173" s="3694"/>
      <c r="BL173" s="3365"/>
      <c r="BM173" s="3513"/>
      <c r="BN173" s="3514"/>
      <c r="BO173" s="3514"/>
      <c r="BP173" s="3514"/>
      <c r="BQ173" s="3514"/>
      <c r="BR173" s="3514"/>
      <c r="BS173" s="3514"/>
      <c r="BT173" s="3515"/>
    </row>
    <row r="174" spans="1:72" s="40" customFormat="1" ht="12" customHeight="1">
      <c r="A174" s="3407"/>
      <c r="B174" s="3673"/>
      <c r="C174" s="3414"/>
      <c r="D174" s="3415"/>
      <c r="E174" s="3416"/>
      <c r="F174" s="3297"/>
      <c r="G174" s="3298"/>
      <c r="H174" s="3298"/>
      <c r="I174" s="3299"/>
      <c r="J174" s="3300"/>
      <c r="K174" s="3432"/>
      <c r="L174" s="3433"/>
      <c r="M174" s="3433"/>
      <c r="N174" s="3433"/>
      <c r="O174" s="3434"/>
      <c r="P174" s="3437"/>
      <c r="Q174" s="3301"/>
      <c r="R174" s="3302"/>
      <c r="S174" s="3303"/>
      <c r="T174" s="3439"/>
      <c r="U174" s="3439"/>
      <c r="V174" s="3553"/>
      <c r="W174" s="3554"/>
      <c r="X174" s="3550"/>
      <c r="Y174" s="3551"/>
      <c r="Z174" s="930"/>
      <c r="AA174" s="931" t="s">
        <v>21</v>
      </c>
      <c r="AB174" s="932"/>
      <c r="AC174" s="931" t="s">
        <v>21</v>
      </c>
      <c r="AD174" s="932"/>
      <c r="AE174" s="931" t="s">
        <v>21</v>
      </c>
      <c r="AF174" s="933" t="s">
        <v>45</v>
      </c>
      <c r="AG174" s="3304"/>
      <c r="AH174" s="3304"/>
      <c r="AI174" s="934" t="s">
        <v>14</v>
      </c>
      <c r="AJ174" s="935" t="s">
        <v>45</v>
      </c>
      <c r="AK174" s="3304"/>
      <c r="AL174" s="3304"/>
      <c r="AM174" s="936" t="s">
        <v>14</v>
      </c>
      <c r="AN174" s="3301"/>
      <c r="AO174" s="3302"/>
      <c r="AP174" s="3303"/>
      <c r="AQ174" s="3301"/>
      <c r="AR174" s="3302"/>
      <c r="AS174" s="3303"/>
      <c r="AT174" s="3789"/>
      <c r="AU174" s="3790"/>
      <c r="AV174" s="3791"/>
      <c r="AW174" s="3789"/>
      <c r="AX174" s="3790"/>
      <c r="AY174" s="3791"/>
      <c r="AZ174" s="3789"/>
      <c r="BA174" s="3790"/>
      <c r="BB174" s="3791"/>
      <c r="BC174" s="3767"/>
      <c r="BD174" s="3768"/>
      <c r="BE174" s="3787"/>
      <c r="BF174" s="3784"/>
      <c r="BG174" s="3785"/>
      <c r="BH174" s="3788"/>
      <c r="BI174" s="3686"/>
      <c r="BJ174" s="3687"/>
      <c r="BK174" s="3688"/>
      <c r="BL174" s="3366"/>
      <c r="BM174" s="3361"/>
      <c r="BN174" s="3362"/>
      <c r="BO174" s="3362"/>
      <c r="BP174" s="3362"/>
      <c r="BQ174" s="3362"/>
      <c r="BR174" s="3362"/>
      <c r="BS174" s="3362"/>
      <c r="BT174" s="3363"/>
    </row>
    <row r="175" spans="1:72" s="40" customFormat="1" ht="12" customHeight="1">
      <c r="A175" s="3407" t="str">
        <f>IF(F175="","","○")</f>
        <v/>
      </c>
      <c r="B175" s="3679">
        <v>33</v>
      </c>
      <c r="C175" s="3411"/>
      <c r="D175" s="3412"/>
      <c r="E175" s="3413"/>
      <c r="F175" s="3420"/>
      <c r="G175" s="3421"/>
      <c r="H175" s="3421"/>
      <c r="I175" s="3421"/>
      <c r="J175" s="3422"/>
      <c r="K175" s="3426"/>
      <c r="L175" s="3427"/>
      <c r="M175" s="3427"/>
      <c r="N175" s="3427"/>
      <c r="O175" s="3428"/>
      <c r="P175" s="3435"/>
      <c r="Q175" s="3198"/>
      <c r="R175" s="3199"/>
      <c r="S175" s="3200"/>
      <c r="T175" s="3438"/>
      <c r="U175" s="3438"/>
      <c r="V175" s="3529"/>
      <c r="W175" s="3530"/>
      <c r="X175" s="3535"/>
      <c r="Y175" s="3564"/>
      <c r="Z175" s="3539"/>
      <c r="AA175" s="3541" t="s">
        <v>76</v>
      </c>
      <c r="AB175" s="3543"/>
      <c r="AC175" s="3541" t="s">
        <v>76</v>
      </c>
      <c r="AD175" s="2494"/>
      <c r="AE175" s="3541" t="s">
        <v>76</v>
      </c>
      <c r="AF175" s="3518"/>
      <c r="AG175" s="3519"/>
      <c r="AH175" s="3519"/>
      <c r="AI175" s="3519"/>
      <c r="AJ175" s="3522"/>
      <c r="AK175" s="3519"/>
      <c r="AL175" s="3519"/>
      <c r="AM175" s="3523"/>
      <c r="AN175" s="3776"/>
      <c r="AO175" s="3247"/>
      <c r="AP175" s="2908"/>
      <c r="AQ175" s="3246"/>
      <c r="AR175" s="3247"/>
      <c r="AS175" s="2908"/>
      <c r="AT175" s="3780"/>
      <c r="AU175" s="3781"/>
      <c r="AV175" s="3782"/>
      <c r="AW175" s="3780"/>
      <c r="AX175" s="3781"/>
      <c r="AY175" s="3782"/>
      <c r="AZ175" s="3780"/>
      <c r="BA175" s="3781"/>
      <c r="BB175" s="3782"/>
      <c r="BC175" s="3764">
        <f>SUM(AN175:BB177)</f>
        <v>0</v>
      </c>
      <c r="BD175" s="3765"/>
      <c r="BE175" s="3783"/>
      <c r="BF175" s="3764" t="str">
        <f>IF(AJ175+BC175=0,"",AJ175+BC175)</f>
        <v/>
      </c>
      <c r="BG175" s="3765"/>
      <c r="BH175" s="3766"/>
      <c r="BI175" s="3680"/>
      <c r="BJ175" s="3681"/>
      <c r="BK175" s="3682"/>
      <c r="BL175" s="3364"/>
      <c r="BM175" s="3367"/>
      <c r="BN175" s="3368"/>
      <c r="BO175" s="3368"/>
      <c r="BP175" s="3368"/>
      <c r="BQ175" s="3368"/>
      <c r="BR175" s="3368"/>
      <c r="BS175" s="3368"/>
      <c r="BT175" s="3369"/>
    </row>
    <row r="176" spans="1:72" s="40" customFormat="1" ht="12" customHeight="1">
      <c r="A176" s="3407"/>
      <c r="B176" s="3672"/>
      <c r="C176" s="3414"/>
      <c r="D176" s="3415"/>
      <c r="E176" s="3416"/>
      <c r="F176" s="3423"/>
      <c r="G176" s="3424"/>
      <c r="H176" s="3424"/>
      <c r="I176" s="3424"/>
      <c r="J176" s="3425"/>
      <c r="K176" s="3429"/>
      <c r="L176" s="3430"/>
      <c r="M176" s="3430"/>
      <c r="N176" s="3430"/>
      <c r="O176" s="3431"/>
      <c r="P176" s="3436"/>
      <c r="Q176" s="3180"/>
      <c r="R176" s="3181"/>
      <c r="S176" s="3182"/>
      <c r="T176" s="3439"/>
      <c r="U176" s="3439"/>
      <c r="V176" s="3531"/>
      <c r="W176" s="3532"/>
      <c r="X176" s="3537"/>
      <c r="Y176" s="3565"/>
      <c r="Z176" s="3540"/>
      <c r="AA176" s="3542"/>
      <c r="AB176" s="3544"/>
      <c r="AC176" s="3542"/>
      <c r="AD176" s="2497"/>
      <c r="AE176" s="3542"/>
      <c r="AF176" s="3520"/>
      <c r="AG176" s="3521"/>
      <c r="AH176" s="3521"/>
      <c r="AI176" s="3521"/>
      <c r="AJ176" s="3524"/>
      <c r="AK176" s="3521"/>
      <c r="AL176" s="3521"/>
      <c r="AM176" s="3525"/>
      <c r="AN176" s="3265"/>
      <c r="AO176" s="2335"/>
      <c r="AP176" s="3266"/>
      <c r="AQ176" s="3265"/>
      <c r="AR176" s="2335"/>
      <c r="AS176" s="3266"/>
      <c r="AT176" s="3777"/>
      <c r="AU176" s="3778"/>
      <c r="AV176" s="3779"/>
      <c r="AW176" s="3777"/>
      <c r="AX176" s="3778"/>
      <c r="AY176" s="3779"/>
      <c r="AZ176" s="3777"/>
      <c r="BA176" s="3778"/>
      <c r="BB176" s="3779"/>
      <c r="BC176" s="3784"/>
      <c r="BD176" s="3785"/>
      <c r="BE176" s="3786"/>
      <c r="BF176" s="3784"/>
      <c r="BG176" s="3785"/>
      <c r="BH176" s="3788"/>
      <c r="BI176" s="3683"/>
      <c r="BJ176" s="3684"/>
      <c r="BK176" s="3685"/>
      <c r="BL176" s="3365"/>
      <c r="BM176" s="3513"/>
      <c r="BN176" s="3514"/>
      <c r="BO176" s="3514"/>
      <c r="BP176" s="3514"/>
      <c r="BQ176" s="3514"/>
      <c r="BR176" s="3514"/>
      <c r="BS176" s="3514"/>
      <c r="BT176" s="3515"/>
    </row>
    <row r="177" spans="1:74" s="40" customFormat="1" ht="12" customHeight="1">
      <c r="A177" s="3407"/>
      <c r="B177" s="3673"/>
      <c r="C177" s="3417"/>
      <c r="D177" s="3418"/>
      <c r="E177" s="3419"/>
      <c r="F177" s="3297"/>
      <c r="G177" s="3298"/>
      <c r="H177" s="3298"/>
      <c r="I177" s="3299"/>
      <c r="J177" s="3300"/>
      <c r="K177" s="3432"/>
      <c r="L177" s="3433"/>
      <c r="M177" s="3433"/>
      <c r="N177" s="3433"/>
      <c r="O177" s="3434"/>
      <c r="P177" s="3437"/>
      <c r="Q177" s="3301"/>
      <c r="R177" s="3302"/>
      <c r="S177" s="3303"/>
      <c r="T177" s="3549"/>
      <c r="U177" s="3549"/>
      <c r="V177" s="3553"/>
      <c r="W177" s="3554"/>
      <c r="X177" s="3550"/>
      <c r="Y177" s="3551"/>
      <c r="Z177" s="930"/>
      <c r="AA177" s="931" t="s">
        <v>21</v>
      </c>
      <c r="AB177" s="932"/>
      <c r="AC177" s="931" t="s">
        <v>21</v>
      </c>
      <c r="AD177" s="932"/>
      <c r="AE177" s="931" t="s">
        <v>21</v>
      </c>
      <c r="AF177" s="933" t="s">
        <v>45</v>
      </c>
      <c r="AG177" s="3304"/>
      <c r="AH177" s="3304"/>
      <c r="AI177" s="934" t="s">
        <v>14</v>
      </c>
      <c r="AJ177" s="935" t="s">
        <v>45</v>
      </c>
      <c r="AK177" s="3304"/>
      <c r="AL177" s="3304"/>
      <c r="AM177" s="936" t="s">
        <v>14</v>
      </c>
      <c r="AN177" s="3301"/>
      <c r="AO177" s="3302"/>
      <c r="AP177" s="3303"/>
      <c r="AQ177" s="3301"/>
      <c r="AR177" s="3302"/>
      <c r="AS177" s="3303"/>
      <c r="AT177" s="3789"/>
      <c r="AU177" s="3790"/>
      <c r="AV177" s="3791"/>
      <c r="AW177" s="3789"/>
      <c r="AX177" s="3790"/>
      <c r="AY177" s="3791"/>
      <c r="AZ177" s="3789"/>
      <c r="BA177" s="3790"/>
      <c r="BB177" s="3791"/>
      <c r="BC177" s="3767"/>
      <c r="BD177" s="3768"/>
      <c r="BE177" s="3787"/>
      <c r="BF177" s="3784"/>
      <c r="BG177" s="3785"/>
      <c r="BH177" s="3788"/>
      <c r="BI177" s="3689"/>
      <c r="BJ177" s="3690"/>
      <c r="BK177" s="3691"/>
      <c r="BL177" s="3366"/>
      <c r="BM177" s="3361"/>
      <c r="BN177" s="3362"/>
      <c r="BO177" s="3362"/>
      <c r="BP177" s="3362"/>
      <c r="BQ177" s="3362"/>
      <c r="BR177" s="3362"/>
      <c r="BS177" s="3362"/>
      <c r="BT177" s="3363"/>
    </row>
    <row r="178" spans="1:74" s="40" customFormat="1" ht="12" customHeight="1">
      <c r="A178" s="3407" t="str">
        <f>IF(F178="","","○")</f>
        <v/>
      </c>
      <c r="B178" s="3679">
        <v>34</v>
      </c>
      <c r="C178" s="3411"/>
      <c r="D178" s="3412"/>
      <c r="E178" s="3413"/>
      <c r="F178" s="3420"/>
      <c r="G178" s="3421"/>
      <c r="H178" s="3421"/>
      <c r="I178" s="3421"/>
      <c r="J178" s="3422"/>
      <c r="K178" s="3426"/>
      <c r="L178" s="3427"/>
      <c r="M178" s="3427"/>
      <c r="N178" s="3427"/>
      <c r="O178" s="3428"/>
      <c r="P178" s="3435"/>
      <c r="Q178" s="3198"/>
      <c r="R178" s="3199"/>
      <c r="S178" s="3200"/>
      <c r="T178" s="3438"/>
      <c r="U178" s="3438"/>
      <c r="V178" s="3529"/>
      <c r="W178" s="3530"/>
      <c r="X178" s="3535"/>
      <c r="Y178" s="3564"/>
      <c r="Z178" s="3539"/>
      <c r="AA178" s="3541" t="s">
        <v>76</v>
      </c>
      <c r="AB178" s="3543"/>
      <c r="AC178" s="3541" t="s">
        <v>76</v>
      </c>
      <c r="AD178" s="2494"/>
      <c r="AE178" s="3541" t="s">
        <v>76</v>
      </c>
      <c r="AF178" s="3518"/>
      <c r="AG178" s="3519"/>
      <c r="AH178" s="3519"/>
      <c r="AI178" s="3519"/>
      <c r="AJ178" s="3522"/>
      <c r="AK178" s="3519"/>
      <c r="AL178" s="3519"/>
      <c r="AM178" s="3523"/>
      <c r="AN178" s="3776"/>
      <c r="AO178" s="3247"/>
      <c r="AP178" s="2908"/>
      <c r="AQ178" s="3246"/>
      <c r="AR178" s="3247"/>
      <c r="AS178" s="2908"/>
      <c r="AT178" s="3780"/>
      <c r="AU178" s="3781"/>
      <c r="AV178" s="3782"/>
      <c r="AW178" s="3780"/>
      <c r="AX178" s="3781"/>
      <c r="AY178" s="3782"/>
      <c r="AZ178" s="3780"/>
      <c r="BA178" s="3781"/>
      <c r="BB178" s="3782"/>
      <c r="BC178" s="3764">
        <f>SUM(AN178:BB180)</f>
        <v>0</v>
      </c>
      <c r="BD178" s="3765"/>
      <c r="BE178" s="3783"/>
      <c r="BF178" s="3764" t="str">
        <f>IF(AJ178+BC178=0,"",AJ178+BC178)</f>
        <v/>
      </c>
      <c r="BG178" s="3765"/>
      <c r="BH178" s="3766"/>
      <c r="BI178" s="3680"/>
      <c r="BJ178" s="3681"/>
      <c r="BK178" s="3682"/>
      <c r="BL178" s="3364"/>
      <c r="BM178" s="3367"/>
      <c r="BN178" s="3368"/>
      <c r="BO178" s="3368"/>
      <c r="BP178" s="3368"/>
      <c r="BQ178" s="3368"/>
      <c r="BR178" s="3368"/>
      <c r="BS178" s="3368"/>
      <c r="BT178" s="3369"/>
    </row>
    <row r="179" spans="1:74" s="40" customFormat="1" ht="12" customHeight="1">
      <c r="A179" s="3407"/>
      <c r="B179" s="3672"/>
      <c r="C179" s="3414"/>
      <c r="D179" s="3415"/>
      <c r="E179" s="3416"/>
      <c r="F179" s="3423"/>
      <c r="G179" s="3424"/>
      <c r="H179" s="3424"/>
      <c r="I179" s="3424"/>
      <c r="J179" s="3425"/>
      <c r="K179" s="3429"/>
      <c r="L179" s="3430"/>
      <c r="M179" s="3430"/>
      <c r="N179" s="3430"/>
      <c r="O179" s="3431"/>
      <c r="P179" s="3436"/>
      <c r="Q179" s="3180"/>
      <c r="R179" s="3181"/>
      <c r="S179" s="3182"/>
      <c r="T179" s="3439"/>
      <c r="U179" s="3439"/>
      <c r="V179" s="3531"/>
      <c r="W179" s="3532"/>
      <c r="X179" s="3537"/>
      <c r="Y179" s="3565"/>
      <c r="Z179" s="3540"/>
      <c r="AA179" s="3542"/>
      <c r="AB179" s="3544"/>
      <c r="AC179" s="3542"/>
      <c r="AD179" s="2497"/>
      <c r="AE179" s="3542"/>
      <c r="AF179" s="3520"/>
      <c r="AG179" s="3521"/>
      <c r="AH179" s="3521"/>
      <c r="AI179" s="3521"/>
      <c r="AJ179" s="3524"/>
      <c r="AK179" s="3521"/>
      <c r="AL179" s="3521"/>
      <c r="AM179" s="3525"/>
      <c r="AN179" s="3265"/>
      <c r="AO179" s="2335"/>
      <c r="AP179" s="3266"/>
      <c r="AQ179" s="3265"/>
      <c r="AR179" s="2335"/>
      <c r="AS179" s="3266"/>
      <c r="AT179" s="3777"/>
      <c r="AU179" s="3778"/>
      <c r="AV179" s="3779"/>
      <c r="AW179" s="3777"/>
      <c r="AX179" s="3778"/>
      <c r="AY179" s="3779"/>
      <c r="AZ179" s="3777"/>
      <c r="BA179" s="3778"/>
      <c r="BB179" s="3779"/>
      <c r="BC179" s="3784"/>
      <c r="BD179" s="3785"/>
      <c r="BE179" s="3786"/>
      <c r="BF179" s="3784"/>
      <c r="BG179" s="3785"/>
      <c r="BH179" s="3788"/>
      <c r="BI179" s="3692"/>
      <c r="BJ179" s="3693"/>
      <c r="BK179" s="3694"/>
      <c r="BL179" s="3365"/>
      <c r="BM179" s="3513"/>
      <c r="BN179" s="3514"/>
      <c r="BO179" s="3514"/>
      <c r="BP179" s="3514"/>
      <c r="BQ179" s="3514"/>
      <c r="BR179" s="3514"/>
      <c r="BS179" s="3514"/>
      <c r="BT179" s="3515"/>
    </row>
    <row r="180" spans="1:74" s="40" customFormat="1" ht="12" customHeight="1">
      <c r="A180" s="3407"/>
      <c r="B180" s="3673"/>
      <c r="C180" s="3417"/>
      <c r="D180" s="3418"/>
      <c r="E180" s="3419"/>
      <c r="F180" s="3297"/>
      <c r="G180" s="3298"/>
      <c r="H180" s="3298"/>
      <c r="I180" s="3299"/>
      <c r="J180" s="3300"/>
      <c r="K180" s="3429"/>
      <c r="L180" s="3430"/>
      <c r="M180" s="3430"/>
      <c r="N180" s="3430"/>
      <c r="O180" s="3431"/>
      <c r="P180" s="3436"/>
      <c r="Q180" s="3265"/>
      <c r="R180" s="2335"/>
      <c r="S180" s="3266"/>
      <c r="T180" s="3549"/>
      <c r="U180" s="3549"/>
      <c r="V180" s="3553"/>
      <c r="W180" s="3554"/>
      <c r="X180" s="3550"/>
      <c r="Y180" s="3551"/>
      <c r="Z180" s="930"/>
      <c r="AA180" s="931" t="s">
        <v>21</v>
      </c>
      <c r="AB180" s="932"/>
      <c r="AC180" s="931" t="s">
        <v>21</v>
      </c>
      <c r="AD180" s="932"/>
      <c r="AE180" s="931" t="s">
        <v>21</v>
      </c>
      <c r="AF180" s="933" t="s">
        <v>45</v>
      </c>
      <c r="AG180" s="3304"/>
      <c r="AH180" s="3304"/>
      <c r="AI180" s="934" t="s">
        <v>14</v>
      </c>
      <c r="AJ180" s="935" t="s">
        <v>45</v>
      </c>
      <c r="AK180" s="3304"/>
      <c r="AL180" s="3304"/>
      <c r="AM180" s="936" t="s">
        <v>14</v>
      </c>
      <c r="AN180" s="3301"/>
      <c r="AO180" s="3302"/>
      <c r="AP180" s="3303"/>
      <c r="AQ180" s="3301"/>
      <c r="AR180" s="3302"/>
      <c r="AS180" s="3303"/>
      <c r="AT180" s="3789"/>
      <c r="AU180" s="3790"/>
      <c r="AV180" s="3791"/>
      <c r="AW180" s="3789"/>
      <c r="AX180" s="3790"/>
      <c r="AY180" s="3791"/>
      <c r="AZ180" s="3789"/>
      <c r="BA180" s="3790"/>
      <c r="BB180" s="3791"/>
      <c r="BC180" s="3767"/>
      <c r="BD180" s="3768"/>
      <c r="BE180" s="3787"/>
      <c r="BF180" s="3784"/>
      <c r="BG180" s="3785"/>
      <c r="BH180" s="3788"/>
      <c r="BI180" s="3686"/>
      <c r="BJ180" s="3687"/>
      <c r="BK180" s="3688"/>
      <c r="BL180" s="3366"/>
      <c r="BM180" s="3361"/>
      <c r="BN180" s="3362"/>
      <c r="BO180" s="3362"/>
      <c r="BP180" s="3362"/>
      <c r="BQ180" s="3362"/>
      <c r="BR180" s="3362"/>
      <c r="BS180" s="3362"/>
      <c r="BT180" s="3363"/>
    </row>
    <row r="181" spans="1:74" s="40" customFormat="1" ht="12" customHeight="1">
      <c r="A181" s="3407" t="str">
        <f>IF(F181="","","○")</f>
        <v/>
      </c>
      <c r="B181" s="3679">
        <v>35</v>
      </c>
      <c r="C181" s="3411"/>
      <c r="D181" s="3412"/>
      <c r="E181" s="3413"/>
      <c r="F181" s="3420"/>
      <c r="G181" s="3421"/>
      <c r="H181" s="3421"/>
      <c r="I181" s="3421"/>
      <c r="J181" s="3422"/>
      <c r="K181" s="3426"/>
      <c r="L181" s="3427"/>
      <c r="M181" s="3427"/>
      <c r="N181" s="3427"/>
      <c r="O181" s="3428"/>
      <c r="P181" s="3435"/>
      <c r="Q181" s="3198"/>
      <c r="R181" s="3199"/>
      <c r="S181" s="3200"/>
      <c r="T181" s="3438"/>
      <c r="U181" s="3438"/>
      <c r="V181" s="3529"/>
      <c r="W181" s="3530"/>
      <c r="X181" s="3535"/>
      <c r="Y181" s="3564"/>
      <c r="Z181" s="3539"/>
      <c r="AA181" s="3541" t="s">
        <v>76</v>
      </c>
      <c r="AB181" s="3543"/>
      <c r="AC181" s="3541" t="s">
        <v>76</v>
      </c>
      <c r="AD181" s="2494"/>
      <c r="AE181" s="3541" t="s">
        <v>76</v>
      </c>
      <c r="AF181" s="3518"/>
      <c r="AG181" s="3519"/>
      <c r="AH181" s="3519"/>
      <c r="AI181" s="3519"/>
      <c r="AJ181" s="3522"/>
      <c r="AK181" s="3519"/>
      <c r="AL181" s="3519"/>
      <c r="AM181" s="3523"/>
      <c r="AN181" s="3776"/>
      <c r="AO181" s="3247"/>
      <c r="AP181" s="2908"/>
      <c r="AQ181" s="3246"/>
      <c r="AR181" s="3247"/>
      <c r="AS181" s="2908"/>
      <c r="AT181" s="3780"/>
      <c r="AU181" s="3781"/>
      <c r="AV181" s="3782"/>
      <c r="AW181" s="3780"/>
      <c r="AX181" s="3781"/>
      <c r="AY181" s="3782"/>
      <c r="AZ181" s="3780"/>
      <c r="BA181" s="3781"/>
      <c r="BB181" s="3782"/>
      <c r="BC181" s="3764">
        <f>SUM(AN181:BB183)</f>
        <v>0</v>
      </c>
      <c r="BD181" s="3765"/>
      <c r="BE181" s="3783"/>
      <c r="BF181" s="3764" t="str">
        <f>IF(AJ181+BC181=0,"",AJ181+BC181)</f>
        <v/>
      </c>
      <c r="BG181" s="3765"/>
      <c r="BH181" s="3766"/>
      <c r="BI181" s="3680"/>
      <c r="BJ181" s="3681"/>
      <c r="BK181" s="3682"/>
      <c r="BL181" s="3364"/>
      <c r="BM181" s="3367"/>
      <c r="BN181" s="3368"/>
      <c r="BO181" s="3368"/>
      <c r="BP181" s="3368"/>
      <c r="BQ181" s="3368"/>
      <c r="BR181" s="3368"/>
      <c r="BS181" s="3368"/>
      <c r="BT181" s="3369"/>
    </row>
    <row r="182" spans="1:74" s="40" customFormat="1" ht="12" customHeight="1">
      <c r="A182" s="3407"/>
      <c r="B182" s="3672"/>
      <c r="C182" s="3414"/>
      <c r="D182" s="3415"/>
      <c r="E182" s="3416"/>
      <c r="F182" s="3423"/>
      <c r="G182" s="3424"/>
      <c r="H182" s="3424"/>
      <c r="I182" s="3424"/>
      <c r="J182" s="3425"/>
      <c r="K182" s="3429"/>
      <c r="L182" s="3430"/>
      <c r="M182" s="3430"/>
      <c r="N182" s="3430"/>
      <c r="O182" s="3431"/>
      <c r="P182" s="3436"/>
      <c r="Q182" s="3180"/>
      <c r="R182" s="3181"/>
      <c r="S182" s="3182"/>
      <c r="T182" s="3439"/>
      <c r="U182" s="3439"/>
      <c r="V182" s="3531"/>
      <c r="W182" s="3532"/>
      <c r="X182" s="3537"/>
      <c r="Y182" s="3565"/>
      <c r="Z182" s="3540"/>
      <c r="AA182" s="3542"/>
      <c r="AB182" s="3544"/>
      <c r="AC182" s="3542"/>
      <c r="AD182" s="2497"/>
      <c r="AE182" s="3542"/>
      <c r="AF182" s="3520"/>
      <c r="AG182" s="3521"/>
      <c r="AH182" s="3521"/>
      <c r="AI182" s="3521"/>
      <c r="AJ182" s="3524"/>
      <c r="AK182" s="3521"/>
      <c r="AL182" s="3521"/>
      <c r="AM182" s="3525"/>
      <c r="AN182" s="3265"/>
      <c r="AO182" s="2335"/>
      <c r="AP182" s="3266"/>
      <c r="AQ182" s="3265"/>
      <c r="AR182" s="2335"/>
      <c r="AS182" s="3266"/>
      <c r="AT182" s="3777"/>
      <c r="AU182" s="3778"/>
      <c r="AV182" s="3779"/>
      <c r="AW182" s="3777"/>
      <c r="AX182" s="3778"/>
      <c r="AY182" s="3779"/>
      <c r="AZ182" s="3777"/>
      <c r="BA182" s="3778"/>
      <c r="BB182" s="3779"/>
      <c r="BC182" s="3784"/>
      <c r="BD182" s="3785"/>
      <c r="BE182" s="3786"/>
      <c r="BF182" s="3784"/>
      <c r="BG182" s="3785"/>
      <c r="BH182" s="3788"/>
      <c r="BI182" s="3683"/>
      <c r="BJ182" s="3684"/>
      <c r="BK182" s="3685"/>
      <c r="BL182" s="3365"/>
      <c r="BM182" s="3513"/>
      <c r="BN182" s="3514"/>
      <c r="BO182" s="3514"/>
      <c r="BP182" s="3514"/>
      <c r="BQ182" s="3514"/>
      <c r="BR182" s="3514"/>
      <c r="BS182" s="3514"/>
      <c r="BT182" s="3515"/>
    </row>
    <row r="183" spans="1:74" s="40" customFormat="1" ht="12" customHeight="1" thickBot="1">
      <c r="A183" s="3407"/>
      <c r="B183" s="3698"/>
      <c r="C183" s="3567"/>
      <c r="D183" s="3568"/>
      <c r="E183" s="3569"/>
      <c r="F183" s="3616"/>
      <c r="G183" s="3617"/>
      <c r="H183" s="3617"/>
      <c r="I183" s="3618"/>
      <c r="J183" s="3619"/>
      <c r="K183" s="3570"/>
      <c r="L183" s="3571"/>
      <c r="M183" s="3571"/>
      <c r="N183" s="3571"/>
      <c r="O183" s="3572"/>
      <c r="P183" s="3573"/>
      <c r="Q183" s="3620"/>
      <c r="R183" s="3621"/>
      <c r="S183" s="3622"/>
      <c r="T183" s="3574"/>
      <c r="U183" s="3574"/>
      <c r="V183" s="3583"/>
      <c r="W183" s="3584"/>
      <c r="X183" s="3623"/>
      <c r="Y183" s="3624"/>
      <c r="Z183" s="949"/>
      <c r="AA183" s="950" t="s">
        <v>21</v>
      </c>
      <c r="AB183" s="569"/>
      <c r="AC183" s="950" t="s">
        <v>21</v>
      </c>
      <c r="AD183" s="569"/>
      <c r="AE183" s="950" t="s">
        <v>21</v>
      </c>
      <c r="AF183" s="952" t="s">
        <v>45</v>
      </c>
      <c r="AG183" s="3625"/>
      <c r="AH183" s="3625"/>
      <c r="AI183" s="953" t="s">
        <v>14</v>
      </c>
      <c r="AJ183" s="954" t="s">
        <v>45</v>
      </c>
      <c r="AK183" s="3625"/>
      <c r="AL183" s="3625"/>
      <c r="AM183" s="955" t="s">
        <v>14</v>
      </c>
      <c r="AN183" s="3620"/>
      <c r="AO183" s="3621"/>
      <c r="AP183" s="3622"/>
      <c r="AQ183" s="3620"/>
      <c r="AR183" s="3621"/>
      <c r="AS183" s="3622"/>
      <c r="AT183" s="3796"/>
      <c r="AU183" s="3797"/>
      <c r="AV183" s="3798"/>
      <c r="AW183" s="3796"/>
      <c r="AX183" s="3797"/>
      <c r="AY183" s="3798"/>
      <c r="AZ183" s="3796"/>
      <c r="BA183" s="3797"/>
      <c r="BB183" s="3798"/>
      <c r="BC183" s="3792"/>
      <c r="BD183" s="3793"/>
      <c r="BE183" s="3794"/>
      <c r="BF183" s="3792"/>
      <c r="BG183" s="3793"/>
      <c r="BH183" s="3795"/>
      <c r="BI183" s="3705"/>
      <c r="BJ183" s="3706"/>
      <c r="BK183" s="3707"/>
      <c r="BL183" s="3626"/>
      <c r="BM183" s="3591"/>
      <c r="BN183" s="3592"/>
      <c r="BO183" s="3592"/>
      <c r="BP183" s="3592"/>
      <c r="BQ183" s="3592"/>
      <c r="BR183" s="3592"/>
      <c r="BS183" s="3592"/>
      <c r="BT183" s="3593"/>
    </row>
    <row r="184" spans="1:74" ht="6.95" customHeight="1">
      <c r="B184" s="6"/>
      <c r="C184" s="6"/>
      <c r="D184" s="6"/>
      <c r="E184" s="6"/>
      <c r="F184" s="6"/>
      <c r="G184" s="6"/>
      <c r="H184" s="6"/>
      <c r="I184" s="6"/>
      <c r="J184" s="6"/>
      <c r="K184" s="6"/>
      <c r="L184" s="6"/>
      <c r="M184" s="6"/>
      <c r="N184" s="6"/>
      <c r="O184" s="6"/>
      <c r="P184" s="6"/>
      <c r="Q184" s="6"/>
      <c r="R184" s="6"/>
      <c r="S184" s="956"/>
      <c r="T184" s="956"/>
      <c r="U184" s="503"/>
      <c r="V184" s="503"/>
      <c r="W184" s="155"/>
      <c r="AC184" s="6"/>
      <c r="AD184" s="6"/>
      <c r="AE184" s="6"/>
      <c r="AF184" s="6"/>
      <c r="AG184" s="26"/>
      <c r="AH184" s="26"/>
      <c r="AI184" s="150"/>
      <c r="AJ184" s="6"/>
      <c r="AK184" s="6"/>
      <c r="AL184" s="6"/>
      <c r="AM184" s="6"/>
      <c r="AN184" s="6"/>
      <c r="AO184" s="6"/>
      <c r="AP184" s="6"/>
      <c r="AQ184" s="6"/>
      <c r="AR184" s="6"/>
      <c r="AS184" s="6"/>
      <c r="AT184" s="6"/>
      <c r="AU184" s="6"/>
      <c r="AV184" s="6"/>
      <c r="AW184" s="6"/>
      <c r="AX184" s="6"/>
      <c r="AY184" s="6"/>
      <c r="AZ184" s="6"/>
      <c r="BA184" s="26"/>
      <c r="BB184" s="26"/>
      <c r="BC184" s="26"/>
      <c r="BD184" s="150"/>
      <c r="BE184" s="6"/>
      <c r="BF184" s="26"/>
      <c r="BG184" s="26"/>
      <c r="BH184" s="6"/>
      <c r="BI184" s="26"/>
      <c r="BJ184" s="6"/>
      <c r="BK184" s="6"/>
      <c r="BL184" s="6"/>
      <c r="BM184" s="6"/>
      <c r="BN184" s="6"/>
      <c r="BO184" s="6"/>
      <c r="BP184" s="26"/>
      <c r="BQ184" s="26"/>
    </row>
    <row r="185" spans="1:74" ht="15.75" customHeight="1">
      <c r="B185" s="6" t="s">
        <v>1199</v>
      </c>
      <c r="C185" s="6"/>
      <c r="D185" s="6"/>
      <c r="E185" s="6"/>
      <c r="F185" s="6"/>
      <c r="G185" s="6"/>
      <c r="H185" s="6"/>
      <c r="I185" s="6"/>
      <c r="J185" s="6"/>
      <c r="K185" s="6"/>
      <c r="L185" s="6"/>
      <c r="M185" s="6"/>
      <c r="N185" s="6"/>
      <c r="O185" s="6"/>
      <c r="P185" s="6"/>
      <c r="Q185" s="6"/>
      <c r="R185" s="6"/>
      <c r="S185" s="956"/>
      <c r="T185" s="956"/>
      <c r="U185" s="503"/>
      <c r="V185" s="503"/>
      <c r="W185" s="155"/>
      <c r="X185" s="959"/>
      <c r="Y185" s="394"/>
      <c r="Z185" s="959"/>
      <c r="AA185" s="456"/>
      <c r="AB185" s="959"/>
      <c r="AC185" s="6"/>
      <c r="AD185" s="6"/>
      <c r="AE185" s="6"/>
      <c r="AF185" s="6"/>
      <c r="AG185" s="6"/>
      <c r="AH185" s="6"/>
      <c r="AI185" s="150"/>
      <c r="AJ185" s="6"/>
      <c r="AK185" s="6"/>
      <c r="AL185" s="6"/>
      <c r="AM185" s="6"/>
      <c r="AN185" s="6"/>
      <c r="AO185" s="6"/>
      <c r="AP185" s="6"/>
      <c r="AQ185" s="6"/>
      <c r="AR185" s="6"/>
      <c r="AS185" s="6"/>
      <c r="AT185" s="6"/>
      <c r="AU185" s="6"/>
      <c r="AV185" s="6"/>
      <c r="AW185" s="6"/>
      <c r="AX185" s="6"/>
      <c r="AY185" s="6"/>
      <c r="AZ185" s="6"/>
      <c r="BA185" s="6"/>
      <c r="BB185" s="6"/>
      <c r="BC185" s="6"/>
      <c r="BD185" s="150"/>
      <c r="BE185" s="6"/>
      <c r="BF185" s="6"/>
      <c r="BG185" s="6"/>
      <c r="BH185" s="6"/>
      <c r="BI185" s="2"/>
      <c r="BJ185" s="4"/>
      <c r="BK185" s="55"/>
      <c r="BL185" s="3594" t="s">
        <v>1200</v>
      </c>
      <c r="BM185" s="3595"/>
      <c r="BN185" s="3595"/>
      <c r="BO185" s="3596"/>
      <c r="BP185" s="3597" t="s">
        <v>1201</v>
      </c>
      <c r="BQ185" s="3598"/>
      <c r="BR185" s="3598"/>
      <c r="BS185" s="3598"/>
      <c r="BT185" s="3599"/>
      <c r="BV185" s="963" t="s">
        <v>581</v>
      </c>
    </row>
    <row r="186" spans="1:74" s="40" customFormat="1" ht="12" customHeight="1">
      <c r="B186" s="3714" t="s">
        <v>379</v>
      </c>
      <c r="C186" s="2495"/>
      <c r="D186" s="2495"/>
      <c r="E186" s="2496"/>
      <c r="F186" s="3602">
        <f>SUM(I159,I162,I165,I168,I171,I174,I177,I180,I183)</f>
        <v>0</v>
      </c>
      <c r="G186" s="3603"/>
      <c r="H186" s="3603"/>
      <c r="I186" s="3603"/>
      <c r="J186" s="3604"/>
      <c r="K186" s="907"/>
      <c r="L186" s="907"/>
      <c r="M186" s="895"/>
      <c r="N186" s="897"/>
      <c r="O186" s="897"/>
      <c r="P186" s="897"/>
      <c r="Q186" s="2495"/>
      <c r="R186" s="2495"/>
      <c r="S186" s="964"/>
      <c r="T186" s="964"/>
      <c r="U186" s="964"/>
      <c r="V186" s="964"/>
      <c r="W186" s="811"/>
      <c r="X186" s="965"/>
      <c r="Y186" s="966"/>
      <c r="Z186" s="965"/>
      <c r="AA186" s="895"/>
      <c r="AB186" s="965"/>
      <c r="AC186" s="967"/>
      <c r="AD186" s="967"/>
      <c r="AE186" s="967"/>
      <c r="AF186" s="3715" t="e">
        <f>ROUND(AVERAGE($AF157:$AI183),0)</f>
        <v>#DIV/0!</v>
      </c>
      <c r="AG186" s="3716"/>
      <c r="AH186" s="3716"/>
      <c r="AI186" s="3717"/>
      <c r="AJ186" s="3721" t="e">
        <f>ROUND(AVERAGE($AJ157:$AM183),0)</f>
        <v>#DIV/0!</v>
      </c>
      <c r="AK186" s="3716"/>
      <c r="AL186" s="3716"/>
      <c r="AM186" s="3717"/>
      <c r="AN186" s="3655"/>
      <c r="AO186" s="3656"/>
      <c r="AP186" s="3657"/>
      <c r="AQ186" s="3655"/>
      <c r="AR186" s="3656"/>
      <c r="AS186" s="3657"/>
      <c r="AT186" s="3711"/>
      <c r="AU186" s="3712"/>
      <c r="AV186" s="3713"/>
      <c r="AW186" s="3711"/>
      <c r="AX186" s="3712"/>
      <c r="AY186" s="3713"/>
      <c r="AZ186" s="3711"/>
      <c r="BA186" s="3712"/>
      <c r="BB186" s="3713"/>
      <c r="BC186" s="3664" t="e">
        <f>ROUND(SUMIF($A157:$A183,#REF!,$BC157:$BE183)/$BL186,0)</f>
        <v>#DIV/0!</v>
      </c>
      <c r="BD186" s="3664"/>
      <c r="BE186" s="3664"/>
      <c r="BF186" s="3633" t="e">
        <f>ROUND(SUMIF($A157:$A183,#REF!,$BF157:$BH183)/$BL186,0)</f>
        <v>#DIV/0!</v>
      </c>
      <c r="BG186" s="3633"/>
      <c r="BH186" s="3634"/>
      <c r="BI186" s="3637" t="e">
        <f>ROUND(AVERAGE(BI157,BI160,BI163,BI166,BI169,BI172,BI175,BI178,BI181),0)</f>
        <v>#DIV/0!</v>
      </c>
      <c r="BJ186" s="3638"/>
      <c r="BK186" s="3639"/>
      <c r="BL186" s="3640">
        <f>COUNTIF(F160:J183,BV186)+COUNTIF(F160:J183,BV187)+COUNTIF(F160:J183,BV188)+COUNTIF(F160:J183,BV189)+COUNTIF(F160:J183,BV190)+COUNTIF(F160:J183,BV191)</f>
        <v>0</v>
      </c>
      <c r="BM186" s="3641"/>
      <c r="BN186" s="3641"/>
      <c r="BO186" s="3642"/>
      <c r="BP186" s="3643" t="e">
        <f>ROUND((BI186/BI187)*100,1)</f>
        <v>#DIV/0!</v>
      </c>
      <c r="BQ186" s="3644"/>
      <c r="BR186" s="3644"/>
      <c r="BS186" s="3644"/>
      <c r="BT186" s="3645"/>
      <c r="BV186" s="963" t="s">
        <v>1203</v>
      </c>
    </row>
    <row r="187" spans="1:74" s="40" customFormat="1" ht="12" customHeight="1">
      <c r="A187" s="5"/>
      <c r="B187" s="3601"/>
      <c r="C187" s="2501"/>
      <c r="D187" s="2501"/>
      <c r="E187" s="2502"/>
      <c r="F187" s="3605"/>
      <c r="G187" s="3606"/>
      <c r="H187" s="3606"/>
      <c r="I187" s="3606"/>
      <c r="J187" s="3607"/>
      <c r="K187" s="929"/>
      <c r="L187" s="929"/>
      <c r="M187" s="631"/>
      <c r="N187" s="968"/>
      <c r="O187" s="968"/>
      <c r="P187" s="968"/>
      <c r="Q187" s="2501"/>
      <c r="R187" s="2501"/>
      <c r="S187" s="969"/>
      <c r="T187" s="969"/>
      <c r="U187" s="969"/>
      <c r="V187" s="969"/>
      <c r="W187" s="932"/>
      <c r="X187" s="970"/>
      <c r="Y187" s="932"/>
      <c r="Z187" s="970"/>
      <c r="AA187" s="932"/>
      <c r="AB187" s="970"/>
      <c r="AC187" s="971"/>
      <c r="AD187" s="971"/>
      <c r="AE187" s="971"/>
      <c r="AF187" s="3718"/>
      <c r="AG187" s="3719"/>
      <c r="AH187" s="3719"/>
      <c r="AI187" s="3720"/>
      <c r="AJ187" s="3722"/>
      <c r="AK187" s="3719"/>
      <c r="AL187" s="3719"/>
      <c r="AM187" s="3720"/>
      <c r="AN187" s="3658"/>
      <c r="AO187" s="3659"/>
      <c r="AP187" s="3660"/>
      <c r="AQ187" s="3658"/>
      <c r="AR187" s="3659"/>
      <c r="AS187" s="3660"/>
      <c r="AT187" s="3708"/>
      <c r="AU187" s="3709"/>
      <c r="AV187" s="3710"/>
      <c r="AW187" s="3708"/>
      <c r="AX187" s="3709"/>
      <c r="AY187" s="3710"/>
      <c r="AZ187" s="3708"/>
      <c r="BA187" s="3709"/>
      <c r="BB187" s="3710"/>
      <c r="BC187" s="3665"/>
      <c r="BD187" s="3665"/>
      <c r="BE187" s="3665"/>
      <c r="BF187" s="3635"/>
      <c r="BG187" s="3635"/>
      <c r="BH187" s="3636"/>
      <c r="BI187" s="3652" t="e">
        <f>ROUND(AVERAGE(BI159,BI162,BI165,BI168,BI171,BI174,BI177,BI180,BI183),0)</f>
        <v>#DIV/0!</v>
      </c>
      <c r="BJ187" s="3653"/>
      <c r="BK187" s="3654"/>
      <c r="BL187" s="3640"/>
      <c r="BM187" s="3641"/>
      <c r="BN187" s="3641"/>
      <c r="BO187" s="3642"/>
      <c r="BP187" s="3646"/>
      <c r="BQ187" s="3647"/>
      <c r="BR187" s="3647"/>
      <c r="BS187" s="3647"/>
      <c r="BT187" s="3648"/>
      <c r="BV187" s="40" t="s">
        <v>1204</v>
      </c>
    </row>
    <row r="188" spans="1:74" s="40" customFormat="1" ht="12" customHeight="1">
      <c r="B188" s="3740" t="s">
        <v>1218</v>
      </c>
      <c r="C188" s="3741"/>
      <c r="D188" s="3741"/>
      <c r="E188" s="3741"/>
      <c r="F188" s="3744">
        <f>SUM(F40,F89,F136,F186)</f>
        <v>0</v>
      </c>
      <c r="G188" s="3603"/>
      <c r="H188" s="3603"/>
      <c r="I188" s="3603"/>
      <c r="J188" s="3604"/>
      <c r="K188" s="907"/>
      <c r="L188" s="907"/>
      <c r="M188" s="895"/>
      <c r="N188" s="3199"/>
      <c r="O188" s="3199"/>
      <c r="P188" s="3199"/>
      <c r="Q188" s="2495"/>
      <c r="R188" s="2495"/>
      <c r="S188" s="3734"/>
      <c r="T188" s="3734"/>
      <c r="U188" s="3734"/>
      <c r="V188" s="3734"/>
      <c r="W188" s="811"/>
      <c r="X188" s="965"/>
      <c r="Y188" s="966"/>
      <c r="Z188" s="965"/>
      <c r="AA188" s="3736"/>
      <c r="AB188" s="3736"/>
      <c r="AC188" s="3736"/>
      <c r="AD188" s="3736"/>
      <c r="AE188" s="3737"/>
      <c r="AF188" s="3715" t="e">
        <f>ROUND(SUMIF($A$14:$A183,#REF!,$AF$14:$AI183)/$BL188,0)</f>
        <v>#DIV/0!</v>
      </c>
      <c r="AG188" s="3716"/>
      <c r="AH188" s="3716"/>
      <c r="AI188" s="3717"/>
      <c r="AJ188" s="3721" t="e">
        <f>ROUND(SUMIF($A$14:$A183,#REF!,$AJ$14:$AM183)/$BL188,0)</f>
        <v>#DIV/0!</v>
      </c>
      <c r="AK188" s="3716"/>
      <c r="AL188" s="3716"/>
      <c r="AM188" s="3717"/>
      <c r="AN188" s="3655"/>
      <c r="AO188" s="3656"/>
      <c r="AP188" s="3657"/>
      <c r="AQ188" s="3655"/>
      <c r="AR188" s="3656"/>
      <c r="AS188" s="3657"/>
      <c r="AT188" s="3711"/>
      <c r="AU188" s="3712"/>
      <c r="AV188" s="3713"/>
      <c r="AW188" s="3711"/>
      <c r="AX188" s="3712"/>
      <c r="AY188" s="3713"/>
      <c r="AZ188" s="3711"/>
      <c r="BA188" s="3712"/>
      <c r="BB188" s="3713"/>
      <c r="BC188" s="3764" t="e">
        <f>ROUND(SUMIF($A$14:$A183,#REF!,$BC$14:$BE183)/$BL188,0)</f>
        <v>#DIV/0!</v>
      </c>
      <c r="BD188" s="3765"/>
      <c r="BE188" s="3766"/>
      <c r="BF188" s="3770" t="e">
        <f>ROUND(SUMIF($A$14:$A183,#REF!,$BF$14:$BH183)/$BL188,0)</f>
        <v>#DIV/0!</v>
      </c>
      <c r="BG188" s="3771"/>
      <c r="BH188" s="3772"/>
      <c r="BI188" s="3731" t="e">
        <f>ROUND(SUM(BI14,BI17,BI20,BI23,BI26,BI29,BI32,BI35,BI58,BI61,BI64,BI67,BI70,BI73,BI76,BI79,BI82,BI107,BI110,BI113,BI116,BI119,BI122,BI125,BI128,BI131,BI157,BI160,BI163,BI166,BI169,BI172,BI175,BI178,BI181)/BL188,0)</f>
        <v>#DIV/0!</v>
      </c>
      <c r="BJ188" s="3732"/>
      <c r="BK188" s="3733"/>
      <c r="BL188" s="3640">
        <f>BL138+BL186</f>
        <v>0</v>
      </c>
      <c r="BM188" s="3641"/>
      <c r="BN188" s="3641"/>
      <c r="BO188" s="3642"/>
      <c r="BP188" s="3643" t="e">
        <f>ROUND((BI188/BI189)*100,1)</f>
        <v>#DIV/0!</v>
      </c>
      <c r="BQ188" s="3644"/>
      <c r="BR188" s="3644"/>
      <c r="BS188" s="3644"/>
      <c r="BT188" s="3645"/>
      <c r="BV188" s="40" t="s">
        <v>1208</v>
      </c>
    </row>
    <row r="189" spans="1:74" s="40" customFormat="1" ht="12" customHeight="1">
      <c r="B189" s="3742"/>
      <c r="C189" s="3743"/>
      <c r="D189" s="3743"/>
      <c r="E189" s="3743"/>
      <c r="F189" s="3745"/>
      <c r="G189" s="3606"/>
      <c r="H189" s="3606"/>
      <c r="I189" s="3606"/>
      <c r="J189" s="3607"/>
      <c r="K189" s="929"/>
      <c r="L189" s="929"/>
      <c r="M189" s="578"/>
      <c r="N189" s="2399"/>
      <c r="O189" s="2399"/>
      <c r="P189" s="2399"/>
      <c r="Q189" s="2501"/>
      <c r="R189" s="2501"/>
      <c r="S189" s="3735"/>
      <c r="T189" s="3735"/>
      <c r="U189" s="3735"/>
      <c r="V189" s="3735"/>
      <c r="W189" s="932"/>
      <c r="X189" s="970"/>
      <c r="Y189" s="932"/>
      <c r="Z189" s="970"/>
      <c r="AA189" s="3738"/>
      <c r="AB189" s="3738"/>
      <c r="AC189" s="3738"/>
      <c r="AD189" s="3738"/>
      <c r="AE189" s="3739"/>
      <c r="AF189" s="3718"/>
      <c r="AG189" s="3719"/>
      <c r="AH189" s="3719"/>
      <c r="AI189" s="3720"/>
      <c r="AJ189" s="3722"/>
      <c r="AK189" s="3719"/>
      <c r="AL189" s="3719"/>
      <c r="AM189" s="3720"/>
      <c r="AN189" s="3658"/>
      <c r="AO189" s="3659"/>
      <c r="AP189" s="3660"/>
      <c r="AQ189" s="3658"/>
      <c r="AR189" s="3659"/>
      <c r="AS189" s="3660"/>
      <c r="AT189" s="3708"/>
      <c r="AU189" s="3709"/>
      <c r="AV189" s="3710"/>
      <c r="AW189" s="3708"/>
      <c r="AX189" s="3709"/>
      <c r="AY189" s="3710"/>
      <c r="AZ189" s="3708"/>
      <c r="BA189" s="3709"/>
      <c r="BB189" s="3710"/>
      <c r="BC189" s="3767"/>
      <c r="BD189" s="3768"/>
      <c r="BE189" s="3769"/>
      <c r="BF189" s="3773"/>
      <c r="BG189" s="3774"/>
      <c r="BH189" s="3775"/>
      <c r="BI189" s="3724" t="e">
        <f>ROUND(SUM(BI16,BI19,BI22,BI25,BI28,BI31,BI34,BI37,BI60,BI63,BI66,BI69,BI72,BI75,BI78,BI81,BI84,BI109,BI112,BI115,BI118,BI121,BI124,BI127,BI130,BI133,BI159,BI162,BI165,BI168,BI171,BI174,BI177,BI180,BI183)/BL188,0)</f>
        <v>#DIV/0!</v>
      </c>
      <c r="BJ189" s="3725"/>
      <c r="BK189" s="3726"/>
      <c r="BL189" s="3640"/>
      <c r="BM189" s="3641"/>
      <c r="BN189" s="3641"/>
      <c r="BO189" s="3642"/>
      <c r="BP189" s="3646"/>
      <c r="BQ189" s="3647"/>
      <c r="BR189" s="3647"/>
      <c r="BS189" s="3647"/>
      <c r="BT189" s="3648"/>
      <c r="BV189" s="40" t="s">
        <v>35</v>
      </c>
    </row>
    <row r="190" spans="1:74" s="40" customFormat="1" ht="5.25" customHeight="1">
      <c r="B190" s="456"/>
      <c r="C190" s="427"/>
      <c r="D190" s="427"/>
      <c r="E190" s="427"/>
      <c r="F190" s="457"/>
      <c r="G190" s="457"/>
      <c r="H190" s="457"/>
      <c r="I190" s="457"/>
      <c r="J190" s="457"/>
      <c r="K190" s="457"/>
      <c r="L190" s="457"/>
      <c r="M190" s="631"/>
      <c r="N190" s="631"/>
      <c r="O190" s="631"/>
      <c r="P190" s="631"/>
      <c r="Q190" s="456"/>
      <c r="R190" s="456"/>
      <c r="S190" s="956"/>
      <c r="T190" s="956"/>
      <c r="U190" s="956"/>
      <c r="V190" s="956"/>
      <c r="W190" s="57"/>
      <c r="X190" s="959"/>
      <c r="Y190" s="57"/>
      <c r="Z190" s="959"/>
      <c r="AA190" s="57"/>
      <c r="AB190" s="959"/>
      <c r="AC190" s="975"/>
      <c r="AD190" s="975"/>
      <c r="AE190" s="975"/>
      <c r="AF190" s="976"/>
      <c r="AG190" s="976"/>
      <c r="AH190" s="976"/>
      <c r="AI190" s="976"/>
      <c r="AJ190" s="976"/>
      <c r="AK190" s="976"/>
      <c r="AL190" s="976"/>
      <c r="AM190" s="976"/>
      <c r="AN190" s="977"/>
      <c r="AO190" s="977"/>
      <c r="AP190" s="977"/>
      <c r="AQ190" s="977"/>
      <c r="AR190" s="977"/>
      <c r="AS190" s="977"/>
      <c r="AT190" s="978"/>
      <c r="AU190" s="978"/>
      <c r="AV190" s="978"/>
      <c r="AW190" s="978"/>
      <c r="AX190" s="978"/>
      <c r="AY190" s="978"/>
      <c r="AZ190" s="978"/>
      <c r="BA190" s="978"/>
      <c r="BB190" s="978"/>
      <c r="BC190" s="979"/>
      <c r="BD190" s="979"/>
      <c r="BE190" s="979"/>
      <c r="BF190" s="980"/>
      <c r="BG190" s="980"/>
      <c r="BH190" s="980"/>
      <c r="BI190" s="898"/>
      <c r="BJ190" s="898"/>
      <c r="BK190" s="898"/>
      <c r="BL190" s="898"/>
      <c r="BM190" s="898"/>
      <c r="BN190" s="898"/>
      <c r="BO190" s="898"/>
      <c r="BP190" s="981"/>
      <c r="BQ190" s="981"/>
      <c r="BR190" s="981"/>
      <c r="BS190" s="981"/>
      <c r="BT190" s="981"/>
      <c r="BV190" s="40" t="s">
        <v>1211</v>
      </c>
    </row>
    <row r="191" spans="1:74" s="40" customFormat="1" ht="12" customHeight="1">
      <c r="B191" s="40" t="s">
        <v>1205</v>
      </c>
      <c r="C191" s="361"/>
      <c r="D191" s="972" t="s">
        <v>1206</v>
      </c>
      <c r="E191" s="135" t="s">
        <v>1207</v>
      </c>
      <c r="F191" s="135"/>
      <c r="G191" s="135"/>
      <c r="H191" s="135"/>
      <c r="I191" s="135"/>
      <c r="J191" s="135"/>
      <c r="K191" s="135"/>
      <c r="L191" s="135"/>
      <c r="M191" s="135"/>
      <c r="N191" s="135"/>
      <c r="O191" s="135"/>
      <c r="P191" s="135"/>
      <c r="Q191" s="135"/>
      <c r="R191" s="135"/>
      <c r="S191" s="135"/>
      <c r="T191" s="135"/>
      <c r="U191" s="135"/>
      <c r="V191" s="135"/>
      <c r="W191" s="135"/>
      <c r="X191" s="135"/>
      <c r="Y191" s="135"/>
      <c r="Z191" s="135"/>
      <c r="AA191" s="135"/>
      <c r="AB191" s="135"/>
      <c r="AC191" s="135"/>
      <c r="AD191" s="135"/>
      <c r="AE191" s="135"/>
      <c r="AF191" s="135"/>
      <c r="AG191" s="135"/>
      <c r="AH191" s="135"/>
      <c r="AI191" s="135"/>
      <c r="AJ191" s="135"/>
      <c r="AK191" s="135"/>
      <c r="AL191" s="135"/>
      <c r="AM191" s="135"/>
      <c r="AN191" s="135"/>
      <c r="AO191" s="135"/>
      <c r="AP191" s="135"/>
      <c r="AQ191" s="135"/>
      <c r="AR191" s="135"/>
      <c r="AS191" s="135"/>
      <c r="AT191" s="135"/>
      <c r="AU191" s="135"/>
      <c r="AV191" s="135"/>
      <c r="AW191" s="135"/>
      <c r="AX191" s="135"/>
      <c r="AY191" s="135"/>
      <c r="AZ191" s="135"/>
      <c r="BA191" s="135"/>
      <c r="BB191" s="135"/>
      <c r="BC191" s="135"/>
      <c r="BD191" s="135"/>
      <c r="BE191" s="194"/>
      <c r="BF191" s="194"/>
      <c r="BG191" s="194"/>
      <c r="BH191" s="194"/>
      <c r="BI191" s="194"/>
      <c r="BJ191" s="194"/>
      <c r="BK191" s="194"/>
      <c r="BL191" s="194"/>
      <c r="BM191" s="194"/>
      <c r="BN191" s="194"/>
      <c r="BO191" s="194"/>
      <c r="BP191" s="194"/>
      <c r="BQ191" s="194"/>
      <c r="BV191" s="40" t="s">
        <v>1214</v>
      </c>
    </row>
    <row r="192" spans="1:74" s="40" customFormat="1" ht="12" customHeight="1">
      <c r="D192" s="972" t="s">
        <v>1209</v>
      </c>
      <c r="E192" s="2016" t="s">
        <v>1210</v>
      </c>
      <c r="F192" s="2016"/>
      <c r="G192" s="2016"/>
      <c r="H192" s="2016"/>
      <c r="I192" s="2016"/>
      <c r="J192" s="2016"/>
      <c r="K192" s="2016"/>
      <c r="L192" s="2016"/>
      <c r="M192" s="2016"/>
      <c r="N192" s="2016"/>
      <c r="O192" s="2016"/>
      <c r="P192" s="2016"/>
      <c r="Q192" s="2016"/>
      <c r="R192" s="2016"/>
      <c r="S192" s="2016"/>
      <c r="T192" s="2016"/>
      <c r="U192" s="2016"/>
      <c r="V192" s="2016"/>
      <c r="W192" s="2016"/>
      <c r="X192" s="2016"/>
      <c r="Y192" s="2016"/>
      <c r="Z192" s="2016"/>
      <c r="AA192" s="2016"/>
      <c r="AB192" s="2016"/>
      <c r="AC192" s="2016"/>
      <c r="AD192" s="2016"/>
      <c r="AE192" s="2016"/>
      <c r="AF192" s="2016"/>
      <c r="AG192" s="2016"/>
      <c r="AH192" s="2016"/>
      <c r="AI192" s="2016"/>
      <c r="AJ192" s="2016"/>
      <c r="AK192" s="2016"/>
      <c r="AL192" s="2016"/>
      <c r="AM192" s="2016"/>
      <c r="AN192" s="2016"/>
      <c r="AO192" s="2016"/>
      <c r="AP192" s="2016"/>
      <c r="AQ192" s="2016"/>
      <c r="AR192" s="2016"/>
      <c r="AS192" s="2016"/>
      <c r="AT192" s="2016"/>
      <c r="AU192" s="2016"/>
      <c r="AV192" s="2016"/>
      <c r="AW192" s="2016"/>
      <c r="AX192" s="2016"/>
      <c r="AY192" s="2016"/>
      <c r="AZ192" s="2016"/>
      <c r="BA192" s="2016"/>
      <c r="BB192" s="2016"/>
      <c r="BC192" s="2016"/>
      <c r="BD192" s="2016"/>
      <c r="BE192" s="2016"/>
      <c r="BF192" s="2016"/>
      <c r="BG192" s="2016"/>
      <c r="BH192" s="2016"/>
      <c r="BI192" s="2016"/>
      <c r="BJ192" s="2016"/>
      <c r="BK192" s="2016"/>
      <c r="BL192" s="2016"/>
      <c r="BM192" s="2016"/>
      <c r="BN192" s="2016"/>
      <c r="BO192" s="2016"/>
      <c r="BP192" s="2016"/>
      <c r="BQ192" s="2016"/>
    </row>
    <row r="193" spans="1:72" ht="12" customHeight="1">
      <c r="A193" s="40"/>
      <c r="B193" s="40"/>
      <c r="C193" s="40"/>
      <c r="D193" s="972"/>
      <c r="E193" s="2016"/>
      <c r="F193" s="2016"/>
      <c r="G193" s="2016"/>
      <c r="H193" s="2016"/>
      <c r="I193" s="2016"/>
      <c r="J193" s="2016"/>
      <c r="K193" s="2016"/>
      <c r="L193" s="2016"/>
      <c r="M193" s="2016"/>
      <c r="N193" s="2016"/>
      <c r="O193" s="2016"/>
      <c r="P193" s="2016"/>
      <c r="Q193" s="2016"/>
      <c r="R193" s="2016"/>
      <c r="S193" s="2016"/>
      <c r="T193" s="2016"/>
      <c r="U193" s="2016"/>
      <c r="V193" s="2016"/>
      <c r="W193" s="2016"/>
      <c r="X193" s="2016"/>
      <c r="Y193" s="2016"/>
      <c r="Z193" s="2016"/>
      <c r="AA193" s="2016"/>
      <c r="AB193" s="2016"/>
      <c r="AC193" s="2016"/>
      <c r="AD193" s="2016"/>
      <c r="AE193" s="2016"/>
      <c r="AF193" s="2016"/>
      <c r="AG193" s="2016"/>
      <c r="AH193" s="2016"/>
      <c r="AI193" s="2016"/>
      <c r="AJ193" s="2016"/>
      <c r="AK193" s="2016"/>
      <c r="AL193" s="2016"/>
      <c r="AM193" s="2016"/>
      <c r="AN193" s="2016"/>
      <c r="AO193" s="2016"/>
      <c r="AP193" s="2016"/>
      <c r="AQ193" s="2016"/>
      <c r="AR193" s="2016"/>
      <c r="AS193" s="2016"/>
      <c r="AT193" s="2016"/>
      <c r="AU193" s="2016"/>
      <c r="AV193" s="2016"/>
      <c r="AW193" s="2016"/>
      <c r="AX193" s="2016"/>
      <c r="AY193" s="2016"/>
      <c r="AZ193" s="2016"/>
      <c r="BA193" s="2016"/>
      <c r="BB193" s="2016"/>
      <c r="BC193" s="2016"/>
      <c r="BD193" s="2016"/>
      <c r="BE193" s="2016"/>
      <c r="BF193" s="2016"/>
      <c r="BG193" s="2016"/>
      <c r="BH193" s="2016"/>
      <c r="BI193" s="2016"/>
      <c r="BJ193" s="2016"/>
      <c r="BK193" s="2016"/>
      <c r="BL193" s="2016"/>
      <c r="BM193" s="2016"/>
      <c r="BN193" s="2016"/>
      <c r="BO193" s="2016"/>
      <c r="BP193" s="2016"/>
      <c r="BQ193" s="2016"/>
      <c r="BR193" s="40"/>
      <c r="BS193" s="40"/>
      <c r="BT193" s="40"/>
    </row>
    <row r="194" spans="1:72" ht="13.5" customHeight="1">
      <c r="B194" s="40"/>
      <c r="C194" s="40"/>
      <c r="D194" s="972" t="s">
        <v>1212</v>
      </c>
      <c r="E194" s="2017" t="s">
        <v>1213</v>
      </c>
      <c r="F194" s="2017"/>
      <c r="G194" s="2017"/>
      <c r="H194" s="2017"/>
      <c r="I194" s="2017"/>
      <c r="J194" s="2017"/>
      <c r="K194" s="2017"/>
      <c r="L194" s="2017"/>
      <c r="M194" s="2017"/>
      <c r="N194" s="2017"/>
      <c r="O194" s="2017"/>
      <c r="P194" s="2017"/>
      <c r="Q194" s="2017"/>
      <c r="R194" s="2017"/>
      <c r="S194" s="2017"/>
      <c r="T194" s="2017"/>
      <c r="U194" s="2017"/>
      <c r="V194" s="2017"/>
      <c r="W194" s="2017"/>
      <c r="X194" s="2017"/>
      <c r="Y194" s="2017"/>
      <c r="Z194" s="2017"/>
      <c r="AA194" s="2017"/>
      <c r="AB194" s="2017"/>
      <c r="AC194" s="2017"/>
      <c r="AD194" s="2017"/>
      <c r="AE194" s="2017"/>
      <c r="AF194" s="2017"/>
      <c r="AG194" s="2017"/>
      <c r="AH194" s="2017"/>
      <c r="AI194" s="2017"/>
      <c r="AJ194" s="2017"/>
      <c r="AK194" s="2017"/>
      <c r="AL194" s="2017"/>
      <c r="AM194" s="2017"/>
      <c r="AN194" s="2017"/>
      <c r="AO194" s="2017"/>
      <c r="AP194" s="2017"/>
      <c r="AQ194" s="2017"/>
      <c r="AR194" s="2017"/>
      <c r="AS194" s="2017"/>
      <c r="AT194" s="2017"/>
      <c r="AU194" s="2017"/>
      <c r="AV194" s="2017"/>
      <c r="AW194" s="2017"/>
      <c r="AX194" s="2017"/>
      <c r="AY194" s="2017"/>
      <c r="AZ194" s="2017"/>
      <c r="BA194" s="2017"/>
      <c r="BB194" s="2017"/>
      <c r="BC194" s="2017"/>
      <c r="BD194" s="2017"/>
      <c r="BE194" s="2017"/>
      <c r="BF194" s="2017"/>
      <c r="BG194" s="2017"/>
      <c r="BH194" s="2017"/>
      <c r="BI194" s="2017"/>
      <c r="BJ194" s="2017"/>
      <c r="BK194" s="2017"/>
      <c r="BL194" s="2017"/>
      <c r="BM194" s="2017"/>
      <c r="BN194" s="2017"/>
      <c r="BO194" s="2017"/>
      <c r="BP194" s="2017"/>
      <c r="BQ194" s="2017"/>
      <c r="BR194" s="40"/>
      <c r="BS194" s="40"/>
      <c r="BT194" s="40"/>
    </row>
    <row r="195" spans="1:72" ht="13.5" customHeight="1">
      <c r="B195" s="40"/>
      <c r="C195" s="40"/>
      <c r="D195" s="972" t="s">
        <v>1215</v>
      </c>
      <c r="E195" s="3632" t="s">
        <v>1423</v>
      </c>
      <c r="F195" s="3632"/>
      <c r="G195" s="3632"/>
      <c r="H195" s="3632"/>
      <c r="I195" s="3632"/>
      <c r="J195" s="3632"/>
      <c r="K195" s="3632"/>
      <c r="L195" s="3632"/>
      <c r="M195" s="3632"/>
      <c r="N195" s="3632"/>
      <c r="O195" s="3632"/>
      <c r="P195" s="3632"/>
      <c r="Q195" s="3632"/>
      <c r="R195" s="3632"/>
      <c r="S195" s="3632"/>
      <c r="T195" s="3632"/>
      <c r="U195" s="3632"/>
      <c r="V195" s="3632"/>
      <c r="W195" s="3632"/>
      <c r="X195" s="3632"/>
      <c r="Y195" s="3632"/>
      <c r="Z195" s="3632"/>
      <c r="AA195" s="3632"/>
      <c r="AB195" s="3632"/>
      <c r="AC195" s="3632"/>
      <c r="AD195" s="3632"/>
      <c r="AE195" s="3632"/>
      <c r="AF195" s="3632"/>
      <c r="AG195" s="3632"/>
      <c r="AH195" s="3632"/>
      <c r="AI195" s="3632"/>
      <c r="AJ195" s="3632"/>
      <c r="AK195" s="3632"/>
      <c r="AL195" s="3632"/>
      <c r="AM195" s="3632"/>
      <c r="AN195" s="3632"/>
      <c r="AO195" s="3632"/>
      <c r="AP195" s="3632"/>
      <c r="AQ195" s="3632"/>
      <c r="AR195" s="3632"/>
      <c r="AS195" s="3632"/>
      <c r="AT195" s="3632"/>
      <c r="AU195" s="3632"/>
      <c r="AV195" s="3632"/>
      <c r="AW195" s="3632"/>
      <c r="AX195" s="3632"/>
      <c r="AY195" s="3632"/>
      <c r="AZ195" s="3632"/>
      <c r="BA195" s="3632"/>
      <c r="BB195" s="3632"/>
      <c r="BC195" s="3632"/>
      <c r="BD195" s="3632"/>
      <c r="BE195" s="3632"/>
      <c r="BF195" s="3632"/>
      <c r="BG195" s="3632"/>
      <c r="BH195" s="3632"/>
      <c r="BI195" s="3632"/>
      <c r="BJ195" s="3632"/>
      <c r="BK195" s="3632"/>
      <c r="BL195" s="3632"/>
      <c r="BM195" s="3632"/>
      <c r="BN195" s="3632"/>
      <c r="BO195" s="3632"/>
      <c r="BP195" s="3632"/>
      <c r="BQ195" s="3632"/>
      <c r="BR195" s="40"/>
      <c r="BS195" s="40"/>
      <c r="BT195" s="40"/>
    </row>
    <row r="196" spans="1:72" ht="13.5" customHeight="1">
      <c r="B196" s="40"/>
      <c r="C196" s="40"/>
      <c r="D196" s="972" t="s">
        <v>1216</v>
      </c>
      <c r="E196" s="3632" t="s">
        <v>1219</v>
      </c>
      <c r="F196" s="3632"/>
      <c r="G196" s="3632"/>
      <c r="H196" s="3632"/>
      <c r="I196" s="3632"/>
      <c r="J196" s="3632"/>
      <c r="K196" s="3632"/>
      <c r="L196" s="3632"/>
      <c r="M196" s="3632"/>
      <c r="N196" s="3632"/>
      <c r="O196" s="3632"/>
      <c r="P196" s="3632"/>
      <c r="Q196" s="3632"/>
      <c r="R196" s="3632"/>
      <c r="S196" s="3632"/>
      <c r="T196" s="3632"/>
      <c r="U196" s="3632"/>
      <c r="V196" s="3632"/>
      <c r="W196" s="3632"/>
      <c r="X196" s="3632"/>
      <c r="Y196" s="3632"/>
      <c r="Z196" s="3632"/>
      <c r="AA196" s="3632"/>
      <c r="AB196" s="3632"/>
      <c r="AC196" s="3632"/>
      <c r="AD196" s="3632"/>
      <c r="AE196" s="3632"/>
      <c r="AF196" s="3632"/>
      <c r="AG196" s="3632"/>
      <c r="AH196" s="3632"/>
      <c r="AI196" s="3632"/>
      <c r="AJ196" s="3632"/>
      <c r="AK196" s="3632"/>
      <c r="AL196" s="3632"/>
      <c r="AM196" s="3632"/>
      <c r="AN196" s="3632"/>
      <c r="AO196" s="3632"/>
      <c r="AP196" s="3632"/>
      <c r="AQ196" s="3632"/>
      <c r="AR196" s="3632"/>
      <c r="AS196" s="3632"/>
      <c r="AT196" s="3632"/>
      <c r="AU196" s="3632"/>
      <c r="AV196" s="3632"/>
      <c r="AW196" s="3632"/>
      <c r="AX196" s="3632"/>
      <c r="AY196" s="3632"/>
      <c r="AZ196" s="3632"/>
      <c r="BA196" s="3632"/>
      <c r="BB196" s="3632"/>
      <c r="BC196" s="3632"/>
      <c r="BD196" s="3632"/>
      <c r="BE196" s="3632"/>
      <c r="BF196" s="3632"/>
      <c r="BG196" s="3632"/>
      <c r="BH196" s="3632"/>
      <c r="BI196" s="3632"/>
      <c r="BJ196" s="429"/>
      <c r="BK196" s="429"/>
      <c r="BL196" s="429"/>
      <c r="BM196" s="429"/>
      <c r="BN196" s="429"/>
      <c r="BO196" s="429"/>
      <c r="BP196" s="429"/>
      <c r="BQ196" s="429"/>
      <c r="BR196" s="40"/>
      <c r="BS196" s="40"/>
      <c r="BT196" s="40"/>
    </row>
    <row r="197" spans="1:72">
      <c r="A197" s="40"/>
    </row>
  </sheetData>
  <mergeCells count="2124">
    <mergeCell ref="E192:BQ193"/>
    <mergeCell ref="E194:BQ194"/>
    <mergeCell ref="E195:BQ195"/>
    <mergeCell ref="E196:BI196"/>
    <mergeCell ref="BL188:BO189"/>
    <mergeCell ref="BP188:BT189"/>
    <mergeCell ref="N189:P189"/>
    <mergeCell ref="AT189:AV189"/>
    <mergeCell ref="AW189:AY189"/>
    <mergeCell ref="AZ189:BB189"/>
    <mergeCell ref="BI189:BK189"/>
    <mergeCell ref="AT188:AV188"/>
    <mergeCell ref="AW188:AY188"/>
    <mergeCell ref="AZ188:BB188"/>
    <mergeCell ref="BC188:BE189"/>
    <mergeCell ref="BF188:BH189"/>
    <mergeCell ref="BI188:BK188"/>
    <mergeCell ref="U188:V189"/>
    <mergeCell ref="AA188:AE189"/>
    <mergeCell ref="AF188:AI189"/>
    <mergeCell ref="AJ188:AM189"/>
    <mergeCell ref="AN188:AP189"/>
    <mergeCell ref="AQ188:AS189"/>
    <mergeCell ref="B188:E189"/>
    <mergeCell ref="F188:J189"/>
    <mergeCell ref="N188:P188"/>
    <mergeCell ref="Q188:Q189"/>
    <mergeCell ref="R188:R189"/>
    <mergeCell ref="S188:T189"/>
    <mergeCell ref="BI186:BK186"/>
    <mergeCell ref="BL186:BO187"/>
    <mergeCell ref="BP186:BT187"/>
    <mergeCell ref="AT187:AV187"/>
    <mergeCell ref="AW187:AY187"/>
    <mergeCell ref="AZ187:BB187"/>
    <mergeCell ref="BI187:BK187"/>
    <mergeCell ref="AQ186:AS187"/>
    <mergeCell ref="AT186:AV186"/>
    <mergeCell ref="AW186:AY186"/>
    <mergeCell ref="AZ186:BB186"/>
    <mergeCell ref="BC186:BE187"/>
    <mergeCell ref="BF186:BH187"/>
    <mergeCell ref="BM183:BT183"/>
    <mergeCell ref="BL185:BO185"/>
    <mergeCell ref="BP185:BT185"/>
    <mergeCell ref="B186:E187"/>
    <mergeCell ref="F186:J187"/>
    <mergeCell ref="Q186:Q187"/>
    <mergeCell ref="R186:R187"/>
    <mergeCell ref="AF186:AI187"/>
    <mergeCell ref="AJ186:AM187"/>
    <mergeCell ref="AN186:AP187"/>
    <mergeCell ref="F183:H183"/>
    <mergeCell ref="I183:J183"/>
    <mergeCell ref="Q183:S183"/>
    <mergeCell ref="X183:Y183"/>
    <mergeCell ref="AG183:AH183"/>
    <mergeCell ref="AK183:AL183"/>
    <mergeCell ref="BL181:BL183"/>
    <mergeCell ref="BM181:BT181"/>
    <mergeCell ref="AN182:AP182"/>
    <mergeCell ref="AQ182:AS182"/>
    <mergeCell ref="AT182:AV182"/>
    <mergeCell ref="AW182:AY182"/>
    <mergeCell ref="AZ182:BB182"/>
    <mergeCell ref="BM182:BT182"/>
    <mergeCell ref="AN183:AP183"/>
    <mergeCell ref="AQ183:AS183"/>
    <mergeCell ref="AT181:AV181"/>
    <mergeCell ref="AW181:AY181"/>
    <mergeCell ref="AZ181:BB181"/>
    <mergeCell ref="BC181:BE183"/>
    <mergeCell ref="BF181:BH183"/>
    <mergeCell ref="BI181:BK182"/>
    <mergeCell ref="AT183:AV183"/>
    <mergeCell ref="AW183:AY183"/>
    <mergeCell ref="AZ183:BB183"/>
    <mergeCell ref="BI183:BK183"/>
    <mergeCell ref="AD181:AD182"/>
    <mergeCell ref="AE181:AE182"/>
    <mergeCell ref="AF181:AI182"/>
    <mergeCell ref="AJ181:AM182"/>
    <mergeCell ref="AN181:AP181"/>
    <mergeCell ref="AQ181:AS181"/>
    <mergeCell ref="V181:W183"/>
    <mergeCell ref="X181:Y182"/>
    <mergeCell ref="Z181:Z182"/>
    <mergeCell ref="AA181:AA182"/>
    <mergeCell ref="AB181:AB182"/>
    <mergeCell ref="AC181:AC182"/>
    <mergeCell ref="BM180:BT180"/>
    <mergeCell ref="A181:A183"/>
    <mergeCell ref="B181:B183"/>
    <mergeCell ref="C181:E183"/>
    <mergeCell ref="F181:J182"/>
    <mergeCell ref="K181:O183"/>
    <mergeCell ref="P181:P183"/>
    <mergeCell ref="Q181:S182"/>
    <mergeCell ref="T181:T183"/>
    <mergeCell ref="U181:U183"/>
    <mergeCell ref="F180:H180"/>
    <mergeCell ref="I180:J180"/>
    <mergeCell ref="Q180:S180"/>
    <mergeCell ref="X180:Y180"/>
    <mergeCell ref="AG180:AH180"/>
    <mergeCell ref="AK180:AL180"/>
    <mergeCell ref="BL178:BL180"/>
    <mergeCell ref="BM178:BT178"/>
    <mergeCell ref="AN179:AP179"/>
    <mergeCell ref="AQ179:AS179"/>
    <mergeCell ref="AT179:AV179"/>
    <mergeCell ref="AW179:AY179"/>
    <mergeCell ref="AZ179:BB179"/>
    <mergeCell ref="BM179:BT179"/>
    <mergeCell ref="AN180:AP180"/>
    <mergeCell ref="AQ180:AS180"/>
    <mergeCell ref="AT178:AV178"/>
    <mergeCell ref="AW178:AY178"/>
    <mergeCell ref="AZ178:BB178"/>
    <mergeCell ref="BC178:BE180"/>
    <mergeCell ref="BF178:BH180"/>
    <mergeCell ref="BI178:BK179"/>
    <mergeCell ref="AT180:AV180"/>
    <mergeCell ref="AW180:AY180"/>
    <mergeCell ref="AZ180:BB180"/>
    <mergeCell ref="BI180:BK180"/>
    <mergeCell ref="AD178:AD179"/>
    <mergeCell ref="AE178:AE179"/>
    <mergeCell ref="AF178:AI179"/>
    <mergeCell ref="AJ178:AM179"/>
    <mergeCell ref="AN178:AP178"/>
    <mergeCell ref="AQ178:AS178"/>
    <mergeCell ref="V178:W180"/>
    <mergeCell ref="X178:Y179"/>
    <mergeCell ref="Z178:Z179"/>
    <mergeCell ref="AA178:AA179"/>
    <mergeCell ref="AB178:AB179"/>
    <mergeCell ref="AC178:AC179"/>
    <mergeCell ref="BM177:BT177"/>
    <mergeCell ref="A178:A180"/>
    <mergeCell ref="B178:B180"/>
    <mergeCell ref="C178:E180"/>
    <mergeCell ref="F178:J179"/>
    <mergeCell ref="K178:O180"/>
    <mergeCell ref="P178:P180"/>
    <mergeCell ref="Q178:S179"/>
    <mergeCell ref="T178:T180"/>
    <mergeCell ref="U178:U180"/>
    <mergeCell ref="F177:H177"/>
    <mergeCell ref="I177:J177"/>
    <mergeCell ref="Q177:S177"/>
    <mergeCell ref="X177:Y177"/>
    <mergeCell ref="AG177:AH177"/>
    <mergeCell ref="AK177:AL177"/>
    <mergeCell ref="BL175:BL177"/>
    <mergeCell ref="BM175:BT175"/>
    <mergeCell ref="AN176:AP176"/>
    <mergeCell ref="AQ176:AS176"/>
    <mergeCell ref="AT176:AV176"/>
    <mergeCell ref="AW176:AY176"/>
    <mergeCell ref="AZ176:BB176"/>
    <mergeCell ref="BM176:BT176"/>
    <mergeCell ref="AN177:AP177"/>
    <mergeCell ref="AQ177:AS177"/>
    <mergeCell ref="AW175:AY175"/>
    <mergeCell ref="AZ175:BB175"/>
    <mergeCell ref="BC175:BE177"/>
    <mergeCell ref="BF175:BH177"/>
    <mergeCell ref="BI175:BK176"/>
    <mergeCell ref="AT177:AV177"/>
    <mergeCell ref="AW177:AY177"/>
    <mergeCell ref="AZ177:BB177"/>
    <mergeCell ref="BI177:BK177"/>
    <mergeCell ref="AD175:AD176"/>
    <mergeCell ref="AE175:AE176"/>
    <mergeCell ref="AF175:AI176"/>
    <mergeCell ref="AJ175:AM176"/>
    <mergeCell ref="AN175:AP175"/>
    <mergeCell ref="AQ175:AS175"/>
    <mergeCell ref="V175:W177"/>
    <mergeCell ref="X175:Y176"/>
    <mergeCell ref="Z175:Z176"/>
    <mergeCell ref="AA175:AA176"/>
    <mergeCell ref="AB175:AB176"/>
    <mergeCell ref="AC175:AC176"/>
    <mergeCell ref="A175:A177"/>
    <mergeCell ref="B175:B177"/>
    <mergeCell ref="C175:E177"/>
    <mergeCell ref="F175:J176"/>
    <mergeCell ref="K175:O177"/>
    <mergeCell ref="P175:P177"/>
    <mergeCell ref="Q175:S176"/>
    <mergeCell ref="T175:T177"/>
    <mergeCell ref="U175:U177"/>
    <mergeCell ref="F174:H174"/>
    <mergeCell ref="I174:J174"/>
    <mergeCell ref="Q174:S174"/>
    <mergeCell ref="X174:Y174"/>
    <mergeCell ref="AG174:AH174"/>
    <mergeCell ref="AK174:AL174"/>
    <mergeCell ref="BL172:BL174"/>
    <mergeCell ref="BM172:BT172"/>
    <mergeCell ref="AN173:AP173"/>
    <mergeCell ref="AQ173:AS173"/>
    <mergeCell ref="AT173:AV173"/>
    <mergeCell ref="AW173:AY173"/>
    <mergeCell ref="AZ173:BB173"/>
    <mergeCell ref="BM173:BT173"/>
    <mergeCell ref="AN174:AP174"/>
    <mergeCell ref="AQ174:AS174"/>
    <mergeCell ref="AT172:AV172"/>
    <mergeCell ref="AW172:AY172"/>
    <mergeCell ref="AZ172:BB172"/>
    <mergeCell ref="BC172:BE174"/>
    <mergeCell ref="BF172:BH174"/>
    <mergeCell ref="BI172:BK173"/>
    <mergeCell ref="AT175:AV175"/>
    <mergeCell ref="AT174:AV174"/>
    <mergeCell ref="AW174:AY174"/>
    <mergeCell ref="AZ174:BB174"/>
    <mergeCell ref="BI174:BK174"/>
    <mergeCell ref="AD172:AD173"/>
    <mergeCell ref="AE172:AE173"/>
    <mergeCell ref="AF172:AI173"/>
    <mergeCell ref="AJ172:AM173"/>
    <mergeCell ref="AN172:AP172"/>
    <mergeCell ref="AQ172:AS172"/>
    <mergeCell ref="V172:W174"/>
    <mergeCell ref="X172:Y173"/>
    <mergeCell ref="Z172:Z173"/>
    <mergeCell ref="AA172:AA173"/>
    <mergeCell ref="AB172:AB173"/>
    <mergeCell ref="AC172:AC173"/>
    <mergeCell ref="BM171:BT171"/>
    <mergeCell ref="AW171:AY171"/>
    <mergeCell ref="AZ171:BB171"/>
    <mergeCell ref="BI171:BK171"/>
    <mergeCell ref="BM174:BT174"/>
    <mergeCell ref="A172:A174"/>
    <mergeCell ref="B172:B174"/>
    <mergeCell ref="C172:E174"/>
    <mergeCell ref="F172:J173"/>
    <mergeCell ref="K172:O174"/>
    <mergeCell ref="P172:P174"/>
    <mergeCell ref="Q172:S173"/>
    <mergeCell ref="T172:T174"/>
    <mergeCell ref="U172:U174"/>
    <mergeCell ref="F171:H171"/>
    <mergeCell ref="I171:J171"/>
    <mergeCell ref="Q171:S171"/>
    <mergeCell ref="X171:Y171"/>
    <mergeCell ref="AG171:AH171"/>
    <mergeCell ref="AK171:AL171"/>
    <mergeCell ref="BL169:BL171"/>
    <mergeCell ref="BM169:BT169"/>
    <mergeCell ref="AN170:AP170"/>
    <mergeCell ref="AQ170:AS170"/>
    <mergeCell ref="AT170:AV170"/>
    <mergeCell ref="AW170:AY170"/>
    <mergeCell ref="AZ170:BB170"/>
    <mergeCell ref="BM170:BT170"/>
    <mergeCell ref="AN171:AP171"/>
    <mergeCell ref="AQ171:AS171"/>
    <mergeCell ref="AT169:AV169"/>
    <mergeCell ref="AW169:AY169"/>
    <mergeCell ref="AZ169:BB169"/>
    <mergeCell ref="BC169:BE171"/>
    <mergeCell ref="BF169:BH171"/>
    <mergeCell ref="BI169:BK170"/>
    <mergeCell ref="AT171:AV171"/>
    <mergeCell ref="AD169:AD170"/>
    <mergeCell ref="AE169:AE170"/>
    <mergeCell ref="AF169:AI170"/>
    <mergeCell ref="AJ169:AM170"/>
    <mergeCell ref="AN169:AP169"/>
    <mergeCell ref="AQ169:AS169"/>
    <mergeCell ref="V169:W171"/>
    <mergeCell ref="X169:Y170"/>
    <mergeCell ref="Z169:Z170"/>
    <mergeCell ref="AA169:AA170"/>
    <mergeCell ref="AB169:AB170"/>
    <mergeCell ref="AC169:AC170"/>
    <mergeCell ref="BM168:BT168"/>
    <mergeCell ref="A169:A171"/>
    <mergeCell ref="B169:B171"/>
    <mergeCell ref="C169:E171"/>
    <mergeCell ref="F169:J170"/>
    <mergeCell ref="K169:O171"/>
    <mergeCell ref="P169:P171"/>
    <mergeCell ref="Q169:S170"/>
    <mergeCell ref="T169:T171"/>
    <mergeCell ref="U169:U171"/>
    <mergeCell ref="F168:H168"/>
    <mergeCell ref="I168:J168"/>
    <mergeCell ref="Q168:S168"/>
    <mergeCell ref="X168:Y168"/>
    <mergeCell ref="AG168:AH168"/>
    <mergeCell ref="AK168:AL168"/>
    <mergeCell ref="BL166:BL168"/>
    <mergeCell ref="BM166:BT166"/>
    <mergeCell ref="AN167:AP167"/>
    <mergeCell ref="AQ167:AS167"/>
    <mergeCell ref="AT167:AV167"/>
    <mergeCell ref="AW167:AY167"/>
    <mergeCell ref="AZ167:BB167"/>
    <mergeCell ref="BM167:BT167"/>
    <mergeCell ref="AN168:AP168"/>
    <mergeCell ref="AQ168:AS168"/>
    <mergeCell ref="AT166:AV166"/>
    <mergeCell ref="AW166:AY166"/>
    <mergeCell ref="AZ166:BB166"/>
    <mergeCell ref="BC166:BE168"/>
    <mergeCell ref="BF166:BH168"/>
    <mergeCell ref="BI166:BK167"/>
    <mergeCell ref="AT168:AV168"/>
    <mergeCell ref="AW168:AY168"/>
    <mergeCell ref="AZ168:BB168"/>
    <mergeCell ref="BI168:BK168"/>
    <mergeCell ref="AD166:AD167"/>
    <mergeCell ref="AE166:AE167"/>
    <mergeCell ref="AF166:AI167"/>
    <mergeCell ref="AJ166:AM167"/>
    <mergeCell ref="AN166:AP166"/>
    <mergeCell ref="AQ166:AS166"/>
    <mergeCell ref="V166:W168"/>
    <mergeCell ref="X166:Y167"/>
    <mergeCell ref="Z166:Z167"/>
    <mergeCell ref="AA166:AA167"/>
    <mergeCell ref="AB166:AB167"/>
    <mergeCell ref="AC166:AC167"/>
    <mergeCell ref="BM165:BT165"/>
    <mergeCell ref="A166:A168"/>
    <mergeCell ref="B166:B168"/>
    <mergeCell ref="C166:E168"/>
    <mergeCell ref="F166:J167"/>
    <mergeCell ref="K166:O168"/>
    <mergeCell ref="P166:P168"/>
    <mergeCell ref="Q166:S167"/>
    <mergeCell ref="T166:T168"/>
    <mergeCell ref="U166:U168"/>
    <mergeCell ref="F165:H165"/>
    <mergeCell ref="I165:J165"/>
    <mergeCell ref="Q165:S165"/>
    <mergeCell ref="X165:Y165"/>
    <mergeCell ref="AG165:AH165"/>
    <mergeCell ref="AK165:AL165"/>
    <mergeCell ref="BL163:BL165"/>
    <mergeCell ref="BM163:BT163"/>
    <mergeCell ref="AN164:AP164"/>
    <mergeCell ref="AQ164:AS164"/>
    <mergeCell ref="AT164:AV164"/>
    <mergeCell ref="AW164:AY164"/>
    <mergeCell ref="AZ164:BB164"/>
    <mergeCell ref="BM164:BT164"/>
    <mergeCell ref="AN165:AP165"/>
    <mergeCell ref="AQ165:AS165"/>
    <mergeCell ref="AW163:AY163"/>
    <mergeCell ref="AZ163:BB163"/>
    <mergeCell ref="BC163:BE165"/>
    <mergeCell ref="BF163:BH165"/>
    <mergeCell ref="BI163:BK164"/>
    <mergeCell ref="AT165:AV165"/>
    <mergeCell ref="AW165:AY165"/>
    <mergeCell ref="AZ165:BB165"/>
    <mergeCell ref="BI165:BK165"/>
    <mergeCell ref="AD163:AD164"/>
    <mergeCell ref="AE163:AE164"/>
    <mergeCell ref="AF163:AI164"/>
    <mergeCell ref="AJ163:AM164"/>
    <mergeCell ref="AN163:AP163"/>
    <mergeCell ref="AQ163:AS163"/>
    <mergeCell ref="V163:W165"/>
    <mergeCell ref="X163:Y164"/>
    <mergeCell ref="Z163:Z164"/>
    <mergeCell ref="AA163:AA164"/>
    <mergeCell ref="AB163:AB164"/>
    <mergeCell ref="AC163:AC164"/>
    <mergeCell ref="A163:A165"/>
    <mergeCell ref="B163:B165"/>
    <mergeCell ref="C163:E165"/>
    <mergeCell ref="F163:J164"/>
    <mergeCell ref="K163:O165"/>
    <mergeCell ref="P163:P165"/>
    <mergeCell ref="Q163:S164"/>
    <mergeCell ref="T163:T165"/>
    <mergeCell ref="U163:U165"/>
    <mergeCell ref="F162:H162"/>
    <mergeCell ref="I162:J162"/>
    <mergeCell ref="Q162:S162"/>
    <mergeCell ref="X162:Y162"/>
    <mergeCell ref="AG162:AH162"/>
    <mergeCell ref="AK162:AL162"/>
    <mergeCell ref="BL160:BL162"/>
    <mergeCell ref="BM160:BT160"/>
    <mergeCell ref="AN161:AP161"/>
    <mergeCell ref="AQ161:AS161"/>
    <mergeCell ref="AT161:AV161"/>
    <mergeCell ref="AW161:AY161"/>
    <mergeCell ref="AZ161:BB161"/>
    <mergeCell ref="BM161:BT161"/>
    <mergeCell ref="AN162:AP162"/>
    <mergeCell ref="AQ162:AS162"/>
    <mergeCell ref="AT160:AV160"/>
    <mergeCell ref="AW160:AY160"/>
    <mergeCell ref="AZ160:BB160"/>
    <mergeCell ref="BC160:BE162"/>
    <mergeCell ref="BF160:BH162"/>
    <mergeCell ref="BI160:BK161"/>
    <mergeCell ref="AT163:AV163"/>
    <mergeCell ref="AT162:AV162"/>
    <mergeCell ref="AW162:AY162"/>
    <mergeCell ref="AZ162:BB162"/>
    <mergeCell ref="BI162:BK162"/>
    <mergeCell ref="AD160:AD161"/>
    <mergeCell ref="AE160:AE161"/>
    <mergeCell ref="AF160:AI161"/>
    <mergeCell ref="AJ160:AM161"/>
    <mergeCell ref="AN160:AP160"/>
    <mergeCell ref="AQ160:AS160"/>
    <mergeCell ref="V160:W162"/>
    <mergeCell ref="X160:Y161"/>
    <mergeCell ref="Z160:Z161"/>
    <mergeCell ref="AA160:AA161"/>
    <mergeCell ref="AB160:AB161"/>
    <mergeCell ref="AC160:AC161"/>
    <mergeCell ref="BM159:BT159"/>
    <mergeCell ref="AW159:AY159"/>
    <mergeCell ref="AZ159:BB159"/>
    <mergeCell ref="BI159:BK159"/>
    <mergeCell ref="BM162:BT162"/>
    <mergeCell ref="A160:A162"/>
    <mergeCell ref="B160:B162"/>
    <mergeCell ref="C160:E162"/>
    <mergeCell ref="F160:J161"/>
    <mergeCell ref="K160:O162"/>
    <mergeCell ref="P160:P162"/>
    <mergeCell ref="Q160:S161"/>
    <mergeCell ref="T160:T162"/>
    <mergeCell ref="U160:U162"/>
    <mergeCell ref="F159:H159"/>
    <mergeCell ref="I159:J159"/>
    <mergeCell ref="Q159:S159"/>
    <mergeCell ref="X159:Y159"/>
    <mergeCell ref="AG159:AH159"/>
    <mergeCell ref="AK159:AL159"/>
    <mergeCell ref="BL157:BL159"/>
    <mergeCell ref="BM157:BT157"/>
    <mergeCell ref="AN158:AP158"/>
    <mergeCell ref="AQ158:AS158"/>
    <mergeCell ref="AT158:AV158"/>
    <mergeCell ref="AW158:AY158"/>
    <mergeCell ref="AZ158:BB158"/>
    <mergeCell ref="BM158:BT158"/>
    <mergeCell ref="AN159:AP159"/>
    <mergeCell ref="AQ159:AS159"/>
    <mergeCell ref="AT157:AV157"/>
    <mergeCell ref="AW157:AY157"/>
    <mergeCell ref="AZ157:BB157"/>
    <mergeCell ref="BC157:BE159"/>
    <mergeCell ref="BF157:BH159"/>
    <mergeCell ref="BI157:BK158"/>
    <mergeCell ref="AT159:AV159"/>
    <mergeCell ref="A157:A159"/>
    <mergeCell ref="B157:B159"/>
    <mergeCell ref="C157:E159"/>
    <mergeCell ref="F157:J158"/>
    <mergeCell ref="K157:O159"/>
    <mergeCell ref="P157:P159"/>
    <mergeCell ref="Q157:S158"/>
    <mergeCell ref="T157:T159"/>
    <mergeCell ref="U157:U159"/>
    <mergeCell ref="B151:B156"/>
    <mergeCell ref="C151:E156"/>
    <mergeCell ref="F151:J153"/>
    <mergeCell ref="K151:O156"/>
    <mergeCell ref="P151:P156"/>
    <mergeCell ref="Q151:S154"/>
    <mergeCell ref="F154:H156"/>
    <mergeCell ref="I154:J156"/>
    <mergeCell ref="Q155:S156"/>
    <mergeCell ref="T151:T156"/>
    <mergeCell ref="U151:U156"/>
    <mergeCell ref="AQ157:AS157"/>
    <mergeCell ref="V157:W159"/>
    <mergeCell ref="X157:Y158"/>
    <mergeCell ref="Z157:Z158"/>
    <mergeCell ref="AA157:AA158"/>
    <mergeCell ref="AB157:AB158"/>
    <mergeCell ref="AC157:AC158"/>
    <mergeCell ref="BL151:BL156"/>
    <mergeCell ref="BM151:BT152"/>
    <mergeCell ref="X153:AA153"/>
    <mergeCell ref="AB153:AC156"/>
    <mergeCell ref="AD153:AE156"/>
    <mergeCell ref="AF153:AM153"/>
    <mergeCell ref="AN153:BE153"/>
    <mergeCell ref="BF153:BH155"/>
    <mergeCell ref="BI153:BK154"/>
    <mergeCell ref="BM153:BT156"/>
    <mergeCell ref="BF156:BH156"/>
    <mergeCell ref="AT154:AV154"/>
    <mergeCell ref="AW154:AY154"/>
    <mergeCell ref="AZ154:BB154"/>
    <mergeCell ref="BC154:BE155"/>
    <mergeCell ref="AN155:AP155"/>
    <mergeCell ref="AQ155:AS155"/>
    <mergeCell ref="AT155:AV155"/>
    <mergeCell ref="AW155:AY155"/>
    <mergeCell ref="AD157:AD158"/>
    <mergeCell ref="AE157:AE158"/>
    <mergeCell ref="AF157:AI158"/>
    <mergeCell ref="AJ157:AM158"/>
    <mergeCell ref="AN157:AP157"/>
    <mergeCell ref="V151:W156"/>
    <mergeCell ref="X151:AE152"/>
    <mergeCell ref="AF151:BH152"/>
    <mergeCell ref="BI151:BK152"/>
    <mergeCell ref="X154:Y156"/>
    <mergeCell ref="Z154:AA156"/>
    <mergeCell ref="AF154:AI155"/>
    <mergeCell ref="AJ154:AM155"/>
    <mergeCell ref="AZ155:BB155"/>
    <mergeCell ref="BI155:BK156"/>
    <mergeCell ref="AG156:AH156"/>
    <mergeCell ref="AK156:AL156"/>
    <mergeCell ref="AN156:AP156"/>
    <mergeCell ref="AQ156:AS156"/>
    <mergeCell ref="AT156:AV156"/>
    <mergeCell ref="AW156:AY156"/>
    <mergeCell ref="AZ156:BB156"/>
    <mergeCell ref="BC156:BE156"/>
    <mergeCell ref="AN154:AP154"/>
    <mergeCell ref="AQ154:AS154"/>
    <mergeCell ref="E142:BQ143"/>
    <mergeCell ref="E144:BQ144"/>
    <mergeCell ref="E145:BQ145"/>
    <mergeCell ref="E146:BI146"/>
    <mergeCell ref="B147:BQ147"/>
    <mergeCell ref="BE149:BK149"/>
    <mergeCell ref="BL149:BM149"/>
    <mergeCell ref="BN149:BS149"/>
    <mergeCell ref="BL138:BO139"/>
    <mergeCell ref="BP138:BT139"/>
    <mergeCell ref="N139:P139"/>
    <mergeCell ref="AT139:AV139"/>
    <mergeCell ref="AW139:AY139"/>
    <mergeCell ref="AZ139:BB139"/>
    <mergeCell ref="BI139:BK139"/>
    <mergeCell ref="AT138:AV138"/>
    <mergeCell ref="AW138:AY138"/>
    <mergeCell ref="AZ138:BB138"/>
    <mergeCell ref="BC138:BE139"/>
    <mergeCell ref="BF138:BH139"/>
    <mergeCell ref="BI138:BK138"/>
    <mergeCell ref="U138:V139"/>
    <mergeCell ref="AA138:AE139"/>
    <mergeCell ref="AF138:AI139"/>
    <mergeCell ref="AJ138:AM139"/>
    <mergeCell ref="AN138:AP139"/>
    <mergeCell ref="AQ138:AS139"/>
    <mergeCell ref="B138:E139"/>
    <mergeCell ref="F138:J139"/>
    <mergeCell ref="N138:P138"/>
    <mergeCell ref="Q138:Q139"/>
    <mergeCell ref="R138:R139"/>
    <mergeCell ref="S138:T139"/>
    <mergeCell ref="BI136:BK136"/>
    <mergeCell ref="BL136:BO137"/>
    <mergeCell ref="BP136:BT137"/>
    <mergeCell ref="AT137:AV137"/>
    <mergeCell ref="AW137:AY137"/>
    <mergeCell ref="AZ137:BB137"/>
    <mergeCell ref="BI137:BK137"/>
    <mergeCell ref="AQ136:AS137"/>
    <mergeCell ref="AT136:AV136"/>
    <mergeCell ref="AW136:AY136"/>
    <mergeCell ref="AZ136:BB136"/>
    <mergeCell ref="BC136:BE137"/>
    <mergeCell ref="BF136:BH137"/>
    <mergeCell ref="BM133:BT133"/>
    <mergeCell ref="BL135:BO135"/>
    <mergeCell ref="BP135:BT135"/>
    <mergeCell ref="BI133:BK133"/>
    <mergeCell ref="B136:E137"/>
    <mergeCell ref="F136:J137"/>
    <mergeCell ref="Q136:Q137"/>
    <mergeCell ref="R136:R137"/>
    <mergeCell ref="AF136:AI137"/>
    <mergeCell ref="AJ136:AM137"/>
    <mergeCell ref="AN136:AP137"/>
    <mergeCell ref="F133:H133"/>
    <mergeCell ref="I133:J133"/>
    <mergeCell ref="Q133:S133"/>
    <mergeCell ref="X133:Y133"/>
    <mergeCell ref="AG133:AH133"/>
    <mergeCell ref="AK133:AL133"/>
    <mergeCell ref="BL131:BL133"/>
    <mergeCell ref="BM131:BT131"/>
    <mergeCell ref="AN132:AP132"/>
    <mergeCell ref="AQ132:AS132"/>
    <mergeCell ref="AT132:AV132"/>
    <mergeCell ref="AW132:AY132"/>
    <mergeCell ref="AZ132:BB132"/>
    <mergeCell ref="BM132:BT132"/>
    <mergeCell ref="AN133:AP133"/>
    <mergeCell ref="AQ133:AS133"/>
    <mergeCell ref="AT131:AV131"/>
    <mergeCell ref="AW131:AY131"/>
    <mergeCell ref="AZ131:BB131"/>
    <mergeCell ref="BC131:BE133"/>
    <mergeCell ref="BF131:BH133"/>
    <mergeCell ref="BI131:BK132"/>
    <mergeCell ref="AT133:AV133"/>
    <mergeCell ref="AW133:AY133"/>
    <mergeCell ref="AZ133:BB133"/>
    <mergeCell ref="AD131:AD132"/>
    <mergeCell ref="AE131:AE132"/>
    <mergeCell ref="AF131:AI132"/>
    <mergeCell ref="AJ131:AM132"/>
    <mergeCell ref="AN131:AP131"/>
    <mergeCell ref="AQ131:AS131"/>
    <mergeCell ref="V131:W133"/>
    <mergeCell ref="X131:Y132"/>
    <mergeCell ref="Z131:Z132"/>
    <mergeCell ref="AA131:AA132"/>
    <mergeCell ref="AB131:AB132"/>
    <mergeCell ref="AC131:AC132"/>
    <mergeCell ref="BM130:BT130"/>
    <mergeCell ref="A131:A133"/>
    <mergeCell ref="B131:B133"/>
    <mergeCell ref="C131:E133"/>
    <mergeCell ref="F131:J132"/>
    <mergeCell ref="K131:O133"/>
    <mergeCell ref="P131:P133"/>
    <mergeCell ref="Q131:S132"/>
    <mergeCell ref="T131:T133"/>
    <mergeCell ref="U131:U133"/>
    <mergeCell ref="F130:H130"/>
    <mergeCell ref="I130:J130"/>
    <mergeCell ref="Q130:S130"/>
    <mergeCell ref="X130:Y130"/>
    <mergeCell ref="AG130:AH130"/>
    <mergeCell ref="AK130:AL130"/>
    <mergeCell ref="BL128:BL130"/>
    <mergeCell ref="BM128:BT128"/>
    <mergeCell ref="AN129:AP129"/>
    <mergeCell ref="AQ129:AS129"/>
    <mergeCell ref="AT129:AV129"/>
    <mergeCell ref="AW129:AY129"/>
    <mergeCell ref="AZ129:BB129"/>
    <mergeCell ref="BM129:BT129"/>
    <mergeCell ref="AN130:AP130"/>
    <mergeCell ref="AQ130:AS130"/>
    <mergeCell ref="AT128:AV128"/>
    <mergeCell ref="AW128:AY128"/>
    <mergeCell ref="AZ128:BB128"/>
    <mergeCell ref="BC128:BE130"/>
    <mergeCell ref="BF128:BH130"/>
    <mergeCell ref="BI128:BK129"/>
    <mergeCell ref="AT130:AV130"/>
    <mergeCell ref="AW130:AY130"/>
    <mergeCell ref="AZ130:BB130"/>
    <mergeCell ref="BI130:BK130"/>
    <mergeCell ref="AD128:AD129"/>
    <mergeCell ref="AE128:AE129"/>
    <mergeCell ref="AF128:AI129"/>
    <mergeCell ref="AJ128:AM129"/>
    <mergeCell ref="AN128:AP128"/>
    <mergeCell ref="AQ128:AS128"/>
    <mergeCell ref="V128:W130"/>
    <mergeCell ref="X128:Y129"/>
    <mergeCell ref="Z128:Z129"/>
    <mergeCell ref="AA128:AA129"/>
    <mergeCell ref="AB128:AB129"/>
    <mergeCell ref="AC128:AC129"/>
    <mergeCell ref="BM127:BT127"/>
    <mergeCell ref="A128:A130"/>
    <mergeCell ref="B128:B130"/>
    <mergeCell ref="C128:E130"/>
    <mergeCell ref="F128:J129"/>
    <mergeCell ref="K128:O130"/>
    <mergeCell ref="P128:P130"/>
    <mergeCell ref="Q128:S129"/>
    <mergeCell ref="T128:T130"/>
    <mergeCell ref="U128:U130"/>
    <mergeCell ref="F127:H127"/>
    <mergeCell ref="I127:J127"/>
    <mergeCell ref="Q127:S127"/>
    <mergeCell ref="X127:Y127"/>
    <mergeCell ref="AG127:AH127"/>
    <mergeCell ref="AK127:AL127"/>
    <mergeCell ref="BL125:BL127"/>
    <mergeCell ref="BM125:BT125"/>
    <mergeCell ref="AN126:AP126"/>
    <mergeCell ref="AQ126:AS126"/>
    <mergeCell ref="AT126:AV126"/>
    <mergeCell ref="AW126:AY126"/>
    <mergeCell ref="AZ126:BB126"/>
    <mergeCell ref="BM126:BT126"/>
    <mergeCell ref="AN127:AP127"/>
    <mergeCell ref="AQ127:AS127"/>
    <mergeCell ref="AW125:AY125"/>
    <mergeCell ref="AZ125:BB125"/>
    <mergeCell ref="BC125:BE127"/>
    <mergeCell ref="BF125:BH127"/>
    <mergeCell ref="BI125:BK126"/>
    <mergeCell ref="AT127:AV127"/>
    <mergeCell ref="AW127:AY127"/>
    <mergeCell ref="AZ127:BB127"/>
    <mergeCell ref="BI127:BK127"/>
    <mergeCell ref="AD125:AD126"/>
    <mergeCell ref="AE125:AE126"/>
    <mergeCell ref="AF125:AI126"/>
    <mergeCell ref="AJ125:AM126"/>
    <mergeCell ref="AN125:AP125"/>
    <mergeCell ref="AQ125:AS125"/>
    <mergeCell ref="V125:W127"/>
    <mergeCell ref="X125:Y126"/>
    <mergeCell ref="Z125:Z126"/>
    <mergeCell ref="AA125:AA126"/>
    <mergeCell ref="AB125:AB126"/>
    <mergeCell ref="AC125:AC126"/>
    <mergeCell ref="A125:A127"/>
    <mergeCell ref="B125:B127"/>
    <mergeCell ref="C125:E127"/>
    <mergeCell ref="F125:J126"/>
    <mergeCell ref="K125:O127"/>
    <mergeCell ref="P125:P127"/>
    <mergeCell ref="Q125:S126"/>
    <mergeCell ref="T125:T127"/>
    <mergeCell ref="U125:U127"/>
    <mergeCell ref="F124:H124"/>
    <mergeCell ref="I124:J124"/>
    <mergeCell ref="Q124:S124"/>
    <mergeCell ref="X124:Y124"/>
    <mergeCell ref="AG124:AH124"/>
    <mergeCell ref="AK124:AL124"/>
    <mergeCell ref="BL122:BL124"/>
    <mergeCell ref="BM122:BT122"/>
    <mergeCell ref="AN123:AP123"/>
    <mergeCell ref="AQ123:AS123"/>
    <mergeCell ref="AT123:AV123"/>
    <mergeCell ref="AW123:AY123"/>
    <mergeCell ref="AZ123:BB123"/>
    <mergeCell ref="BM123:BT123"/>
    <mergeCell ref="AN124:AP124"/>
    <mergeCell ref="AQ124:AS124"/>
    <mergeCell ref="AT122:AV122"/>
    <mergeCell ref="AW122:AY122"/>
    <mergeCell ref="AZ122:BB122"/>
    <mergeCell ref="BC122:BE124"/>
    <mergeCell ref="BF122:BH124"/>
    <mergeCell ref="BI122:BK123"/>
    <mergeCell ref="AT125:AV125"/>
    <mergeCell ref="AT124:AV124"/>
    <mergeCell ref="AW124:AY124"/>
    <mergeCell ref="AZ124:BB124"/>
    <mergeCell ref="BI124:BK124"/>
    <mergeCell ref="AD122:AD123"/>
    <mergeCell ref="AE122:AE123"/>
    <mergeCell ref="AF122:AI123"/>
    <mergeCell ref="AJ122:AM123"/>
    <mergeCell ref="AN122:AP122"/>
    <mergeCell ref="AQ122:AS122"/>
    <mergeCell ref="V122:W124"/>
    <mergeCell ref="X122:Y123"/>
    <mergeCell ref="Z122:Z123"/>
    <mergeCell ref="AA122:AA123"/>
    <mergeCell ref="AB122:AB123"/>
    <mergeCell ref="AC122:AC123"/>
    <mergeCell ref="BM121:BT121"/>
    <mergeCell ref="AW121:AY121"/>
    <mergeCell ref="AZ121:BB121"/>
    <mergeCell ref="BI121:BK121"/>
    <mergeCell ref="BM124:BT124"/>
    <mergeCell ref="A122:A124"/>
    <mergeCell ref="B122:B124"/>
    <mergeCell ref="C122:E124"/>
    <mergeCell ref="F122:J123"/>
    <mergeCell ref="K122:O124"/>
    <mergeCell ref="P122:P124"/>
    <mergeCell ref="Q122:S123"/>
    <mergeCell ref="T122:T124"/>
    <mergeCell ref="U122:U124"/>
    <mergeCell ref="F121:H121"/>
    <mergeCell ref="I121:J121"/>
    <mergeCell ref="Q121:S121"/>
    <mergeCell ref="X121:Y121"/>
    <mergeCell ref="AG121:AH121"/>
    <mergeCell ref="AK121:AL121"/>
    <mergeCell ref="BL119:BL121"/>
    <mergeCell ref="BM119:BT119"/>
    <mergeCell ref="AN120:AP120"/>
    <mergeCell ref="AQ120:AS120"/>
    <mergeCell ref="AT120:AV120"/>
    <mergeCell ref="AW120:AY120"/>
    <mergeCell ref="AZ120:BB120"/>
    <mergeCell ref="BM120:BT120"/>
    <mergeCell ref="AN121:AP121"/>
    <mergeCell ref="AQ121:AS121"/>
    <mergeCell ref="AT119:AV119"/>
    <mergeCell ref="AW119:AY119"/>
    <mergeCell ref="AZ119:BB119"/>
    <mergeCell ref="BC119:BE121"/>
    <mergeCell ref="BF119:BH121"/>
    <mergeCell ref="BI119:BK120"/>
    <mergeCell ref="AT121:AV121"/>
    <mergeCell ref="AD119:AD120"/>
    <mergeCell ref="AE119:AE120"/>
    <mergeCell ref="AF119:AI120"/>
    <mergeCell ref="AJ119:AM120"/>
    <mergeCell ref="AN119:AP119"/>
    <mergeCell ref="AQ119:AS119"/>
    <mergeCell ref="V119:W121"/>
    <mergeCell ref="X119:Y120"/>
    <mergeCell ref="Z119:Z120"/>
    <mergeCell ref="AA119:AA120"/>
    <mergeCell ref="AB119:AB120"/>
    <mergeCell ref="AC119:AC120"/>
    <mergeCell ref="BM118:BT118"/>
    <mergeCell ref="A119:A121"/>
    <mergeCell ref="B119:B121"/>
    <mergeCell ref="C119:E121"/>
    <mergeCell ref="F119:J120"/>
    <mergeCell ref="K119:O121"/>
    <mergeCell ref="P119:P121"/>
    <mergeCell ref="Q119:S120"/>
    <mergeCell ref="T119:T121"/>
    <mergeCell ref="U119:U121"/>
    <mergeCell ref="F118:H118"/>
    <mergeCell ref="I118:J118"/>
    <mergeCell ref="Q118:S118"/>
    <mergeCell ref="X118:Y118"/>
    <mergeCell ref="AG118:AH118"/>
    <mergeCell ref="AK118:AL118"/>
    <mergeCell ref="BL116:BL118"/>
    <mergeCell ref="BM116:BT116"/>
    <mergeCell ref="AN117:AP117"/>
    <mergeCell ref="AQ117:AS117"/>
    <mergeCell ref="AT117:AV117"/>
    <mergeCell ref="AW117:AY117"/>
    <mergeCell ref="AZ117:BB117"/>
    <mergeCell ref="BM117:BT117"/>
    <mergeCell ref="AN118:AP118"/>
    <mergeCell ref="AQ118:AS118"/>
    <mergeCell ref="AT116:AV116"/>
    <mergeCell ref="AW116:AY116"/>
    <mergeCell ref="AZ116:BB116"/>
    <mergeCell ref="BC116:BE118"/>
    <mergeCell ref="BF116:BH118"/>
    <mergeCell ref="BI116:BK117"/>
    <mergeCell ref="AT118:AV118"/>
    <mergeCell ref="AW118:AY118"/>
    <mergeCell ref="AZ118:BB118"/>
    <mergeCell ref="BI118:BK118"/>
    <mergeCell ref="AD116:AD117"/>
    <mergeCell ref="AE116:AE117"/>
    <mergeCell ref="AF116:AI117"/>
    <mergeCell ref="AJ116:AM117"/>
    <mergeCell ref="AN116:AP116"/>
    <mergeCell ref="AQ116:AS116"/>
    <mergeCell ref="V116:W118"/>
    <mergeCell ref="X116:Y117"/>
    <mergeCell ref="Z116:Z117"/>
    <mergeCell ref="AA116:AA117"/>
    <mergeCell ref="AB116:AB117"/>
    <mergeCell ref="AC116:AC117"/>
    <mergeCell ref="BM115:BT115"/>
    <mergeCell ref="A116:A118"/>
    <mergeCell ref="B116:B118"/>
    <mergeCell ref="C116:E118"/>
    <mergeCell ref="F116:J117"/>
    <mergeCell ref="K116:O118"/>
    <mergeCell ref="P116:P118"/>
    <mergeCell ref="Q116:S117"/>
    <mergeCell ref="T116:T118"/>
    <mergeCell ref="U116:U118"/>
    <mergeCell ref="F115:H115"/>
    <mergeCell ref="I115:J115"/>
    <mergeCell ref="Q115:S115"/>
    <mergeCell ref="X115:Y115"/>
    <mergeCell ref="AG115:AH115"/>
    <mergeCell ref="AK115:AL115"/>
    <mergeCell ref="BL113:BL115"/>
    <mergeCell ref="BM113:BT113"/>
    <mergeCell ref="AN114:AP114"/>
    <mergeCell ref="AQ114:AS114"/>
    <mergeCell ref="AT114:AV114"/>
    <mergeCell ref="AW114:AY114"/>
    <mergeCell ref="AZ114:BB114"/>
    <mergeCell ref="BM114:BT114"/>
    <mergeCell ref="AN115:AP115"/>
    <mergeCell ref="AQ115:AS115"/>
    <mergeCell ref="AW113:AY113"/>
    <mergeCell ref="AZ113:BB113"/>
    <mergeCell ref="BC113:BE115"/>
    <mergeCell ref="BF113:BH115"/>
    <mergeCell ref="BI113:BK114"/>
    <mergeCell ref="AT115:AV115"/>
    <mergeCell ref="AW115:AY115"/>
    <mergeCell ref="AZ115:BB115"/>
    <mergeCell ref="BI115:BK115"/>
    <mergeCell ref="AD113:AD114"/>
    <mergeCell ref="AE113:AE114"/>
    <mergeCell ref="AF113:AI114"/>
    <mergeCell ref="AJ113:AM114"/>
    <mergeCell ref="AN113:AP113"/>
    <mergeCell ref="AQ113:AS113"/>
    <mergeCell ref="V113:W115"/>
    <mergeCell ref="X113:Y114"/>
    <mergeCell ref="Z113:Z114"/>
    <mergeCell ref="AA113:AA114"/>
    <mergeCell ref="AB113:AB114"/>
    <mergeCell ref="AC113:AC114"/>
    <mergeCell ref="A113:A115"/>
    <mergeCell ref="B113:B115"/>
    <mergeCell ref="C113:E115"/>
    <mergeCell ref="F113:J114"/>
    <mergeCell ref="K113:O115"/>
    <mergeCell ref="P113:P115"/>
    <mergeCell ref="Q113:S114"/>
    <mergeCell ref="T113:T115"/>
    <mergeCell ref="U113:U115"/>
    <mergeCell ref="F112:H112"/>
    <mergeCell ref="I112:J112"/>
    <mergeCell ref="Q112:S112"/>
    <mergeCell ref="X112:Y112"/>
    <mergeCell ref="AG112:AH112"/>
    <mergeCell ref="AK112:AL112"/>
    <mergeCell ref="BL110:BL112"/>
    <mergeCell ref="BM110:BT110"/>
    <mergeCell ref="AN111:AP111"/>
    <mergeCell ref="AQ111:AS111"/>
    <mergeCell ref="AT111:AV111"/>
    <mergeCell ref="AW111:AY111"/>
    <mergeCell ref="AZ111:BB111"/>
    <mergeCell ref="BM111:BT111"/>
    <mergeCell ref="AN112:AP112"/>
    <mergeCell ref="AQ112:AS112"/>
    <mergeCell ref="AT110:AV110"/>
    <mergeCell ref="AW110:AY110"/>
    <mergeCell ref="AZ110:BB110"/>
    <mergeCell ref="BC110:BE112"/>
    <mergeCell ref="BF110:BH112"/>
    <mergeCell ref="BI110:BK111"/>
    <mergeCell ref="AT113:AV113"/>
    <mergeCell ref="AT112:AV112"/>
    <mergeCell ref="AW112:AY112"/>
    <mergeCell ref="AZ112:BB112"/>
    <mergeCell ref="BI112:BK112"/>
    <mergeCell ref="AD110:AD111"/>
    <mergeCell ref="AE110:AE111"/>
    <mergeCell ref="AF110:AI111"/>
    <mergeCell ref="AJ110:AM111"/>
    <mergeCell ref="AN110:AP110"/>
    <mergeCell ref="AQ110:AS110"/>
    <mergeCell ref="V110:W112"/>
    <mergeCell ref="X110:Y111"/>
    <mergeCell ref="Z110:Z111"/>
    <mergeCell ref="AA110:AA111"/>
    <mergeCell ref="AB110:AB111"/>
    <mergeCell ref="AC110:AC111"/>
    <mergeCell ref="BM109:BT109"/>
    <mergeCell ref="AW109:AY109"/>
    <mergeCell ref="AZ109:BB109"/>
    <mergeCell ref="BI109:BK109"/>
    <mergeCell ref="BM112:BT112"/>
    <mergeCell ref="A110:A112"/>
    <mergeCell ref="B110:B112"/>
    <mergeCell ref="C110:E112"/>
    <mergeCell ref="F110:J111"/>
    <mergeCell ref="K110:O112"/>
    <mergeCell ref="P110:P112"/>
    <mergeCell ref="Q110:S111"/>
    <mergeCell ref="T110:T112"/>
    <mergeCell ref="U110:U112"/>
    <mergeCell ref="F109:H109"/>
    <mergeCell ref="I109:J109"/>
    <mergeCell ref="Q109:S109"/>
    <mergeCell ref="X109:Y109"/>
    <mergeCell ref="AG109:AH109"/>
    <mergeCell ref="AK109:AL109"/>
    <mergeCell ref="BL107:BL109"/>
    <mergeCell ref="BM107:BT107"/>
    <mergeCell ref="AN108:AP108"/>
    <mergeCell ref="AQ108:AS108"/>
    <mergeCell ref="AT108:AV108"/>
    <mergeCell ref="AW108:AY108"/>
    <mergeCell ref="AZ108:BB108"/>
    <mergeCell ref="BM108:BT108"/>
    <mergeCell ref="AN109:AP109"/>
    <mergeCell ref="AQ109:AS109"/>
    <mergeCell ref="AT107:AV107"/>
    <mergeCell ref="AW107:AY107"/>
    <mergeCell ref="AZ107:BB107"/>
    <mergeCell ref="BC107:BE109"/>
    <mergeCell ref="BF107:BH109"/>
    <mergeCell ref="BI107:BK108"/>
    <mergeCell ref="AT109:AV109"/>
    <mergeCell ref="A107:A109"/>
    <mergeCell ref="B107:B109"/>
    <mergeCell ref="C107:E109"/>
    <mergeCell ref="F107:J108"/>
    <mergeCell ref="K107:O109"/>
    <mergeCell ref="P107:P109"/>
    <mergeCell ref="Q107:S108"/>
    <mergeCell ref="T107:T109"/>
    <mergeCell ref="U107:U109"/>
    <mergeCell ref="B101:B106"/>
    <mergeCell ref="C101:E106"/>
    <mergeCell ref="F101:J103"/>
    <mergeCell ref="K101:O106"/>
    <mergeCell ref="P101:P106"/>
    <mergeCell ref="Q101:S104"/>
    <mergeCell ref="F104:H106"/>
    <mergeCell ref="I104:J106"/>
    <mergeCell ref="Q105:S106"/>
    <mergeCell ref="T101:T106"/>
    <mergeCell ref="U101:U106"/>
    <mergeCell ref="AQ107:AS107"/>
    <mergeCell ref="V107:W109"/>
    <mergeCell ref="X107:Y108"/>
    <mergeCell ref="Z107:Z108"/>
    <mergeCell ref="AA107:AA108"/>
    <mergeCell ref="AB107:AB108"/>
    <mergeCell ref="AC107:AC108"/>
    <mergeCell ref="BL101:BL106"/>
    <mergeCell ref="BM101:BT102"/>
    <mergeCell ref="X103:AA103"/>
    <mergeCell ref="AB103:AC106"/>
    <mergeCell ref="AD103:AE106"/>
    <mergeCell ref="AF103:AM103"/>
    <mergeCell ref="AN103:BE103"/>
    <mergeCell ref="BF103:BH105"/>
    <mergeCell ref="BI103:BK104"/>
    <mergeCell ref="BM103:BT106"/>
    <mergeCell ref="BF106:BH106"/>
    <mergeCell ref="AT104:AV104"/>
    <mergeCell ref="AW104:AY104"/>
    <mergeCell ref="AZ104:BB104"/>
    <mergeCell ref="BC104:BE105"/>
    <mergeCell ref="AN105:AP105"/>
    <mergeCell ref="AQ105:AS105"/>
    <mergeCell ref="AT105:AV105"/>
    <mergeCell ref="AW105:AY105"/>
    <mergeCell ref="AD107:AD108"/>
    <mergeCell ref="AE107:AE108"/>
    <mergeCell ref="AF107:AI108"/>
    <mergeCell ref="AJ107:AM108"/>
    <mergeCell ref="AN107:AP107"/>
    <mergeCell ref="V101:W106"/>
    <mergeCell ref="X101:AE102"/>
    <mergeCell ref="AF101:BH102"/>
    <mergeCell ref="BI101:BK102"/>
    <mergeCell ref="X104:Y106"/>
    <mergeCell ref="Z104:AA106"/>
    <mergeCell ref="AF104:AI105"/>
    <mergeCell ref="AJ104:AM105"/>
    <mergeCell ref="AZ105:BB105"/>
    <mergeCell ref="BI105:BK106"/>
    <mergeCell ref="AG106:AH106"/>
    <mergeCell ref="AK106:AL106"/>
    <mergeCell ref="AN106:AP106"/>
    <mergeCell ref="AQ106:AS106"/>
    <mergeCell ref="AT106:AV106"/>
    <mergeCell ref="AW106:AY106"/>
    <mergeCell ref="AZ106:BB106"/>
    <mergeCell ref="BC106:BE106"/>
    <mergeCell ref="AN104:AP104"/>
    <mergeCell ref="AQ104:AS104"/>
    <mergeCell ref="E93:BQ94"/>
    <mergeCell ref="E96:BQ96"/>
    <mergeCell ref="E97:BI97"/>
    <mergeCell ref="B98:BQ98"/>
    <mergeCell ref="BE99:BK99"/>
    <mergeCell ref="BL99:BM99"/>
    <mergeCell ref="BN99:BS99"/>
    <mergeCell ref="BL89:BO90"/>
    <mergeCell ref="BP89:BT90"/>
    <mergeCell ref="N90:P90"/>
    <mergeCell ref="AT90:AV90"/>
    <mergeCell ref="AW90:AY90"/>
    <mergeCell ref="AZ90:BB90"/>
    <mergeCell ref="BI90:BK90"/>
    <mergeCell ref="AT89:AV89"/>
    <mergeCell ref="AW89:AY89"/>
    <mergeCell ref="AZ89:BB89"/>
    <mergeCell ref="BC89:BE90"/>
    <mergeCell ref="BF89:BH90"/>
    <mergeCell ref="BI89:BK89"/>
    <mergeCell ref="U89:V90"/>
    <mergeCell ref="AA89:AE90"/>
    <mergeCell ref="AF89:AI90"/>
    <mergeCell ref="AJ89:AM90"/>
    <mergeCell ref="AN89:AP90"/>
    <mergeCell ref="AQ89:AS90"/>
    <mergeCell ref="B89:E90"/>
    <mergeCell ref="F89:J90"/>
    <mergeCell ref="N89:P89"/>
    <mergeCell ref="Q89:Q90"/>
    <mergeCell ref="R89:R90"/>
    <mergeCell ref="S89:T90"/>
    <mergeCell ref="BI87:BK87"/>
    <mergeCell ref="BL87:BO88"/>
    <mergeCell ref="BP87:BT88"/>
    <mergeCell ref="AT88:AV88"/>
    <mergeCell ref="AW88:AY88"/>
    <mergeCell ref="AZ88:BB88"/>
    <mergeCell ref="BI88:BK88"/>
    <mergeCell ref="AQ87:AS88"/>
    <mergeCell ref="AT87:AV87"/>
    <mergeCell ref="AW87:AY87"/>
    <mergeCell ref="AZ87:BB87"/>
    <mergeCell ref="BC87:BE88"/>
    <mergeCell ref="BF87:BH88"/>
    <mergeCell ref="BM84:BT84"/>
    <mergeCell ref="BL86:BO86"/>
    <mergeCell ref="BP86:BT86"/>
    <mergeCell ref="B87:E88"/>
    <mergeCell ref="F87:J88"/>
    <mergeCell ref="Q87:Q88"/>
    <mergeCell ref="R87:R88"/>
    <mergeCell ref="AF87:AI88"/>
    <mergeCell ref="AJ87:AM88"/>
    <mergeCell ref="AN87:AP88"/>
    <mergeCell ref="F84:H84"/>
    <mergeCell ref="I84:J84"/>
    <mergeCell ref="Q84:S84"/>
    <mergeCell ref="X84:Y84"/>
    <mergeCell ref="AG84:AH84"/>
    <mergeCell ref="AK84:AL84"/>
    <mergeCell ref="BL82:BL84"/>
    <mergeCell ref="BM82:BT82"/>
    <mergeCell ref="AN83:AP83"/>
    <mergeCell ref="AQ83:AS83"/>
    <mergeCell ref="AT83:AV83"/>
    <mergeCell ref="AW83:AY83"/>
    <mergeCell ref="AZ83:BB83"/>
    <mergeCell ref="BM83:BT83"/>
    <mergeCell ref="AN84:AP84"/>
    <mergeCell ref="AQ84:AS84"/>
    <mergeCell ref="AT82:AV82"/>
    <mergeCell ref="AW82:AY82"/>
    <mergeCell ref="AZ82:BB82"/>
    <mergeCell ref="BC82:BE84"/>
    <mergeCell ref="BF82:BH84"/>
    <mergeCell ref="BI82:BK83"/>
    <mergeCell ref="AT84:AV84"/>
    <mergeCell ref="AW84:AY84"/>
    <mergeCell ref="AZ84:BB84"/>
    <mergeCell ref="BI84:BK84"/>
    <mergeCell ref="AD82:AD83"/>
    <mergeCell ref="AE82:AE83"/>
    <mergeCell ref="AF82:AI83"/>
    <mergeCell ref="AJ82:AM83"/>
    <mergeCell ref="AN82:AP82"/>
    <mergeCell ref="AQ82:AS82"/>
    <mergeCell ref="V82:W84"/>
    <mergeCell ref="X82:Y83"/>
    <mergeCell ref="Z82:Z83"/>
    <mergeCell ref="AA82:AA83"/>
    <mergeCell ref="AB82:AB83"/>
    <mergeCell ref="AC82:AC83"/>
    <mergeCell ref="BM81:BT81"/>
    <mergeCell ref="A82:A84"/>
    <mergeCell ref="B82:B84"/>
    <mergeCell ref="C82:E84"/>
    <mergeCell ref="F82:J83"/>
    <mergeCell ref="K82:O84"/>
    <mergeCell ref="P82:P84"/>
    <mergeCell ref="Q82:S83"/>
    <mergeCell ref="T82:T84"/>
    <mergeCell ref="U82:U84"/>
    <mergeCell ref="F81:H81"/>
    <mergeCell ref="I81:J81"/>
    <mergeCell ref="Q81:S81"/>
    <mergeCell ref="X81:Y81"/>
    <mergeCell ref="AG81:AH81"/>
    <mergeCell ref="AK81:AL81"/>
    <mergeCell ref="BL79:BL81"/>
    <mergeCell ref="BM79:BT79"/>
    <mergeCell ref="AN80:AP80"/>
    <mergeCell ref="AQ80:AS80"/>
    <mergeCell ref="AT80:AV80"/>
    <mergeCell ref="AW80:AY80"/>
    <mergeCell ref="AZ80:BB80"/>
    <mergeCell ref="BM80:BT80"/>
    <mergeCell ref="AN81:AP81"/>
    <mergeCell ref="AQ81:AS81"/>
    <mergeCell ref="AT79:AV79"/>
    <mergeCell ref="AW79:AY79"/>
    <mergeCell ref="AZ79:BB79"/>
    <mergeCell ref="BC79:BE81"/>
    <mergeCell ref="BF79:BH81"/>
    <mergeCell ref="BI79:BK80"/>
    <mergeCell ref="AT81:AV81"/>
    <mergeCell ref="AW81:AY81"/>
    <mergeCell ref="AZ81:BB81"/>
    <mergeCell ref="BI81:BK81"/>
    <mergeCell ref="AD79:AD80"/>
    <mergeCell ref="AE79:AE80"/>
    <mergeCell ref="AF79:AI80"/>
    <mergeCell ref="AJ79:AM80"/>
    <mergeCell ref="AN79:AP79"/>
    <mergeCell ref="AQ79:AS79"/>
    <mergeCell ref="V79:W81"/>
    <mergeCell ref="X79:Y80"/>
    <mergeCell ref="Z79:Z80"/>
    <mergeCell ref="AA79:AA80"/>
    <mergeCell ref="AB79:AB80"/>
    <mergeCell ref="AC79:AC80"/>
    <mergeCell ref="BM78:BT78"/>
    <mergeCell ref="A79:A81"/>
    <mergeCell ref="B79:B81"/>
    <mergeCell ref="C79:E81"/>
    <mergeCell ref="F79:J80"/>
    <mergeCell ref="K79:O81"/>
    <mergeCell ref="P79:P81"/>
    <mergeCell ref="Q79:S80"/>
    <mergeCell ref="T79:T81"/>
    <mergeCell ref="U79:U81"/>
    <mergeCell ref="F78:H78"/>
    <mergeCell ref="I78:J78"/>
    <mergeCell ref="Q78:S78"/>
    <mergeCell ref="X78:Y78"/>
    <mergeCell ref="AG78:AH78"/>
    <mergeCell ref="AK78:AL78"/>
    <mergeCell ref="BL76:BL78"/>
    <mergeCell ref="BM76:BT76"/>
    <mergeCell ref="AN77:AP77"/>
    <mergeCell ref="AQ77:AS77"/>
    <mergeCell ref="AT77:AV77"/>
    <mergeCell ref="AW77:AY77"/>
    <mergeCell ref="AZ77:BB77"/>
    <mergeCell ref="BM77:BT77"/>
    <mergeCell ref="AN78:AP78"/>
    <mergeCell ref="AQ78:AS78"/>
    <mergeCell ref="AW76:AY76"/>
    <mergeCell ref="AZ76:BB76"/>
    <mergeCell ref="BC76:BE78"/>
    <mergeCell ref="BF76:BH78"/>
    <mergeCell ref="BI76:BK77"/>
    <mergeCell ref="AT78:AV78"/>
    <mergeCell ref="AW78:AY78"/>
    <mergeCell ref="AZ78:BB78"/>
    <mergeCell ref="BI78:BK78"/>
    <mergeCell ref="AD76:AD77"/>
    <mergeCell ref="AE76:AE77"/>
    <mergeCell ref="AF76:AI77"/>
    <mergeCell ref="AJ76:AM77"/>
    <mergeCell ref="AN76:AP76"/>
    <mergeCell ref="AQ76:AS76"/>
    <mergeCell ref="V76:W78"/>
    <mergeCell ref="X76:Y77"/>
    <mergeCell ref="Z76:Z77"/>
    <mergeCell ref="AA76:AA77"/>
    <mergeCell ref="AB76:AB77"/>
    <mergeCell ref="AC76:AC77"/>
    <mergeCell ref="A76:A78"/>
    <mergeCell ref="B76:B78"/>
    <mergeCell ref="C76:E78"/>
    <mergeCell ref="F76:J77"/>
    <mergeCell ref="K76:O78"/>
    <mergeCell ref="P76:P78"/>
    <mergeCell ref="Q76:S77"/>
    <mergeCell ref="T76:T78"/>
    <mergeCell ref="U76:U78"/>
    <mergeCell ref="F75:H75"/>
    <mergeCell ref="I75:J75"/>
    <mergeCell ref="Q75:S75"/>
    <mergeCell ref="X75:Y75"/>
    <mergeCell ref="AG75:AH75"/>
    <mergeCell ref="AK75:AL75"/>
    <mergeCell ref="BL73:BL75"/>
    <mergeCell ref="BM73:BT73"/>
    <mergeCell ref="AN74:AP74"/>
    <mergeCell ref="AQ74:AS74"/>
    <mergeCell ref="AT74:AV74"/>
    <mergeCell ref="AW74:AY74"/>
    <mergeCell ref="AZ74:BB74"/>
    <mergeCell ref="BM74:BT74"/>
    <mergeCell ref="AN75:AP75"/>
    <mergeCell ref="AQ75:AS75"/>
    <mergeCell ref="AT73:AV73"/>
    <mergeCell ref="AW73:AY73"/>
    <mergeCell ref="AZ73:BB73"/>
    <mergeCell ref="BC73:BE75"/>
    <mergeCell ref="BF73:BH75"/>
    <mergeCell ref="BI73:BK74"/>
    <mergeCell ref="AT76:AV76"/>
    <mergeCell ref="AT75:AV75"/>
    <mergeCell ref="AW75:AY75"/>
    <mergeCell ref="AZ75:BB75"/>
    <mergeCell ref="BI75:BK75"/>
    <mergeCell ref="AD73:AD74"/>
    <mergeCell ref="AE73:AE74"/>
    <mergeCell ref="AF73:AI74"/>
    <mergeCell ref="AJ73:AM74"/>
    <mergeCell ref="AN73:AP73"/>
    <mergeCell ref="AQ73:AS73"/>
    <mergeCell ref="V73:W75"/>
    <mergeCell ref="X73:Y74"/>
    <mergeCell ref="Z73:Z74"/>
    <mergeCell ref="AA73:AA74"/>
    <mergeCell ref="AB73:AB74"/>
    <mergeCell ref="AC73:AC74"/>
    <mergeCell ref="BM72:BT72"/>
    <mergeCell ref="AW72:AY72"/>
    <mergeCell ref="AZ72:BB72"/>
    <mergeCell ref="BI72:BK72"/>
    <mergeCell ref="BM75:BT75"/>
    <mergeCell ref="A73:A75"/>
    <mergeCell ref="B73:B75"/>
    <mergeCell ref="C73:E75"/>
    <mergeCell ref="F73:J74"/>
    <mergeCell ref="K73:O75"/>
    <mergeCell ref="P73:P75"/>
    <mergeCell ref="Q73:S74"/>
    <mergeCell ref="T73:T75"/>
    <mergeCell ref="U73:U75"/>
    <mergeCell ref="F72:H72"/>
    <mergeCell ref="I72:J72"/>
    <mergeCell ref="Q72:S72"/>
    <mergeCell ref="X72:Y72"/>
    <mergeCell ref="AG72:AH72"/>
    <mergeCell ref="AK72:AL72"/>
    <mergeCell ref="BL70:BL72"/>
    <mergeCell ref="BM70:BT70"/>
    <mergeCell ref="AN71:AP71"/>
    <mergeCell ref="AQ71:AS71"/>
    <mergeCell ref="AT71:AV71"/>
    <mergeCell ref="AW71:AY71"/>
    <mergeCell ref="AZ71:BB71"/>
    <mergeCell ref="BM71:BT71"/>
    <mergeCell ref="AN72:AP72"/>
    <mergeCell ref="AQ72:AS72"/>
    <mergeCell ref="AT70:AV70"/>
    <mergeCell ref="AW70:AY70"/>
    <mergeCell ref="AZ70:BB70"/>
    <mergeCell ref="BC70:BE72"/>
    <mergeCell ref="BF70:BH72"/>
    <mergeCell ref="BI70:BK71"/>
    <mergeCell ref="AT72:AV72"/>
    <mergeCell ref="AD70:AD71"/>
    <mergeCell ref="AE70:AE71"/>
    <mergeCell ref="AF70:AI71"/>
    <mergeCell ref="AJ70:AM71"/>
    <mergeCell ref="AN70:AP70"/>
    <mergeCell ref="AQ70:AS70"/>
    <mergeCell ref="V70:W72"/>
    <mergeCell ref="X70:Y71"/>
    <mergeCell ref="Z70:Z71"/>
    <mergeCell ref="AA70:AA71"/>
    <mergeCell ref="AB70:AB71"/>
    <mergeCell ref="AC70:AC71"/>
    <mergeCell ref="BM69:BT69"/>
    <mergeCell ref="A70:A72"/>
    <mergeCell ref="B70:B72"/>
    <mergeCell ref="C70:E72"/>
    <mergeCell ref="F70:J71"/>
    <mergeCell ref="K70:O72"/>
    <mergeCell ref="P70:P72"/>
    <mergeCell ref="Q70:S71"/>
    <mergeCell ref="T70:T72"/>
    <mergeCell ref="U70:U72"/>
    <mergeCell ref="F69:H69"/>
    <mergeCell ref="I69:J69"/>
    <mergeCell ref="Q69:S69"/>
    <mergeCell ref="X69:Y69"/>
    <mergeCell ref="AG69:AH69"/>
    <mergeCell ref="AK69:AL69"/>
    <mergeCell ref="BL67:BL69"/>
    <mergeCell ref="BM67:BT67"/>
    <mergeCell ref="AN68:AP68"/>
    <mergeCell ref="AQ68:AS68"/>
    <mergeCell ref="AT68:AV68"/>
    <mergeCell ref="AW68:AY68"/>
    <mergeCell ref="AZ68:BB68"/>
    <mergeCell ref="BM68:BT68"/>
    <mergeCell ref="AN69:AP69"/>
    <mergeCell ref="AQ69:AS69"/>
    <mergeCell ref="AT67:AV67"/>
    <mergeCell ref="AW67:AY67"/>
    <mergeCell ref="AZ67:BB67"/>
    <mergeCell ref="BC67:BE69"/>
    <mergeCell ref="BF67:BH69"/>
    <mergeCell ref="BI67:BK68"/>
    <mergeCell ref="AT69:AV69"/>
    <mergeCell ref="AW69:AY69"/>
    <mergeCell ref="AZ69:BB69"/>
    <mergeCell ref="BI69:BK69"/>
    <mergeCell ref="AD67:AD68"/>
    <mergeCell ref="AE67:AE68"/>
    <mergeCell ref="AF67:AI68"/>
    <mergeCell ref="AJ67:AM68"/>
    <mergeCell ref="AN67:AP67"/>
    <mergeCell ref="AQ67:AS67"/>
    <mergeCell ref="V67:W69"/>
    <mergeCell ref="X67:Y68"/>
    <mergeCell ref="Z67:Z68"/>
    <mergeCell ref="AA67:AA68"/>
    <mergeCell ref="AB67:AB68"/>
    <mergeCell ref="AC67:AC68"/>
    <mergeCell ref="BM66:BT66"/>
    <mergeCell ref="A67:A69"/>
    <mergeCell ref="B67:B69"/>
    <mergeCell ref="C67:E69"/>
    <mergeCell ref="F67:J68"/>
    <mergeCell ref="K67:O69"/>
    <mergeCell ref="P67:P69"/>
    <mergeCell ref="Q67:S68"/>
    <mergeCell ref="T67:T69"/>
    <mergeCell ref="U67:U69"/>
    <mergeCell ref="F66:H66"/>
    <mergeCell ref="I66:J66"/>
    <mergeCell ref="Q66:S66"/>
    <mergeCell ref="X66:Y66"/>
    <mergeCell ref="AG66:AH66"/>
    <mergeCell ref="AK66:AL66"/>
    <mergeCell ref="BL64:BL66"/>
    <mergeCell ref="BM64:BT64"/>
    <mergeCell ref="AN65:AP65"/>
    <mergeCell ref="AQ65:AS65"/>
    <mergeCell ref="AT65:AV65"/>
    <mergeCell ref="AW65:AY65"/>
    <mergeCell ref="AZ65:BB65"/>
    <mergeCell ref="BM65:BT65"/>
    <mergeCell ref="AN66:AP66"/>
    <mergeCell ref="AQ66:AS66"/>
    <mergeCell ref="AW64:AY64"/>
    <mergeCell ref="AZ64:BB64"/>
    <mergeCell ref="BC64:BE66"/>
    <mergeCell ref="BF64:BH66"/>
    <mergeCell ref="BI64:BK65"/>
    <mergeCell ref="AT66:AV66"/>
    <mergeCell ref="AW66:AY66"/>
    <mergeCell ref="AZ66:BB66"/>
    <mergeCell ref="BI66:BK66"/>
    <mergeCell ref="AD64:AD65"/>
    <mergeCell ref="AE64:AE65"/>
    <mergeCell ref="AF64:AI65"/>
    <mergeCell ref="AJ64:AM65"/>
    <mergeCell ref="AN64:AP64"/>
    <mergeCell ref="AQ64:AS64"/>
    <mergeCell ref="V64:W66"/>
    <mergeCell ref="X64:Y65"/>
    <mergeCell ref="Z64:Z65"/>
    <mergeCell ref="AA64:AA65"/>
    <mergeCell ref="AB64:AB65"/>
    <mergeCell ref="AC64:AC65"/>
    <mergeCell ref="A64:A66"/>
    <mergeCell ref="B64:B66"/>
    <mergeCell ref="C64:E66"/>
    <mergeCell ref="F64:J65"/>
    <mergeCell ref="K64:O66"/>
    <mergeCell ref="P64:P66"/>
    <mergeCell ref="Q64:S65"/>
    <mergeCell ref="T64:T66"/>
    <mergeCell ref="U64:U66"/>
    <mergeCell ref="F63:H63"/>
    <mergeCell ref="I63:J63"/>
    <mergeCell ref="Q63:S63"/>
    <mergeCell ref="X63:Y63"/>
    <mergeCell ref="AG63:AH63"/>
    <mergeCell ref="AK63:AL63"/>
    <mergeCell ref="BL61:BL63"/>
    <mergeCell ref="BM61:BT61"/>
    <mergeCell ref="AN62:AP62"/>
    <mergeCell ref="AQ62:AS62"/>
    <mergeCell ref="AT62:AV62"/>
    <mergeCell ref="AW62:AY62"/>
    <mergeCell ref="AZ62:BB62"/>
    <mergeCell ref="BM62:BT62"/>
    <mergeCell ref="AN63:AP63"/>
    <mergeCell ref="AQ63:AS63"/>
    <mergeCell ref="AT61:AV61"/>
    <mergeCell ref="AW61:AY61"/>
    <mergeCell ref="AZ61:BB61"/>
    <mergeCell ref="BC61:BE63"/>
    <mergeCell ref="BF61:BH63"/>
    <mergeCell ref="BI61:BK62"/>
    <mergeCell ref="AT64:AV64"/>
    <mergeCell ref="AT63:AV63"/>
    <mergeCell ref="AW63:AY63"/>
    <mergeCell ref="AZ63:BB63"/>
    <mergeCell ref="BI63:BK63"/>
    <mergeCell ref="AD61:AD62"/>
    <mergeCell ref="AE61:AE62"/>
    <mergeCell ref="AF61:AI62"/>
    <mergeCell ref="AJ61:AM62"/>
    <mergeCell ref="AN61:AP61"/>
    <mergeCell ref="AQ61:AS61"/>
    <mergeCell ref="V61:W63"/>
    <mergeCell ref="X61:Y62"/>
    <mergeCell ref="Z61:Z62"/>
    <mergeCell ref="AA61:AA62"/>
    <mergeCell ref="AB61:AB62"/>
    <mergeCell ref="AC61:AC62"/>
    <mergeCell ref="BM60:BT60"/>
    <mergeCell ref="AW60:AY60"/>
    <mergeCell ref="AZ60:BB60"/>
    <mergeCell ref="BI60:BK60"/>
    <mergeCell ref="BM63:BT63"/>
    <mergeCell ref="A61:A63"/>
    <mergeCell ref="B61:B63"/>
    <mergeCell ref="C61:E63"/>
    <mergeCell ref="F61:J62"/>
    <mergeCell ref="K61:O63"/>
    <mergeCell ref="P61:P63"/>
    <mergeCell ref="Q61:S62"/>
    <mergeCell ref="T61:T63"/>
    <mergeCell ref="U61:U63"/>
    <mergeCell ref="F60:H60"/>
    <mergeCell ref="I60:J60"/>
    <mergeCell ref="Q60:S60"/>
    <mergeCell ref="X60:Y60"/>
    <mergeCell ref="AG60:AH60"/>
    <mergeCell ref="AK60:AL60"/>
    <mergeCell ref="BL58:BL60"/>
    <mergeCell ref="BM58:BT58"/>
    <mergeCell ref="AN59:AP59"/>
    <mergeCell ref="AQ59:AS59"/>
    <mergeCell ref="AT59:AV59"/>
    <mergeCell ref="AW59:AY59"/>
    <mergeCell ref="AZ59:BB59"/>
    <mergeCell ref="BM59:BT59"/>
    <mergeCell ref="AN60:AP60"/>
    <mergeCell ref="AQ60:AS60"/>
    <mergeCell ref="AT58:AV58"/>
    <mergeCell ref="AW58:AY58"/>
    <mergeCell ref="AZ58:BB58"/>
    <mergeCell ref="BC58:BE60"/>
    <mergeCell ref="BF58:BH60"/>
    <mergeCell ref="BI58:BK59"/>
    <mergeCell ref="AT60:AV60"/>
    <mergeCell ref="A58:A60"/>
    <mergeCell ref="B58:B60"/>
    <mergeCell ref="C58:E60"/>
    <mergeCell ref="F58:J59"/>
    <mergeCell ref="K58:O60"/>
    <mergeCell ref="P58:P60"/>
    <mergeCell ref="Q58:S59"/>
    <mergeCell ref="T58:T60"/>
    <mergeCell ref="U58:U60"/>
    <mergeCell ref="B52:B57"/>
    <mergeCell ref="C52:E57"/>
    <mergeCell ref="F52:J54"/>
    <mergeCell ref="K52:O57"/>
    <mergeCell ref="P52:P57"/>
    <mergeCell ref="Q52:S55"/>
    <mergeCell ref="F55:H57"/>
    <mergeCell ref="I55:J57"/>
    <mergeCell ref="Q56:S57"/>
    <mergeCell ref="T52:T57"/>
    <mergeCell ref="U52:U57"/>
    <mergeCell ref="AQ58:AS58"/>
    <mergeCell ref="V58:W60"/>
    <mergeCell ref="X58:Y59"/>
    <mergeCell ref="Z58:Z59"/>
    <mergeCell ref="AA58:AA59"/>
    <mergeCell ref="AB58:AB59"/>
    <mergeCell ref="AC58:AC59"/>
    <mergeCell ref="BL52:BL57"/>
    <mergeCell ref="BM52:BT53"/>
    <mergeCell ref="X54:AA54"/>
    <mergeCell ref="AB54:AC57"/>
    <mergeCell ref="AD54:AE57"/>
    <mergeCell ref="AF54:AM54"/>
    <mergeCell ref="AN54:BE54"/>
    <mergeCell ref="BF54:BH56"/>
    <mergeCell ref="BI54:BK55"/>
    <mergeCell ref="BM54:BT57"/>
    <mergeCell ref="BF57:BH57"/>
    <mergeCell ref="AT55:AV55"/>
    <mergeCell ref="AW55:AY55"/>
    <mergeCell ref="AZ55:BB55"/>
    <mergeCell ref="BC55:BE56"/>
    <mergeCell ref="AN56:AP56"/>
    <mergeCell ref="AQ56:AS56"/>
    <mergeCell ref="AT56:AV56"/>
    <mergeCell ref="AW56:AY56"/>
    <mergeCell ref="AD58:AD59"/>
    <mergeCell ref="AE58:AE59"/>
    <mergeCell ref="AF58:AI59"/>
    <mergeCell ref="AJ58:AM59"/>
    <mergeCell ref="AN58:AP58"/>
    <mergeCell ref="V52:W57"/>
    <mergeCell ref="X52:AE53"/>
    <mergeCell ref="AF52:BH53"/>
    <mergeCell ref="BI52:BK53"/>
    <mergeCell ref="X55:Y57"/>
    <mergeCell ref="Z55:AA57"/>
    <mergeCell ref="AF55:AI56"/>
    <mergeCell ref="AJ55:AM56"/>
    <mergeCell ref="AZ56:BB56"/>
    <mergeCell ref="BI56:BK57"/>
    <mergeCell ref="AG57:AH57"/>
    <mergeCell ref="AK57:AL57"/>
    <mergeCell ref="AN57:AP57"/>
    <mergeCell ref="AQ57:AS57"/>
    <mergeCell ref="AT57:AV57"/>
    <mergeCell ref="AW57:AY57"/>
    <mergeCell ref="AZ57:BB57"/>
    <mergeCell ref="BC57:BE57"/>
    <mergeCell ref="AN55:AP55"/>
    <mergeCell ref="AQ55:AS55"/>
    <mergeCell ref="E43:BQ44"/>
    <mergeCell ref="E45:BQ45"/>
    <mergeCell ref="E46:BQ46"/>
    <mergeCell ref="E47:BI47"/>
    <mergeCell ref="B49:BQ49"/>
    <mergeCell ref="BE50:BK50"/>
    <mergeCell ref="BL50:BM50"/>
    <mergeCell ref="BN50:BS50"/>
    <mergeCell ref="BF40:BH41"/>
    <mergeCell ref="BI40:BK40"/>
    <mergeCell ref="BL40:BO41"/>
    <mergeCell ref="BP40:BT41"/>
    <mergeCell ref="AT41:AV41"/>
    <mergeCell ref="AW41:AY41"/>
    <mergeCell ref="AZ41:BB41"/>
    <mergeCell ref="BI41:BK41"/>
    <mergeCell ref="AN40:AP41"/>
    <mergeCell ref="AQ40:AS41"/>
    <mergeCell ref="AT40:AV40"/>
    <mergeCell ref="AW40:AY40"/>
    <mergeCell ref="AZ40:BB40"/>
    <mergeCell ref="BC40:BE41"/>
    <mergeCell ref="A38:A40"/>
    <mergeCell ref="BL39:BO39"/>
    <mergeCell ref="BP39:BT39"/>
    <mergeCell ref="B40:E41"/>
    <mergeCell ref="F40:J41"/>
    <mergeCell ref="Q40:Q41"/>
    <mergeCell ref="R40:R41"/>
    <mergeCell ref="AF40:AI41"/>
    <mergeCell ref="AJ40:AM41"/>
    <mergeCell ref="F37:H37"/>
    <mergeCell ref="I37:J37"/>
    <mergeCell ref="Q37:S37"/>
    <mergeCell ref="X37:Y37"/>
    <mergeCell ref="AG37:AH37"/>
    <mergeCell ref="AK37:AL37"/>
    <mergeCell ref="BL35:BL37"/>
    <mergeCell ref="BM35:BT35"/>
    <mergeCell ref="AN36:AP36"/>
    <mergeCell ref="AQ36:AS36"/>
    <mergeCell ref="AT36:AV36"/>
    <mergeCell ref="AW36:AY36"/>
    <mergeCell ref="AZ36:BB36"/>
    <mergeCell ref="BM36:BT36"/>
    <mergeCell ref="AN37:AP37"/>
    <mergeCell ref="AQ37:AS37"/>
    <mergeCell ref="AT35:AV35"/>
    <mergeCell ref="AW35:AY35"/>
    <mergeCell ref="AZ35:BB35"/>
    <mergeCell ref="BC35:BE37"/>
    <mergeCell ref="BF35:BH37"/>
    <mergeCell ref="BI35:BK36"/>
    <mergeCell ref="AT37:AV37"/>
    <mergeCell ref="AW37:AY37"/>
    <mergeCell ref="AZ37:BB37"/>
    <mergeCell ref="BI37:BK37"/>
    <mergeCell ref="AD35:AD36"/>
    <mergeCell ref="AE35:AE36"/>
    <mergeCell ref="AF35:AI36"/>
    <mergeCell ref="AJ35:AM36"/>
    <mergeCell ref="AN35:AP35"/>
    <mergeCell ref="AQ35:AS35"/>
    <mergeCell ref="V35:W37"/>
    <mergeCell ref="X35:Y36"/>
    <mergeCell ref="Z35:Z36"/>
    <mergeCell ref="AA35:AA36"/>
    <mergeCell ref="AB35:AB36"/>
    <mergeCell ref="AC35:AC36"/>
    <mergeCell ref="BM34:BT34"/>
    <mergeCell ref="AW34:AY34"/>
    <mergeCell ref="AZ34:BB34"/>
    <mergeCell ref="BI34:BK34"/>
    <mergeCell ref="BM37:BT37"/>
    <mergeCell ref="A35:A37"/>
    <mergeCell ref="B35:B37"/>
    <mergeCell ref="C35:E37"/>
    <mergeCell ref="F35:J36"/>
    <mergeCell ref="K35:O37"/>
    <mergeCell ref="P35:P37"/>
    <mergeCell ref="Q35:S36"/>
    <mergeCell ref="T35:T37"/>
    <mergeCell ref="U35:U37"/>
    <mergeCell ref="F34:H34"/>
    <mergeCell ref="I34:J34"/>
    <mergeCell ref="Q34:S34"/>
    <mergeCell ref="X34:Y34"/>
    <mergeCell ref="AG34:AH34"/>
    <mergeCell ref="AK34:AL34"/>
    <mergeCell ref="BL32:BL34"/>
    <mergeCell ref="BM32:BT32"/>
    <mergeCell ref="AN33:AP33"/>
    <mergeCell ref="AQ33:AS33"/>
    <mergeCell ref="AT33:AV33"/>
    <mergeCell ref="AW33:AY33"/>
    <mergeCell ref="AZ33:BB33"/>
    <mergeCell ref="BM33:BT33"/>
    <mergeCell ref="AN34:AP34"/>
    <mergeCell ref="AQ34:AS34"/>
    <mergeCell ref="AT32:AV32"/>
    <mergeCell ref="AW32:AY32"/>
    <mergeCell ref="AZ32:BB32"/>
    <mergeCell ref="BC32:BE34"/>
    <mergeCell ref="BF32:BH34"/>
    <mergeCell ref="BI32:BK33"/>
    <mergeCell ref="AT34:AV34"/>
    <mergeCell ref="AD32:AD33"/>
    <mergeCell ref="AE32:AE33"/>
    <mergeCell ref="AF32:AI33"/>
    <mergeCell ref="AJ32:AM33"/>
    <mergeCell ref="AN32:AP32"/>
    <mergeCell ref="AQ32:AS32"/>
    <mergeCell ref="V32:W34"/>
    <mergeCell ref="X32:Y33"/>
    <mergeCell ref="Z32:Z33"/>
    <mergeCell ref="AA32:AA33"/>
    <mergeCell ref="AB32:AB33"/>
    <mergeCell ref="AC32:AC33"/>
    <mergeCell ref="BM31:BT31"/>
    <mergeCell ref="A32:A34"/>
    <mergeCell ref="B32:B34"/>
    <mergeCell ref="C32:E34"/>
    <mergeCell ref="F32:J33"/>
    <mergeCell ref="K32:O34"/>
    <mergeCell ref="P32:P34"/>
    <mergeCell ref="Q32:S33"/>
    <mergeCell ref="T32:T34"/>
    <mergeCell ref="U32:U34"/>
    <mergeCell ref="F31:H31"/>
    <mergeCell ref="I31:J31"/>
    <mergeCell ref="Q31:S31"/>
    <mergeCell ref="X31:Y31"/>
    <mergeCell ref="AG31:AH31"/>
    <mergeCell ref="AK31:AL31"/>
    <mergeCell ref="BL29:BL31"/>
    <mergeCell ref="BM29:BT29"/>
    <mergeCell ref="AN30:AP30"/>
    <mergeCell ref="AQ30:AS30"/>
    <mergeCell ref="AT30:AV30"/>
    <mergeCell ref="AW30:AY30"/>
    <mergeCell ref="AZ30:BB30"/>
    <mergeCell ref="BM30:BT30"/>
    <mergeCell ref="AN31:AP31"/>
    <mergeCell ref="AQ31:AS31"/>
    <mergeCell ref="AT29:AV29"/>
    <mergeCell ref="AW29:AY29"/>
    <mergeCell ref="AZ29:BB29"/>
    <mergeCell ref="BC29:BE31"/>
    <mergeCell ref="BF29:BH31"/>
    <mergeCell ref="BI29:BK30"/>
    <mergeCell ref="AT31:AV31"/>
    <mergeCell ref="AW31:AY31"/>
    <mergeCell ref="AZ31:BB31"/>
    <mergeCell ref="BI31:BK31"/>
    <mergeCell ref="AD29:AD30"/>
    <mergeCell ref="AE29:AE30"/>
    <mergeCell ref="AF29:AI30"/>
    <mergeCell ref="AJ29:AM30"/>
    <mergeCell ref="AN29:AP29"/>
    <mergeCell ref="AQ29:AS29"/>
    <mergeCell ref="V29:W31"/>
    <mergeCell ref="X29:Y30"/>
    <mergeCell ref="Z29:Z30"/>
    <mergeCell ref="AA29:AA30"/>
    <mergeCell ref="AB29:AB30"/>
    <mergeCell ref="AC29:AC30"/>
    <mergeCell ref="BM28:BT28"/>
    <mergeCell ref="A29:A31"/>
    <mergeCell ref="B29:B31"/>
    <mergeCell ref="C29:E31"/>
    <mergeCell ref="F29:J30"/>
    <mergeCell ref="K29:O31"/>
    <mergeCell ref="P29:P31"/>
    <mergeCell ref="Q29:S30"/>
    <mergeCell ref="T29:T31"/>
    <mergeCell ref="U29:U31"/>
    <mergeCell ref="F28:H28"/>
    <mergeCell ref="I28:J28"/>
    <mergeCell ref="Q28:S28"/>
    <mergeCell ref="X28:Y28"/>
    <mergeCell ref="AG28:AH28"/>
    <mergeCell ref="AK28:AL28"/>
    <mergeCell ref="BL26:BL28"/>
    <mergeCell ref="BM26:BT26"/>
    <mergeCell ref="AN27:AP27"/>
    <mergeCell ref="AQ27:AS27"/>
    <mergeCell ref="AT27:AV27"/>
    <mergeCell ref="AW27:AY27"/>
    <mergeCell ref="AZ27:BB27"/>
    <mergeCell ref="BM27:BT27"/>
    <mergeCell ref="AN28:AP28"/>
    <mergeCell ref="AQ28:AS28"/>
    <mergeCell ref="AW26:AY26"/>
    <mergeCell ref="AZ26:BB26"/>
    <mergeCell ref="BC26:BE28"/>
    <mergeCell ref="BF26:BH28"/>
    <mergeCell ref="BI26:BK27"/>
    <mergeCell ref="AT28:AV28"/>
    <mergeCell ref="AW28:AY28"/>
    <mergeCell ref="AZ28:BB28"/>
    <mergeCell ref="BI28:BK28"/>
    <mergeCell ref="AD26:AD27"/>
    <mergeCell ref="AE26:AE27"/>
    <mergeCell ref="AF26:AI27"/>
    <mergeCell ref="AJ26:AM27"/>
    <mergeCell ref="AN26:AP26"/>
    <mergeCell ref="AQ26:AS26"/>
    <mergeCell ref="V26:W28"/>
    <mergeCell ref="X26:Y27"/>
    <mergeCell ref="Z26:Z27"/>
    <mergeCell ref="AA26:AA27"/>
    <mergeCell ref="AB26:AB27"/>
    <mergeCell ref="AC26:AC27"/>
    <mergeCell ref="A26:A28"/>
    <mergeCell ref="B26:B28"/>
    <mergeCell ref="C26:E28"/>
    <mergeCell ref="F26:J27"/>
    <mergeCell ref="K26:O28"/>
    <mergeCell ref="P26:P28"/>
    <mergeCell ref="Q26:S27"/>
    <mergeCell ref="T26:T28"/>
    <mergeCell ref="U26:U28"/>
    <mergeCell ref="F25:H25"/>
    <mergeCell ref="I25:J25"/>
    <mergeCell ref="Q25:S25"/>
    <mergeCell ref="X25:Y25"/>
    <mergeCell ref="AG25:AH25"/>
    <mergeCell ref="AK25:AL25"/>
    <mergeCell ref="BL23:BL25"/>
    <mergeCell ref="BM23:BT23"/>
    <mergeCell ref="AN24:AP24"/>
    <mergeCell ref="AQ24:AS24"/>
    <mergeCell ref="AT24:AV24"/>
    <mergeCell ref="AW24:AY24"/>
    <mergeCell ref="AZ24:BB24"/>
    <mergeCell ref="BM24:BT24"/>
    <mergeCell ref="AN25:AP25"/>
    <mergeCell ref="AQ25:AS25"/>
    <mergeCell ref="AT23:AV23"/>
    <mergeCell ref="AW23:AY23"/>
    <mergeCell ref="AZ23:BB23"/>
    <mergeCell ref="BC23:BE25"/>
    <mergeCell ref="BF23:BH25"/>
    <mergeCell ref="BI23:BK24"/>
    <mergeCell ref="AT26:AV26"/>
    <mergeCell ref="BM22:BT22"/>
    <mergeCell ref="AW22:AY22"/>
    <mergeCell ref="AZ22:BB22"/>
    <mergeCell ref="BI22:BK22"/>
    <mergeCell ref="BM25:BT25"/>
    <mergeCell ref="V20:W22"/>
    <mergeCell ref="X20:Y21"/>
    <mergeCell ref="Z20:Z21"/>
    <mergeCell ref="AA20:AA21"/>
    <mergeCell ref="AB20:AB21"/>
    <mergeCell ref="AC20:AC21"/>
    <mergeCell ref="BL20:BL22"/>
    <mergeCell ref="BM20:BT20"/>
    <mergeCell ref="AN21:AP21"/>
    <mergeCell ref="AQ21:AS21"/>
    <mergeCell ref="AT21:AV21"/>
    <mergeCell ref="AW21:AY21"/>
    <mergeCell ref="AZ21:BB21"/>
    <mergeCell ref="BM21:BT21"/>
    <mergeCell ref="AN22:AP22"/>
    <mergeCell ref="AQ22:AS22"/>
    <mergeCell ref="AT20:AV20"/>
    <mergeCell ref="AW20:AY20"/>
    <mergeCell ref="AZ20:BB20"/>
    <mergeCell ref="AJ23:AM24"/>
    <mergeCell ref="AN23:AP23"/>
    <mergeCell ref="AQ23:AS23"/>
    <mergeCell ref="V23:W25"/>
    <mergeCell ref="X23:Y24"/>
    <mergeCell ref="Z23:Z24"/>
    <mergeCell ref="AA23:AA24"/>
    <mergeCell ref="AB23:AB24"/>
    <mergeCell ref="BC20:BE22"/>
    <mergeCell ref="BF20:BH22"/>
    <mergeCell ref="BI20:BK21"/>
    <mergeCell ref="AT22:AV22"/>
    <mergeCell ref="AQ18:AS18"/>
    <mergeCell ref="AW17:AY17"/>
    <mergeCell ref="AZ17:BB17"/>
    <mergeCell ref="BC17:BE19"/>
    <mergeCell ref="BF17:BH19"/>
    <mergeCell ref="BI17:BK18"/>
    <mergeCell ref="AT19:AV19"/>
    <mergeCell ref="AW19:AY19"/>
    <mergeCell ref="AZ19:BB19"/>
    <mergeCell ref="BI19:BK19"/>
    <mergeCell ref="AD17:AD18"/>
    <mergeCell ref="AE17:AE18"/>
    <mergeCell ref="AF17:AI18"/>
    <mergeCell ref="AK22:AL22"/>
    <mergeCell ref="AC23:AC24"/>
    <mergeCell ref="A23:A25"/>
    <mergeCell ref="B23:B25"/>
    <mergeCell ref="C23:E25"/>
    <mergeCell ref="F23:J24"/>
    <mergeCell ref="K23:O25"/>
    <mergeCell ref="P23:P25"/>
    <mergeCell ref="Q23:S24"/>
    <mergeCell ref="T23:T25"/>
    <mergeCell ref="U23:U25"/>
    <mergeCell ref="F22:H22"/>
    <mergeCell ref="I22:J22"/>
    <mergeCell ref="Q22:S22"/>
    <mergeCell ref="X22:Y22"/>
    <mergeCell ref="AG22:AH22"/>
    <mergeCell ref="I19:J19"/>
    <mergeCell ref="Q19:S19"/>
    <mergeCell ref="X19:Y19"/>
    <mergeCell ref="AG19:AH19"/>
    <mergeCell ref="AD23:AD24"/>
    <mergeCell ref="AE23:AE24"/>
    <mergeCell ref="AF23:AI24"/>
    <mergeCell ref="V17:W19"/>
    <mergeCell ref="X17:Y18"/>
    <mergeCell ref="Z17:Z18"/>
    <mergeCell ref="AA17:AA18"/>
    <mergeCell ref="AB17:AB18"/>
    <mergeCell ref="AT25:AV25"/>
    <mergeCell ref="AW25:AY25"/>
    <mergeCell ref="AZ25:BB25"/>
    <mergeCell ref="BI25:BK25"/>
    <mergeCell ref="AD20:AD21"/>
    <mergeCell ref="AE20:AE21"/>
    <mergeCell ref="AF20:AI21"/>
    <mergeCell ref="AJ20:AM21"/>
    <mergeCell ref="AN20:AP20"/>
    <mergeCell ref="AQ20:AS20"/>
    <mergeCell ref="A17:A19"/>
    <mergeCell ref="B17:B19"/>
    <mergeCell ref="C17:E19"/>
    <mergeCell ref="F17:J18"/>
    <mergeCell ref="K17:O19"/>
    <mergeCell ref="P17:P19"/>
    <mergeCell ref="Q17:S18"/>
    <mergeCell ref="T17:T19"/>
    <mergeCell ref="U17:U19"/>
    <mergeCell ref="AN19:AP19"/>
    <mergeCell ref="AQ19:AS19"/>
    <mergeCell ref="A20:A22"/>
    <mergeCell ref="B20:B22"/>
    <mergeCell ref="C20:E22"/>
    <mergeCell ref="F20:J21"/>
    <mergeCell ref="K20:O22"/>
    <mergeCell ref="P20:P22"/>
    <mergeCell ref="Q20:S21"/>
    <mergeCell ref="T20:T22"/>
    <mergeCell ref="U20:U22"/>
    <mergeCell ref="F19:H19"/>
    <mergeCell ref="AK19:AL19"/>
    <mergeCell ref="AN16:AP16"/>
    <mergeCell ref="AQ16:AS16"/>
    <mergeCell ref="AT18:AV18"/>
    <mergeCell ref="AW18:AY18"/>
    <mergeCell ref="AZ18:BB18"/>
    <mergeCell ref="BM18:BT18"/>
    <mergeCell ref="AT17:AV17"/>
    <mergeCell ref="AD14:AD15"/>
    <mergeCell ref="AE14:AE15"/>
    <mergeCell ref="AF14:AI15"/>
    <mergeCell ref="AJ14:AM15"/>
    <mergeCell ref="AN14:AP14"/>
    <mergeCell ref="AQ14:AS14"/>
    <mergeCell ref="V14:W16"/>
    <mergeCell ref="X14:Y15"/>
    <mergeCell ref="Z14:Z15"/>
    <mergeCell ref="AA14:AA15"/>
    <mergeCell ref="AB14:AB15"/>
    <mergeCell ref="AC17:AC18"/>
    <mergeCell ref="AJ17:AM18"/>
    <mergeCell ref="AN17:AP17"/>
    <mergeCell ref="AQ17:AS17"/>
    <mergeCell ref="AC14:AC15"/>
    <mergeCell ref="AK16:AL16"/>
    <mergeCell ref="AN15:AP15"/>
    <mergeCell ref="AQ15:AS15"/>
    <mergeCell ref="BM12:BT12"/>
    <mergeCell ref="AW11:AY11"/>
    <mergeCell ref="AZ11:BB11"/>
    <mergeCell ref="BC11:BE13"/>
    <mergeCell ref="BF11:BH13"/>
    <mergeCell ref="BI11:BK12"/>
    <mergeCell ref="BL11:BL13"/>
    <mergeCell ref="AT14:AV14"/>
    <mergeCell ref="AW14:AY14"/>
    <mergeCell ref="AZ14:BB14"/>
    <mergeCell ref="BC14:BE16"/>
    <mergeCell ref="BF14:BH16"/>
    <mergeCell ref="BI14:BK15"/>
    <mergeCell ref="AT16:AV16"/>
    <mergeCell ref="AW16:AY16"/>
    <mergeCell ref="AZ16:BB16"/>
    <mergeCell ref="BI16:BK16"/>
    <mergeCell ref="BM16:BT16"/>
    <mergeCell ref="BL14:BL16"/>
    <mergeCell ref="BM14:BT14"/>
    <mergeCell ref="AT15:AV15"/>
    <mergeCell ref="AW15:AY15"/>
    <mergeCell ref="AZ15:BB15"/>
    <mergeCell ref="BM15:BT15"/>
    <mergeCell ref="BM19:BT19"/>
    <mergeCell ref="BL17:BL19"/>
    <mergeCell ref="BM17:BT17"/>
    <mergeCell ref="AN18:AP18"/>
    <mergeCell ref="X16:Y16"/>
    <mergeCell ref="B11:B13"/>
    <mergeCell ref="C11:E13"/>
    <mergeCell ref="F11:J12"/>
    <mergeCell ref="P11:P13"/>
    <mergeCell ref="Q11:S12"/>
    <mergeCell ref="T11:T13"/>
    <mergeCell ref="F13:H13"/>
    <mergeCell ref="I13:J13"/>
    <mergeCell ref="Q13:S13"/>
    <mergeCell ref="BM13:BT13"/>
    <mergeCell ref="A14:A16"/>
    <mergeCell ref="B14:B16"/>
    <mergeCell ref="C14:E16"/>
    <mergeCell ref="F14:J15"/>
    <mergeCell ref="K14:O16"/>
    <mergeCell ref="P14:P16"/>
    <mergeCell ref="Q14:S15"/>
    <mergeCell ref="T14:T16"/>
    <mergeCell ref="U14:U16"/>
    <mergeCell ref="AG13:AH13"/>
    <mergeCell ref="AK13:AL13"/>
    <mergeCell ref="AN13:AP13"/>
    <mergeCell ref="AQ13:AS13"/>
    <mergeCell ref="AT13:AV13"/>
    <mergeCell ref="AW13:AY13"/>
    <mergeCell ref="BM11:BT11"/>
    <mergeCell ref="AN11:AP11"/>
    <mergeCell ref="F16:H16"/>
    <mergeCell ref="I16:J16"/>
    <mergeCell ref="Q16:S16"/>
    <mergeCell ref="AG16:AH16"/>
    <mergeCell ref="AQ11:AS11"/>
    <mergeCell ref="AT11:AV11"/>
    <mergeCell ref="U11:U13"/>
    <mergeCell ref="V11:W13"/>
    <mergeCell ref="X11:Y12"/>
    <mergeCell ref="Z11:Z12"/>
    <mergeCell ref="AA11:AA12"/>
    <mergeCell ref="AB11:AB12"/>
    <mergeCell ref="X13:Y13"/>
    <mergeCell ref="AW12:AY12"/>
    <mergeCell ref="AZ12:BB12"/>
    <mergeCell ref="U5:U10"/>
    <mergeCell ref="V5:W10"/>
    <mergeCell ref="X5:AE6"/>
    <mergeCell ref="AF12:AI12"/>
    <mergeCell ref="AJ12:AM12"/>
    <mergeCell ref="AN12:AP12"/>
    <mergeCell ref="AQ12:AS12"/>
    <mergeCell ref="AT12:AV12"/>
    <mergeCell ref="X7:AA7"/>
    <mergeCell ref="AB7:AC10"/>
    <mergeCell ref="AD7:AE10"/>
    <mergeCell ref="AF7:AM7"/>
    <mergeCell ref="AN7:BE7"/>
    <mergeCell ref="AG10:AH10"/>
    <mergeCell ref="AK10:AL10"/>
    <mergeCell ref="AN10:AP10"/>
    <mergeCell ref="AQ10:AS10"/>
    <mergeCell ref="BV3:BZ3"/>
    <mergeCell ref="A5:A13"/>
    <mergeCell ref="B5:B10"/>
    <mergeCell ref="C5:E10"/>
    <mergeCell ref="F5:J7"/>
    <mergeCell ref="K5:O10"/>
    <mergeCell ref="BM7:BT10"/>
    <mergeCell ref="F8:H10"/>
    <mergeCell ref="I8:J10"/>
    <mergeCell ref="X8:Y10"/>
    <mergeCell ref="Z8:AA10"/>
    <mergeCell ref="AF8:AI9"/>
    <mergeCell ref="AJ8:AM9"/>
    <mergeCell ref="AN8:AP8"/>
    <mergeCell ref="AQ8:AS8"/>
    <mergeCell ref="AF5:BH6"/>
    <mergeCell ref="BI5:BK6"/>
    <mergeCell ref="BL5:BL10"/>
    <mergeCell ref="BM5:BT6"/>
    <mergeCell ref="Q9:S10"/>
    <mergeCell ref="AN9:AP9"/>
    <mergeCell ref="AQ9:AS9"/>
    <mergeCell ref="AT9:AV9"/>
    <mergeCell ref="AW9:AY9"/>
    <mergeCell ref="AZ9:BB9"/>
    <mergeCell ref="BI7:BK8"/>
    <mergeCell ref="AZ13:BB13"/>
    <mergeCell ref="BI13:BK13"/>
    <mergeCell ref="K12:O13"/>
    <mergeCell ref="AC11:AC12"/>
    <mergeCell ref="AD11:AD12"/>
    <mergeCell ref="AE11:AE12"/>
    <mergeCell ref="BF7:BH9"/>
    <mergeCell ref="P5:P10"/>
    <mergeCell ref="Q5:S8"/>
    <mergeCell ref="T5:T10"/>
    <mergeCell ref="AT10:AV10"/>
    <mergeCell ref="AW10:AY10"/>
    <mergeCell ref="AZ10:BB10"/>
    <mergeCell ref="BC10:BE10"/>
    <mergeCell ref="BF10:BH10"/>
    <mergeCell ref="AT8:AV8"/>
    <mergeCell ref="AW8:AY8"/>
    <mergeCell ref="AZ8:BB8"/>
    <mergeCell ref="BC8:BE9"/>
    <mergeCell ref="B2:BQ2"/>
    <mergeCell ref="BE3:BK3"/>
    <mergeCell ref="BL3:BM3"/>
    <mergeCell ref="BN3:BS3"/>
    <mergeCell ref="BI9:BK10"/>
  </mergeCells>
  <phoneticPr fontId="2"/>
  <dataValidations count="8">
    <dataValidation type="list" allowBlank="1" showInputMessage="1" showErrorMessage="1" sqref="C11:E37 C58:E84 C107:E133 C157:E183">
      <formula1>"分園,その他の事業"</formula1>
    </dataValidation>
    <dataValidation type="list" allowBlank="1" showInputMessage="1" showErrorMessage="1" sqref="F13:H13 F19:H19 F22:H22 F25:H25 F16:H16 F28:H28 F31:H31 F34:H34 F37:H37 F60:H60 F63:H63 F66:H66 F69:H69 F72:H72 F75:H75 F78:H78 F81:H81 F84:H84 F109:H109 F112:H112 F115:H115 F118:H118 F121:H121 F124:H124 F127:H127 F130:H130 F133:H133 F159:H159 F162:H162 F165:H165 F168:H168 F171:H171 F174:H174 F177:H177 F180:H180 F183:H183">
      <formula1>"　,常勤,短時間"</formula1>
    </dataValidation>
    <dataValidation type="list" allowBlank="1" showInputMessage="1" showErrorMessage="1" sqref="F128:J129 F32:J33 F79:J80 F23:J24 F17:J18 F20:J21 F14:J15 F11:J12 F26:J27 F29:J30 F35:J36 F58:J59 F61:J62 F64:J65 F67:J68 F70:J71 F73:J74 F76:J77 F82:J83 F107:J108 F110:J111 F113:J114 F116:J117 F119:J120 F122:J123 F125:J126 F131:J132 F157:J158 F160:J161 F163:J164 F166:J167 F169:J170 F172:J173 F175:J176 F178:J179 F181:J182">
      <formula1>"主任保育士,副主任保育士,保育士,幼稚園教諭"</formula1>
    </dataValidation>
    <dataValidation type="list" allowBlank="1" showInputMessage="1" showErrorMessage="1" sqref="S134:T135 V11:W37 S38:T39 V58:W84 S85:T86 S98:T98 V107:W133 V157:W183 S184:T185">
      <formula1>"　,大学院,大学,短大,専門学校,高校,中学校,特別支援学校"</formula1>
    </dataValidation>
    <dataValidation type="list" allowBlank="1" showInputMessage="1" showErrorMessage="1" sqref="BL58:BL84 BL107:BL133 BL11:BL37 BL157:BL183">
      <formula1>"　,◯,×"</formula1>
    </dataValidation>
    <dataValidation type="list" allowBlank="1" showInputMessage="1" showErrorMessage="1" sqref="C140:E140 C91:E91 C190:E190">
      <formula1>"　,副園長,主任保育士,副主任保育士,保育士,幼稚園教諭,看護師"</formula1>
    </dataValidation>
    <dataValidation type="list" allowBlank="1" showInputMessage="1" showErrorMessage="1" sqref="Q40:R41 T58:U84 Q87:Q90 Q136:R140 T11:U37 T107:U133 T157:U183 R87:R91 Q186:R190">
      <formula1>"　,○"</formula1>
    </dataValidation>
    <dataValidation type="list" allowBlank="1" showInputMessage="1" showErrorMessage="1" sqref="BL3:BM3 BL50:BM50 BL99:BM99 BL149:BM149">
      <formula1>"6,7,8,9,10,11,12,1,2,3"</formula1>
    </dataValidation>
  </dataValidations>
  <hyperlinks>
    <hyperlink ref="BV3" location="目次!A1" display="目次に戻る"/>
  </hyperlinks>
  <pageMargins left="0.31496062992125984" right="0.31496062992125984" top="0.74803149606299213" bottom="0.15748031496062992" header="0.31496062992125984" footer="0"/>
  <pageSetup paperSize="9" scale="89" orientation="landscape" r:id="rId1"/>
  <rowBreaks count="3" manualBreakCount="3">
    <brk id="48" min="1" max="71" man="1"/>
    <brk id="97" min="1" max="71" man="1"/>
    <brk id="146" min="1" max="71" man="1"/>
  </rowBreak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Y177"/>
  <sheetViews>
    <sheetView showGridLines="0" view="pageBreakPreview" zoomScaleNormal="100" zoomScaleSheetLayoutView="100" workbookViewId="0"/>
  </sheetViews>
  <sheetFormatPr defaultColWidth="8" defaultRowHeight="12"/>
  <cols>
    <col min="1" max="1" width="3.125" style="5" customWidth="1"/>
    <col min="2" max="2" width="2.375" style="5" customWidth="1"/>
    <col min="3" max="5" width="2.125" style="5" customWidth="1"/>
    <col min="6" max="15" width="2" style="5" customWidth="1"/>
    <col min="16" max="18" width="2.625" style="5" customWidth="1"/>
    <col min="19" max="21" width="2.125" style="5" customWidth="1"/>
    <col min="22" max="22" width="1.875" style="5" customWidth="1"/>
    <col min="23" max="24" width="2.625" style="5" customWidth="1"/>
    <col min="25" max="25" width="2.125" style="5" customWidth="1"/>
    <col min="26" max="26" width="2.625" style="5" customWidth="1"/>
    <col min="27" max="27" width="2.125" style="5" customWidth="1"/>
    <col min="28" max="28" width="2.625" style="5" customWidth="1"/>
    <col min="29" max="29" width="2.125" style="5" customWidth="1"/>
    <col min="30" max="30" width="2.625" style="5" customWidth="1"/>
    <col min="31" max="38" width="2.125" style="5" customWidth="1"/>
    <col min="39" max="53" width="2" style="5" customWidth="1"/>
    <col min="54" max="54" width="2.625" style="5" customWidth="1"/>
    <col min="55" max="56" width="2" style="5" customWidth="1"/>
    <col min="57" max="57" width="2.625" style="5" customWidth="1"/>
    <col min="58" max="60" width="2.125" style="5" customWidth="1"/>
    <col min="61" max="62" width="1.875" style="5" customWidth="1"/>
    <col min="63" max="63" width="2.5" style="5" bestFit="1" customWidth="1"/>
    <col min="64" max="64" width="2.125" style="5" customWidth="1"/>
    <col min="65" max="71" width="2.125" style="788" customWidth="1"/>
    <col min="72" max="72" width="1.125" style="788" customWidth="1"/>
    <col min="73" max="75" width="2.125" style="5" customWidth="1"/>
    <col min="76" max="16384" width="8" style="5"/>
  </cols>
  <sheetData>
    <row r="2" spans="2:77" ht="14.1" customHeight="1">
      <c r="B2" s="1872" t="s">
        <v>1267</v>
      </c>
      <c r="C2" s="1872"/>
      <c r="D2" s="1872"/>
      <c r="E2" s="1872"/>
      <c r="F2" s="2025"/>
      <c r="G2" s="2025"/>
      <c r="H2" s="2025"/>
      <c r="I2" s="2025"/>
      <c r="J2" s="2025"/>
      <c r="K2" s="2025"/>
      <c r="L2" s="2025"/>
      <c r="M2" s="2025"/>
      <c r="N2" s="2025"/>
      <c r="O2" s="2025"/>
      <c r="P2" s="2025"/>
      <c r="Q2" s="2025"/>
      <c r="R2" s="2025"/>
      <c r="S2" s="2025"/>
      <c r="T2" s="2025"/>
      <c r="U2" s="2025"/>
      <c r="V2" s="2025"/>
      <c r="W2" s="2025"/>
      <c r="X2" s="2025"/>
      <c r="Y2" s="2025"/>
      <c r="Z2" s="2025"/>
      <c r="AA2" s="2025"/>
      <c r="AB2" s="2025"/>
      <c r="AC2" s="2025"/>
      <c r="AD2" s="2025"/>
      <c r="AE2" s="2025"/>
      <c r="AF2" s="2025"/>
      <c r="AG2" s="2025"/>
      <c r="AH2" s="2025"/>
      <c r="AI2" s="2025"/>
      <c r="AJ2" s="2025"/>
      <c r="AK2" s="2025"/>
      <c r="AL2" s="2025"/>
      <c r="AM2" s="2025"/>
      <c r="AN2" s="2025"/>
      <c r="AO2" s="2025"/>
      <c r="AP2" s="2025"/>
      <c r="AQ2" s="2025"/>
      <c r="AR2" s="2025"/>
      <c r="AS2" s="2025"/>
      <c r="AT2" s="2025"/>
      <c r="AU2" s="2025"/>
      <c r="AV2" s="2025"/>
      <c r="AW2" s="2025"/>
      <c r="AX2" s="2025"/>
      <c r="AY2" s="2025"/>
      <c r="AZ2" s="2025"/>
      <c r="BA2" s="2025"/>
      <c r="BB2" s="2025"/>
      <c r="BC2" s="2025"/>
      <c r="BD2" s="2025"/>
      <c r="BE2" s="2025"/>
      <c r="BF2" s="2025"/>
      <c r="BG2" s="2025"/>
      <c r="BH2" s="2025"/>
      <c r="BI2" s="2025"/>
      <c r="BJ2" s="2025"/>
      <c r="BK2" s="2025"/>
      <c r="BL2" s="2025"/>
      <c r="BM2" s="2025"/>
      <c r="BN2" s="2025"/>
      <c r="BO2" s="2025"/>
      <c r="BP2" s="2025"/>
      <c r="BQ2" s="2025"/>
      <c r="BR2" s="2025"/>
      <c r="BS2" s="2025"/>
      <c r="BT2" s="2025"/>
      <c r="BU2" s="1837" t="s">
        <v>769</v>
      </c>
      <c r="BV2" s="1837"/>
      <c r="BW2" s="1837"/>
      <c r="BX2" s="1837"/>
      <c r="BY2" s="1837"/>
    </row>
    <row r="3" spans="2:77" ht="14.1" customHeight="1">
      <c r="B3" s="142" t="s">
        <v>1426</v>
      </c>
      <c r="C3" s="142"/>
      <c r="D3" s="142"/>
      <c r="E3" s="142"/>
      <c r="F3" s="142"/>
      <c r="G3" s="142"/>
      <c r="H3" s="142"/>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BE3" s="3201" t="s">
        <v>557</v>
      </c>
      <c r="BF3" s="3201"/>
      <c r="BG3" s="3201"/>
      <c r="BH3" s="3201"/>
      <c r="BI3" s="3201"/>
      <c r="BJ3" s="3201"/>
      <c r="BK3" s="3201"/>
      <c r="BL3" s="3202"/>
      <c r="BM3" s="3202"/>
      <c r="BN3" s="3203" t="s">
        <v>542</v>
      </c>
      <c r="BO3" s="3203"/>
      <c r="BP3" s="3203"/>
      <c r="BQ3" s="3203"/>
      <c r="BR3" s="3203"/>
      <c r="BS3" s="3203"/>
    </row>
    <row r="4" spans="2:77" ht="6.95" customHeight="1" thickBot="1">
      <c r="B4" s="142"/>
      <c r="C4" s="142"/>
      <c r="D4" s="142"/>
      <c r="E4" s="142"/>
      <c r="F4" s="142"/>
      <c r="G4" s="142"/>
      <c r="H4" s="142"/>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row>
    <row r="5" spans="2:77" s="40" customFormat="1" ht="12.95" customHeight="1">
      <c r="B5" s="3212" t="s">
        <v>1142</v>
      </c>
      <c r="C5" s="3177" t="s">
        <v>1376</v>
      </c>
      <c r="D5" s="3178"/>
      <c r="E5" s="3179"/>
      <c r="F5" s="3218" t="s">
        <v>34</v>
      </c>
      <c r="G5" s="3219"/>
      <c r="H5" s="3219"/>
      <c r="I5" s="3219"/>
      <c r="J5" s="3220"/>
      <c r="K5" s="3224" t="s">
        <v>1143</v>
      </c>
      <c r="L5" s="3225"/>
      <c r="M5" s="3225"/>
      <c r="N5" s="3225"/>
      <c r="O5" s="3226"/>
      <c r="P5" s="3174" t="s">
        <v>1221</v>
      </c>
      <c r="Q5" s="3174" t="s">
        <v>1222</v>
      </c>
      <c r="R5" s="3177" t="s">
        <v>1223</v>
      </c>
      <c r="S5" s="3178"/>
      <c r="T5" s="3179"/>
      <c r="U5" s="3331" t="s">
        <v>1148</v>
      </c>
      <c r="V5" s="3332"/>
      <c r="W5" s="3224" t="s">
        <v>1224</v>
      </c>
      <c r="X5" s="3225"/>
      <c r="Y5" s="3225"/>
      <c r="Z5" s="3225"/>
      <c r="AA5" s="3225"/>
      <c r="AB5" s="3225"/>
      <c r="AC5" s="3225"/>
      <c r="AD5" s="3249"/>
      <c r="AE5" s="3248" t="s">
        <v>1150</v>
      </c>
      <c r="AF5" s="3225"/>
      <c r="AG5" s="3225"/>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49"/>
      <c r="BH5" s="3252" t="s">
        <v>1151</v>
      </c>
      <c r="BI5" s="3253"/>
      <c r="BJ5" s="3746"/>
      <c r="BK5" s="3256" t="s">
        <v>1152</v>
      </c>
      <c r="BL5" s="3805" t="s">
        <v>1153</v>
      </c>
      <c r="BM5" s="3806"/>
      <c r="BN5" s="3806"/>
      <c r="BO5" s="3806"/>
      <c r="BP5" s="3806"/>
      <c r="BQ5" s="3806"/>
      <c r="BR5" s="3806"/>
      <c r="BS5" s="3807"/>
    </row>
    <row r="6" spans="2:77" s="40" customFormat="1" ht="12.95" customHeight="1">
      <c r="B6" s="3213"/>
      <c r="C6" s="3180"/>
      <c r="D6" s="3181"/>
      <c r="E6" s="3182"/>
      <c r="F6" s="3221"/>
      <c r="G6" s="3222"/>
      <c r="H6" s="3222"/>
      <c r="I6" s="3222"/>
      <c r="J6" s="3223"/>
      <c r="K6" s="2497"/>
      <c r="L6" s="2498"/>
      <c r="M6" s="2498"/>
      <c r="N6" s="2498"/>
      <c r="O6" s="2499"/>
      <c r="P6" s="3175"/>
      <c r="Q6" s="3175"/>
      <c r="R6" s="3180"/>
      <c r="S6" s="3181"/>
      <c r="T6" s="3182"/>
      <c r="U6" s="3333"/>
      <c r="V6" s="3334"/>
      <c r="W6" s="2500"/>
      <c r="X6" s="2501"/>
      <c r="Y6" s="2501"/>
      <c r="Z6" s="2501"/>
      <c r="AA6" s="2501"/>
      <c r="AB6" s="2501"/>
      <c r="AC6" s="2501"/>
      <c r="AD6" s="3251"/>
      <c r="AE6" s="3250"/>
      <c r="AF6" s="2501"/>
      <c r="AG6" s="2501"/>
      <c r="AH6" s="2501"/>
      <c r="AI6" s="2501"/>
      <c r="AJ6" s="2501"/>
      <c r="AK6" s="2501"/>
      <c r="AL6" s="2501"/>
      <c r="AM6" s="2501"/>
      <c r="AN6" s="2501"/>
      <c r="AO6" s="2501"/>
      <c r="AP6" s="2501"/>
      <c r="AQ6" s="2501"/>
      <c r="AR6" s="2501"/>
      <c r="AS6" s="2501"/>
      <c r="AT6" s="2501"/>
      <c r="AU6" s="2501"/>
      <c r="AV6" s="2501"/>
      <c r="AW6" s="2501"/>
      <c r="AX6" s="2501"/>
      <c r="AY6" s="2501"/>
      <c r="AZ6" s="2501"/>
      <c r="BA6" s="2501"/>
      <c r="BB6" s="2501"/>
      <c r="BC6" s="2501"/>
      <c r="BD6" s="2501"/>
      <c r="BE6" s="2501"/>
      <c r="BF6" s="2501"/>
      <c r="BG6" s="3251"/>
      <c r="BH6" s="3747"/>
      <c r="BI6" s="3748"/>
      <c r="BJ6" s="3749"/>
      <c r="BK6" s="3803"/>
      <c r="BL6" s="3808"/>
      <c r="BM6" s="3809"/>
      <c r="BN6" s="3809"/>
      <c r="BO6" s="3809"/>
      <c r="BP6" s="3809"/>
      <c r="BQ6" s="3809"/>
      <c r="BR6" s="3809"/>
      <c r="BS6" s="3810"/>
    </row>
    <row r="7" spans="2:77" s="40" customFormat="1" ht="15" customHeight="1">
      <c r="B7" s="3213"/>
      <c r="C7" s="3180"/>
      <c r="D7" s="3181"/>
      <c r="E7" s="3182"/>
      <c r="F7" s="3221"/>
      <c r="G7" s="3222"/>
      <c r="H7" s="3222"/>
      <c r="I7" s="3222"/>
      <c r="J7" s="3223"/>
      <c r="K7" s="2497"/>
      <c r="L7" s="2498"/>
      <c r="M7" s="2498"/>
      <c r="N7" s="2498"/>
      <c r="O7" s="2499"/>
      <c r="P7" s="3175"/>
      <c r="Q7" s="3175"/>
      <c r="R7" s="3180"/>
      <c r="S7" s="3181"/>
      <c r="T7" s="3182"/>
      <c r="U7" s="3333"/>
      <c r="V7" s="3334"/>
      <c r="W7" s="3344" t="s">
        <v>1154</v>
      </c>
      <c r="X7" s="3345"/>
      <c r="Y7" s="3345"/>
      <c r="Z7" s="3346"/>
      <c r="AA7" s="3347" t="s">
        <v>1155</v>
      </c>
      <c r="AB7" s="3348"/>
      <c r="AC7" s="3198" t="s">
        <v>1225</v>
      </c>
      <c r="AD7" s="3811"/>
      <c r="AE7" s="3356" t="s">
        <v>1157</v>
      </c>
      <c r="AF7" s="2952"/>
      <c r="AG7" s="2952"/>
      <c r="AH7" s="2952"/>
      <c r="AI7" s="2952"/>
      <c r="AJ7" s="2952"/>
      <c r="AK7" s="2952"/>
      <c r="AL7" s="2953"/>
      <c r="AM7" s="2951" t="s">
        <v>1158</v>
      </c>
      <c r="AN7" s="2952"/>
      <c r="AO7" s="2952"/>
      <c r="AP7" s="2952"/>
      <c r="AQ7" s="2952"/>
      <c r="AR7" s="2952"/>
      <c r="AS7" s="2952"/>
      <c r="AT7" s="2952"/>
      <c r="AU7" s="2952"/>
      <c r="AV7" s="2952"/>
      <c r="AW7" s="2952"/>
      <c r="AX7" s="2952"/>
      <c r="AY7" s="2952"/>
      <c r="AZ7" s="2952"/>
      <c r="BA7" s="2952"/>
      <c r="BB7" s="2952"/>
      <c r="BC7" s="2952"/>
      <c r="BD7" s="2953"/>
      <c r="BE7" s="1861" t="s">
        <v>112</v>
      </c>
      <c r="BF7" s="1862"/>
      <c r="BG7" s="3172"/>
      <c r="BH7" s="3814" t="s">
        <v>1159</v>
      </c>
      <c r="BI7" s="3815"/>
      <c r="BJ7" s="3816"/>
      <c r="BK7" s="3803"/>
      <c r="BL7" s="3227" t="s">
        <v>1424</v>
      </c>
      <c r="BM7" s="3228"/>
      <c r="BN7" s="3228"/>
      <c r="BO7" s="3228"/>
      <c r="BP7" s="3228"/>
      <c r="BQ7" s="3228"/>
      <c r="BR7" s="3228"/>
      <c r="BS7" s="3229"/>
    </row>
    <row r="8" spans="2:77" s="40" customFormat="1" ht="15" customHeight="1">
      <c r="B8" s="3213"/>
      <c r="C8" s="3180"/>
      <c r="D8" s="3181"/>
      <c r="E8" s="3182"/>
      <c r="F8" s="3236" t="s">
        <v>1160</v>
      </c>
      <c r="G8" s="3237"/>
      <c r="H8" s="3237"/>
      <c r="I8" s="3240" t="s">
        <v>1161</v>
      </c>
      <c r="J8" s="3241"/>
      <c r="K8" s="2497"/>
      <c r="L8" s="2498"/>
      <c r="M8" s="2498"/>
      <c r="N8" s="2498"/>
      <c r="O8" s="2499"/>
      <c r="P8" s="3175"/>
      <c r="Q8" s="3175"/>
      <c r="R8" s="3180"/>
      <c r="S8" s="3181"/>
      <c r="T8" s="3182"/>
      <c r="U8" s="3333"/>
      <c r="V8" s="3334"/>
      <c r="W8" s="3198" t="s">
        <v>1226</v>
      </c>
      <c r="X8" s="3200"/>
      <c r="Y8" s="3198" t="s">
        <v>1163</v>
      </c>
      <c r="Z8" s="3200"/>
      <c r="AA8" s="3349"/>
      <c r="AB8" s="3350"/>
      <c r="AC8" s="3180"/>
      <c r="AD8" s="3812"/>
      <c r="AE8" s="3799" t="s">
        <v>1164</v>
      </c>
      <c r="AF8" s="3800"/>
      <c r="AG8" s="3800"/>
      <c r="AH8" s="3801"/>
      <c r="AI8" s="3802" t="s">
        <v>1227</v>
      </c>
      <c r="AJ8" s="3800"/>
      <c r="AK8" s="3800"/>
      <c r="AL8" s="3801"/>
      <c r="AM8" s="3820" t="s">
        <v>1166</v>
      </c>
      <c r="AN8" s="3821"/>
      <c r="AO8" s="3822"/>
      <c r="AP8" s="3820" t="s">
        <v>1167</v>
      </c>
      <c r="AQ8" s="3821"/>
      <c r="AR8" s="3822"/>
      <c r="AS8" s="3195" t="s">
        <v>1168</v>
      </c>
      <c r="AT8" s="3196"/>
      <c r="AU8" s="3197"/>
      <c r="AV8" s="3195" t="s">
        <v>1169</v>
      </c>
      <c r="AW8" s="3196"/>
      <c r="AX8" s="3197"/>
      <c r="AY8" s="3195" t="s">
        <v>1170</v>
      </c>
      <c r="AZ8" s="3196"/>
      <c r="BA8" s="3197"/>
      <c r="BB8" s="3198" t="s">
        <v>1171</v>
      </c>
      <c r="BC8" s="3199"/>
      <c r="BD8" s="3200"/>
      <c r="BE8" s="1851"/>
      <c r="BF8" s="1852"/>
      <c r="BG8" s="3173"/>
      <c r="BH8" s="3817"/>
      <c r="BI8" s="3818"/>
      <c r="BJ8" s="3819"/>
      <c r="BK8" s="3803"/>
      <c r="BL8" s="3230"/>
      <c r="BM8" s="3231"/>
      <c r="BN8" s="3231"/>
      <c r="BO8" s="3231"/>
      <c r="BP8" s="3231"/>
      <c r="BQ8" s="3231"/>
      <c r="BR8" s="3231"/>
      <c r="BS8" s="3232"/>
    </row>
    <row r="9" spans="2:77" s="40" customFormat="1" ht="15" customHeight="1">
      <c r="B9" s="3213"/>
      <c r="C9" s="3180"/>
      <c r="D9" s="3181"/>
      <c r="E9" s="3182"/>
      <c r="F9" s="3236"/>
      <c r="G9" s="3237"/>
      <c r="H9" s="3237"/>
      <c r="I9" s="3240"/>
      <c r="J9" s="3241"/>
      <c r="K9" s="2497"/>
      <c r="L9" s="2498"/>
      <c r="M9" s="2498"/>
      <c r="N9" s="2498"/>
      <c r="O9" s="2499"/>
      <c r="P9" s="3175"/>
      <c r="Q9" s="3175"/>
      <c r="R9" s="3180"/>
      <c r="S9" s="3181"/>
      <c r="T9" s="3182"/>
      <c r="U9" s="3333"/>
      <c r="V9" s="3334"/>
      <c r="W9" s="3180"/>
      <c r="X9" s="3182"/>
      <c r="Y9" s="3180"/>
      <c r="Z9" s="3182"/>
      <c r="AA9" s="3349"/>
      <c r="AB9" s="3350"/>
      <c r="AC9" s="3180"/>
      <c r="AD9" s="3812"/>
      <c r="AE9" s="3826"/>
      <c r="AF9" s="3827"/>
      <c r="AG9" s="3827"/>
      <c r="AH9" s="3828"/>
      <c r="AI9" s="3829" t="s">
        <v>1228</v>
      </c>
      <c r="AJ9" s="3827"/>
      <c r="AK9" s="3827"/>
      <c r="AL9" s="3828"/>
      <c r="AM9" s="3830" t="s">
        <v>1173</v>
      </c>
      <c r="AN9" s="3831"/>
      <c r="AO9" s="3832"/>
      <c r="AP9" s="3830" t="s">
        <v>1174</v>
      </c>
      <c r="AQ9" s="3831"/>
      <c r="AR9" s="3832"/>
      <c r="AS9" s="3267" t="s">
        <v>1175</v>
      </c>
      <c r="AT9" s="3268"/>
      <c r="AU9" s="3269"/>
      <c r="AV9" s="3270" t="s">
        <v>1176</v>
      </c>
      <c r="AW9" s="3271"/>
      <c r="AX9" s="3272"/>
      <c r="AY9" s="3267" t="s">
        <v>1177</v>
      </c>
      <c r="AZ9" s="3268"/>
      <c r="BA9" s="3269"/>
      <c r="BB9" s="3180"/>
      <c r="BC9" s="3181"/>
      <c r="BD9" s="3182"/>
      <c r="BE9" s="1851"/>
      <c r="BF9" s="1852"/>
      <c r="BG9" s="3173"/>
      <c r="BH9" s="3276" t="s">
        <v>1178</v>
      </c>
      <c r="BI9" s="3277"/>
      <c r="BJ9" s="3278"/>
      <c r="BK9" s="3803"/>
      <c r="BL9" s="3230"/>
      <c r="BM9" s="3231"/>
      <c r="BN9" s="3231"/>
      <c r="BO9" s="3231"/>
      <c r="BP9" s="3231"/>
      <c r="BQ9" s="3231"/>
      <c r="BR9" s="3231"/>
      <c r="BS9" s="3232"/>
    </row>
    <row r="10" spans="2:77" s="40" customFormat="1" ht="15" customHeight="1" thickBot="1">
      <c r="B10" s="3214"/>
      <c r="C10" s="3215"/>
      <c r="D10" s="3216"/>
      <c r="E10" s="3217"/>
      <c r="F10" s="3238"/>
      <c r="G10" s="3239"/>
      <c r="H10" s="3239"/>
      <c r="I10" s="3242"/>
      <c r="J10" s="3243"/>
      <c r="K10" s="2948"/>
      <c r="L10" s="2949"/>
      <c r="M10" s="2949"/>
      <c r="N10" s="2949"/>
      <c r="O10" s="2950"/>
      <c r="P10" s="3176"/>
      <c r="Q10" s="3176"/>
      <c r="R10" s="3215"/>
      <c r="S10" s="3216"/>
      <c r="T10" s="3217"/>
      <c r="U10" s="3335"/>
      <c r="V10" s="3336"/>
      <c r="W10" s="3215"/>
      <c r="X10" s="3217"/>
      <c r="Y10" s="3215"/>
      <c r="Z10" s="3217"/>
      <c r="AA10" s="3351"/>
      <c r="AB10" s="3352"/>
      <c r="AC10" s="3215"/>
      <c r="AD10" s="3813"/>
      <c r="AE10" s="899" t="s">
        <v>45</v>
      </c>
      <c r="AF10" s="3357" t="s">
        <v>1179</v>
      </c>
      <c r="AG10" s="3357"/>
      <c r="AH10" s="900" t="s">
        <v>14</v>
      </c>
      <c r="AI10" s="901" t="s">
        <v>45</v>
      </c>
      <c r="AJ10" s="3357" t="s">
        <v>1179</v>
      </c>
      <c r="AK10" s="3357"/>
      <c r="AL10" s="902" t="s">
        <v>14</v>
      </c>
      <c r="AM10" s="3358"/>
      <c r="AN10" s="3359"/>
      <c r="AO10" s="3360"/>
      <c r="AP10" s="3358" t="s">
        <v>1180</v>
      </c>
      <c r="AQ10" s="3359"/>
      <c r="AR10" s="3360"/>
      <c r="AS10" s="3186" t="s">
        <v>1181</v>
      </c>
      <c r="AT10" s="3187"/>
      <c r="AU10" s="3188"/>
      <c r="AV10" s="3189" t="s">
        <v>1182</v>
      </c>
      <c r="AW10" s="3190"/>
      <c r="AX10" s="3191"/>
      <c r="AY10" s="3189" t="s">
        <v>1183</v>
      </c>
      <c r="AZ10" s="3190"/>
      <c r="BA10" s="3191"/>
      <c r="BB10" s="2948"/>
      <c r="BC10" s="2949"/>
      <c r="BD10" s="2950"/>
      <c r="BE10" s="3192" t="s">
        <v>1184</v>
      </c>
      <c r="BF10" s="3193"/>
      <c r="BG10" s="3194"/>
      <c r="BH10" s="3823"/>
      <c r="BI10" s="3824"/>
      <c r="BJ10" s="3825"/>
      <c r="BK10" s="3804"/>
      <c r="BL10" s="3233"/>
      <c r="BM10" s="3234"/>
      <c r="BN10" s="3234"/>
      <c r="BO10" s="3234"/>
      <c r="BP10" s="3234"/>
      <c r="BQ10" s="3234"/>
      <c r="BR10" s="3234"/>
      <c r="BS10" s="3235"/>
    </row>
    <row r="11" spans="2:77" ht="12" customHeight="1" thickTop="1">
      <c r="B11" s="3376">
        <v>0</v>
      </c>
      <c r="C11" s="3378" t="s">
        <v>1366</v>
      </c>
      <c r="D11" s="3379"/>
      <c r="E11" s="3380"/>
      <c r="F11" s="3384" t="s">
        <v>1229</v>
      </c>
      <c r="G11" s="3385"/>
      <c r="H11" s="3385"/>
      <c r="I11" s="3385"/>
      <c r="J11" s="3386"/>
      <c r="K11" s="1100" t="s">
        <v>1186</v>
      </c>
      <c r="L11" s="1118"/>
      <c r="M11" s="1104"/>
      <c r="N11" s="1104"/>
      <c r="O11" s="1105"/>
      <c r="P11" s="3311">
        <v>59</v>
      </c>
      <c r="Q11" s="3311" t="s">
        <v>1230</v>
      </c>
      <c r="R11" s="3384" t="s">
        <v>1185</v>
      </c>
      <c r="S11" s="3385"/>
      <c r="T11" s="3386"/>
      <c r="U11" s="3314" t="s">
        <v>1231</v>
      </c>
      <c r="V11" s="3315"/>
      <c r="W11" s="3320" t="s">
        <v>1190</v>
      </c>
      <c r="X11" s="3321"/>
      <c r="Y11" s="3324">
        <v>8</v>
      </c>
      <c r="Z11" s="3291" t="s">
        <v>19</v>
      </c>
      <c r="AA11" s="3324">
        <v>2</v>
      </c>
      <c r="AB11" s="3291" t="s">
        <v>19</v>
      </c>
      <c r="AC11" s="3378">
        <v>38</v>
      </c>
      <c r="AD11" s="3295" t="s">
        <v>19</v>
      </c>
      <c r="AE11" s="1106" t="s">
        <v>1186</v>
      </c>
      <c r="AF11" s="1119"/>
      <c r="AG11" s="1120"/>
      <c r="AH11" s="1120"/>
      <c r="AI11" s="1121"/>
      <c r="AJ11" s="1120"/>
      <c r="AK11" s="1120"/>
      <c r="AL11" s="1122"/>
      <c r="AM11" s="3305">
        <v>7200</v>
      </c>
      <c r="AN11" s="3839"/>
      <c r="AO11" s="3840"/>
      <c r="AP11" s="3305">
        <v>10000</v>
      </c>
      <c r="AQ11" s="3839"/>
      <c r="AR11" s="3840"/>
      <c r="AS11" s="3865">
        <f>AI12*0.08</f>
        <v>26280</v>
      </c>
      <c r="AT11" s="3866"/>
      <c r="AU11" s="3867"/>
      <c r="AV11" s="3305">
        <v>5000</v>
      </c>
      <c r="AW11" s="3839"/>
      <c r="AX11" s="3840"/>
      <c r="AY11" s="3305"/>
      <c r="AZ11" s="3839"/>
      <c r="BA11" s="3840"/>
      <c r="BB11" s="3841">
        <f>SUM(AM11:BA13)</f>
        <v>66680</v>
      </c>
      <c r="BC11" s="3842"/>
      <c r="BD11" s="3843"/>
      <c r="BE11" s="3850">
        <f>AI12+BB11</f>
        <v>395180</v>
      </c>
      <c r="BF11" s="3851"/>
      <c r="BG11" s="3852"/>
      <c r="BH11" s="3853">
        <v>11</v>
      </c>
      <c r="BI11" s="3854"/>
      <c r="BJ11" s="3855"/>
      <c r="BK11" s="3859" t="s">
        <v>1192</v>
      </c>
      <c r="BL11" s="3862" t="s">
        <v>1232</v>
      </c>
      <c r="BM11" s="3863"/>
      <c r="BN11" s="3863"/>
      <c r="BO11" s="3863"/>
      <c r="BP11" s="3863"/>
      <c r="BQ11" s="3863"/>
      <c r="BR11" s="3863"/>
      <c r="BS11" s="3864"/>
      <c r="BT11" s="5"/>
    </row>
    <row r="12" spans="2:77" s="40" customFormat="1" ht="14.1" customHeight="1">
      <c r="B12" s="3376"/>
      <c r="C12" s="3381"/>
      <c r="D12" s="3382"/>
      <c r="E12" s="3383"/>
      <c r="F12" s="3898"/>
      <c r="G12" s="3899"/>
      <c r="H12" s="3899"/>
      <c r="I12" s="3899"/>
      <c r="J12" s="3900"/>
      <c r="K12" s="3285" t="s">
        <v>1233</v>
      </c>
      <c r="L12" s="3286"/>
      <c r="M12" s="3286"/>
      <c r="N12" s="3286"/>
      <c r="O12" s="3287"/>
      <c r="P12" s="3312"/>
      <c r="Q12" s="3312"/>
      <c r="R12" s="3898"/>
      <c r="S12" s="3899"/>
      <c r="T12" s="3900"/>
      <c r="U12" s="3316"/>
      <c r="V12" s="3317"/>
      <c r="W12" s="3322"/>
      <c r="X12" s="3323"/>
      <c r="Y12" s="3325"/>
      <c r="Z12" s="3292"/>
      <c r="AA12" s="3325"/>
      <c r="AB12" s="3292"/>
      <c r="AC12" s="3381"/>
      <c r="AD12" s="3296"/>
      <c r="AE12" s="3868">
        <v>324000</v>
      </c>
      <c r="AF12" s="3869"/>
      <c r="AG12" s="3869"/>
      <c r="AH12" s="3870"/>
      <c r="AI12" s="3871">
        <v>328500</v>
      </c>
      <c r="AJ12" s="3869"/>
      <c r="AK12" s="3869"/>
      <c r="AL12" s="3870"/>
      <c r="AM12" s="3872">
        <v>7000</v>
      </c>
      <c r="AN12" s="3873"/>
      <c r="AO12" s="3874"/>
      <c r="AP12" s="3872">
        <v>7000</v>
      </c>
      <c r="AQ12" s="3873"/>
      <c r="AR12" s="3874"/>
      <c r="AS12" s="3833"/>
      <c r="AT12" s="3834"/>
      <c r="AU12" s="3835"/>
      <c r="AV12" s="3833"/>
      <c r="AW12" s="3834"/>
      <c r="AX12" s="3835"/>
      <c r="AY12" s="3833"/>
      <c r="AZ12" s="3834"/>
      <c r="BA12" s="3835"/>
      <c r="BB12" s="3844"/>
      <c r="BC12" s="3845"/>
      <c r="BD12" s="3846"/>
      <c r="BE12" s="3784"/>
      <c r="BF12" s="3785"/>
      <c r="BG12" s="3788"/>
      <c r="BH12" s="3856"/>
      <c r="BI12" s="3857"/>
      <c r="BJ12" s="3858"/>
      <c r="BK12" s="3860"/>
      <c r="BL12" s="3836" t="s">
        <v>1234</v>
      </c>
      <c r="BM12" s="3837"/>
      <c r="BN12" s="3837"/>
      <c r="BO12" s="3837"/>
      <c r="BP12" s="3837"/>
      <c r="BQ12" s="3837"/>
      <c r="BR12" s="3837"/>
      <c r="BS12" s="3838"/>
    </row>
    <row r="13" spans="2:77" s="40" customFormat="1" ht="14.1" customHeight="1">
      <c r="B13" s="3377"/>
      <c r="C13" s="3895"/>
      <c r="D13" s="3896"/>
      <c r="E13" s="3897"/>
      <c r="F13" s="3901"/>
      <c r="G13" s="3902"/>
      <c r="H13" s="3902"/>
      <c r="I13" s="3902"/>
      <c r="J13" s="3903"/>
      <c r="K13" s="3288"/>
      <c r="L13" s="3289"/>
      <c r="M13" s="3289"/>
      <c r="N13" s="3289"/>
      <c r="O13" s="3290"/>
      <c r="P13" s="3313"/>
      <c r="Q13" s="3313"/>
      <c r="R13" s="3901"/>
      <c r="S13" s="3902"/>
      <c r="T13" s="3903"/>
      <c r="U13" s="3318"/>
      <c r="V13" s="3319"/>
      <c r="W13" s="3326">
        <v>42367</v>
      </c>
      <c r="X13" s="3327"/>
      <c r="Y13" s="1112">
        <v>0</v>
      </c>
      <c r="Z13" s="1113" t="s">
        <v>21</v>
      </c>
      <c r="AA13" s="1114">
        <v>8</v>
      </c>
      <c r="AB13" s="1113" t="s">
        <v>21</v>
      </c>
      <c r="AC13" s="1114">
        <v>6</v>
      </c>
      <c r="AD13" s="1113" t="s">
        <v>21</v>
      </c>
      <c r="AE13" s="1115" t="s">
        <v>45</v>
      </c>
      <c r="AF13" s="3441" t="s">
        <v>1235</v>
      </c>
      <c r="AG13" s="3441"/>
      <c r="AH13" s="1116" t="s">
        <v>14</v>
      </c>
      <c r="AI13" s="1123" t="s">
        <v>45</v>
      </c>
      <c r="AJ13" s="3441" t="s">
        <v>1236</v>
      </c>
      <c r="AK13" s="3441"/>
      <c r="AL13" s="1124" t="s">
        <v>14</v>
      </c>
      <c r="AM13" s="3442"/>
      <c r="AN13" s="3443"/>
      <c r="AO13" s="3444"/>
      <c r="AP13" s="3442"/>
      <c r="AQ13" s="3443"/>
      <c r="AR13" s="3444"/>
      <c r="AS13" s="3279"/>
      <c r="AT13" s="3280"/>
      <c r="AU13" s="3281"/>
      <c r="AV13" s="3279">
        <v>4200</v>
      </c>
      <c r="AW13" s="3280"/>
      <c r="AX13" s="3281"/>
      <c r="AY13" s="3279"/>
      <c r="AZ13" s="3280"/>
      <c r="BA13" s="3281"/>
      <c r="BB13" s="3847"/>
      <c r="BC13" s="3848"/>
      <c r="BD13" s="3849"/>
      <c r="BE13" s="3767"/>
      <c r="BF13" s="3768"/>
      <c r="BG13" s="3769"/>
      <c r="BH13" s="3884">
        <v>40</v>
      </c>
      <c r="BI13" s="3885"/>
      <c r="BJ13" s="3886"/>
      <c r="BK13" s="3861"/>
      <c r="BL13" s="3887"/>
      <c r="BM13" s="3888"/>
      <c r="BN13" s="3888"/>
      <c r="BO13" s="3888"/>
      <c r="BP13" s="3888"/>
      <c r="BQ13" s="3888"/>
      <c r="BR13" s="3888"/>
      <c r="BS13" s="3889"/>
    </row>
    <row r="14" spans="2:77" s="40" customFormat="1" ht="14.1" customHeight="1">
      <c r="B14" s="3408">
        <v>1</v>
      </c>
      <c r="C14" s="3411"/>
      <c r="D14" s="3412"/>
      <c r="E14" s="3413"/>
      <c r="F14" s="3420"/>
      <c r="G14" s="3421"/>
      <c r="H14" s="3421"/>
      <c r="I14" s="3421"/>
      <c r="J14" s="3422"/>
      <c r="K14" s="3802"/>
      <c r="L14" s="3800"/>
      <c r="M14" s="3800"/>
      <c r="N14" s="3800"/>
      <c r="O14" s="3801"/>
      <c r="P14" s="3435"/>
      <c r="Q14" s="3438"/>
      <c r="R14" s="3878"/>
      <c r="S14" s="3879"/>
      <c r="T14" s="3880"/>
      <c r="U14" s="3529"/>
      <c r="V14" s="3530"/>
      <c r="W14" s="3535"/>
      <c r="X14" s="3536"/>
      <c r="Y14" s="3539"/>
      <c r="Z14" s="3541" t="s">
        <v>76</v>
      </c>
      <c r="AA14" s="3543"/>
      <c r="AB14" s="3541" t="s">
        <v>76</v>
      </c>
      <c r="AC14" s="2494"/>
      <c r="AD14" s="3516" t="s">
        <v>76</v>
      </c>
      <c r="AE14" s="3518"/>
      <c r="AF14" s="3519"/>
      <c r="AG14" s="3519"/>
      <c r="AH14" s="3523"/>
      <c r="AI14" s="3522"/>
      <c r="AJ14" s="3519"/>
      <c r="AK14" s="3519"/>
      <c r="AL14" s="3523"/>
      <c r="AM14" s="3875"/>
      <c r="AN14" s="3876"/>
      <c r="AO14" s="3877"/>
      <c r="AP14" s="3820"/>
      <c r="AQ14" s="3821"/>
      <c r="AR14" s="3822"/>
      <c r="AS14" s="3780"/>
      <c r="AT14" s="3781"/>
      <c r="AU14" s="3782"/>
      <c r="AV14" s="3780"/>
      <c r="AW14" s="3781"/>
      <c r="AX14" s="3782"/>
      <c r="AY14" s="3780"/>
      <c r="AZ14" s="3781"/>
      <c r="BA14" s="3782"/>
      <c r="BB14" s="3764">
        <f>SUM(AM14:BA16)</f>
        <v>0</v>
      </c>
      <c r="BC14" s="3765"/>
      <c r="BD14" s="3783"/>
      <c r="BE14" s="3916">
        <f>AI14+BB14</f>
        <v>0</v>
      </c>
      <c r="BF14" s="3917"/>
      <c r="BG14" s="3918"/>
      <c r="BH14" s="3904"/>
      <c r="BI14" s="3905"/>
      <c r="BJ14" s="3906"/>
      <c r="BK14" s="3364"/>
      <c r="BL14" s="3910"/>
      <c r="BM14" s="3911"/>
      <c r="BN14" s="3911"/>
      <c r="BO14" s="3911"/>
      <c r="BP14" s="3911"/>
      <c r="BQ14" s="3911"/>
      <c r="BR14" s="3911"/>
      <c r="BS14" s="3912"/>
    </row>
    <row r="15" spans="2:77" s="40" customFormat="1" ht="14.1" customHeight="1">
      <c r="B15" s="3409"/>
      <c r="C15" s="3414"/>
      <c r="D15" s="3415"/>
      <c r="E15" s="3416"/>
      <c r="F15" s="3423"/>
      <c r="G15" s="3424"/>
      <c r="H15" s="3424"/>
      <c r="I15" s="3424"/>
      <c r="J15" s="3425"/>
      <c r="K15" s="3890"/>
      <c r="L15" s="2381"/>
      <c r="M15" s="2381"/>
      <c r="N15" s="2381"/>
      <c r="O15" s="3891"/>
      <c r="P15" s="3436"/>
      <c r="Q15" s="3439"/>
      <c r="R15" s="3881"/>
      <c r="S15" s="3882"/>
      <c r="T15" s="3883"/>
      <c r="U15" s="3531"/>
      <c r="V15" s="3532"/>
      <c r="W15" s="3537"/>
      <c r="X15" s="3538"/>
      <c r="Y15" s="3540"/>
      <c r="Z15" s="3542"/>
      <c r="AA15" s="3544"/>
      <c r="AB15" s="3542"/>
      <c r="AC15" s="2497"/>
      <c r="AD15" s="3517"/>
      <c r="AE15" s="3520"/>
      <c r="AF15" s="3521"/>
      <c r="AG15" s="3521"/>
      <c r="AH15" s="3525"/>
      <c r="AI15" s="3524"/>
      <c r="AJ15" s="3521"/>
      <c r="AK15" s="3521"/>
      <c r="AL15" s="3525"/>
      <c r="AM15" s="3830"/>
      <c r="AN15" s="3831"/>
      <c r="AO15" s="3832"/>
      <c r="AP15" s="3830"/>
      <c r="AQ15" s="3831"/>
      <c r="AR15" s="3832"/>
      <c r="AS15" s="3777"/>
      <c r="AT15" s="3778"/>
      <c r="AU15" s="3779"/>
      <c r="AV15" s="3777"/>
      <c r="AW15" s="3778"/>
      <c r="AX15" s="3779"/>
      <c r="AY15" s="3777"/>
      <c r="AZ15" s="3778"/>
      <c r="BA15" s="3779"/>
      <c r="BB15" s="3784"/>
      <c r="BC15" s="3785"/>
      <c r="BD15" s="3786"/>
      <c r="BE15" s="3919"/>
      <c r="BF15" s="3920"/>
      <c r="BG15" s="3921"/>
      <c r="BH15" s="3907"/>
      <c r="BI15" s="3908"/>
      <c r="BJ15" s="3909"/>
      <c r="BK15" s="3365"/>
      <c r="BL15" s="3913"/>
      <c r="BM15" s="3914"/>
      <c r="BN15" s="3914"/>
      <c r="BO15" s="3914"/>
      <c r="BP15" s="3914"/>
      <c r="BQ15" s="3914"/>
      <c r="BR15" s="3914"/>
      <c r="BS15" s="3915"/>
    </row>
    <row r="16" spans="2:77" s="40" customFormat="1" ht="14.1" customHeight="1">
      <c r="B16" s="3410"/>
      <c r="C16" s="3417"/>
      <c r="D16" s="3418"/>
      <c r="E16" s="3419"/>
      <c r="F16" s="3297"/>
      <c r="G16" s="3298"/>
      <c r="H16" s="3298"/>
      <c r="I16" s="3934"/>
      <c r="J16" s="3935"/>
      <c r="K16" s="3892"/>
      <c r="L16" s="2399"/>
      <c r="M16" s="2399"/>
      <c r="N16" s="2399"/>
      <c r="O16" s="3893"/>
      <c r="P16" s="3894"/>
      <c r="Q16" s="3440"/>
      <c r="R16" s="3417"/>
      <c r="S16" s="3418"/>
      <c r="T16" s="3419"/>
      <c r="U16" s="3533"/>
      <c r="V16" s="3534"/>
      <c r="W16" s="3373"/>
      <c r="X16" s="3374"/>
      <c r="Y16" s="930"/>
      <c r="Z16" s="931" t="s">
        <v>21</v>
      </c>
      <c r="AA16" s="932"/>
      <c r="AB16" s="931" t="s">
        <v>21</v>
      </c>
      <c r="AC16" s="932"/>
      <c r="AD16" s="931" t="s">
        <v>21</v>
      </c>
      <c r="AE16" s="933" t="s">
        <v>45</v>
      </c>
      <c r="AF16" s="3304"/>
      <c r="AG16" s="3304"/>
      <c r="AH16" s="934" t="s">
        <v>14</v>
      </c>
      <c r="AI16" s="935" t="s">
        <v>45</v>
      </c>
      <c r="AJ16" s="3304"/>
      <c r="AK16" s="3304"/>
      <c r="AL16" s="936" t="s">
        <v>14</v>
      </c>
      <c r="AM16" s="3301"/>
      <c r="AN16" s="3302"/>
      <c r="AO16" s="3303"/>
      <c r="AP16" s="3301"/>
      <c r="AQ16" s="3302"/>
      <c r="AR16" s="3303"/>
      <c r="AS16" s="3789"/>
      <c r="AT16" s="3790"/>
      <c r="AU16" s="3791"/>
      <c r="AV16" s="3789"/>
      <c r="AW16" s="3790"/>
      <c r="AX16" s="3791"/>
      <c r="AY16" s="3789"/>
      <c r="AZ16" s="3790"/>
      <c r="BA16" s="3791"/>
      <c r="BB16" s="3767"/>
      <c r="BC16" s="3768"/>
      <c r="BD16" s="3787"/>
      <c r="BE16" s="3922"/>
      <c r="BF16" s="3923"/>
      <c r="BG16" s="3924"/>
      <c r="BH16" s="3925"/>
      <c r="BI16" s="3926"/>
      <c r="BJ16" s="3927"/>
      <c r="BK16" s="3366"/>
      <c r="BL16" s="3928"/>
      <c r="BM16" s="3929"/>
      <c r="BN16" s="3929"/>
      <c r="BO16" s="3929"/>
      <c r="BP16" s="3929"/>
      <c r="BQ16" s="3929"/>
      <c r="BR16" s="3929"/>
      <c r="BS16" s="3930"/>
    </row>
    <row r="17" spans="2:71" s="40" customFormat="1" ht="14.1" customHeight="1">
      <c r="B17" s="3408">
        <v>2</v>
      </c>
      <c r="C17" s="3411"/>
      <c r="D17" s="3412"/>
      <c r="E17" s="3413"/>
      <c r="F17" s="3420"/>
      <c r="G17" s="3421"/>
      <c r="H17" s="3421"/>
      <c r="I17" s="3421"/>
      <c r="J17" s="3422"/>
      <c r="K17" s="3802"/>
      <c r="L17" s="3800"/>
      <c r="M17" s="3800"/>
      <c r="N17" s="3800"/>
      <c r="O17" s="3801"/>
      <c r="P17" s="3435"/>
      <c r="Q17" s="3438"/>
      <c r="R17" s="3878"/>
      <c r="S17" s="3879"/>
      <c r="T17" s="3880"/>
      <c r="U17" s="3529"/>
      <c r="V17" s="3530"/>
      <c r="W17" s="3535"/>
      <c r="X17" s="3536"/>
      <c r="Y17" s="3539"/>
      <c r="Z17" s="3541" t="s">
        <v>76</v>
      </c>
      <c r="AA17" s="3543"/>
      <c r="AB17" s="3541" t="s">
        <v>76</v>
      </c>
      <c r="AC17" s="2494"/>
      <c r="AD17" s="3516" t="s">
        <v>76</v>
      </c>
      <c r="AE17" s="3518"/>
      <c r="AF17" s="3519"/>
      <c r="AG17" s="3519"/>
      <c r="AH17" s="3523"/>
      <c r="AI17" s="3522"/>
      <c r="AJ17" s="3519"/>
      <c r="AK17" s="3519"/>
      <c r="AL17" s="3523"/>
      <c r="AM17" s="3875"/>
      <c r="AN17" s="3876"/>
      <c r="AO17" s="3877"/>
      <c r="AP17" s="3820"/>
      <c r="AQ17" s="3821"/>
      <c r="AR17" s="3822"/>
      <c r="AS17" s="3780"/>
      <c r="AT17" s="3781"/>
      <c r="AU17" s="3782"/>
      <c r="AV17" s="3780"/>
      <c r="AW17" s="3781"/>
      <c r="AX17" s="3782"/>
      <c r="AY17" s="3780"/>
      <c r="AZ17" s="3781"/>
      <c r="BA17" s="3782"/>
      <c r="BB17" s="3764">
        <f>SUM(AM17:BA19)</f>
        <v>0</v>
      </c>
      <c r="BC17" s="3765"/>
      <c r="BD17" s="3783"/>
      <c r="BE17" s="3764">
        <f t="shared" ref="BE17" si="0">AI17+BB17</f>
        <v>0</v>
      </c>
      <c r="BF17" s="3765"/>
      <c r="BG17" s="3766"/>
      <c r="BH17" s="3904"/>
      <c r="BI17" s="3905"/>
      <c r="BJ17" s="3906"/>
      <c r="BK17" s="3364"/>
      <c r="BL17" s="3910"/>
      <c r="BM17" s="3911"/>
      <c r="BN17" s="3911"/>
      <c r="BO17" s="3911"/>
      <c r="BP17" s="3911"/>
      <c r="BQ17" s="3911"/>
      <c r="BR17" s="3911"/>
      <c r="BS17" s="3912"/>
    </row>
    <row r="18" spans="2:71" s="40" customFormat="1" ht="14.1" customHeight="1">
      <c r="B18" s="3409"/>
      <c r="C18" s="3414"/>
      <c r="D18" s="3415"/>
      <c r="E18" s="3416"/>
      <c r="F18" s="3423"/>
      <c r="G18" s="3424"/>
      <c r="H18" s="3424"/>
      <c r="I18" s="3424"/>
      <c r="J18" s="3425"/>
      <c r="K18" s="3890"/>
      <c r="L18" s="2381"/>
      <c r="M18" s="2381"/>
      <c r="N18" s="2381"/>
      <c r="O18" s="3891"/>
      <c r="P18" s="3436"/>
      <c r="Q18" s="3439"/>
      <c r="R18" s="3881"/>
      <c r="S18" s="3882"/>
      <c r="T18" s="3883"/>
      <c r="U18" s="3531"/>
      <c r="V18" s="3532"/>
      <c r="W18" s="3537"/>
      <c r="X18" s="3538"/>
      <c r="Y18" s="3540"/>
      <c r="Z18" s="3542"/>
      <c r="AA18" s="3544"/>
      <c r="AB18" s="3542"/>
      <c r="AC18" s="2497"/>
      <c r="AD18" s="3517"/>
      <c r="AE18" s="3520"/>
      <c r="AF18" s="3521"/>
      <c r="AG18" s="3521"/>
      <c r="AH18" s="3525"/>
      <c r="AI18" s="3524"/>
      <c r="AJ18" s="3521"/>
      <c r="AK18" s="3521"/>
      <c r="AL18" s="3525"/>
      <c r="AM18" s="3830"/>
      <c r="AN18" s="3831"/>
      <c r="AO18" s="3832"/>
      <c r="AP18" s="3830"/>
      <c r="AQ18" s="3831"/>
      <c r="AR18" s="3832"/>
      <c r="AS18" s="3777"/>
      <c r="AT18" s="3778"/>
      <c r="AU18" s="3779"/>
      <c r="AV18" s="3777"/>
      <c r="AW18" s="3778"/>
      <c r="AX18" s="3779"/>
      <c r="AY18" s="3777"/>
      <c r="AZ18" s="3778"/>
      <c r="BA18" s="3779"/>
      <c r="BB18" s="3784"/>
      <c r="BC18" s="3785"/>
      <c r="BD18" s="3786"/>
      <c r="BE18" s="3784"/>
      <c r="BF18" s="3785"/>
      <c r="BG18" s="3788"/>
      <c r="BH18" s="3907"/>
      <c r="BI18" s="3908"/>
      <c r="BJ18" s="3909"/>
      <c r="BK18" s="3365"/>
      <c r="BL18" s="3913"/>
      <c r="BM18" s="3914"/>
      <c r="BN18" s="3914"/>
      <c r="BO18" s="3914"/>
      <c r="BP18" s="3914"/>
      <c r="BQ18" s="3914"/>
      <c r="BR18" s="3914"/>
      <c r="BS18" s="3915"/>
    </row>
    <row r="19" spans="2:71" s="40" customFormat="1" ht="14.1" customHeight="1">
      <c r="B19" s="3410"/>
      <c r="C19" s="3417"/>
      <c r="D19" s="3418"/>
      <c r="E19" s="3419"/>
      <c r="F19" s="3297"/>
      <c r="G19" s="3298"/>
      <c r="H19" s="3298"/>
      <c r="I19" s="3934"/>
      <c r="J19" s="3935"/>
      <c r="K19" s="3892"/>
      <c r="L19" s="2399"/>
      <c r="M19" s="2399"/>
      <c r="N19" s="2399"/>
      <c r="O19" s="3893"/>
      <c r="P19" s="3437"/>
      <c r="Q19" s="3549"/>
      <c r="R19" s="3931"/>
      <c r="S19" s="3932"/>
      <c r="T19" s="3933"/>
      <c r="U19" s="3553"/>
      <c r="V19" s="3554"/>
      <c r="W19" s="3550"/>
      <c r="X19" s="3552"/>
      <c r="Y19" s="930"/>
      <c r="Z19" s="931" t="s">
        <v>21</v>
      </c>
      <c r="AA19" s="932"/>
      <c r="AB19" s="931" t="s">
        <v>21</v>
      </c>
      <c r="AC19" s="932"/>
      <c r="AD19" s="931" t="s">
        <v>21</v>
      </c>
      <c r="AE19" s="933" t="s">
        <v>45</v>
      </c>
      <c r="AF19" s="3304"/>
      <c r="AG19" s="3304"/>
      <c r="AH19" s="934" t="s">
        <v>14</v>
      </c>
      <c r="AI19" s="935" t="s">
        <v>45</v>
      </c>
      <c r="AJ19" s="3304"/>
      <c r="AK19" s="3304"/>
      <c r="AL19" s="936" t="s">
        <v>14</v>
      </c>
      <c r="AM19" s="3301"/>
      <c r="AN19" s="3302"/>
      <c r="AO19" s="3303"/>
      <c r="AP19" s="3301"/>
      <c r="AQ19" s="3302"/>
      <c r="AR19" s="3303"/>
      <c r="AS19" s="3789"/>
      <c r="AT19" s="3790"/>
      <c r="AU19" s="3791"/>
      <c r="AV19" s="3789"/>
      <c r="AW19" s="3790"/>
      <c r="AX19" s="3791"/>
      <c r="AY19" s="3789"/>
      <c r="AZ19" s="3790"/>
      <c r="BA19" s="3791"/>
      <c r="BB19" s="3767"/>
      <c r="BC19" s="3768"/>
      <c r="BD19" s="3787"/>
      <c r="BE19" s="3767"/>
      <c r="BF19" s="3768"/>
      <c r="BG19" s="3769"/>
      <c r="BH19" s="3925"/>
      <c r="BI19" s="3926"/>
      <c r="BJ19" s="3927"/>
      <c r="BK19" s="3366"/>
      <c r="BL19" s="3928"/>
      <c r="BM19" s="3929"/>
      <c r="BN19" s="3929"/>
      <c r="BO19" s="3929"/>
      <c r="BP19" s="3929"/>
      <c r="BQ19" s="3929"/>
      <c r="BR19" s="3929"/>
      <c r="BS19" s="3930"/>
    </row>
    <row r="20" spans="2:71" s="40" customFormat="1" ht="14.1" customHeight="1">
      <c r="B20" s="3408">
        <v>3</v>
      </c>
      <c r="C20" s="3414"/>
      <c r="D20" s="3415"/>
      <c r="E20" s="3416"/>
      <c r="F20" s="3420"/>
      <c r="G20" s="3421"/>
      <c r="H20" s="3421"/>
      <c r="I20" s="3421"/>
      <c r="J20" s="3422"/>
      <c r="K20" s="3802"/>
      <c r="L20" s="3800"/>
      <c r="M20" s="3800"/>
      <c r="N20" s="3800"/>
      <c r="O20" s="3801"/>
      <c r="P20" s="2494"/>
      <c r="Q20" s="3438"/>
      <c r="R20" s="3881"/>
      <c r="S20" s="3882"/>
      <c r="T20" s="3883"/>
      <c r="U20" s="3529"/>
      <c r="V20" s="3530"/>
      <c r="W20" s="3535"/>
      <c r="X20" s="3564"/>
      <c r="Y20" s="3539"/>
      <c r="Z20" s="3541" t="s">
        <v>76</v>
      </c>
      <c r="AA20" s="3543"/>
      <c r="AB20" s="3541" t="s">
        <v>76</v>
      </c>
      <c r="AC20" s="2494"/>
      <c r="AD20" s="3541" t="s">
        <v>76</v>
      </c>
      <c r="AE20" s="3518"/>
      <c r="AF20" s="3519"/>
      <c r="AG20" s="3519"/>
      <c r="AH20" s="3523"/>
      <c r="AI20" s="3522"/>
      <c r="AJ20" s="3519"/>
      <c r="AK20" s="3519"/>
      <c r="AL20" s="3523"/>
      <c r="AM20" s="3875"/>
      <c r="AN20" s="3876"/>
      <c r="AO20" s="3877"/>
      <c r="AP20" s="3820"/>
      <c r="AQ20" s="3821"/>
      <c r="AR20" s="3822"/>
      <c r="AS20" s="3780"/>
      <c r="AT20" s="3781"/>
      <c r="AU20" s="3782"/>
      <c r="AV20" s="3780"/>
      <c r="AW20" s="3781"/>
      <c r="AX20" s="3782"/>
      <c r="AY20" s="3780"/>
      <c r="AZ20" s="3781"/>
      <c r="BA20" s="3782"/>
      <c r="BB20" s="3764">
        <f>SUM(AM20:BA22)</f>
        <v>0</v>
      </c>
      <c r="BC20" s="3765"/>
      <c r="BD20" s="3783"/>
      <c r="BE20" s="3764">
        <f t="shared" ref="BE20" si="1">AI20+BB20</f>
        <v>0</v>
      </c>
      <c r="BF20" s="3765"/>
      <c r="BG20" s="3766"/>
      <c r="BH20" s="3904"/>
      <c r="BI20" s="3905"/>
      <c r="BJ20" s="3906"/>
      <c r="BK20" s="3364"/>
      <c r="BL20" s="3910"/>
      <c r="BM20" s="3911"/>
      <c r="BN20" s="3911"/>
      <c r="BO20" s="3911"/>
      <c r="BP20" s="3911"/>
      <c r="BQ20" s="3911"/>
      <c r="BR20" s="3911"/>
      <c r="BS20" s="3912"/>
    </row>
    <row r="21" spans="2:71" s="40" customFormat="1" ht="14.1" customHeight="1">
      <c r="B21" s="3409"/>
      <c r="C21" s="3414"/>
      <c r="D21" s="3415"/>
      <c r="E21" s="3416"/>
      <c r="F21" s="3423"/>
      <c r="G21" s="3424"/>
      <c r="H21" s="3424"/>
      <c r="I21" s="3424"/>
      <c r="J21" s="3425"/>
      <c r="K21" s="3890"/>
      <c r="L21" s="2381"/>
      <c r="M21" s="2381"/>
      <c r="N21" s="2381"/>
      <c r="O21" s="3891"/>
      <c r="P21" s="2497"/>
      <c r="Q21" s="3439"/>
      <c r="R21" s="3881"/>
      <c r="S21" s="3882"/>
      <c r="T21" s="3883"/>
      <c r="U21" s="3531"/>
      <c r="V21" s="3532"/>
      <c r="W21" s="3537"/>
      <c r="X21" s="3565"/>
      <c r="Y21" s="3540"/>
      <c r="Z21" s="3542"/>
      <c r="AA21" s="3544"/>
      <c r="AB21" s="3542"/>
      <c r="AC21" s="2497"/>
      <c r="AD21" s="3542"/>
      <c r="AE21" s="3520"/>
      <c r="AF21" s="3521"/>
      <c r="AG21" s="3521"/>
      <c r="AH21" s="3525"/>
      <c r="AI21" s="3524"/>
      <c r="AJ21" s="3521"/>
      <c r="AK21" s="3521"/>
      <c r="AL21" s="3525"/>
      <c r="AM21" s="3830"/>
      <c r="AN21" s="3831"/>
      <c r="AO21" s="3832"/>
      <c r="AP21" s="3830"/>
      <c r="AQ21" s="3831"/>
      <c r="AR21" s="3832"/>
      <c r="AS21" s="3777"/>
      <c r="AT21" s="3778"/>
      <c r="AU21" s="3779"/>
      <c r="AV21" s="3777"/>
      <c r="AW21" s="3778"/>
      <c r="AX21" s="3779"/>
      <c r="AY21" s="3777"/>
      <c r="AZ21" s="3778"/>
      <c r="BA21" s="3779"/>
      <c r="BB21" s="3784"/>
      <c r="BC21" s="3785"/>
      <c r="BD21" s="3786"/>
      <c r="BE21" s="3784"/>
      <c r="BF21" s="3785"/>
      <c r="BG21" s="3788"/>
      <c r="BH21" s="3907"/>
      <c r="BI21" s="3908"/>
      <c r="BJ21" s="3909"/>
      <c r="BK21" s="3365"/>
      <c r="BL21" s="3913"/>
      <c r="BM21" s="3914"/>
      <c r="BN21" s="3914"/>
      <c r="BO21" s="3914"/>
      <c r="BP21" s="3914"/>
      <c r="BQ21" s="3914"/>
      <c r="BR21" s="3914"/>
      <c r="BS21" s="3915"/>
    </row>
    <row r="22" spans="2:71" s="40" customFormat="1" ht="14.1" customHeight="1">
      <c r="B22" s="3410"/>
      <c r="C22" s="3414"/>
      <c r="D22" s="3415"/>
      <c r="E22" s="3416"/>
      <c r="F22" s="3297"/>
      <c r="G22" s="3298"/>
      <c r="H22" s="3298"/>
      <c r="I22" s="3934"/>
      <c r="J22" s="3935"/>
      <c r="K22" s="3892"/>
      <c r="L22" s="2399"/>
      <c r="M22" s="2399"/>
      <c r="N22" s="2399"/>
      <c r="O22" s="3893"/>
      <c r="P22" s="2500"/>
      <c r="Q22" s="3549"/>
      <c r="R22" s="3931"/>
      <c r="S22" s="3932"/>
      <c r="T22" s="3933"/>
      <c r="U22" s="3553"/>
      <c r="V22" s="3554"/>
      <c r="W22" s="3550"/>
      <c r="X22" s="3551"/>
      <c r="Y22" s="930"/>
      <c r="Z22" s="931" t="s">
        <v>21</v>
      </c>
      <c r="AA22" s="932"/>
      <c r="AB22" s="931" t="s">
        <v>21</v>
      </c>
      <c r="AC22" s="932"/>
      <c r="AD22" s="931" t="s">
        <v>21</v>
      </c>
      <c r="AE22" s="933" t="s">
        <v>45</v>
      </c>
      <c r="AF22" s="3304"/>
      <c r="AG22" s="3304"/>
      <c r="AH22" s="934" t="s">
        <v>14</v>
      </c>
      <c r="AI22" s="935" t="s">
        <v>45</v>
      </c>
      <c r="AJ22" s="3304"/>
      <c r="AK22" s="3304"/>
      <c r="AL22" s="936" t="s">
        <v>14</v>
      </c>
      <c r="AM22" s="3301"/>
      <c r="AN22" s="3302"/>
      <c r="AO22" s="3303"/>
      <c r="AP22" s="3301"/>
      <c r="AQ22" s="3302"/>
      <c r="AR22" s="3303"/>
      <c r="AS22" s="3789"/>
      <c r="AT22" s="3790"/>
      <c r="AU22" s="3791"/>
      <c r="AV22" s="3789"/>
      <c r="AW22" s="3790"/>
      <c r="AX22" s="3791"/>
      <c r="AY22" s="3789"/>
      <c r="AZ22" s="3790"/>
      <c r="BA22" s="3791"/>
      <c r="BB22" s="3767"/>
      <c r="BC22" s="3768"/>
      <c r="BD22" s="3787"/>
      <c r="BE22" s="3767"/>
      <c r="BF22" s="3768"/>
      <c r="BG22" s="3769"/>
      <c r="BH22" s="3925"/>
      <c r="BI22" s="3926"/>
      <c r="BJ22" s="3927"/>
      <c r="BK22" s="3366"/>
      <c r="BL22" s="3928"/>
      <c r="BM22" s="3929"/>
      <c r="BN22" s="3929"/>
      <c r="BO22" s="3929"/>
      <c r="BP22" s="3929"/>
      <c r="BQ22" s="3929"/>
      <c r="BR22" s="3929"/>
      <c r="BS22" s="3930"/>
    </row>
    <row r="23" spans="2:71" s="40" customFormat="1" ht="14.1" customHeight="1">
      <c r="B23" s="3408">
        <v>4</v>
      </c>
      <c r="C23" s="3411"/>
      <c r="D23" s="3412"/>
      <c r="E23" s="3413"/>
      <c r="F23" s="3420"/>
      <c r="G23" s="3421"/>
      <c r="H23" s="3421"/>
      <c r="I23" s="3421"/>
      <c r="J23" s="3422"/>
      <c r="K23" s="3802"/>
      <c r="L23" s="3800"/>
      <c r="M23" s="3800"/>
      <c r="N23" s="3800"/>
      <c r="O23" s="3801"/>
      <c r="P23" s="2494"/>
      <c r="Q23" s="3438"/>
      <c r="R23" s="3881"/>
      <c r="S23" s="3882"/>
      <c r="T23" s="3883"/>
      <c r="U23" s="3529"/>
      <c r="V23" s="3530"/>
      <c r="W23" s="3535"/>
      <c r="X23" s="3564"/>
      <c r="Y23" s="3539"/>
      <c r="Z23" s="3541" t="s">
        <v>76</v>
      </c>
      <c r="AA23" s="3543"/>
      <c r="AB23" s="3541" t="s">
        <v>76</v>
      </c>
      <c r="AC23" s="2494"/>
      <c r="AD23" s="3541" t="s">
        <v>76</v>
      </c>
      <c r="AE23" s="3518"/>
      <c r="AF23" s="3519"/>
      <c r="AG23" s="3519"/>
      <c r="AH23" s="3523"/>
      <c r="AI23" s="3522"/>
      <c r="AJ23" s="3519"/>
      <c r="AK23" s="3519"/>
      <c r="AL23" s="3523"/>
      <c r="AM23" s="3875"/>
      <c r="AN23" s="3876"/>
      <c r="AO23" s="3877"/>
      <c r="AP23" s="3820"/>
      <c r="AQ23" s="3821"/>
      <c r="AR23" s="3822"/>
      <c r="AS23" s="3780"/>
      <c r="AT23" s="3781"/>
      <c r="AU23" s="3782"/>
      <c r="AV23" s="3780"/>
      <c r="AW23" s="3781"/>
      <c r="AX23" s="3782"/>
      <c r="AY23" s="3780"/>
      <c r="AZ23" s="3781"/>
      <c r="BA23" s="3782"/>
      <c r="BB23" s="3764">
        <f>SUM(AM23:BA25)</f>
        <v>0</v>
      </c>
      <c r="BC23" s="3765"/>
      <c r="BD23" s="3783"/>
      <c r="BE23" s="3764">
        <f t="shared" ref="BE23" si="2">AI23+BB23</f>
        <v>0</v>
      </c>
      <c r="BF23" s="3765"/>
      <c r="BG23" s="3766"/>
      <c r="BH23" s="3904"/>
      <c r="BI23" s="3905"/>
      <c r="BJ23" s="3906"/>
      <c r="BK23" s="3364"/>
      <c r="BL23" s="3910"/>
      <c r="BM23" s="3911"/>
      <c r="BN23" s="3911"/>
      <c r="BO23" s="3911"/>
      <c r="BP23" s="3911"/>
      <c r="BQ23" s="3911"/>
      <c r="BR23" s="3911"/>
      <c r="BS23" s="3912"/>
    </row>
    <row r="24" spans="2:71" s="40" customFormat="1" ht="14.1" customHeight="1">
      <c r="B24" s="3409"/>
      <c r="C24" s="3414"/>
      <c r="D24" s="3415"/>
      <c r="E24" s="3416"/>
      <c r="F24" s="3423"/>
      <c r="G24" s="3424"/>
      <c r="H24" s="3424"/>
      <c r="I24" s="3424"/>
      <c r="J24" s="3425"/>
      <c r="K24" s="3890"/>
      <c r="L24" s="2381"/>
      <c r="M24" s="2381"/>
      <c r="N24" s="2381"/>
      <c r="O24" s="3891"/>
      <c r="P24" s="2497"/>
      <c r="Q24" s="3439"/>
      <c r="R24" s="3881"/>
      <c r="S24" s="3882"/>
      <c r="T24" s="3883"/>
      <c r="U24" s="3531"/>
      <c r="V24" s="3532"/>
      <c r="W24" s="3537"/>
      <c r="X24" s="3565"/>
      <c r="Y24" s="3540"/>
      <c r="Z24" s="3542"/>
      <c r="AA24" s="3544"/>
      <c r="AB24" s="3542"/>
      <c r="AC24" s="2497"/>
      <c r="AD24" s="3542"/>
      <c r="AE24" s="3520"/>
      <c r="AF24" s="3521"/>
      <c r="AG24" s="3521"/>
      <c r="AH24" s="3525"/>
      <c r="AI24" s="3524"/>
      <c r="AJ24" s="3521"/>
      <c r="AK24" s="3521"/>
      <c r="AL24" s="3525"/>
      <c r="AM24" s="3830"/>
      <c r="AN24" s="3831"/>
      <c r="AO24" s="3832"/>
      <c r="AP24" s="3830"/>
      <c r="AQ24" s="3831"/>
      <c r="AR24" s="3832"/>
      <c r="AS24" s="3777"/>
      <c r="AT24" s="3778"/>
      <c r="AU24" s="3779"/>
      <c r="AV24" s="3777"/>
      <c r="AW24" s="3778"/>
      <c r="AX24" s="3779"/>
      <c r="AY24" s="3777"/>
      <c r="AZ24" s="3778"/>
      <c r="BA24" s="3779"/>
      <c r="BB24" s="3784"/>
      <c r="BC24" s="3785"/>
      <c r="BD24" s="3786"/>
      <c r="BE24" s="3784"/>
      <c r="BF24" s="3785"/>
      <c r="BG24" s="3788"/>
      <c r="BH24" s="3907"/>
      <c r="BI24" s="3908"/>
      <c r="BJ24" s="3909"/>
      <c r="BK24" s="3365"/>
      <c r="BL24" s="3913"/>
      <c r="BM24" s="3914"/>
      <c r="BN24" s="3914"/>
      <c r="BO24" s="3914"/>
      <c r="BP24" s="3914"/>
      <c r="BQ24" s="3914"/>
      <c r="BR24" s="3914"/>
      <c r="BS24" s="3915"/>
    </row>
    <row r="25" spans="2:71" s="40" customFormat="1" ht="14.1" customHeight="1">
      <c r="B25" s="3410"/>
      <c r="C25" s="3414"/>
      <c r="D25" s="3415"/>
      <c r="E25" s="3416"/>
      <c r="F25" s="3297"/>
      <c r="G25" s="3298"/>
      <c r="H25" s="3298"/>
      <c r="I25" s="3934"/>
      <c r="J25" s="3935"/>
      <c r="K25" s="3892"/>
      <c r="L25" s="2399"/>
      <c r="M25" s="2399"/>
      <c r="N25" s="2399"/>
      <c r="O25" s="3893"/>
      <c r="P25" s="2500"/>
      <c r="Q25" s="3549"/>
      <c r="R25" s="3931"/>
      <c r="S25" s="3932"/>
      <c r="T25" s="3933"/>
      <c r="U25" s="3553"/>
      <c r="V25" s="3554"/>
      <c r="W25" s="3550"/>
      <c r="X25" s="3551"/>
      <c r="Y25" s="930"/>
      <c r="Z25" s="931" t="s">
        <v>21</v>
      </c>
      <c r="AA25" s="932"/>
      <c r="AB25" s="931" t="s">
        <v>21</v>
      </c>
      <c r="AC25" s="932"/>
      <c r="AD25" s="931" t="s">
        <v>21</v>
      </c>
      <c r="AE25" s="933" t="s">
        <v>45</v>
      </c>
      <c r="AF25" s="3304"/>
      <c r="AG25" s="3304"/>
      <c r="AH25" s="934" t="s">
        <v>14</v>
      </c>
      <c r="AI25" s="935" t="s">
        <v>45</v>
      </c>
      <c r="AJ25" s="3304"/>
      <c r="AK25" s="3304"/>
      <c r="AL25" s="936" t="s">
        <v>14</v>
      </c>
      <c r="AM25" s="3301"/>
      <c r="AN25" s="3302"/>
      <c r="AO25" s="3303"/>
      <c r="AP25" s="3301"/>
      <c r="AQ25" s="3302"/>
      <c r="AR25" s="3303"/>
      <c r="AS25" s="3789"/>
      <c r="AT25" s="3790"/>
      <c r="AU25" s="3791"/>
      <c r="AV25" s="3789"/>
      <c r="AW25" s="3790"/>
      <c r="AX25" s="3791"/>
      <c r="AY25" s="3789"/>
      <c r="AZ25" s="3790"/>
      <c r="BA25" s="3791"/>
      <c r="BB25" s="3767"/>
      <c r="BC25" s="3768"/>
      <c r="BD25" s="3787"/>
      <c r="BE25" s="3767"/>
      <c r="BF25" s="3768"/>
      <c r="BG25" s="3769"/>
      <c r="BH25" s="3925"/>
      <c r="BI25" s="3926"/>
      <c r="BJ25" s="3927"/>
      <c r="BK25" s="3366"/>
      <c r="BL25" s="3928"/>
      <c r="BM25" s="3929"/>
      <c r="BN25" s="3929"/>
      <c r="BO25" s="3929"/>
      <c r="BP25" s="3929"/>
      <c r="BQ25" s="3929"/>
      <c r="BR25" s="3929"/>
      <c r="BS25" s="3930"/>
    </row>
    <row r="26" spans="2:71" s="40" customFormat="1" ht="14.1" customHeight="1">
      <c r="B26" s="3408">
        <v>5</v>
      </c>
      <c r="C26" s="3411"/>
      <c r="D26" s="3412"/>
      <c r="E26" s="3413"/>
      <c r="F26" s="3420"/>
      <c r="G26" s="3421"/>
      <c r="H26" s="3421"/>
      <c r="I26" s="3421"/>
      <c r="J26" s="3422"/>
      <c r="K26" s="3802"/>
      <c r="L26" s="3800"/>
      <c r="M26" s="3800"/>
      <c r="N26" s="3800"/>
      <c r="O26" s="3801"/>
      <c r="P26" s="2494"/>
      <c r="Q26" s="3438"/>
      <c r="R26" s="3881"/>
      <c r="S26" s="3882"/>
      <c r="T26" s="3883"/>
      <c r="U26" s="3529"/>
      <c r="V26" s="3530"/>
      <c r="W26" s="3535"/>
      <c r="X26" s="3564"/>
      <c r="Y26" s="3539"/>
      <c r="Z26" s="3541" t="s">
        <v>76</v>
      </c>
      <c r="AA26" s="3543"/>
      <c r="AB26" s="3541" t="s">
        <v>76</v>
      </c>
      <c r="AC26" s="2494"/>
      <c r="AD26" s="3541" t="s">
        <v>76</v>
      </c>
      <c r="AE26" s="3518"/>
      <c r="AF26" s="3519"/>
      <c r="AG26" s="3519"/>
      <c r="AH26" s="3523"/>
      <c r="AI26" s="3522"/>
      <c r="AJ26" s="3519"/>
      <c r="AK26" s="3519"/>
      <c r="AL26" s="3523"/>
      <c r="AM26" s="3875"/>
      <c r="AN26" s="3876"/>
      <c r="AO26" s="3877"/>
      <c r="AP26" s="3820"/>
      <c r="AQ26" s="3821"/>
      <c r="AR26" s="3822"/>
      <c r="AS26" s="3780"/>
      <c r="AT26" s="3781"/>
      <c r="AU26" s="3782"/>
      <c r="AV26" s="3780"/>
      <c r="AW26" s="3781"/>
      <c r="AX26" s="3782"/>
      <c r="AY26" s="3780"/>
      <c r="AZ26" s="3781"/>
      <c r="BA26" s="3782"/>
      <c r="BB26" s="3764">
        <f>SUM(AM26:BA28)</f>
        <v>0</v>
      </c>
      <c r="BC26" s="3765"/>
      <c r="BD26" s="3783"/>
      <c r="BE26" s="3764">
        <f t="shared" ref="BE26" si="3">AI26+BB26</f>
        <v>0</v>
      </c>
      <c r="BF26" s="3765"/>
      <c r="BG26" s="3766"/>
      <c r="BH26" s="3904"/>
      <c r="BI26" s="3905"/>
      <c r="BJ26" s="3906"/>
      <c r="BK26" s="3364"/>
      <c r="BL26" s="3910"/>
      <c r="BM26" s="3911"/>
      <c r="BN26" s="3911"/>
      <c r="BO26" s="3911"/>
      <c r="BP26" s="3911"/>
      <c r="BQ26" s="3911"/>
      <c r="BR26" s="3911"/>
      <c r="BS26" s="3912"/>
    </row>
    <row r="27" spans="2:71" s="40" customFormat="1" ht="14.1" customHeight="1">
      <c r="B27" s="3409"/>
      <c r="C27" s="3414"/>
      <c r="D27" s="3415"/>
      <c r="E27" s="3416"/>
      <c r="F27" s="3423"/>
      <c r="G27" s="3424"/>
      <c r="H27" s="3424"/>
      <c r="I27" s="3424"/>
      <c r="J27" s="3425"/>
      <c r="K27" s="3890"/>
      <c r="L27" s="2381"/>
      <c r="M27" s="2381"/>
      <c r="N27" s="2381"/>
      <c r="O27" s="3891"/>
      <c r="P27" s="2497"/>
      <c r="Q27" s="3439"/>
      <c r="R27" s="3881"/>
      <c r="S27" s="3882"/>
      <c r="T27" s="3883"/>
      <c r="U27" s="3531"/>
      <c r="V27" s="3532"/>
      <c r="W27" s="3537"/>
      <c r="X27" s="3565"/>
      <c r="Y27" s="3540"/>
      <c r="Z27" s="3542"/>
      <c r="AA27" s="3544"/>
      <c r="AB27" s="3542"/>
      <c r="AC27" s="2497"/>
      <c r="AD27" s="3542"/>
      <c r="AE27" s="3520"/>
      <c r="AF27" s="3521"/>
      <c r="AG27" s="3521"/>
      <c r="AH27" s="3525"/>
      <c r="AI27" s="3524"/>
      <c r="AJ27" s="3521"/>
      <c r="AK27" s="3521"/>
      <c r="AL27" s="3525"/>
      <c r="AM27" s="3830"/>
      <c r="AN27" s="3831"/>
      <c r="AO27" s="3832"/>
      <c r="AP27" s="3830"/>
      <c r="AQ27" s="3831"/>
      <c r="AR27" s="3832"/>
      <c r="AS27" s="3777"/>
      <c r="AT27" s="3778"/>
      <c r="AU27" s="3779"/>
      <c r="AV27" s="3777"/>
      <c r="AW27" s="3778"/>
      <c r="AX27" s="3779"/>
      <c r="AY27" s="3777"/>
      <c r="AZ27" s="3778"/>
      <c r="BA27" s="3779"/>
      <c r="BB27" s="3784"/>
      <c r="BC27" s="3785"/>
      <c r="BD27" s="3786"/>
      <c r="BE27" s="3784"/>
      <c r="BF27" s="3785"/>
      <c r="BG27" s="3788"/>
      <c r="BH27" s="3907"/>
      <c r="BI27" s="3908"/>
      <c r="BJ27" s="3909"/>
      <c r="BK27" s="3365"/>
      <c r="BL27" s="3913"/>
      <c r="BM27" s="3914"/>
      <c r="BN27" s="3914"/>
      <c r="BO27" s="3914"/>
      <c r="BP27" s="3914"/>
      <c r="BQ27" s="3914"/>
      <c r="BR27" s="3914"/>
      <c r="BS27" s="3915"/>
    </row>
    <row r="28" spans="2:71" s="40" customFormat="1" ht="14.1" customHeight="1">
      <c r="B28" s="3410"/>
      <c r="C28" s="3414"/>
      <c r="D28" s="3415"/>
      <c r="E28" s="3416"/>
      <c r="F28" s="3297"/>
      <c r="G28" s="3298"/>
      <c r="H28" s="3298"/>
      <c r="I28" s="3934"/>
      <c r="J28" s="3935"/>
      <c r="K28" s="3892"/>
      <c r="L28" s="2399"/>
      <c r="M28" s="2399"/>
      <c r="N28" s="2399"/>
      <c r="O28" s="3893"/>
      <c r="P28" s="2500"/>
      <c r="Q28" s="3549"/>
      <c r="R28" s="3931"/>
      <c r="S28" s="3932"/>
      <c r="T28" s="3933"/>
      <c r="U28" s="3553"/>
      <c r="V28" s="3554"/>
      <c r="W28" s="3550"/>
      <c r="X28" s="3551"/>
      <c r="Y28" s="930"/>
      <c r="Z28" s="931" t="s">
        <v>21</v>
      </c>
      <c r="AA28" s="932"/>
      <c r="AB28" s="931" t="s">
        <v>21</v>
      </c>
      <c r="AC28" s="932"/>
      <c r="AD28" s="931" t="s">
        <v>21</v>
      </c>
      <c r="AE28" s="933" t="s">
        <v>45</v>
      </c>
      <c r="AF28" s="3304"/>
      <c r="AG28" s="3304"/>
      <c r="AH28" s="934" t="s">
        <v>14</v>
      </c>
      <c r="AI28" s="935" t="s">
        <v>45</v>
      </c>
      <c r="AJ28" s="3304"/>
      <c r="AK28" s="3304"/>
      <c r="AL28" s="936" t="s">
        <v>14</v>
      </c>
      <c r="AM28" s="3301"/>
      <c r="AN28" s="3302"/>
      <c r="AO28" s="3303"/>
      <c r="AP28" s="3301"/>
      <c r="AQ28" s="3302"/>
      <c r="AR28" s="3303"/>
      <c r="AS28" s="3789"/>
      <c r="AT28" s="3790"/>
      <c r="AU28" s="3791"/>
      <c r="AV28" s="3789"/>
      <c r="AW28" s="3790"/>
      <c r="AX28" s="3791"/>
      <c r="AY28" s="3789"/>
      <c r="AZ28" s="3790"/>
      <c r="BA28" s="3791"/>
      <c r="BB28" s="3767"/>
      <c r="BC28" s="3768"/>
      <c r="BD28" s="3787"/>
      <c r="BE28" s="3767"/>
      <c r="BF28" s="3768"/>
      <c r="BG28" s="3769"/>
      <c r="BH28" s="3925"/>
      <c r="BI28" s="3926"/>
      <c r="BJ28" s="3927"/>
      <c r="BK28" s="3366"/>
      <c r="BL28" s="3928"/>
      <c r="BM28" s="3929"/>
      <c r="BN28" s="3929"/>
      <c r="BO28" s="3929"/>
      <c r="BP28" s="3929"/>
      <c r="BQ28" s="3929"/>
      <c r="BR28" s="3929"/>
      <c r="BS28" s="3930"/>
    </row>
    <row r="29" spans="2:71" s="40" customFormat="1" ht="14.1" customHeight="1">
      <c r="B29" s="3408">
        <v>6</v>
      </c>
      <c r="C29" s="3411"/>
      <c r="D29" s="3412"/>
      <c r="E29" s="3413"/>
      <c r="F29" s="3420"/>
      <c r="G29" s="3421"/>
      <c r="H29" s="3421"/>
      <c r="I29" s="3421"/>
      <c r="J29" s="3422"/>
      <c r="K29" s="3802"/>
      <c r="L29" s="3800"/>
      <c r="M29" s="3800"/>
      <c r="N29" s="3800"/>
      <c r="O29" s="3801"/>
      <c r="P29" s="2494"/>
      <c r="Q29" s="3438"/>
      <c r="R29" s="3881"/>
      <c r="S29" s="3882"/>
      <c r="T29" s="3883"/>
      <c r="U29" s="3529"/>
      <c r="V29" s="3530"/>
      <c r="W29" s="3535"/>
      <c r="X29" s="3564"/>
      <c r="Y29" s="3539"/>
      <c r="Z29" s="3541" t="s">
        <v>76</v>
      </c>
      <c r="AA29" s="3543"/>
      <c r="AB29" s="3541" t="s">
        <v>76</v>
      </c>
      <c r="AC29" s="2494"/>
      <c r="AD29" s="3541" t="s">
        <v>76</v>
      </c>
      <c r="AE29" s="3518"/>
      <c r="AF29" s="3519"/>
      <c r="AG29" s="3519"/>
      <c r="AH29" s="3523"/>
      <c r="AI29" s="3522"/>
      <c r="AJ29" s="3519"/>
      <c r="AK29" s="3519"/>
      <c r="AL29" s="3523"/>
      <c r="AM29" s="3875"/>
      <c r="AN29" s="3876"/>
      <c r="AO29" s="3877"/>
      <c r="AP29" s="3820"/>
      <c r="AQ29" s="3821"/>
      <c r="AR29" s="3822"/>
      <c r="AS29" s="3780"/>
      <c r="AT29" s="3781"/>
      <c r="AU29" s="3782"/>
      <c r="AV29" s="3780"/>
      <c r="AW29" s="3781"/>
      <c r="AX29" s="3782"/>
      <c r="AY29" s="3780"/>
      <c r="AZ29" s="3781"/>
      <c r="BA29" s="3782"/>
      <c r="BB29" s="3764">
        <f>SUM(AM29:BA31)</f>
        <v>0</v>
      </c>
      <c r="BC29" s="3765"/>
      <c r="BD29" s="3783"/>
      <c r="BE29" s="3764">
        <f t="shared" ref="BE29" si="4">AI29+BB29</f>
        <v>0</v>
      </c>
      <c r="BF29" s="3765"/>
      <c r="BG29" s="3766"/>
      <c r="BH29" s="3904"/>
      <c r="BI29" s="3905"/>
      <c r="BJ29" s="3906"/>
      <c r="BK29" s="3364"/>
      <c r="BL29" s="3910"/>
      <c r="BM29" s="3911"/>
      <c r="BN29" s="3911"/>
      <c r="BO29" s="3911"/>
      <c r="BP29" s="3911"/>
      <c r="BQ29" s="3911"/>
      <c r="BR29" s="3911"/>
      <c r="BS29" s="3912"/>
    </row>
    <row r="30" spans="2:71" s="40" customFormat="1" ht="14.1" customHeight="1">
      <c r="B30" s="3409"/>
      <c r="C30" s="3414"/>
      <c r="D30" s="3415"/>
      <c r="E30" s="3416"/>
      <c r="F30" s="3423"/>
      <c r="G30" s="3424"/>
      <c r="H30" s="3424"/>
      <c r="I30" s="3424"/>
      <c r="J30" s="3425"/>
      <c r="K30" s="3890"/>
      <c r="L30" s="2381"/>
      <c r="M30" s="2381"/>
      <c r="N30" s="2381"/>
      <c r="O30" s="3891"/>
      <c r="P30" s="2497"/>
      <c r="Q30" s="3439"/>
      <c r="R30" s="3881"/>
      <c r="S30" s="3882"/>
      <c r="T30" s="3883"/>
      <c r="U30" s="3531"/>
      <c r="V30" s="3532"/>
      <c r="W30" s="3537"/>
      <c r="X30" s="3565"/>
      <c r="Y30" s="3540"/>
      <c r="Z30" s="3542"/>
      <c r="AA30" s="3544"/>
      <c r="AB30" s="3542"/>
      <c r="AC30" s="2497"/>
      <c r="AD30" s="3542"/>
      <c r="AE30" s="3520"/>
      <c r="AF30" s="3521"/>
      <c r="AG30" s="3521"/>
      <c r="AH30" s="3525"/>
      <c r="AI30" s="3524"/>
      <c r="AJ30" s="3521"/>
      <c r="AK30" s="3521"/>
      <c r="AL30" s="3525"/>
      <c r="AM30" s="3830"/>
      <c r="AN30" s="3831"/>
      <c r="AO30" s="3832"/>
      <c r="AP30" s="3830"/>
      <c r="AQ30" s="3831"/>
      <c r="AR30" s="3832"/>
      <c r="AS30" s="3777"/>
      <c r="AT30" s="3778"/>
      <c r="AU30" s="3779"/>
      <c r="AV30" s="3777"/>
      <c r="AW30" s="3778"/>
      <c r="AX30" s="3779"/>
      <c r="AY30" s="3777"/>
      <c r="AZ30" s="3778"/>
      <c r="BA30" s="3779"/>
      <c r="BB30" s="3784"/>
      <c r="BC30" s="3785"/>
      <c r="BD30" s="3786"/>
      <c r="BE30" s="3784"/>
      <c r="BF30" s="3785"/>
      <c r="BG30" s="3788"/>
      <c r="BH30" s="3907"/>
      <c r="BI30" s="3908"/>
      <c r="BJ30" s="3909"/>
      <c r="BK30" s="3365"/>
      <c r="BL30" s="3913"/>
      <c r="BM30" s="3914"/>
      <c r="BN30" s="3914"/>
      <c r="BO30" s="3914"/>
      <c r="BP30" s="3914"/>
      <c r="BQ30" s="3914"/>
      <c r="BR30" s="3914"/>
      <c r="BS30" s="3915"/>
    </row>
    <row r="31" spans="2:71" s="40" customFormat="1" ht="14.1" customHeight="1">
      <c r="B31" s="3410"/>
      <c r="C31" s="3417"/>
      <c r="D31" s="3418"/>
      <c r="E31" s="3419"/>
      <c r="F31" s="3297"/>
      <c r="G31" s="3298"/>
      <c r="H31" s="3298"/>
      <c r="I31" s="3934"/>
      <c r="J31" s="3935"/>
      <c r="K31" s="3892"/>
      <c r="L31" s="2399"/>
      <c r="M31" s="2399"/>
      <c r="N31" s="2399"/>
      <c r="O31" s="3893"/>
      <c r="P31" s="2500"/>
      <c r="Q31" s="3549"/>
      <c r="R31" s="3931"/>
      <c r="S31" s="3932"/>
      <c r="T31" s="3933"/>
      <c r="U31" s="3553"/>
      <c r="V31" s="3554"/>
      <c r="W31" s="3550"/>
      <c r="X31" s="3551"/>
      <c r="Y31" s="930"/>
      <c r="Z31" s="931" t="s">
        <v>21</v>
      </c>
      <c r="AA31" s="932"/>
      <c r="AB31" s="931" t="s">
        <v>21</v>
      </c>
      <c r="AC31" s="932"/>
      <c r="AD31" s="931" t="s">
        <v>21</v>
      </c>
      <c r="AE31" s="933" t="s">
        <v>45</v>
      </c>
      <c r="AF31" s="3304"/>
      <c r="AG31" s="3304"/>
      <c r="AH31" s="934" t="s">
        <v>14</v>
      </c>
      <c r="AI31" s="935" t="s">
        <v>45</v>
      </c>
      <c r="AJ31" s="3304"/>
      <c r="AK31" s="3304"/>
      <c r="AL31" s="936" t="s">
        <v>14</v>
      </c>
      <c r="AM31" s="3301"/>
      <c r="AN31" s="3302"/>
      <c r="AO31" s="3303"/>
      <c r="AP31" s="3301"/>
      <c r="AQ31" s="3302"/>
      <c r="AR31" s="3303"/>
      <c r="AS31" s="3789"/>
      <c r="AT31" s="3790"/>
      <c r="AU31" s="3791"/>
      <c r="AV31" s="3789"/>
      <c r="AW31" s="3790"/>
      <c r="AX31" s="3791"/>
      <c r="AY31" s="3789"/>
      <c r="AZ31" s="3790"/>
      <c r="BA31" s="3791"/>
      <c r="BB31" s="3767"/>
      <c r="BC31" s="3768"/>
      <c r="BD31" s="3787"/>
      <c r="BE31" s="3767"/>
      <c r="BF31" s="3768"/>
      <c r="BG31" s="3769"/>
      <c r="BH31" s="3925"/>
      <c r="BI31" s="3926"/>
      <c r="BJ31" s="3927"/>
      <c r="BK31" s="3366"/>
      <c r="BL31" s="3928"/>
      <c r="BM31" s="3929"/>
      <c r="BN31" s="3929"/>
      <c r="BO31" s="3929"/>
      <c r="BP31" s="3929"/>
      <c r="BQ31" s="3929"/>
      <c r="BR31" s="3929"/>
      <c r="BS31" s="3930"/>
    </row>
    <row r="32" spans="2:71" s="40" customFormat="1" ht="14.1" customHeight="1">
      <c r="B32" s="3408">
        <v>7</v>
      </c>
      <c r="C32" s="3411"/>
      <c r="D32" s="3412"/>
      <c r="E32" s="3413"/>
      <c r="F32" s="3420"/>
      <c r="G32" s="3421"/>
      <c r="H32" s="3421"/>
      <c r="I32" s="3421"/>
      <c r="J32" s="3422"/>
      <c r="K32" s="3802"/>
      <c r="L32" s="3800"/>
      <c r="M32" s="3800"/>
      <c r="N32" s="3800"/>
      <c r="O32" s="3801"/>
      <c r="P32" s="2494"/>
      <c r="Q32" s="3438"/>
      <c r="R32" s="3878"/>
      <c r="S32" s="3879"/>
      <c r="T32" s="3880"/>
      <c r="U32" s="3529"/>
      <c r="V32" s="3530"/>
      <c r="W32" s="3535"/>
      <c r="X32" s="3564"/>
      <c r="Y32" s="3539"/>
      <c r="Z32" s="3541" t="s">
        <v>76</v>
      </c>
      <c r="AA32" s="3543"/>
      <c r="AB32" s="3541" t="s">
        <v>76</v>
      </c>
      <c r="AC32" s="2494"/>
      <c r="AD32" s="3516" t="s">
        <v>76</v>
      </c>
      <c r="AE32" s="3518"/>
      <c r="AF32" s="3519"/>
      <c r="AG32" s="3519"/>
      <c r="AH32" s="3523"/>
      <c r="AI32" s="3522"/>
      <c r="AJ32" s="3519"/>
      <c r="AK32" s="3519"/>
      <c r="AL32" s="3523"/>
      <c r="AM32" s="3875"/>
      <c r="AN32" s="3876"/>
      <c r="AO32" s="3877"/>
      <c r="AP32" s="3820"/>
      <c r="AQ32" s="3821"/>
      <c r="AR32" s="3822"/>
      <c r="AS32" s="3780"/>
      <c r="AT32" s="3781"/>
      <c r="AU32" s="3782"/>
      <c r="AV32" s="3780"/>
      <c r="AW32" s="3781"/>
      <c r="AX32" s="3782"/>
      <c r="AY32" s="3780"/>
      <c r="AZ32" s="3781"/>
      <c r="BA32" s="3782"/>
      <c r="BB32" s="3764">
        <f>SUM(AM32:BA34)</f>
        <v>0</v>
      </c>
      <c r="BC32" s="3765"/>
      <c r="BD32" s="3783"/>
      <c r="BE32" s="3764">
        <f t="shared" ref="BE32" si="5">AI32+BB32</f>
        <v>0</v>
      </c>
      <c r="BF32" s="3765"/>
      <c r="BG32" s="3766"/>
      <c r="BH32" s="3904"/>
      <c r="BI32" s="3905"/>
      <c r="BJ32" s="3906"/>
      <c r="BK32" s="3364"/>
      <c r="BL32" s="3910"/>
      <c r="BM32" s="3911"/>
      <c r="BN32" s="3911"/>
      <c r="BO32" s="3911"/>
      <c r="BP32" s="3911"/>
      <c r="BQ32" s="3911"/>
      <c r="BR32" s="3911"/>
      <c r="BS32" s="3912"/>
    </row>
    <row r="33" spans="2:74" s="40" customFormat="1" ht="14.1" customHeight="1">
      <c r="B33" s="3409"/>
      <c r="C33" s="3414"/>
      <c r="D33" s="3415"/>
      <c r="E33" s="3416"/>
      <c r="F33" s="3423"/>
      <c r="G33" s="3424"/>
      <c r="H33" s="3424"/>
      <c r="I33" s="3424"/>
      <c r="J33" s="3425"/>
      <c r="K33" s="3890"/>
      <c r="L33" s="2381"/>
      <c r="M33" s="2381"/>
      <c r="N33" s="2381"/>
      <c r="O33" s="3891"/>
      <c r="P33" s="2497"/>
      <c r="Q33" s="3439"/>
      <c r="R33" s="3881"/>
      <c r="S33" s="3882"/>
      <c r="T33" s="3883"/>
      <c r="U33" s="3531"/>
      <c r="V33" s="3532"/>
      <c r="W33" s="3537"/>
      <c r="X33" s="3565"/>
      <c r="Y33" s="3540"/>
      <c r="Z33" s="3542"/>
      <c r="AA33" s="3544"/>
      <c r="AB33" s="3542"/>
      <c r="AC33" s="2497"/>
      <c r="AD33" s="3517"/>
      <c r="AE33" s="3520"/>
      <c r="AF33" s="3521"/>
      <c r="AG33" s="3521"/>
      <c r="AH33" s="3525"/>
      <c r="AI33" s="3524"/>
      <c r="AJ33" s="3521"/>
      <c r="AK33" s="3521"/>
      <c r="AL33" s="3525"/>
      <c r="AM33" s="3830"/>
      <c r="AN33" s="3831"/>
      <c r="AO33" s="3832"/>
      <c r="AP33" s="3830"/>
      <c r="AQ33" s="3831"/>
      <c r="AR33" s="3832"/>
      <c r="AS33" s="3777"/>
      <c r="AT33" s="3778"/>
      <c r="AU33" s="3779"/>
      <c r="AV33" s="3777"/>
      <c r="AW33" s="3778"/>
      <c r="AX33" s="3779"/>
      <c r="AY33" s="3777"/>
      <c r="AZ33" s="3778"/>
      <c r="BA33" s="3779"/>
      <c r="BB33" s="3784"/>
      <c r="BC33" s="3785"/>
      <c r="BD33" s="3786"/>
      <c r="BE33" s="3784"/>
      <c r="BF33" s="3785"/>
      <c r="BG33" s="3788"/>
      <c r="BH33" s="3907"/>
      <c r="BI33" s="3908"/>
      <c r="BJ33" s="3909"/>
      <c r="BK33" s="3365"/>
      <c r="BL33" s="3913"/>
      <c r="BM33" s="3914"/>
      <c r="BN33" s="3914"/>
      <c r="BO33" s="3914"/>
      <c r="BP33" s="3914"/>
      <c r="BQ33" s="3914"/>
      <c r="BR33" s="3914"/>
      <c r="BS33" s="3915"/>
    </row>
    <row r="34" spans="2:74" s="40" customFormat="1" ht="14.1" customHeight="1" thickBot="1">
      <c r="B34" s="3566"/>
      <c r="C34" s="3567"/>
      <c r="D34" s="3568"/>
      <c r="E34" s="3569"/>
      <c r="F34" s="3616"/>
      <c r="G34" s="3617"/>
      <c r="H34" s="3617"/>
      <c r="I34" s="3936"/>
      <c r="J34" s="3937"/>
      <c r="K34" s="3965"/>
      <c r="L34" s="2346"/>
      <c r="M34" s="2346"/>
      <c r="N34" s="2346"/>
      <c r="O34" s="3966"/>
      <c r="P34" s="3967"/>
      <c r="Q34" s="3574"/>
      <c r="R34" s="3962"/>
      <c r="S34" s="3963"/>
      <c r="T34" s="3964"/>
      <c r="U34" s="3583"/>
      <c r="V34" s="3584"/>
      <c r="W34" s="3623"/>
      <c r="X34" s="3624"/>
      <c r="Y34" s="949"/>
      <c r="Z34" s="950" t="s">
        <v>21</v>
      </c>
      <c r="AA34" s="569"/>
      <c r="AB34" s="950" t="s">
        <v>21</v>
      </c>
      <c r="AC34" s="569"/>
      <c r="AD34" s="951" t="s">
        <v>21</v>
      </c>
      <c r="AE34" s="952" t="s">
        <v>45</v>
      </c>
      <c r="AF34" s="3625"/>
      <c r="AG34" s="3625"/>
      <c r="AH34" s="953" t="s">
        <v>14</v>
      </c>
      <c r="AI34" s="954" t="s">
        <v>45</v>
      </c>
      <c r="AJ34" s="3625"/>
      <c r="AK34" s="3625"/>
      <c r="AL34" s="955" t="s">
        <v>14</v>
      </c>
      <c r="AM34" s="3620"/>
      <c r="AN34" s="3621"/>
      <c r="AO34" s="3622"/>
      <c r="AP34" s="3620"/>
      <c r="AQ34" s="3621"/>
      <c r="AR34" s="3622"/>
      <c r="AS34" s="3796"/>
      <c r="AT34" s="3797"/>
      <c r="AU34" s="3798"/>
      <c r="AV34" s="3796"/>
      <c r="AW34" s="3797"/>
      <c r="AX34" s="3798"/>
      <c r="AY34" s="3796"/>
      <c r="AZ34" s="3797"/>
      <c r="BA34" s="3798"/>
      <c r="BB34" s="3792"/>
      <c r="BC34" s="3793"/>
      <c r="BD34" s="3794"/>
      <c r="BE34" s="3792"/>
      <c r="BF34" s="3793"/>
      <c r="BG34" s="3795"/>
      <c r="BH34" s="3942"/>
      <c r="BI34" s="3943"/>
      <c r="BJ34" s="3944"/>
      <c r="BK34" s="3626"/>
      <c r="BL34" s="3945"/>
      <c r="BM34" s="3946"/>
      <c r="BN34" s="3946"/>
      <c r="BO34" s="3946"/>
      <c r="BP34" s="3946"/>
      <c r="BQ34" s="3946"/>
      <c r="BR34" s="3946"/>
      <c r="BS34" s="3947"/>
    </row>
    <row r="35" spans="2:74" ht="6.95" customHeight="1">
      <c r="B35" s="6"/>
      <c r="C35" s="6"/>
      <c r="D35" s="6"/>
      <c r="E35" s="6"/>
      <c r="F35" s="6"/>
      <c r="G35" s="6"/>
      <c r="H35" s="6"/>
      <c r="I35" s="6"/>
      <c r="J35" s="6"/>
      <c r="K35" s="6"/>
      <c r="L35" s="6"/>
      <c r="M35" s="6"/>
      <c r="N35" s="6"/>
      <c r="O35" s="6"/>
      <c r="P35" s="6"/>
      <c r="Q35" s="6"/>
      <c r="R35" s="6"/>
      <c r="S35" s="6"/>
      <c r="T35" s="6"/>
      <c r="U35" s="956"/>
      <c r="V35" s="956"/>
      <c r="W35" s="503"/>
      <c r="X35" s="503"/>
      <c r="Y35" s="155"/>
      <c r="Z35" s="959"/>
      <c r="AA35" s="394"/>
      <c r="AB35" s="959"/>
      <c r="AC35" s="6"/>
      <c r="AD35" s="6"/>
      <c r="AE35" s="6"/>
      <c r="AF35" s="6"/>
      <c r="AG35" s="6"/>
      <c r="AH35" s="6"/>
      <c r="AI35" s="26"/>
      <c r="AJ35" s="26"/>
      <c r="AK35" s="150"/>
      <c r="AL35" s="6"/>
      <c r="AM35" s="6"/>
      <c r="AN35" s="6"/>
      <c r="AO35" s="6"/>
      <c r="AP35" s="6"/>
      <c r="AQ35" s="6"/>
      <c r="AR35" s="6"/>
      <c r="AS35" s="6"/>
      <c r="AT35" s="6"/>
      <c r="AU35" s="6"/>
      <c r="AV35" s="6"/>
      <c r="AW35" s="6"/>
      <c r="AX35" s="6"/>
      <c r="AY35" s="6"/>
      <c r="AZ35" s="6"/>
      <c r="BA35" s="6"/>
      <c r="BB35" s="6"/>
      <c r="BC35" s="26"/>
      <c r="BD35" s="26"/>
      <c r="BE35" s="26"/>
      <c r="BF35" s="150"/>
      <c r="BG35" s="6"/>
      <c r="BH35" s="26"/>
      <c r="BI35" s="26"/>
      <c r="BJ35" s="6"/>
      <c r="BK35" s="26"/>
      <c r="BL35" s="729"/>
      <c r="BM35" s="729"/>
      <c r="BN35" s="729"/>
      <c r="BO35" s="729"/>
      <c r="BP35" s="729"/>
      <c r="BQ35" s="729"/>
      <c r="BR35" s="997"/>
      <c r="BS35" s="997"/>
      <c r="BT35" s="5"/>
    </row>
    <row r="36" spans="2:74" ht="14.1" customHeight="1">
      <c r="B36" s="6" t="s">
        <v>1237</v>
      </c>
      <c r="C36" s="6"/>
      <c r="D36" s="6"/>
      <c r="E36" s="6"/>
      <c r="F36" s="6"/>
      <c r="G36" s="6"/>
      <c r="H36" s="6"/>
      <c r="I36" s="6"/>
      <c r="J36" s="6"/>
      <c r="K36" s="6"/>
      <c r="L36" s="6"/>
      <c r="M36" s="6"/>
      <c r="N36" s="6"/>
      <c r="O36" s="6"/>
      <c r="P36" s="6"/>
      <c r="Q36" s="6"/>
      <c r="R36" s="6"/>
      <c r="S36" s="6"/>
      <c r="T36" s="6"/>
      <c r="U36" s="956"/>
      <c r="V36" s="956"/>
      <c r="W36" s="503"/>
      <c r="X36" s="503"/>
      <c r="Y36" s="155"/>
      <c r="Z36" s="959"/>
      <c r="AA36" s="394"/>
      <c r="AB36" s="959"/>
      <c r="AC36" s="831"/>
      <c r="AD36" s="831"/>
      <c r="AE36" s="831"/>
      <c r="AF36" s="831"/>
      <c r="AG36" s="831"/>
      <c r="AH36" s="831"/>
      <c r="AI36" s="831"/>
      <c r="AJ36" s="831"/>
      <c r="AK36" s="998"/>
      <c r="AL36" s="831"/>
      <c r="AM36" s="6"/>
      <c r="AN36" s="6"/>
      <c r="AO36" s="6"/>
      <c r="AP36" s="6"/>
      <c r="AQ36" s="6"/>
      <c r="AR36" s="6"/>
      <c r="AS36" s="6"/>
      <c r="AT36" s="6"/>
      <c r="AU36" s="6"/>
      <c r="AV36" s="6"/>
      <c r="AW36" s="6"/>
      <c r="AX36" s="6"/>
      <c r="AY36" s="6"/>
      <c r="AZ36" s="6"/>
      <c r="BA36" s="6"/>
      <c r="BB36" s="6"/>
      <c r="BC36" s="6"/>
      <c r="BD36" s="6"/>
      <c r="BE36" s="6"/>
      <c r="BF36" s="150"/>
      <c r="BG36" s="6"/>
      <c r="BH36" s="6"/>
      <c r="BI36" s="6"/>
      <c r="BJ36" s="6"/>
      <c r="BK36" s="6"/>
      <c r="BL36" s="729"/>
      <c r="BM36" s="729"/>
      <c r="BN36" s="729"/>
      <c r="BO36" s="729"/>
      <c r="BP36" s="729"/>
      <c r="BQ36" s="729"/>
      <c r="BR36" s="729"/>
      <c r="BS36" s="729"/>
      <c r="BT36" s="5"/>
    </row>
    <row r="37" spans="2:74" s="40" customFormat="1" ht="14.1" customHeight="1">
      <c r="B37" s="999"/>
      <c r="C37" s="49"/>
      <c r="D37" s="49"/>
      <c r="E37" s="1000"/>
      <c r="F37" s="49"/>
      <c r="G37" s="49"/>
      <c r="H37" s="49"/>
      <c r="I37" s="49"/>
      <c r="J37" s="1001"/>
      <c r="K37" s="49"/>
      <c r="L37" s="49"/>
      <c r="M37" s="49"/>
      <c r="N37" s="49"/>
      <c r="O37" s="1000"/>
      <c r="P37" s="49"/>
      <c r="Q37" s="1002"/>
      <c r="R37" s="49"/>
      <c r="S37" s="49"/>
      <c r="T37" s="49"/>
      <c r="U37" s="974"/>
      <c r="V37" s="974"/>
      <c r="W37" s="1003"/>
      <c r="X37" s="1003"/>
      <c r="Y37" s="811"/>
      <c r="Z37" s="965"/>
      <c r="AA37" s="811"/>
      <c r="AB37" s="965"/>
      <c r="AC37" s="575"/>
      <c r="AD37" s="1004"/>
      <c r="AE37" s="3948"/>
      <c r="AF37" s="3949"/>
      <c r="AG37" s="3949"/>
      <c r="AH37" s="3950"/>
      <c r="AI37" s="3954"/>
      <c r="AJ37" s="3949"/>
      <c r="AK37" s="3949"/>
      <c r="AL37" s="3950"/>
      <c r="AM37" s="49"/>
      <c r="AN37" s="49"/>
      <c r="AO37" s="49"/>
      <c r="AP37" s="49"/>
      <c r="AQ37" s="49"/>
      <c r="AR37" s="49"/>
      <c r="AS37" s="49"/>
      <c r="AT37" s="49"/>
      <c r="AU37" s="49"/>
      <c r="AV37" s="1005"/>
      <c r="AW37" s="49"/>
      <c r="AX37" s="1001"/>
      <c r="AY37" s="49"/>
      <c r="AZ37" s="49"/>
      <c r="BA37" s="49"/>
      <c r="BB37" s="1005"/>
      <c r="BC37" s="897"/>
      <c r="BD37" s="1006"/>
      <c r="BE37" s="897"/>
      <c r="BF37" s="49"/>
      <c r="BG37" s="49"/>
      <c r="BH37" s="3956"/>
      <c r="BI37" s="3957"/>
      <c r="BJ37" s="3958"/>
      <c r="BK37" s="1007"/>
      <c r="BL37" s="1008"/>
      <c r="BM37" s="810"/>
      <c r="BN37" s="810"/>
      <c r="BO37" s="810"/>
      <c r="BP37" s="810"/>
      <c r="BQ37" s="810"/>
      <c r="BR37" s="810"/>
      <c r="BS37" s="1009"/>
    </row>
    <row r="38" spans="2:74" s="40" customFormat="1" ht="14.1" customHeight="1">
      <c r="B38" s="1010"/>
      <c r="C38" s="1011"/>
      <c r="D38" s="1011"/>
      <c r="E38" s="1012"/>
      <c r="F38" s="1011"/>
      <c r="G38" s="1011"/>
      <c r="H38" s="1011"/>
      <c r="I38" s="1011"/>
      <c r="J38" s="1013"/>
      <c r="K38" s="1011"/>
      <c r="L38" s="1011"/>
      <c r="M38" s="1011"/>
      <c r="N38" s="1011"/>
      <c r="O38" s="1012"/>
      <c r="P38" s="1011"/>
      <c r="Q38" s="1014"/>
      <c r="R38" s="1011"/>
      <c r="S38" s="1011"/>
      <c r="T38" s="1011"/>
      <c r="U38" s="1011"/>
      <c r="V38" s="1011"/>
      <c r="W38" s="1011"/>
      <c r="X38" s="1011"/>
      <c r="Y38" s="932"/>
      <c r="Z38" s="1011"/>
      <c r="AA38" s="1011"/>
      <c r="AB38" s="1011"/>
      <c r="AC38" s="1015"/>
      <c r="AD38" s="1016"/>
      <c r="AE38" s="3951"/>
      <c r="AF38" s="3952"/>
      <c r="AG38" s="3952"/>
      <c r="AH38" s="3953"/>
      <c r="AI38" s="3955"/>
      <c r="AJ38" s="3952"/>
      <c r="AK38" s="3952"/>
      <c r="AL38" s="3953"/>
      <c r="AM38" s="1011"/>
      <c r="AN38" s="1011"/>
      <c r="AO38" s="1011"/>
      <c r="AP38" s="1011"/>
      <c r="AQ38" s="1011"/>
      <c r="AR38" s="1011"/>
      <c r="AS38" s="1011"/>
      <c r="AT38" s="1011"/>
      <c r="AU38" s="1011"/>
      <c r="AV38" s="1017"/>
      <c r="AW38" s="1011"/>
      <c r="AX38" s="1013"/>
      <c r="AY38" s="1011"/>
      <c r="AZ38" s="1011"/>
      <c r="BA38" s="1011"/>
      <c r="BB38" s="1017"/>
      <c r="BC38" s="1011"/>
      <c r="BD38" s="1013"/>
      <c r="BE38" s="1011"/>
      <c r="BF38" s="1011"/>
      <c r="BG38" s="1011"/>
      <c r="BH38" s="3959"/>
      <c r="BI38" s="3960"/>
      <c r="BJ38" s="3961"/>
      <c r="BK38" s="1018"/>
      <c r="BL38" s="1019"/>
      <c r="BM38" s="1020"/>
      <c r="BN38" s="1020"/>
      <c r="BO38" s="1020"/>
      <c r="BP38" s="1020"/>
      <c r="BQ38" s="1020"/>
      <c r="BR38" s="1020"/>
      <c r="BS38" s="1021"/>
    </row>
    <row r="39" spans="2:74" s="40" customFormat="1" ht="12" customHeight="1">
      <c r="B39" s="40" t="s">
        <v>1205</v>
      </c>
      <c r="F39" s="361"/>
      <c r="G39" s="361"/>
      <c r="H39" s="361"/>
      <c r="I39" s="972" t="s">
        <v>1206</v>
      </c>
      <c r="J39" s="135" t="s">
        <v>1207</v>
      </c>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AZ39" s="135"/>
      <c r="BA39" s="135"/>
      <c r="BB39" s="135"/>
      <c r="BC39" s="135"/>
      <c r="BD39" s="135"/>
      <c r="BE39" s="135"/>
      <c r="BF39" s="135"/>
      <c r="BG39" s="135"/>
      <c r="BH39" s="194"/>
      <c r="BI39" s="194"/>
      <c r="BJ39" s="194"/>
      <c r="BK39" s="194"/>
      <c r="BL39" s="194"/>
      <c r="BM39" s="1022"/>
      <c r="BN39" s="1022"/>
      <c r="BO39" s="1022"/>
      <c r="BP39" s="1022"/>
      <c r="BQ39" s="1022"/>
      <c r="BR39" s="1022"/>
      <c r="BS39" s="1022"/>
      <c r="BT39" s="1022"/>
    </row>
    <row r="40" spans="2:74" s="40" customFormat="1" ht="12" customHeight="1">
      <c r="I40" s="972" t="s">
        <v>1238</v>
      </c>
      <c r="J40" s="2016" t="s">
        <v>1210</v>
      </c>
      <c r="K40" s="2016"/>
      <c r="L40" s="2016"/>
      <c r="M40" s="2016"/>
      <c r="N40" s="2016"/>
      <c r="O40" s="2016"/>
      <c r="P40" s="2016"/>
      <c r="Q40" s="2016"/>
      <c r="R40" s="2016"/>
      <c r="S40" s="2016"/>
      <c r="T40" s="2016"/>
      <c r="U40" s="2016"/>
      <c r="V40" s="2016"/>
      <c r="W40" s="2016"/>
      <c r="X40" s="2016"/>
      <c r="Y40" s="2016"/>
      <c r="Z40" s="2016"/>
      <c r="AA40" s="2016"/>
      <c r="AB40" s="2016"/>
      <c r="AC40" s="2016"/>
      <c r="AD40" s="2016"/>
      <c r="AE40" s="2016"/>
      <c r="AF40" s="2016"/>
      <c r="AG40" s="2016"/>
      <c r="AH40" s="2016"/>
      <c r="AI40" s="2016"/>
      <c r="AJ40" s="2016"/>
      <c r="AK40" s="2016"/>
      <c r="AL40" s="2016"/>
      <c r="AM40" s="2016"/>
      <c r="AN40" s="2016"/>
      <c r="AO40" s="2016"/>
      <c r="AP40" s="2016"/>
      <c r="AQ40" s="2016"/>
      <c r="AR40" s="2016"/>
      <c r="AS40" s="2016"/>
      <c r="AT40" s="2016"/>
      <c r="AU40" s="2016"/>
      <c r="AV40" s="2016"/>
      <c r="AW40" s="2016"/>
      <c r="AX40" s="2016"/>
      <c r="AY40" s="2016"/>
      <c r="AZ40" s="2016"/>
      <c r="BA40" s="2016"/>
      <c r="BB40" s="2016"/>
      <c r="BC40" s="2016"/>
      <c r="BD40" s="2016"/>
      <c r="BE40" s="2016"/>
      <c r="BF40" s="2016"/>
      <c r="BG40" s="2016"/>
      <c r="BH40" s="2016"/>
      <c r="BI40" s="2016"/>
      <c r="BJ40" s="2016"/>
      <c r="BK40" s="2016"/>
      <c r="BL40" s="2016"/>
      <c r="BM40" s="2016"/>
      <c r="BN40" s="2016"/>
      <c r="BO40" s="2016"/>
      <c r="BP40" s="2016"/>
      <c r="BQ40" s="2016"/>
      <c r="BR40" s="2016"/>
      <c r="BS40" s="2016"/>
      <c r="BT40" s="2016"/>
    </row>
    <row r="41" spans="2:74" s="40" customFormat="1" ht="12" customHeight="1">
      <c r="I41" s="972"/>
      <c r="J41" s="2016"/>
      <c r="K41" s="2016"/>
      <c r="L41" s="2016"/>
      <c r="M41" s="2016"/>
      <c r="N41" s="2016"/>
      <c r="O41" s="2016"/>
      <c r="P41" s="2016"/>
      <c r="Q41" s="2016"/>
      <c r="R41" s="2016"/>
      <c r="S41" s="2016"/>
      <c r="T41" s="2016"/>
      <c r="U41" s="2016"/>
      <c r="V41" s="2016"/>
      <c r="W41" s="2016"/>
      <c r="X41" s="2016"/>
      <c r="Y41" s="2016"/>
      <c r="Z41" s="2016"/>
      <c r="AA41" s="2016"/>
      <c r="AB41" s="2016"/>
      <c r="AC41" s="2016"/>
      <c r="AD41" s="2016"/>
      <c r="AE41" s="2016"/>
      <c r="AF41" s="2016"/>
      <c r="AG41" s="2016"/>
      <c r="AH41" s="2016"/>
      <c r="AI41" s="2016"/>
      <c r="AJ41" s="2016"/>
      <c r="AK41" s="2016"/>
      <c r="AL41" s="2016"/>
      <c r="AM41" s="2016"/>
      <c r="AN41" s="2016"/>
      <c r="AO41" s="2016"/>
      <c r="AP41" s="2016"/>
      <c r="AQ41" s="2016"/>
      <c r="AR41" s="2016"/>
      <c r="AS41" s="2016"/>
      <c r="AT41" s="2016"/>
      <c r="AU41" s="2016"/>
      <c r="AV41" s="2016"/>
      <c r="AW41" s="2016"/>
      <c r="AX41" s="2016"/>
      <c r="AY41" s="2016"/>
      <c r="AZ41" s="2016"/>
      <c r="BA41" s="2016"/>
      <c r="BB41" s="2016"/>
      <c r="BC41" s="2016"/>
      <c r="BD41" s="2016"/>
      <c r="BE41" s="2016"/>
      <c r="BF41" s="2016"/>
      <c r="BG41" s="2016"/>
      <c r="BH41" s="2016"/>
      <c r="BI41" s="2016"/>
      <c r="BJ41" s="2016"/>
      <c r="BK41" s="2016"/>
      <c r="BL41" s="2016"/>
      <c r="BM41" s="2016"/>
      <c r="BN41" s="2016"/>
      <c r="BO41" s="2016"/>
      <c r="BP41" s="2016"/>
      <c r="BQ41" s="2016"/>
      <c r="BR41" s="2016"/>
      <c r="BS41" s="2016"/>
      <c r="BT41" s="2016"/>
    </row>
    <row r="42" spans="2:74" s="40" customFormat="1" ht="12" customHeight="1">
      <c r="I42" s="972" t="s">
        <v>1239</v>
      </c>
      <c r="J42" s="2016" t="s">
        <v>1213</v>
      </c>
      <c r="K42" s="2016"/>
      <c r="L42" s="2016"/>
      <c r="M42" s="2016"/>
      <c r="N42" s="2016"/>
      <c r="O42" s="2016"/>
      <c r="P42" s="2016"/>
      <c r="Q42" s="2016"/>
      <c r="R42" s="2016"/>
      <c r="S42" s="2016"/>
      <c r="T42" s="2016"/>
      <c r="U42" s="2016"/>
      <c r="V42" s="2016"/>
      <c r="W42" s="2016"/>
      <c r="X42" s="2016"/>
      <c r="Y42" s="2016"/>
      <c r="Z42" s="2016"/>
      <c r="AA42" s="2016"/>
      <c r="AB42" s="2016"/>
      <c r="AC42" s="2016"/>
      <c r="AD42" s="2016"/>
      <c r="AE42" s="2016"/>
      <c r="AF42" s="2016"/>
      <c r="AG42" s="2016"/>
      <c r="AH42" s="2016"/>
      <c r="AI42" s="2016"/>
      <c r="AJ42" s="2016"/>
      <c r="AK42" s="2016"/>
      <c r="AL42" s="2016"/>
      <c r="AM42" s="2016"/>
      <c r="AN42" s="2016"/>
      <c r="AO42" s="2016"/>
      <c r="AP42" s="2016"/>
      <c r="AQ42" s="2016"/>
      <c r="AR42" s="2016"/>
      <c r="AS42" s="2016"/>
      <c r="AT42" s="2016"/>
      <c r="AU42" s="2016"/>
      <c r="AV42" s="2016"/>
      <c r="AW42" s="2016"/>
      <c r="AX42" s="2016"/>
      <c r="AY42" s="2016"/>
      <c r="AZ42" s="2016"/>
      <c r="BA42" s="2016"/>
      <c r="BB42" s="2016"/>
      <c r="BC42" s="2016"/>
      <c r="BD42" s="2016"/>
      <c r="BE42" s="2016"/>
      <c r="BF42" s="2016"/>
      <c r="BG42" s="2016"/>
      <c r="BH42" s="2016"/>
      <c r="BI42" s="2016"/>
      <c r="BJ42" s="2016"/>
      <c r="BK42" s="2016"/>
      <c r="BL42" s="2016"/>
      <c r="BM42" s="2016"/>
      <c r="BN42" s="2016"/>
      <c r="BO42" s="2016"/>
      <c r="BP42" s="2016"/>
      <c r="BQ42" s="2016"/>
      <c r="BR42" s="2016"/>
      <c r="BS42" s="2016"/>
      <c r="BT42" s="2016"/>
    </row>
    <row r="43" spans="2:74" s="40" customFormat="1" ht="12" customHeight="1">
      <c r="I43" s="972" t="s">
        <v>1215</v>
      </c>
      <c r="J43" s="3632" t="s">
        <v>1423</v>
      </c>
      <c r="K43" s="3632"/>
      <c r="L43" s="3632"/>
      <c r="M43" s="3632"/>
      <c r="N43" s="3632"/>
      <c r="O43" s="3632"/>
      <c r="P43" s="3632"/>
      <c r="Q43" s="3632"/>
      <c r="R43" s="3632"/>
      <c r="S43" s="3632"/>
      <c r="T43" s="3632"/>
      <c r="U43" s="3632"/>
      <c r="V43" s="3632"/>
      <c r="W43" s="3632"/>
      <c r="X43" s="3632"/>
      <c r="Y43" s="3632"/>
      <c r="Z43" s="3632"/>
      <c r="AA43" s="3632"/>
      <c r="AB43" s="3632"/>
      <c r="AC43" s="3632"/>
      <c r="AD43" s="3632"/>
      <c r="AE43" s="3632"/>
      <c r="AF43" s="3632"/>
      <c r="AG43" s="3632"/>
      <c r="AH43" s="3632"/>
      <c r="AI43" s="3632"/>
      <c r="AJ43" s="3632"/>
      <c r="AK43" s="3632"/>
      <c r="AL43" s="3632"/>
      <c r="AM43" s="3632"/>
      <c r="AN43" s="3632"/>
      <c r="AO43" s="3632"/>
      <c r="AP43" s="3632"/>
      <c r="AQ43" s="3632"/>
      <c r="AR43" s="3632"/>
      <c r="AS43" s="3632"/>
      <c r="AT43" s="3632"/>
      <c r="AU43" s="3632"/>
      <c r="AV43" s="3632"/>
      <c r="AW43" s="3632"/>
      <c r="AX43" s="3632"/>
      <c r="AY43" s="3632"/>
      <c r="AZ43" s="3632"/>
      <c r="BA43" s="3632"/>
      <c r="BB43" s="3632"/>
      <c r="BC43" s="3632"/>
      <c r="BD43" s="3632"/>
      <c r="BE43" s="3632"/>
      <c r="BF43" s="3632"/>
      <c r="BG43" s="3632"/>
      <c r="BH43" s="3632"/>
      <c r="BI43" s="3632"/>
      <c r="BJ43" s="3632"/>
      <c r="BK43" s="3632"/>
      <c r="BL43" s="3632"/>
      <c r="BM43" s="3632"/>
      <c r="BN43" s="3632"/>
      <c r="BO43" s="3632"/>
      <c r="BP43" s="3632"/>
      <c r="BQ43" s="3632"/>
      <c r="BR43" s="3632"/>
      <c r="BS43" s="3632"/>
      <c r="BT43" s="3632"/>
      <c r="BU43" s="3632"/>
      <c r="BV43" s="3632"/>
    </row>
    <row r="44" spans="2:74" s="40" customFormat="1" ht="12" customHeight="1">
      <c r="I44" s="1125"/>
      <c r="J44" s="3938"/>
      <c r="K44" s="3938"/>
      <c r="L44" s="3938"/>
      <c r="M44" s="3938"/>
      <c r="N44" s="3938"/>
      <c r="O44" s="3938"/>
      <c r="P44" s="3938"/>
      <c r="Q44" s="3938"/>
      <c r="R44" s="3938"/>
      <c r="S44" s="3938"/>
      <c r="T44" s="3938"/>
      <c r="U44" s="3938"/>
      <c r="V44" s="3938"/>
      <c r="W44" s="3938"/>
      <c r="X44" s="3938"/>
      <c r="Y44" s="3938"/>
      <c r="Z44" s="3938"/>
      <c r="AA44" s="3938"/>
      <c r="AB44" s="3938"/>
      <c r="AC44" s="3938"/>
      <c r="AD44" s="3938"/>
      <c r="AE44" s="3938"/>
      <c r="AF44" s="3938"/>
      <c r="AG44" s="3938"/>
      <c r="AH44" s="3938"/>
      <c r="AI44" s="3938"/>
      <c r="AJ44" s="3938"/>
      <c r="AK44" s="3938"/>
      <c r="AL44" s="3938"/>
      <c r="AM44" s="3938"/>
      <c r="AN44" s="3938"/>
      <c r="AO44" s="3938"/>
      <c r="AP44" s="3938"/>
      <c r="AQ44" s="3938"/>
      <c r="AR44" s="3938"/>
      <c r="AS44" s="3938"/>
      <c r="AT44" s="3938"/>
      <c r="AU44" s="3938"/>
      <c r="AV44" s="3938"/>
      <c r="AW44" s="3938"/>
      <c r="AX44" s="3938"/>
      <c r="AY44" s="3938"/>
      <c r="AZ44" s="3938"/>
      <c r="BA44" s="3938"/>
      <c r="BB44" s="3938"/>
      <c r="BC44" s="3938"/>
      <c r="BD44" s="3938"/>
      <c r="BE44" s="3938"/>
      <c r="BF44" s="3938"/>
      <c r="BG44" s="3938"/>
      <c r="BH44" s="3938"/>
      <c r="BI44" s="3938"/>
      <c r="BJ44" s="3938"/>
      <c r="BK44" s="3938"/>
      <c r="BL44" s="3938"/>
      <c r="BM44" s="429"/>
      <c r="BN44" s="429"/>
      <c r="BO44" s="429"/>
      <c r="BP44" s="429"/>
      <c r="BQ44" s="429"/>
      <c r="BR44" s="429"/>
      <c r="BS44" s="429"/>
      <c r="BT44" s="429"/>
    </row>
    <row r="45" spans="2:74" s="40" customFormat="1" ht="12" customHeight="1">
      <c r="I45" s="972"/>
      <c r="J45" s="429"/>
      <c r="K45" s="429"/>
      <c r="L45" s="429"/>
      <c r="M45" s="429"/>
      <c r="N45" s="429"/>
      <c r="O45" s="429"/>
      <c r="P45" s="429"/>
      <c r="Q45" s="429"/>
      <c r="R45" s="429"/>
      <c r="S45" s="429"/>
      <c r="T45" s="429"/>
      <c r="U45" s="429"/>
      <c r="V45" s="429"/>
      <c r="W45" s="429"/>
      <c r="X45" s="429"/>
      <c r="Y45" s="429"/>
      <c r="Z45" s="429"/>
      <c r="AA45" s="429"/>
      <c r="AB45" s="429"/>
      <c r="AC45" s="429"/>
      <c r="AD45" s="429"/>
      <c r="AE45" s="429"/>
      <c r="AF45" s="429"/>
      <c r="AG45" s="429"/>
      <c r="AH45" s="429"/>
      <c r="AI45" s="429"/>
      <c r="AJ45" s="429"/>
      <c r="AK45" s="429"/>
      <c r="AL45" s="429"/>
      <c r="AM45" s="429"/>
      <c r="AN45" s="429"/>
      <c r="AO45" s="429"/>
      <c r="AP45" s="429"/>
      <c r="AQ45" s="429"/>
      <c r="AR45" s="429"/>
      <c r="AS45" s="429"/>
      <c r="AT45" s="429"/>
      <c r="AU45" s="429"/>
      <c r="AV45" s="429"/>
      <c r="AW45" s="429"/>
      <c r="AX45" s="429"/>
      <c r="AY45" s="429"/>
      <c r="AZ45" s="429"/>
      <c r="BA45" s="429"/>
      <c r="BB45" s="429"/>
      <c r="BC45" s="429"/>
      <c r="BD45" s="429"/>
      <c r="BE45" s="429"/>
      <c r="BF45" s="429"/>
      <c r="BG45" s="429"/>
      <c r="BH45" s="429"/>
      <c r="BI45" s="429"/>
      <c r="BJ45" s="429"/>
      <c r="BK45" s="429"/>
      <c r="BL45" s="429"/>
      <c r="BM45" s="429"/>
      <c r="BN45" s="429"/>
      <c r="BO45" s="429"/>
      <c r="BP45" s="429"/>
      <c r="BQ45" s="429"/>
      <c r="BR45" s="429"/>
      <c r="BS45" s="429"/>
      <c r="BT45" s="429"/>
    </row>
    <row r="46" spans="2:74" ht="14.1" customHeight="1">
      <c r="B46" s="1872" t="s">
        <v>1268</v>
      </c>
      <c r="C46" s="1872"/>
      <c r="D46" s="1872"/>
      <c r="E46" s="1872"/>
      <c r="F46" s="2025"/>
      <c r="G46" s="2025"/>
      <c r="H46" s="2025"/>
      <c r="I46" s="2025"/>
      <c r="J46" s="2025"/>
      <c r="K46" s="2025"/>
      <c r="L46" s="2025"/>
      <c r="M46" s="2025"/>
      <c r="N46" s="2025"/>
      <c r="O46" s="2025"/>
      <c r="P46" s="2025"/>
      <c r="Q46" s="2025"/>
      <c r="R46" s="2025"/>
      <c r="S46" s="2025"/>
      <c r="T46" s="2025"/>
      <c r="U46" s="2025"/>
      <c r="V46" s="2025"/>
      <c r="W46" s="2025"/>
      <c r="X46" s="2025"/>
      <c r="Y46" s="2025"/>
      <c r="Z46" s="2025"/>
      <c r="AA46" s="2025"/>
      <c r="AB46" s="2025"/>
      <c r="AC46" s="2025"/>
      <c r="AD46" s="2025"/>
      <c r="AE46" s="2025"/>
      <c r="AF46" s="2025"/>
      <c r="AG46" s="2025"/>
      <c r="AH46" s="2025"/>
      <c r="AI46" s="2025"/>
      <c r="AJ46" s="2025"/>
      <c r="AK46" s="2025"/>
      <c r="AL46" s="2025"/>
      <c r="AM46" s="2025"/>
      <c r="AN46" s="2025"/>
      <c r="AO46" s="2025"/>
      <c r="AP46" s="2025"/>
      <c r="AQ46" s="2025"/>
      <c r="AR46" s="2025"/>
      <c r="AS46" s="2025"/>
      <c r="AT46" s="2025"/>
      <c r="AU46" s="2025"/>
      <c r="AV46" s="2025"/>
      <c r="AW46" s="2025"/>
      <c r="AX46" s="2025"/>
      <c r="AY46" s="2025"/>
      <c r="AZ46" s="2025"/>
      <c r="BA46" s="2025"/>
      <c r="BB46" s="2025"/>
      <c r="BC46" s="2025"/>
      <c r="BD46" s="2025"/>
      <c r="BE46" s="2025"/>
      <c r="BF46" s="2025"/>
      <c r="BG46" s="2025"/>
      <c r="BH46" s="2025"/>
      <c r="BI46" s="2025"/>
      <c r="BJ46" s="2025"/>
      <c r="BK46" s="2025"/>
      <c r="BL46" s="2025"/>
      <c r="BM46" s="2025"/>
      <c r="BN46" s="2025"/>
      <c r="BO46" s="2025"/>
      <c r="BP46" s="2025"/>
      <c r="BQ46" s="2025"/>
      <c r="BR46" s="2025"/>
      <c r="BS46" s="2025"/>
      <c r="BT46" s="2025"/>
    </row>
    <row r="47" spans="2:74" ht="14.1" customHeight="1" thickBot="1">
      <c r="B47" s="142" t="s">
        <v>1426</v>
      </c>
      <c r="C47" s="142"/>
      <c r="D47" s="142"/>
      <c r="E47" s="142"/>
      <c r="F47" s="142"/>
      <c r="G47" s="142"/>
      <c r="H47" s="142"/>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c r="BE47" s="3939" t="s">
        <v>557</v>
      </c>
      <c r="BF47" s="3939"/>
      <c r="BG47" s="3939"/>
      <c r="BH47" s="3939"/>
      <c r="BI47" s="3939"/>
      <c r="BJ47" s="3939"/>
      <c r="BK47" s="3939"/>
      <c r="BL47" s="3940"/>
      <c r="BM47" s="3940"/>
      <c r="BN47" s="3941" t="s">
        <v>542</v>
      </c>
      <c r="BO47" s="3941"/>
      <c r="BP47" s="3941"/>
      <c r="BQ47" s="3941"/>
      <c r="BR47" s="3941"/>
      <c r="BS47" s="3941"/>
    </row>
    <row r="48" spans="2:74" s="40" customFormat="1" ht="12.95" customHeight="1">
      <c r="B48" s="3212" t="s">
        <v>1142</v>
      </c>
      <c r="C48" s="3177" t="s">
        <v>1376</v>
      </c>
      <c r="D48" s="3178"/>
      <c r="E48" s="3179"/>
      <c r="F48" s="3218" t="s">
        <v>34</v>
      </c>
      <c r="G48" s="3219"/>
      <c r="H48" s="3219"/>
      <c r="I48" s="3219"/>
      <c r="J48" s="3220"/>
      <c r="K48" s="3224" t="s">
        <v>1143</v>
      </c>
      <c r="L48" s="3225"/>
      <c r="M48" s="3225"/>
      <c r="N48" s="3225"/>
      <c r="O48" s="3226"/>
      <c r="P48" s="3174" t="s">
        <v>1221</v>
      </c>
      <c r="Q48" s="3174" t="s">
        <v>1222</v>
      </c>
      <c r="R48" s="3177" t="s">
        <v>1223</v>
      </c>
      <c r="S48" s="3178"/>
      <c r="T48" s="3179"/>
      <c r="U48" s="3331" t="s">
        <v>1148</v>
      </c>
      <c r="V48" s="3332"/>
      <c r="W48" s="3224" t="s">
        <v>1224</v>
      </c>
      <c r="X48" s="3225"/>
      <c r="Y48" s="3225"/>
      <c r="Z48" s="3225"/>
      <c r="AA48" s="3225"/>
      <c r="AB48" s="3225"/>
      <c r="AC48" s="3225"/>
      <c r="AD48" s="3249"/>
      <c r="AE48" s="3248" t="s">
        <v>1150</v>
      </c>
      <c r="AF48" s="3225"/>
      <c r="AG48" s="3225"/>
      <c r="AH48" s="3225"/>
      <c r="AI48" s="3225"/>
      <c r="AJ48" s="3225"/>
      <c r="AK48" s="3225"/>
      <c r="AL48" s="3225"/>
      <c r="AM48" s="3225"/>
      <c r="AN48" s="3225"/>
      <c r="AO48" s="3225"/>
      <c r="AP48" s="3225"/>
      <c r="AQ48" s="3225"/>
      <c r="AR48" s="3225"/>
      <c r="AS48" s="3225"/>
      <c r="AT48" s="3225"/>
      <c r="AU48" s="3225"/>
      <c r="AV48" s="3225"/>
      <c r="AW48" s="3225"/>
      <c r="AX48" s="3225"/>
      <c r="AY48" s="3225"/>
      <c r="AZ48" s="3225"/>
      <c r="BA48" s="3225"/>
      <c r="BB48" s="3225"/>
      <c r="BC48" s="3225"/>
      <c r="BD48" s="3225"/>
      <c r="BE48" s="3225"/>
      <c r="BF48" s="3225"/>
      <c r="BG48" s="3249"/>
      <c r="BH48" s="3252" t="s">
        <v>1151</v>
      </c>
      <c r="BI48" s="3253"/>
      <c r="BJ48" s="3746"/>
      <c r="BK48" s="3256" t="s">
        <v>1152</v>
      </c>
      <c r="BL48" s="3805" t="s">
        <v>1153</v>
      </c>
      <c r="BM48" s="3806"/>
      <c r="BN48" s="3806"/>
      <c r="BO48" s="3806"/>
      <c r="BP48" s="3806"/>
      <c r="BQ48" s="3806"/>
      <c r="BR48" s="3806"/>
      <c r="BS48" s="3807"/>
    </row>
    <row r="49" spans="2:71" s="40" customFormat="1" ht="12.95" customHeight="1">
      <c r="B49" s="3213"/>
      <c r="C49" s="3180"/>
      <c r="D49" s="3181"/>
      <c r="E49" s="3182"/>
      <c r="F49" s="3221"/>
      <c r="G49" s="3222"/>
      <c r="H49" s="3222"/>
      <c r="I49" s="3222"/>
      <c r="J49" s="3223"/>
      <c r="K49" s="2497"/>
      <c r="L49" s="2498"/>
      <c r="M49" s="2498"/>
      <c r="N49" s="2498"/>
      <c r="O49" s="2499"/>
      <c r="P49" s="3175"/>
      <c r="Q49" s="3175"/>
      <c r="R49" s="3180"/>
      <c r="S49" s="3181"/>
      <c r="T49" s="3182"/>
      <c r="U49" s="3333"/>
      <c r="V49" s="3334"/>
      <c r="W49" s="2500"/>
      <c r="X49" s="2501"/>
      <c r="Y49" s="2501"/>
      <c r="Z49" s="2501"/>
      <c r="AA49" s="2501"/>
      <c r="AB49" s="2501"/>
      <c r="AC49" s="2501"/>
      <c r="AD49" s="3251"/>
      <c r="AE49" s="3250"/>
      <c r="AF49" s="2501"/>
      <c r="AG49" s="2501"/>
      <c r="AH49" s="2501"/>
      <c r="AI49" s="2501"/>
      <c r="AJ49" s="2501"/>
      <c r="AK49" s="2501"/>
      <c r="AL49" s="2501"/>
      <c r="AM49" s="2501"/>
      <c r="AN49" s="2501"/>
      <c r="AO49" s="2501"/>
      <c r="AP49" s="2501"/>
      <c r="AQ49" s="2501"/>
      <c r="AR49" s="2501"/>
      <c r="AS49" s="2501"/>
      <c r="AT49" s="2501"/>
      <c r="AU49" s="2501"/>
      <c r="AV49" s="2501"/>
      <c r="AW49" s="2501"/>
      <c r="AX49" s="2501"/>
      <c r="AY49" s="2501"/>
      <c r="AZ49" s="2501"/>
      <c r="BA49" s="2501"/>
      <c r="BB49" s="2501"/>
      <c r="BC49" s="2501"/>
      <c r="BD49" s="2501"/>
      <c r="BE49" s="2501"/>
      <c r="BF49" s="2501"/>
      <c r="BG49" s="3251"/>
      <c r="BH49" s="3747"/>
      <c r="BI49" s="3748"/>
      <c r="BJ49" s="3749"/>
      <c r="BK49" s="3803"/>
      <c r="BL49" s="3808"/>
      <c r="BM49" s="3809"/>
      <c r="BN49" s="3809"/>
      <c r="BO49" s="3809"/>
      <c r="BP49" s="3809"/>
      <c r="BQ49" s="3809"/>
      <c r="BR49" s="3809"/>
      <c r="BS49" s="3810"/>
    </row>
    <row r="50" spans="2:71" s="40" customFormat="1" ht="15" customHeight="1">
      <c r="B50" s="3213"/>
      <c r="C50" s="3180"/>
      <c r="D50" s="3181"/>
      <c r="E50" s="3182"/>
      <c r="F50" s="3221"/>
      <c r="G50" s="3222"/>
      <c r="H50" s="3222"/>
      <c r="I50" s="3222"/>
      <c r="J50" s="3223"/>
      <c r="K50" s="2497"/>
      <c r="L50" s="2498"/>
      <c r="M50" s="2498"/>
      <c r="N50" s="2498"/>
      <c r="O50" s="2499"/>
      <c r="P50" s="3175"/>
      <c r="Q50" s="3175"/>
      <c r="R50" s="3180"/>
      <c r="S50" s="3181"/>
      <c r="T50" s="3182"/>
      <c r="U50" s="3333"/>
      <c r="V50" s="3334"/>
      <c r="W50" s="3344" t="s">
        <v>1154</v>
      </c>
      <c r="X50" s="3345"/>
      <c r="Y50" s="3345"/>
      <c r="Z50" s="3346"/>
      <c r="AA50" s="3347" t="s">
        <v>1155</v>
      </c>
      <c r="AB50" s="3348"/>
      <c r="AC50" s="3198" t="s">
        <v>1225</v>
      </c>
      <c r="AD50" s="3811"/>
      <c r="AE50" s="3356" t="s">
        <v>1157</v>
      </c>
      <c r="AF50" s="2952"/>
      <c r="AG50" s="2952"/>
      <c r="AH50" s="2952"/>
      <c r="AI50" s="2952"/>
      <c r="AJ50" s="2952"/>
      <c r="AK50" s="2952"/>
      <c r="AL50" s="2953"/>
      <c r="AM50" s="2951" t="s">
        <v>1158</v>
      </c>
      <c r="AN50" s="2952"/>
      <c r="AO50" s="2952"/>
      <c r="AP50" s="2952"/>
      <c r="AQ50" s="2952"/>
      <c r="AR50" s="2952"/>
      <c r="AS50" s="2952"/>
      <c r="AT50" s="2952"/>
      <c r="AU50" s="2952"/>
      <c r="AV50" s="2952"/>
      <c r="AW50" s="2952"/>
      <c r="AX50" s="2952"/>
      <c r="AY50" s="2952"/>
      <c r="AZ50" s="2952"/>
      <c r="BA50" s="2952"/>
      <c r="BB50" s="2952"/>
      <c r="BC50" s="2952"/>
      <c r="BD50" s="2953"/>
      <c r="BE50" s="1861" t="s">
        <v>112</v>
      </c>
      <c r="BF50" s="1862"/>
      <c r="BG50" s="3172"/>
      <c r="BH50" s="3814" t="s">
        <v>1159</v>
      </c>
      <c r="BI50" s="3815"/>
      <c r="BJ50" s="3816"/>
      <c r="BK50" s="3803"/>
      <c r="BL50" s="3227" t="s">
        <v>1424</v>
      </c>
      <c r="BM50" s="3228"/>
      <c r="BN50" s="3228"/>
      <c r="BO50" s="3228"/>
      <c r="BP50" s="3228"/>
      <c r="BQ50" s="3228"/>
      <c r="BR50" s="3228"/>
      <c r="BS50" s="3229"/>
    </row>
    <row r="51" spans="2:71" s="40" customFormat="1" ht="15" customHeight="1">
      <c r="B51" s="3213"/>
      <c r="C51" s="3180"/>
      <c r="D51" s="3181"/>
      <c r="E51" s="3182"/>
      <c r="F51" s="3236" t="s">
        <v>1160</v>
      </c>
      <c r="G51" s="3237"/>
      <c r="H51" s="3237"/>
      <c r="I51" s="3240" t="s">
        <v>1161</v>
      </c>
      <c r="J51" s="3241"/>
      <c r="K51" s="2497"/>
      <c r="L51" s="2498"/>
      <c r="M51" s="2498"/>
      <c r="N51" s="2498"/>
      <c r="O51" s="2499"/>
      <c r="P51" s="3175"/>
      <c r="Q51" s="3175"/>
      <c r="R51" s="3180"/>
      <c r="S51" s="3181"/>
      <c r="T51" s="3182"/>
      <c r="U51" s="3333"/>
      <c r="V51" s="3334"/>
      <c r="W51" s="3198" t="s">
        <v>1226</v>
      </c>
      <c r="X51" s="3200"/>
      <c r="Y51" s="3198" t="s">
        <v>1163</v>
      </c>
      <c r="Z51" s="3200"/>
      <c r="AA51" s="3349"/>
      <c r="AB51" s="3350"/>
      <c r="AC51" s="3180"/>
      <c r="AD51" s="3812"/>
      <c r="AE51" s="3799" t="s">
        <v>1164</v>
      </c>
      <c r="AF51" s="3800"/>
      <c r="AG51" s="3800"/>
      <c r="AH51" s="3801"/>
      <c r="AI51" s="3802" t="s">
        <v>1227</v>
      </c>
      <c r="AJ51" s="3800"/>
      <c r="AK51" s="3800"/>
      <c r="AL51" s="3801"/>
      <c r="AM51" s="3820" t="s">
        <v>1166</v>
      </c>
      <c r="AN51" s="3821"/>
      <c r="AO51" s="3822"/>
      <c r="AP51" s="3820" t="s">
        <v>1167</v>
      </c>
      <c r="AQ51" s="3821"/>
      <c r="AR51" s="3822"/>
      <c r="AS51" s="3195" t="s">
        <v>1168</v>
      </c>
      <c r="AT51" s="3196"/>
      <c r="AU51" s="3197"/>
      <c r="AV51" s="3195" t="s">
        <v>1169</v>
      </c>
      <c r="AW51" s="3196"/>
      <c r="AX51" s="3197"/>
      <c r="AY51" s="3195" t="s">
        <v>1170</v>
      </c>
      <c r="AZ51" s="3196"/>
      <c r="BA51" s="3197"/>
      <c r="BB51" s="3198" t="s">
        <v>1171</v>
      </c>
      <c r="BC51" s="3199"/>
      <c r="BD51" s="3200"/>
      <c r="BE51" s="1851"/>
      <c r="BF51" s="1852"/>
      <c r="BG51" s="3173"/>
      <c r="BH51" s="3817"/>
      <c r="BI51" s="3818"/>
      <c r="BJ51" s="3819"/>
      <c r="BK51" s="3803"/>
      <c r="BL51" s="3230"/>
      <c r="BM51" s="3231"/>
      <c r="BN51" s="3231"/>
      <c r="BO51" s="3231"/>
      <c r="BP51" s="3231"/>
      <c r="BQ51" s="3231"/>
      <c r="BR51" s="3231"/>
      <c r="BS51" s="3232"/>
    </row>
    <row r="52" spans="2:71" s="40" customFormat="1" ht="15" customHeight="1">
      <c r="B52" s="3213"/>
      <c r="C52" s="3180"/>
      <c r="D52" s="3181"/>
      <c r="E52" s="3182"/>
      <c r="F52" s="3236"/>
      <c r="G52" s="3237"/>
      <c r="H52" s="3237"/>
      <c r="I52" s="3240"/>
      <c r="J52" s="3241"/>
      <c r="K52" s="2497"/>
      <c r="L52" s="2498"/>
      <c r="M52" s="2498"/>
      <c r="N52" s="2498"/>
      <c r="O52" s="2499"/>
      <c r="P52" s="3175"/>
      <c r="Q52" s="3175"/>
      <c r="R52" s="3180"/>
      <c r="S52" s="3181"/>
      <c r="T52" s="3182"/>
      <c r="U52" s="3333"/>
      <c r="V52" s="3334"/>
      <c r="W52" s="3180"/>
      <c r="X52" s="3182"/>
      <c r="Y52" s="3180"/>
      <c r="Z52" s="3182"/>
      <c r="AA52" s="3349"/>
      <c r="AB52" s="3350"/>
      <c r="AC52" s="3180"/>
      <c r="AD52" s="3812"/>
      <c r="AE52" s="3826"/>
      <c r="AF52" s="3827"/>
      <c r="AG52" s="3827"/>
      <c r="AH52" s="3828"/>
      <c r="AI52" s="3829" t="s">
        <v>1228</v>
      </c>
      <c r="AJ52" s="3827"/>
      <c r="AK52" s="3827"/>
      <c r="AL52" s="3828"/>
      <c r="AM52" s="3830" t="s">
        <v>1173</v>
      </c>
      <c r="AN52" s="3831"/>
      <c r="AO52" s="3832"/>
      <c r="AP52" s="3830" t="s">
        <v>1174</v>
      </c>
      <c r="AQ52" s="3831"/>
      <c r="AR52" s="3832"/>
      <c r="AS52" s="3267" t="s">
        <v>1175</v>
      </c>
      <c r="AT52" s="3268"/>
      <c r="AU52" s="3269"/>
      <c r="AV52" s="3270" t="s">
        <v>1176</v>
      </c>
      <c r="AW52" s="3271"/>
      <c r="AX52" s="3272"/>
      <c r="AY52" s="3267" t="s">
        <v>1177</v>
      </c>
      <c r="AZ52" s="3268"/>
      <c r="BA52" s="3269"/>
      <c r="BB52" s="3180"/>
      <c r="BC52" s="3181"/>
      <c r="BD52" s="3182"/>
      <c r="BE52" s="1851"/>
      <c r="BF52" s="1852"/>
      <c r="BG52" s="3173"/>
      <c r="BH52" s="3276" t="s">
        <v>1178</v>
      </c>
      <c r="BI52" s="3277"/>
      <c r="BJ52" s="3278"/>
      <c r="BK52" s="3803"/>
      <c r="BL52" s="3230"/>
      <c r="BM52" s="3231"/>
      <c r="BN52" s="3231"/>
      <c r="BO52" s="3231"/>
      <c r="BP52" s="3231"/>
      <c r="BQ52" s="3231"/>
      <c r="BR52" s="3231"/>
      <c r="BS52" s="3232"/>
    </row>
    <row r="53" spans="2:71" s="40" customFormat="1" ht="15" customHeight="1" thickBot="1">
      <c r="B53" s="3214"/>
      <c r="C53" s="3215"/>
      <c r="D53" s="3216"/>
      <c r="E53" s="3217"/>
      <c r="F53" s="3238"/>
      <c r="G53" s="3239"/>
      <c r="H53" s="3239"/>
      <c r="I53" s="3242"/>
      <c r="J53" s="3243"/>
      <c r="K53" s="2948"/>
      <c r="L53" s="2949"/>
      <c r="M53" s="2949"/>
      <c r="N53" s="2949"/>
      <c r="O53" s="2950"/>
      <c r="P53" s="3176"/>
      <c r="Q53" s="3176"/>
      <c r="R53" s="3215"/>
      <c r="S53" s="3216"/>
      <c r="T53" s="3217"/>
      <c r="U53" s="3335"/>
      <c r="V53" s="3336"/>
      <c r="W53" s="3215"/>
      <c r="X53" s="3217"/>
      <c r="Y53" s="3215"/>
      <c r="Z53" s="3217"/>
      <c r="AA53" s="3351"/>
      <c r="AB53" s="3352"/>
      <c r="AC53" s="3215"/>
      <c r="AD53" s="3813"/>
      <c r="AE53" s="899" t="s">
        <v>45</v>
      </c>
      <c r="AF53" s="3357" t="s">
        <v>1179</v>
      </c>
      <c r="AG53" s="3357"/>
      <c r="AH53" s="900" t="s">
        <v>14</v>
      </c>
      <c r="AI53" s="901" t="s">
        <v>45</v>
      </c>
      <c r="AJ53" s="3357" t="s">
        <v>1179</v>
      </c>
      <c r="AK53" s="3357"/>
      <c r="AL53" s="902" t="s">
        <v>14</v>
      </c>
      <c r="AM53" s="3358"/>
      <c r="AN53" s="3359"/>
      <c r="AO53" s="3360"/>
      <c r="AP53" s="3358" t="s">
        <v>1180</v>
      </c>
      <c r="AQ53" s="3359"/>
      <c r="AR53" s="3360"/>
      <c r="AS53" s="3186" t="s">
        <v>1181</v>
      </c>
      <c r="AT53" s="3187"/>
      <c r="AU53" s="3188"/>
      <c r="AV53" s="3189" t="s">
        <v>1182</v>
      </c>
      <c r="AW53" s="3190"/>
      <c r="AX53" s="3191"/>
      <c r="AY53" s="3189" t="s">
        <v>1183</v>
      </c>
      <c r="AZ53" s="3190"/>
      <c r="BA53" s="3191"/>
      <c r="BB53" s="2948"/>
      <c r="BC53" s="2949"/>
      <c r="BD53" s="2950"/>
      <c r="BE53" s="3192" t="s">
        <v>1184</v>
      </c>
      <c r="BF53" s="3193"/>
      <c r="BG53" s="3194"/>
      <c r="BH53" s="3823"/>
      <c r="BI53" s="3824"/>
      <c r="BJ53" s="3825"/>
      <c r="BK53" s="3804"/>
      <c r="BL53" s="3233"/>
      <c r="BM53" s="3234"/>
      <c r="BN53" s="3234"/>
      <c r="BO53" s="3234"/>
      <c r="BP53" s="3234"/>
      <c r="BQ53" s="3234"/>
      <c r="BR53" s="3234"/>
      <c r="BS53" s="3235"/>
    </row>
    <row r="54" spans="2:71" s="40" customFormat="1" ht="14.1" customHeight="1" thickTop="1">
      <c r="B54" s="3409">
        <v>8</v>
      </c>
      <c r="C54" s="3411"/>
      <c r="D54" s="3412"/>
      <c r="E54" s="3413"/>
      <c r="F54" s="3420"/>
      <c r="G54" s="3421"/>
      <c r="H54" s="3421"/>
      <c r="I54" s="3421"/>
      <c r="J54" s="3422"/>
      <c r="K54" s="3802"/>
      <c r="L54" s="3800"/>
      <c r="M54" s="3800"/>
      <c r="N54" s="3800"/>
      <c r="O54" s="3801"/>
      <c r="P54" s="2494"/>
      <c r="Q54" s="3438"/>
      <c r="R54" s="3881"/>
      <c r="S54" s="3882"/>
      <c r="T54" s="3883"/>
      <c r="U54" s="3529"/>
      <c r="V54" s="3530"/>
      <c r="W54" s="3535"/>
      <c r="X54" s="3564"/>
      <c r="Y54" s="3539"/>
      <c r="Z54" s="3541" t="s">
        <v>76</v>
      </c>
      <c r="AA54" s="3543"/>
      <c r="AB54" s="3541" t="s">
        <v>76</v>
      </c>
      <c r="AC54" s="2494"/>
      <c r="AD54" s="3541" t="s">
        <v>76</v>
      </c>
      <c r="AE54" s="3979"/>
      <c r="AF54" s="3980"/>
      <c r="AG54" s="3980"/>
      <c r="AH54" s="3981"/>
      <c r="AI54" s="3982"/>
      <c r="AJ54" s="3980"/>
      <c r="AK54" s="3980"/>
      <c r="AL54" s="3981"/>
      <c r="AM54" s="3983"/>
      <c r="AN54" s="3984"/>
      <c r="AO54" s="3985"/>
      <c r="AP54" s="3986"/>
      <c r="AQ54" s="3987"/>
      <c r="AR54" s="3988"/>
      <c r="AS54" s="3971"/>
      <c r="AT54" s="3972"/>
      <c r="AU54" s="3973"/>
      <c r="AV54" s="3971"/>
      <c r="AW54" s="3972"/>
      <c r="AX54" s="3973"/>
      <c r="AY54" s="3971"/>
      <c r="AZ54" s="3972"/>
      <c r="BA54" s="3973"/>
      <c r="BB54" s="3850">
        <f>SUM(AM54:BA56)</f>
        <v>0</v>
      </c>
      <c r="BC54" s="3851"/>
      <c r="BD54" s="3974"/>
      <c r="BE54" s="3850" t="str">
        <f>IF(AI54+BB54=0,"",AI54+BB54)</f>
        <v/>
      </c>
      <c r="BF54" s="3851"/>
      <c r="BG54" s="3852"/>
      <c r="BH54" s="3975"/>
      <c r="BI54" s="3976"/>
      <c r="BJ54" s="3977"/>
      <c r="BK54" s="3978"/>
      <c r="BL54" s="3968"/>
      <c r="BM54" s="3969"/>
      <c r="BN54" s="3969"/>
      <c r="BO54" s="3969"/>
      <c r="BP54" s="3969"/>
      <c r="BQ54" s="3969"/>
      <c r="BR54" s="3969"/>
      <c r="BS54" s="3970"/>
    </row>
    <row r="55" spans="2:71" s="40" customFormat="1" ht="14.1" customHeight="1">
      <c r="B55" s="3409"/>
      <c r="C55" s="3414"/>
      <c r="D55" s="3415"/>
      <c r="E55" s="3416"/>
      <c r="F55" s="3423"/>
      <c r="G55" s="3424"/>
      <c r="H55" s="3424"/>
      <c r="I55" s="3424"/>
      <c r="J55" s="3425"/>
      <c r="K55" s="3890"/>
      <c r="L55" s="2381"/>
      <c r="M55" s="2381"/>
      <c r="N55" s="2381"/>
      <c r="O55" s="3891"/>
      <c r="P55" s="2497"/>
      <c r="Q55" s="3439"/>
      <c r="R55" s="3881"/>
      <c r="S55" s="3882"/>
      <c r="T55" s="3883"/>
      <c r="U55" s="3531"/>
      <c r="V55" s="3532"/>
      <c r="W55" s="3537"/>
      <c r="X55" s="3565"/>
      <c r="Y55" s="3540"/>
      <c r="Z55" s="3542"/>
      <c r="AA55" s="3544"/>
      <c r="AB55" s="3542"/>
      <c r="AC55" s="2497"/>
      <c r="AD55" s="3542"/>
      <c r="AE55" s="3520"/>
      <c r="AF55" s="3521"/>
      <c r="AG55" s="3521"/>
      <c r="AH55" s="3525"/>
      <c r="AI55" s="3524"/>
      <c r="AJ55" s="3521"/>
      <c r="AK55" s="3521"/>
      <c r="AL55" s="3525"/>
      <c r="AM55" s="3830"/>
      <c r="AN55" s="3831"/>
      <c r="AO55" s="3832"/>
      <c r="AP55" s="3830"/>
      <c r="AQ55" s="3831"/>
      <c r="AR55" s="3832"/>
      <c r="AS55" s="3777"/>
      <c r="AT55" s="3778"/>
      <c r="AU55" s="3779"/>
      <c r="AV55" s="3777"/>
      <c r="AW55" s="3778"/>
      <c r="AX55" s="3779"/>
      <c r="AY55" s="3777"/>
      <c r="AZ55" s="3778"/>
      <c r="BA55" s="3779"/>
      <c r="BB55" s="3784"/>
      <c r="BC55" s="3785"/>
      <c r="BD55" s="3786"/>
      <c r="BE55" s="3784"/>
      <c r="BF55" s="3785"/>
      <c r="BG55" s="3788"/>
      <c r="BH55" s="3907"/>
      <c r="BI55" s="3908"/>
      <c r="BJ55" s="3909"/>
      <c r="BK55" s="3365"/>
      <c r="BL55" s="3913"/>
      <c r="BM55" s="3914"/>
      <c r="BN55" s="3914"/>
      <c r="BO55" s="3914"/>
      <c r="BP55" s="3914"/>
      <c r="BQ55" s="3914"/>
      <c r="BR55" s="3914"/>
      <c r="BS55" s="3915"/>
    </row>
    <row r="56" spans="2:71" s="40" customFormat="1" ht="14.1" customHeight="1">
      <c r="B56" s="3410"/>
      <c r="C56" s="3417"/>
      <c r="D56" s="3418"/>
      <c r="E56" s="3419"/>
      <c r="F56" s="3297"/>
      <c r="G56" s="3298"/>
      <c r="H56" s="3298"/>
      <c r="I56" s="3934"/>
      <c r="J56" s="3935"/>
      <c r="K56" s="3892"/>
      <c r="L56" s="2399"/>
      <c r="M56" s="2399"/>
      <c r="N56" s="2399"/>
      <c r="O56" s="3893"/>
      <c r="P56" s="2500"/>
      <c r="Q56" s="3549"/>
      <c r="R56" s="3931"/>
      <c r="S56" s="3932"/>
      <c r="T56" s="3933"/>
      <c r="U56" s="3553"/>
      <c r="V56" s="3554"/>
      <c r="W56" s="3550"/>
      <c r="X56" s="3551"/>
      <c r="Y56" s="930"/>
      <c r="Z56" s="931" t="s">
        <v>21</v>
      </c>
      <c r="AA56" s="932"/>
      <c r="AB56" s="931" t="s">
        <v>21</v>
      </c>
      <c r="AC56" s="932"/>
      <c r="AD56" s="931" t="s">
        <v>21</v>
      </c>
      <c r="AE56" s="933" t="s">
        <v>45</v>
      </c>
      <c r="AF56" s="3304"/>
      <c r="AG56" s="3304"/>
      <c r="AH56" s="934" t="s">
        <v>14</v>
      </c>
      <c r="AI56" s="935" t="s">
        <v>45</v>
      </c>
      <c r="AJ56" s="3304"/>
      <c r="AK56" s="3304"/>
      <c r="AL56" s="936" t="s">
        <v>14</v>
      </c>
      <c r="AM56" s="3301"/>
      <c r="AN56" s="3302"/>
      <c r="AO56" s="3303"/>
      <c r="AP56" s="3301"/>
      <c r="AQ56" s="3302"/>
      <c r="AR56" s="3303"/>
      <c r="AS56" s="3789"/>
      <c r="AT56" s="3790"/>
      <c r="AU56" s="3791"/>
      <c r="AV56" s="3789"/>
      <c r="AW56" s="3790"/>
      <c r="AX56" s="3791"/>
      <c r="AY56" s="3789"/>
      <c r="AZ56" s="3790"/>
      <c r="BA56" s="3791"/>
      <c r="BB56" s="3767"/>
      <c r="BC56" s="3768"/>
      <c r="BD56" s="3787"/>
      <c r="BE56" s="3767"/>
      <c r="BF56" s="3768"/>
      <c r="BG56" s="3769"/>
      <c r="BH56" s="3925"/>
      <c r="BI56" s="3926"/>
      <c r="BJ56" s="3927"/>
      <c r="BK56" s="3366"/>
      <c r="BL56" s="3928"/>
      <c r="BM56" s="3929"/>
      <c r="BN56" s="3929"/>
      <c r="BO56" s="3929"/>
      <c r="BP56" s="3929"/>
      <c r="BQ56" s="3929"/>
      <c r="BR56" s="3929"/>
      <c r="BS56" s="3930"/>
    </row>
    <row r="57" spans="2:71" s="40" customFormat="1" ht="14.1" customHeight="1">
      <c r="B57" s="3408">
        <v>9</v>
      </c>
      <c r="C57" s="3411"/>
      <c r="D57" s="3412"/>
      <c r="E57" s="3413"/>
      <c r="F57" s="3420"/>
      <c r="G57" s="3421"/>
      <c r="H57" s="3421"/>
      <c r="I57" s="3421"/>
      <c r="J57" s="3422"/>
      <c r="K57" s="3802"/>
      <c r="L57" s="3800"/>
      <c r="M57" s="3800"/>
      <c r="N57" s="3800"/>
      <c r="O57" s="3801"/>
      <c r="P57" s="2494"/>
      <c r="Q57" s="3438"/>
      <c r="R57" s="3881"/>
      <c r="S57" s="3882"/>
      <c r="T57" s="3883"/>
      <c r="U57" s="3529"/>
      <c r="V57" s="3530"/>
      <c r="W57" s="3535"/>
      <c r="X57" s="3564"/>
      <c r="Y57" s="3539"/>
      <c r="Z57" s="3541" t="s">
        <v>76</v>
      </c>
      <c r="AA57" s="3543"/>
      <c r="AB57" s="3541" t="s">
        <v>76</v>
      </c>
      <c r="AC57" s="2494"/>
      <c r="AD57" s="3541" t="s">
        <v>76</v>
      </c>
      <c r="AE57" s="3518"/>
      <c r="AF57" s="3519"/>
      <c r="AG57" s="3519"/>
      <c r="AH57" s="3523"/>
      <c r="AI57" s="3522"/>
      <c r="AJ57" s="3519"/>
      <c r="AK57" s="3519"/>
      <c r="AL57" s="3523"/>
      <c r="AM57" s="3875"/>
      <c r="AN57" s="3876"/>
      <c r="AO57" s="3877"/>
      <c r="AP57" s="3820"/>
      <c r="AQ57" s="3821"/>
      <c r="AR57" s="3822"/>
      <c r="AS57" s="3780"/>
      <c r="AT57" s="3781"/>
      <c r="AU57" s="3782"/>
      <c r="AV57" s="3780"/>
      <c r="AW57" s="3781"/>
      <c r="AX57" s="3782"/>
      <c r="AY57" s="3780"/>
      <c r="AZ57" s="3781"/>
      <c r="BA57" s="3782"/>
      <c r="BB57" s="3764">
        <f>SUM(AM57:BA59)</f>
        <v>0</v>
      </c>
      <c r="BC57" s="3765"/>
      <c r="BD57" s="3783"/>
      <c r="BE57" s="3764" t="str">
        <f>IF(AI57+BB57=0,"",AI57+BB57)</f>
        <v/>
      </c>
      <c r="BF57" s="3765"/>
      <c r="BG57" s="3766"/>
      <c r="BH57" s="3904"/>
      <c r="BI57" s="3905"/>
      <c r="BJ57" s="3906"/>
      <c r="BK57" s="3364"/>
      <c r="BL57" s="3910"/>
      <c r="BM57" s="3911"/>
      <c r="BN57" s="3911"/>
      <c r="BO57" s="3911"/>
      <c r="BP57" s="3911"/>
      <c r="BQ57" s="3911"/>
      <c r="BR57" s="3911"/>
      <c r="BS57" s="3912"/>
    </row>
    <row r="58" spans="2:71" s="40" customFormat="1" ht="14.1" customHeight="1">
      <c r="B58" s="3409"/>
      <c r="C58" s="3414"/>
      <c r="D58" s="3415"/>
      <c r="E58" s="3416"/>
      <c r="F58" s="3423"/>
      <c r="G58" s="3424"/>
      <c r="H58" s="3424"/>
      <c r="I58" s="3424"/>
      <c r="J58" s="3425"/>
      <c r="K58" s="3890"/>
      <c r="L58" s="2381"/>
      <c r="M58" s="2381"/>
      <c r="N58" s="2381"/>
      <c r="O58" s="3891"/>
      <c r="P58" s="2497"/>
      <c r="Q58" s="3439"/>
      <c r="R58" s="3881"/>
      <c r="S58" s="3882"/>
      <c r="T58" s="3883"/>
      <c r="U58" s="3531"/>
      <c r="V58" s="3532"/>
      <c r="W58" s="3537"/>
      <c r="X58" s="3565"/>
      <c r="Y58" s="3540"/>
      <c r="Z58" s="3542"/>
      <c r="AA58" s="3544"/>
      <c r="AB58" s="3542"/>
      <c r="AC58" s="2497"/>
      <c r="AD58" s="3542"/>
      <c r="AE58" s="3520"/>
      <c r="AF58" s="3521"/>
      <c r="AG58" s="3521"/>
      <c r="AH58" s="3525"/>
      <c r="AI58" s="3524"/>
      <c r="AJ58" s="3521"/>
      <c r="AK58" s="3521"/>
      <c r="AL58" s="3525"/>
      <c r="AM58" s="3830"/>
      <c r="AN58" s="3831"/>
      <c r="AO58" s="3832"/>
      <c r="AP58" s="3830"/>
      <c r="AQ58" s="3831"/>
      <c r="AR58" s="3832"/>
      <c r="AS58" s="3777"/>
      <c r="AT58" s="3778"/>
      <c r="AU58" s="3779"/>
      <c r="AV58" s="3777"/>
      <c r="AW58" s="3778"/>
      <c r="AX58" s="3779"/>
      <c r="AY58" s="3777"/>
      <c r="AZ58" s="3778"/>
      <c r="BA58" s="3779"/>
      <c r="BB58" s="3784"/>
      <c r="BC58" s="3785"/>
      <c r="BD58" s="3786"/>
      <c r="BE58" s="3784"/>
      <c r="BF58" s="3785"/>
      <c r="BG58" s="3788"/>
      <c r="BH58" s="3907"/>
      <c r="BI58" s="3908"/>
      <c r="BJ58" s="3909"/>
      <c r="BK58" s="3365"/>
      <c r="BL58" s="3913"/>
      <c r="BM58" s="3914"/>
      <c r="BN58" s="3914"/>
      <c r="BO58" s="3914"/>
      <c r="BP58" s="3914"/>
      <c r="BQ58" s="3914"/>
      <c r="BR58" s="3914"/>
      <c r="BS58" s="3915"/>
    </row>
    <row r="59" spans="2:71" s="40" customFormat="1" ht="14.1" customHeight="1">
      <c r="B59" s="3410"/>
      <c r="C59" s="3417"/>
      <c r="D59" s="3418"/>
      <c r="E59" s="3419"/>
      <c r="F59" s="3297"/>
      <c r="G59" s="3298"/>
      <c r="H59" s="3298"/>
      <c r="I59" s="3934"/>
      <c r="J59" s="3935"/>
      <c r="K59" s="3892"/>
      <c r="L59" s="2399"/>
      <c r="M59" s="2399"/>
      <c r="N59" s="2399"/>
      <c r="O59" s="3893"/>
      <c r="P59" s="2500"/>
      <c r="Q59" s="3549"/>
      <c r="R59" s="3931"/>
      <c r="S59" s="3932"/>
      <c r="T59" s="3933"/>
      <c r="U59" s="3553"/>
      <c r="V59" s="3554"/>
      <c r="W59" s="3550"/>
      <c r="X59" s="3551"/>
      <c r="Y59" s="930"/>
      <c r="Z59" s="931" t="s">
        <v>21</v>
      </c>
      <c r="AA59" s="932"/>
      <c r="AB59" s="931" t="s">
        <v>21</v>
      </c>
      <c r="AC59" s="932"/>
      <c r="AD59" s="931" t="s">
        <v>21</v>
      </c>
      <c r="AE59" s="933" t="s">
        <v>45</v>
      </c>
      <c r="AF59" s="3304"/>
      <c r="AG59" s="3304"/>
      <c r="AH59" s="934" t="s">
        <v>14</v>
      </c>
      <c r="AI59" s="935" t="s">
        <v>45</v>
      </c>
      <c r="AJ59" s="3304"/>
      <c r="AK59" s="3304"/>
      <c r="AL59" s="936" t="s">
        <v>14</v>
      </c>
      <c r="AM59" s="3301"/>
      <c r="AN59" s="3302"/>
      <c r="AO59" s="3303"/>
      <c r="AP59" s="3301"/>
      <c r="AQ59" s="3302"/>
      <c r="AR59" s="3303"/>
      <c r="AS59" s="3789"/>
      <c r="AT59" s="3790"/>
      <c r="AU59" s="3791"/>
      <c r="AV59" s="3789"/>
      <c r="AW59" s="3790"/>
      <c r="AX59" s="3791"/>
      <c r="AY59" s="3789"/>
      <c r="AZ59" s="3790"/>
      <c r="BA59" s="3791"/>
      <c r="BB59" s="3767"/>
      <c r="BC59" s="3768"/>
      <c r="BD59" s="3787"/>
      <c r="BE59" s="3767"/>
      <c r="BF59" s="3768"/>
      <c r="BG59" s="3769"/>
      <c r="BH59" s="3925"/>
      <c r="BI59" s="3926"/>
      <c r="BJ59" s="3927"/>
      <c r="BK59" s="3366"/>
      <c r="BL59" s="3928"/>
      <c r="BM59" s="3929"/>
      <c r="BN59" s="3929"/>
      <c r="BO59" s="3929"/>
      <c r="BP59" s="3929"/>
      <c r="BQ59" s="3929"/>
      <c r="BR59" s="3929"/>
      <c r="BS59" s="3930"/>
    </row>
    <row r="60" spans="2:71" s="40" customFormat="1" ht="14.1" customHeight="1">
      <c r="B60" s="3408">
        <v>10</v>
      </c>
      <c r="C60" s="3414"/>
      <c r="D60" s="3415"/>
      <c r="E60" s="3416"/>
      <c r="F60" s="3420"/>
      <c r="G60" s="3421"/>
      <c r="H60" s="3421"/>
      <c r="I60" s="3421"/>
      <c r="J60" s="3422"/>
      <c r="K60" s="3802"/>
      <c r="L60" s="3800"/>
      <c r="M60" s="3800"/>
      <c r="N60" s="3800"/>
      <c r="O60" s="3801"/>
      <c r="P60" s="2494"/>
      <c r="Q60" s="3438"/>
      <c r="R60" s="3881"/>
      <c r="S60" s="3882"/>
      <c r="T60" s="3883"/>
      <c r="U60" s="3529"/>
      <c r="V60" s="3530"/>
      <c r="W60" s="3535"/>
      <c r="X60" s="3564"/>
      <c r="Y60" s="3539"/>
      <c r="Z60" s="3541" t="s">
        <v>76</v>
      </c>
      <c r="AA60" s="3543"/>
      <c r="AB60" s="3541" t="s">
        <v>76</v>
      </c>
      <c r="AC60" s="2494"/>
      <c r="AD60" s="3541" t="s">
        <v>76</v>
      </c>
      <c r="AE60" s="3518"/>
      <c r="AF60" s="3519"/>
      <c r="AG60" s="3519"/>
      <c r="AH60" s="3523"/>
      <c r="AI60" s="3522"/>
      <c r="AJ60" s="3519"/>
      <c r="AK60" s="3519"/>
      <c r="AL60" s="3523"/>
      <c r="AM60" s="3875"/>
      <c r="AN60" s="3876"/>
      <c r="AO60" s="3877"/>
      <c r="AP60" s="3820"/>
      <c r="AQ60" s="3821"/>
      <c r="AR60" s="3822"/>
      <c r="AS60" s="3780"/>
      <c r="AT60" s="3781"/>
      <c r="AU60" s="3782"/>
      <c r="AV60" s="3780"/>
      <c r="AW60" s="3781"/>
      <c r="AX60" s="3782"/>
      <c r="AY60" s="3780"/>
      <c r="AZ60" s="3781"/>
      <c r="BA60" s="3782"/>
      <c r="BB60" s="3764">
        <f>SUM(AM60:BA62)</f>
        <v>0</v>
      </c>
      <c r="BC60" s="3765"/>
      <c r="BD60" s="3783"/>
      <c r="BE60" s="3764" t="str">
        <f>IF(AI60+BB60=0,"",AI60+BB60)</f>
        <v/>
      </c>
      <c r="BF60" s="3765"/>
      <c r="BG60" s="3766"/>
      <c r="BH60" s="3904"/>
      <c r="BI60" s="3905"/>
      <c r="BJ60" s="3906"/>
      <c r="BK60" s="3364"/>
      <c r="BL60" s="3910"/>
      <c r="BM60" s="3911"/>
      <c r="BN60" s="3911"/>
      <c r="BO60" s="3911"/>
      <c r="BP60" s="3911"/>
      <c r="BQ60" s="3911"/>
      <c r="BR60" s="3911"/>
      <c r="BS60" s="3912"/>
    </row>
    <row r="61" spans="2:71" s="40" customFormat="1" ht="14.1" customHeight="1">
      <c r="B61" s="3409"/>
      <c r="C61" s="3414"/>
      <c r="D61" s="3415"/>
      <c r="E61" s="3416"/>
      <c r="F61" s="3423"/>
      <c r="G61" s="3424"/>
      <c r="H61" s="3424"/>
      <c r="I61" s="3424"/>
      <c r="J61" s="3425"/>
      <c r="K61" s="3890"/>
      <c r="L61" s="2381"/>
      <c r="M61" s="2381"/>
      <c r="N61" s="2381"/>
      <c r="O61" s="3891"/>
      <c r="P61" s="2497"/>
      <c r="Q61" s="3439"/>
      <c r="R61" s="3881"/>
      <c r="S61" s="3882"/>
      <c r="T61" s="3883"/>
      <c r="U61" s="3531"/>
      <c r="V61" s="3532"/>
      <c r="W61" s="3537"/>
      <c r="X61" s="3565"/>
      <c r="Y61" s="3540"/>
      <c r="Z61" s="3542"/>
      <c r="AA61" s="3544"/>
      <c r="AB61" s="3542"/>
      <c r="AC61" s="2497"/>
      <c r="AD61" s="3542"/>
      <c r="AE61" s="3520"/>
      <c r="AF61" s="3521"/>
      <c r="AG61" s="3521"/>
      <c r="AH61" s="3525"/>
      <c r="AI61" s="3524"/>
      <c r="AJ61" s="3521"/>
      <c r="AK61" s="3521"/>
      <c r="AL61" s="3525"/>
      <c r="AM61" s="3830"/>
      <c r="AN61" s="3831"/>
      <c r="AO61" s="3832"/>
      <c r="AP61" s="3830"/>
      <c r="AQ61" s="3831"/>
      <c r="AR61" s="3832"/>
      <c r="AS61" s="3777"/>
      <c r="AT61" s="3778"/>
      <c r="AU61" s="3779"/>
      <c r="AV61" s="3777"/>
      <c r="AW61" s="3778"/>
      <c r="AX61" s="3779"/>
      <c r="AY61" s="3777"/>
      <c r="AZ61" s="3778"/>
      <c r="BA61" s="3779"/>
      <c r="BB61" s="3784"/>
      <c r="BC61" s="3785"/>
      <c r="BD61" s="3786"/>
      <c r="BE61" s="3784"/>
      <c r="BF61" s="3785"/>
      <c r="BG61" s="3788"/>
      <c r="BH61" s="3907"/>
      <c r="BI61" s="3908"/>
      <c r="BJ61" s="3909"/>
      <c r="BK61" s="3365"/>
      <c r="BL61" s="3913"/>
      <c r="BM61" s="3914"/>
      <c r="BN61" s="3914"/>
      <c r="BO61" s="3914"/>
      <c r="BP61" s="3914"/>
      <c r="BQ61" s="3914"/>
      <c r="BR61" s="3914"/>
      <c r="BS61" s="3915"/>
    </row>
    <row r="62" spans="2:71" s="40" customFormat="1" ht="14.1" customHeight="1">
      <c r="B62" s="3410"/>
      <c r="C62" s="3414"/>
      <c r="D62" s="3415"/>
      <c r="E62" s="3416"/>
      <c r="F62" s="3297"/>
      <c r="G62" s="3298"/>
      <c r="H62" s="3298"/>
      <c r="I62" s="3934"/>
      <c r="J62" s="3935"/>
      <c r="K62" s="3892"/>
      <c r="L62" s="2399"/>
      <c r="M62" s="2399"/>
      <c r="N62" s="2399"/>
      <c r="O62" s="3893"/>
      <c r="P62" s="2500"/>
      <c r="Q62" s="3549"/>
      <c r="R62" s="3931"/>
      <c r="S62" s="3932"/>
      <c r="T62" s="3933"/>
      <c r="U62" s="3553"/>
      <c r="V62" s="3554"/>
      <c r="W62" s="3550"/>
      <c r="X62" s="3551"/>
      <c r="Y62" s="930"/>
      <c r="Z62" s="931" t="s">
        <v>21</v>
      </c>
      <c r="AA62" s="932"/>
      <c r="AB62" s="931" t="s">
        <v>21</v>
      </c>
      <c r="AC62" s="932"/>
      <c r="AD62" s="931" t="s">
        <v>21</v>
      </c>
      <c r="AE62" s="933" t="s">
        <v>45</v>
      </c>
      <c r="AF62" s="3304"/>
      <c r="AG62" s="3304"/>
      <c r="AH62" s="934" t="s">
        <v>14</v>
      </c>
      <c r="AI62" s="935" t="s">
        <v>45</v>
      </c>
      <c r="AJ62" s="3304"/>
      <c r="AK62" s="3304"/>
      <c r="AL62" s="936" t="s">
        <v>14</v>
      </c>
      <c r="AM62" s="3301"/>
      <c r="AN62" s="3302"/>
      <c r="AO62" s="3303"/>
      <c r="AP62" s="3301"/>
      <c r="AQ62" s="3302"/>
      <c r="AR62" s="3303"/>
      <c r="AS62" s="3789"/>
      <c r="AT62" s="3790"/>
      <c r="AU62" s="3791"/>
      <c r="AV62" s="3789"/>
      <c r="AW62" s="3790"/>
      <c r="AX62" s="3791"/>
      <c r="AY62" s="3789"/>
      <c r="AZ62" s="3790"/>
      <c r="BA62" s="3791"/>
      <c r="BB62" s="3767"/>
      <c r="BC62" s="3768"/>
      <c r="BD62" s="3787"/>
      <c r="BE62" s="3767"/>
      <c r="BF62" s="3768"/>
      <c r="BG62" s="3769"/>
      <c r="BH62" s="3925"/>
      <c r="BI62" s="3926"/>
      <c r="BJ62" s="3927"/>
      <c r="BK62" s="3366"/>
      <c r="BL62" s="3928"/>
      <c r="BM62" s="3929"/>
      <c r="BN62" s="3929"/>
      <c r="BO62" s="3929"/>
      <c r="BP62" s="3929"/>
      <c r="BQ62" s="3929"/>
      <c r="BR62" s="3929"/>
      <c r="BS62" s="3930"/>
    </row>
    <row r="63" spans="2:71" s="40" customFormat="1" ht="14.1" customHeight="1">
      <c r="B63" s="3408">
        <v>11</v>
      </c>
      <c r="C63" s="3411"/>
      <c r="D63" s="3412"/>
      <c r="E63" s="3413"/>
      <c r="F63" s="3420"/>
      <c r="G63" s="3421"/>
      <c r="H63" s="3421"/>
      <c r="I63" s="3421"/>
      <c r="J63" s="3422"/>
      <c r="K63" s="3802"/>
      <c r="L63" s="3800"/>
      <c r="M63" s="3800"/>
      <c r="N63" s="3800"/>
      <c r="O63" s="3801"/>
      <c r="P63" s="2494"/>
      <c r="Q63" s="3438"/>
      <c r="R63" s="3881"/>
      <c r="S63" s="3882"/>
      <c r="T63" s="3883"/>
      <c r="U63" s="3529"/>
      <c r="V63" s="3530"/>
      <c r="W63" s="3535"/>
      <c r="X63" s="3564"/>
      <c r="Y63" s="3539"/>
      <c r="Z63" s="3541" t="s">
        <v>76</v>
      </c>
      <c r="AA63" s="3543"/>
      <c r="AB63" s="3541" t="s">
        <v>76</v>
      </c>
      <c r="AC63" s="2494"/>
      <c r="AD63" s="3541" t="s">
        <v>76</v>
      </c>
      <c r="AE63" s="3518"/>
      <c r="AF63" s="3519"/>
      <c r="AG63" s="3519"/>
      <c r="AH63" s="3523"/>
      <c r="AI63" s="3522"/>
      <c r="AJ63" s="3519"/>
      <c r="AK63" s="3519"/>
      <c r="AL63" s="3523"/>
      <c r="AM63" s="3875"/>
      <c r="AN63" s="3876"/>
      <c r="AO63" s="3877"/>
      <c r="AP63" s="3820"/>
      <c r="AQ63" s="3821"/>
      <c r="AR63" s="3822"/>
      <c r="AS63" s="3780"/>
      <c r="AT63" s="3781"/>
      <c r="AU63" s="3782"/>
      <c r="AV63" s="3780"/>
      <c r="AW63" s="3781"/>
      <c r="AX63" s="3782"/>
      <c r="AY63" s="3780"/>
      <c r="AZ63" s="3781"/>
      <c r="BA63" s="3782"/>
      <c r="BB63" s="3764">
        <f>SUM(AM63:BA65)</f>
        <v>0</v>
      </c>
      <c r="BC63" s="3765"/>
      <c r="BD63" s="3783"/>
      <c r="BE63" s="3764" t="str">
        <f>IF(AI63+BB63=0,"",AI63+BB63)</f>
        <v/>
      </c>
      <c r="BF63" s="3765"/>
      <c r="BG63" s="3766"/>
      <c r="BH63" s="3904"/>
      <c r="BI63" s="3905"/>
      <c r="BJ63" s="3906"/>
      <c r="BK63" s="3364"/>
      <c r="BL63" s="3910"/>
      <c r="BM63" s="3911"/>
      <c r="BN63" s="3911"/>
      <c r="BO63" s="3911"/>
      <c r="BP63" s="3911"/>
      <c r="BQ63" s="3911"/>
      <c r="BR63" s="3911"/>
      <c r="BS63" s="3912"/>
    </row>
    <row r="64" spans="2:71" s="40" customFormat="1" ht="14.1" customHeight="1">
      <c r="B64" s="3409"/>
      <c r="C64" s="3414"/>
      <c r="D64" s="3415"/>
      <c r="E64" s="3416"/>
      <c r="F64" s="3423"/>
      <c r="G64" s="3424"/>
      <c r="H64" s="3424"/>
      <c r="I64" s="3424"/>
      <c r="J64" s="3425"/>
      <c r="K64" s="3890"/>
      <c r="L64" s="2381"/>
      <c r="M64" s="2381"/>
      <c r="N64" s="2381"/>
      <c r="O64" s="3891"/>
      <c r="P64" s="2497"/>
      <c r="Q64" s="3439"/>
      <c r="R64" s="3881"/>
      <c r="S64" s="3882"/>
      <c r="T64" s="3883"/>
      <c r="U64" s="3531"/>
      <c r="V64" s="3532"/>
      <c r="W64" s="3537"/>
      <c r="X64" s="3565"/>
      <c r="Y64" s="3540"/>
      <c r="Z64" s="3542"/>
      <c r="AA64" s="3544"/>
      <c r="AB64" s="3542"/>
      <c r="AC64" s="2497"/>
      <c r="AD64" s="3542"/>
      <c r="AE64" s="3520"/>
      <c r="AF64" s="3521"/>
      <c r="AG64" s="3521"/>
      <c r="AH64" s="3525"/>
      <c r="AI64" s="3524"/>
      <c r="AJ64" s="3521"/>
      <c r="AK64" s="3521"/>
      <c r="AL64" s="3525"/>
      <c r="AM64" s="3830"/>
      <c r="AN64" s="3831"/>
      <c r="AO64" s="3832"/>
      <c r="AP64" s="3830"/>
      <c r="AQ64" s="3831"/>
      <c r="AR64" s="3832"/>
      <c r="AS64" s="3777"/>
      <c r="AT64" s="3778"/>
      <c r="AU64" s="3779"/>
      <c r="AV64" s="3777"/>
      <c r="AW64" s="3778"/>
      <c r="AX64" s="3779"/>
      <c r="AY64" s="3777"/>
      <c r="AZ64" s="3778"/>
      <c r="BA64" s="3779"/>
      <c r="BB64" s="3784"/>
      <c r="BC64" s="3785"/>
      <c r="BD64" s="3786"/>
      <c r="BE64" s="3784"/>
      <c r="BF64" s="3785"/>
      <c r="BG64" s="3788"/>
      <c r="BH64" s="3907"/>
      <c r="BI64" s="3908"/>
      <c r="BJ64" s="3909"/>
      <c r="BK64" s="3365"/>
      <c r="BL64" s="3913"/>
      <c r="BM64" s="3914"/>
      <c r="BN64" s="3914"/>
      <c r="BO64" s="3914"/>
      <c r="BP64" s="3914"/>
      <c r="BQ64" s="3914"/>
      <c r="BR64" s="3914"/>
      <c r="BS64" s="3915"/>
    </row>
    <row r="65" spans="2:71" s="40" customFormat="1" ht="14.1" customHeight="1">
      <c r="B65" s="3410"/>
      <c r="C65" s="3414"/>
      <c r="D65" s="3415"/>
      <c r="E65" s="3416"/>
      <c r="F65" s="3297"/>
      <c r="G65" s="3298"/>
      <c r="H65" s="3298"/>
      <c r="I65" s="3934"/>
      <c r="J65" s="3935"/>
      <c r="K65" s="3892"/>
      <c r="L65" s="2399"/>
      <c r="M65" s="2399"/>
      <c r="N65" s="2399"/>
      <c r="O65" s="3893"/>
      <c r="P65" s="2500"/>
      <c r="Q65" s="3549"/>
      <c r="R65" s="3931"/>
      <c r="S65" s="3932"/>
      <c r="T65" s="3933"/>
      <c r="U65" s="3553"/>
      <c r="V65" s="3554"/>
      <c r="W65" s="3550"/>
      <c r="X65" s="3551"/>
      <c r="Y65" s="930"/>
      <c r="Z65" s="931" t="s">
        <v>21</v>
      </c>
      <c r="AA65" s="932"/>
      <c r="AB65" s="931" t="s">
        <v>21</v>
      </c>
      <c r="AC65" s="932"/>
      <c r="AD65" s="931" t="s">
        <v>21</v>
      </c>
      <c r="AE65" s="933" t="s">
        <v>45</v>
      </c>
      <c r="AF65" s="3304"/>
      <c r="AG65" s="3304"/>
      <c r="AH65" s="934" t="s">
        <v>14</v>
      </c>
      <c r="AI65" s="935" t="s">
        <v>45</v>
      </c>
      <c r="AJ65" s="3304"/>
      <c r="AK65" s="3304"/>
      <c r="AL65" s="936" t="s">
        <v>14</v>
      </c>
      <c r="AM65" s="3301"/>
      <c r="AN65" s="3302"/>
      <c r="AO65" s="3303"/>
      <c r="AP65" s="3301"/>
      <c r="AQ65" s="3302"/>
      <c r="AR65" s="3303"/>
      <c r="AS65" s="3789"/>
      <c r="AT65" s="3790"/>
      <c r="AU65" s="3791"/>
      <c r="AV65" s="3789"/>
      <c r="AW65" s="3790"/>
      <c r="AX65" s="3791"/>
      <c r="AY65" s="3789"/>
      <c r="AZ65" s="3790"/>
      <c r="BA65" s="3791"/>
      <c r="BB65" s="3767"/>
      <c r="BC65" s="3768"/>
      <c r="BD65" s="3787"/>
      <c r="BE65" s="3767"/>
      <c r="BF65" s="3768"/>
      <c r="BG65" s="3769"/>
      <c r="BH65" s="3925"/>
      <c r="BI65" s="3926"/>
      <c r="BJ65" s="3927"/>
      <c r="BK65" s="3366"/>
      <c r="BL65" s="3928"/>
      <c r="BM65" s="3929"/>
      <c r="BN65" s="3929"/>
      <c r="BO65" s="3929"/>
      <c r="BP65" s="3929"/>
      <c r="BQ65" s="3929"/>
      <c r="BR65" s="3929"/>
      <c r="BS65" s="3930"/>
    </row>
    <row r="66" spans="2:71" s="40" customFormat="1" ht="14.1" customHeight="1">
      <c r="B66" s="3408">
        <v>12</v>
      </c>
      <c r="C66" s="3411"/>
      <c r="D66" s="3412"/>
      <c r="E66" s="3413"/>
      <c r="F66" s="3420"/>
      <c r="G66" s="3421"/>
      <c r="H66" s="3421"/>
      <c r="I66" s="3421"/>
      <c r="J66" s="3422"/>
      <c r="K66" s="3802"/>
      <c r="L66" s="3800"/>
      <c r="M66" s="3800"/>
      <c r="N66" s="3800"/>
      <c r="O66" s="3801"/>
      <c r="P66" s="2494"/>
      <c r="Q66" s="3438"/>
      <c r="R66" s="3881"/>
      <c r="S66" s="3882"/>
      <c r="T66" s="3883"/>
      <c r="U66" s="3529"/>
      <c r="V66" s="3530"/>
      <c r="W66" s="3535"/>
      <c r="X66" s="3564"/>
      <c r="Y66" s="3539"/>
      <c r="Z66" s="3541" t="s">
        <v>76</v>
      </c>
      <c r="AA66" s="3543"/>
      <c r="AB66" s="3541" t="s">
        <v>76</v>
      </c>
      <c r="AC66" s="2494"/>
      <c r="AD66" s="3541" t="s">
        <v>76</v>
      </c>
      <c r="AE66" s="3518"/>
      <c r="AF66" s="3519"/>
      <c r="AG66" s="3519"/>
      <c r="AH66" s="3523"/>
      <c r="AI66" s="3522"/>
      <c r="AJ66" s="3519"/>
      <c r="AK66" s="3519"/>
      <c r="AL66" s="3523"/>
      <c r="AM66" s="3875"/>
      <c r="AN66" s="3876"/>
      <c r="AO66" s="3877"/>
      <c r="AP66" s="3820"/>
      <c r="AQ66" s="3821"/>
      <c r="AR66" s="3822"/>
      <c r="AS66" s="3780"/>
      <c r="AT66" s="3781"/>
      <c r="AU66" s="3782"/>
      <c r="AV66" s="3780"/>
      <c r="AW66" s="3781"/>
      <c r="AX66" s="3782"/>
      <c r="AY66" s="3780"/>
      <c r="AZ66" s="3781"/>
      <c r="BA66" s="3782"/>
      <c r="BB66" s="3764">
        <f>SUM(AM66:BA68)</f>
        <v>0</v>
      </c>
      <c r="BC66" s="3765"/>
      <c r="BD66" s="3783"/>
      <c r="BE66" s="3764" t="str">
        <f>IF(AI66+BB66=0,"",AI66+BB66)</f>
        <v/>
      </c>
      <c r="BF66" s="3765"/>
      <c r="BG66" s="3766"/>
      <c r="BH66" s="3904"/>
      <c r="BI66" s="3905"/>
      <c r="BJ66" s="3906"/>
      <c r="BK66" s="3364"/>
      <c r="BL66" s="3910"/>
      <c r="BM66" s="3911"/>
      <c r="BN66" s="3911"/>
      <c r="BO66" s="3911"/>
      <c r="BP66" s="3911"/>
      <c r="BQ66" s="3911"/>
      <c r="BR66" s="3911"/>
      <c r="BS66" s="3912"/>
    </row>
    <row r="67" spans="2:71" s="40" customFormat="1" ht="14.1" customHeight="1">
      <c r="B67" s="3409"/>
      <c r="C67" s="3414"/>
      <c r="D67" s="3415"/>
      <c r="E67" s="3416"/>
      <c r="F67" s="3423"/>
      <c r="G67" s="3424"/>
      <c r="H67" s="3424"/>
      <c r="I67" s="3424"/>
      <c r="J67" s="3425"/>
      <c r="K67" s="3890"/>
      <c r="L67" s="2381"/>
      <c r="M67" s="2381"/>
      <c r="N67" s="2381"/>
      <c r="O67" s="3891"/>
      <c r="P67" s="2497"/>
      <c r="Q67" s="3439"/>
      <c r="R67" s="3881"/>
      <c r="S67" s="3882"/>
      <c r="T67" s="3883"/>
      <c r="U67" s="3531"/>
      <c r="V67" s="3532"/>
      <c r="W67" s="3537"/>
      <c r="X67" s="3565"/>
      <c r="Y67" s="3540"/>
      <c r="Z67" s="3542"/>
      <c r="AA67" s="3544"/>
      <c r="AB67" s="3542"/>
      <c r="AC67" s="2497"/>
      <c r="AD67" s="3542"/>
      <c r="AE67" s="3520"/>
      <c r="AF67" s="3521"/>
      <c r="AG67" s="3521"/>
      <c r="AH67" s="3525"/>
      <c r="AI67" s="3524"/>
      <c r="AJ67" s="3521"/>
      <c r="AK67" s="3521"/>
      <c r="AL67" s="3525"/>
      <c r="AM67" s="3830"/>
      <c r="AN67" s="3831"/>
      <c r="AO67" s="3832"/>
      <c r="AP67" s="3830"/>
      <c r="AQ67" s="3831"/>
      <c r="AR67" s="3832"/>
      <c r="AS67" s="3777"/>
      <c r="AT67" s="3778"/>
      <c r="AU67" s="3779"/>
      <c r="AV67" s="3777"/>
      <c r="AW67" s="3778"/>
      <c r="AX67" s="3779"/>
      <c r="AY67" s="3777"/>
      <c r="AZ67" s="3778"/>
      <c r="BA67" s="3779"/>
      <c r="BB67" s="3784"/>
      <c r="BC67" s="3785"/>
      <c r="BD67" s="3786"/>
      <c r="BE67" s="3784"/>
      <c r="BF67" s="3785"/>
      <c r="BG67" s="3788"/>
      <c r="BH67" s="3907"/>
      <c r="BI67" s="3908"/>
      <c r="BJ67" s="3909"/>
      <c r="BK67" s="3365"/>
      <c r="BL67" s="3913"/>
      <c r="BM67" s="3914"/>
      <c r="BN67" s="3914"/>
      <c r="BO67" s="3914"/>
      <c r="BP67" s="3914"/>
      <c r="BQ67" s="3914"/>
      <c r="BR67" s="3914"/>
      <c r="BS67" s="3915"/>
    </row>
    <row r="68" spans="2:71" s="40" customFormat="1" ht="14.1" customHeight="1">
      <c r="B68" s="3410"/>
      <c r="C68" s="3414"/>
      <c r="D68" s="3415"/>
      <c r="E68" s="3416"/>
      <c r="F68" s="3297"/>
      <c r="G68" s="3298"/>
      <c r="H68" s="3298"/>
      <c r="I68" s="3934"/>
      <c r="J68" s="3935"/>
      <c r="K68" s="3892"/>
      <c r="L68" s="2399"/>
      <c r="M68" s="2399"/>
      <c r="N68" s="2399"/>
      <c r="O68" s="3893"/>
      <c r="P68" s="2500"/>
      <c r="Q68" s="3549"/>
      <c r="R68" s="3931"/>
      <c r="S68" s="3932"/>
      <c r="T68" s="3933"/>
      <c r="U68" s="3553"/>
      <c r="V68" s="3554"/>
      <c r="W68" s="3550"/>
      <c r="X68" s="3551"/>
      <c r="Y68" s="930"/>
      <c r="Z68" s="931" t="s">
        <v>21</v>
      </c>
      <c r="AA68" s="932"/>
      <c r="AB68" s="931" t="s">
        <v>21</v>
      </c>
      <c r="AC68" s="932"/>
      <c r="AD68" s="931" t="s">
        <v>21</v>
      </c>
      <c r="AE68" s="933" t="s">
        <v>45</v>
      </c>
      <c r="AF68" s="3304"/>
      <c r="AG68" s="3304"/>
      <c r="AH68" s="934" t="s">
        <v>14</v>
      </c>
      <c r="AI68" s="935" t="s">
        <v>45</v>
      </c>
      <c r="AJ68" s="3304"/>
      <c r="AK68" s="3304"/>
      <c r="AL68" s="936" t="s">
        <v>14</v>
      </c>
      <c r="AM68" s="3301"/>
      <c r="AN68" s="3302"/>
      <c r="AO68" s="3303"/>
      <c r="AP68" s="3301"/>
      <c r="AQ68" s="3302"/>
      <c r="AR68" s="3303"/>
      <c r="AS68" s="3789"/>
      <c r="AT68" s="3790"/>
      <c r="AU68" s="3791"/>
      <c r="AV68" s="3789"/>
      <c r="AW68" s="3790"/>
      <c r="AX68" s="3791"/>
      <c r="AY68" s="3789"/>
      <c r="AZ68" s="3790"/>
      <c r="BA68" s="3791"/>
      <c r="BB68" s="3767"/>
      <c r="BC68" s="3768"/>
      <c r="BD68" s="3787"/>
      <c r="BE68" s="3767"/>
      <c r="BF68" s="3768"/>
      <c r="BG68" s="3769"/>
      <c r="BH68" s="3925"/>
      <c r="BI68" s="3926"/>
      <c r="BJ68" s="3927"/>
      <c r="BK68" s="3366"/>
      <c r="BL68" s="3928"/>
      <c r="BM68" s="3929"/>
      <c r="BN68" s="3929"/>
      <c r="BO68" s="3929"/>
      <c r="BP68" s="3929"/>
      <c r="BQ68" s="3929"/>
      <c r="BR68" s="3929"/>
      <c r="BS68" s="3930"/>
    </row>
    <row r="69" spans="2:71" s="40" customFormat="1" ht="14.1" customHeight="1">
      <c r="B69" s="3408">
        <v>13</v>
      </c>
      <c r="C69" s="3411"/>
      <c r="D69" s="3412"/>
      <c r="E69" s="3413"/>
      <c r="F69" s="3420"/>
      <c r="G69" s="3421"/>
      <c r="H69" s="3421"/>
      <c r="I69" s="3421"/>
      <c r="J69" s="3422"/>
      <c r="K69" s="3802"/>
      <c r="L69" s="3800"/>
      <c r="M69" s="3800"/>
      <c r="N69" s="3800"/>
      <c r="O69" s="3801"/>
      <c r="P69" s="2494"/>
      <c r="Q69" s="3438"/>
      <c r="R69" s="3881"/>
      <c r="S69" s="3882"/>
      <c r="T69" s="3883"/>
      <c r="U69" s="3529"/>
      <c r="V69" s="3530"/>
      <c r="W69" s="3535"/>
      <c r="X69" s="3564"/>
      <c r="Y69" s="3539"/>
      <c r="Z69" s="3541" t="s">
        <v>76</v>
      </c>
      <c r="AA69" s="3543"/>
      <c r="AB69" s="3541" t="s">
        <v>76</v>
      </c>
      <c r="AC69" s="2494"/>
      <c r="AD69" s="3541" t="s">
        <v>76</v>
      </c>
      <c r="AE69" s="3518"/>
      <c r="AF69" s="3519"/>
      <c r="AG69" s="3519"/>
      <c r="AH69" s="3523"/>
      <c r="AI69" s="3522"/>
      <c r="AJ69" s="3519"/>
      <c r="AK69" s="3519"/>
      <c r="AL69" s="3523"/>
      <c r="AM69" s="3875"/>
      <c r="AN69" s="3876"/>
      <c r="AO69" s="3877"/>
      <c r="AP69" s="3820"/>
      <c r="AQ69" s="3821"/>
      <c r="AR69" s="3822"/>
      <c r="AS69" s="3780"/>
      <c r="AT69" s="3781"/>
      <c r="AU69" s="3782"/>
      <c r="AV69" s="3780"/>
      <c r="AW69" s="3781"/>
      <c r="AX69" s="3782"/>
      <c r="AY69" s="3780"/>
      <c r="AZ69" s="3781"/>
      <c r="BA69" s="3782"/>
      <c r="BB69" s="3764">
        <f>SUM(AM69:BA71)</f>
        <v>0</v>
      </c>
      <c r="BC69" s="3765"/>
      <c r="BD69" s="3783"/>
      <c r="BE69" s="3764" t="str">
        <f>IF(AI69+BB69=0,"",AI69+BB69)</f>
        <v/>
      </c>
      <c r="BF69" s="3765"/>
      <c r="BG69" s="3766"/>
      <c r="BH69" s="3904"/>
      <c r="BI69" s="3905"/>
      <c r="BJ69" s="3906"/>
      <c r="BK69" s="3364"/>
      <c r="BL69" s="3910"/>
      <c r="BM69" s="3911"/>
      <c r="BN69" s="3911"/>
      <c r="BO69" s="3911"/>
      <c r="BP69" s="3911"/>
      <c r="BQ69" s="3911"/>
      <c r="BR69" s="3911"/>
      <c r="BS69" s="3912"/>
    </row>
    <row r="70" spans="2:71" s="40" customFormat="1" ht="14.1" customHeight="1">
      <c r="B70" s="3409"/>
      <c r="C70" s="3414"/>
      <c r="D70" s="3415"/>
      <c r="E70" s="3416"/>
      <c r="F70" s="3423"/>
      <c r="G70" s="3424"/>
      <c r="H70" s="3424"/>
      <c r="I70" s="3424"/>
      <c r="J70" s="3425"/>
      <c r="K70" s="3890"/>
      <c r="L70" s="2381"/>
      <c r="M70" s="2381"/>
      <c r="N70" s="2381"/>
      <c r="O70" s="3891"/>
      <c r="P70" s="2497"/>
      <c r="Q70" s="3439"/>
      <c r="R70" s="3881"/>
      <c r="S70" s="3882"/>
      <c r="T70" s="3883"/>
      <c r="U70" s="3531"/>
      <c r="V70" s="3532"/>
      <c r="W70" s="3537"/>
      <c r="X70" s="3565"/>
      <c r="Y70" s="3540"/>
      <c r="Z70" s="3542"/>
      <c r="AA70" s="3544"/>
      <c r="AB70" s="3542"/>
      <c r="AC70" s="2497"/>
      <c r="AD70" s="3542"/>
      <c r="AE70" s="3520"/>
      <c r="AF70" s="3521"/>
      <c r="AG70" s="3521"/>
      <c r="AH70" s="3525"/>
      <c r="AI70" s="3524"/>
      <c r="AJ70" s="3521"/>
      <c r="AK70" s="3521"/>
      <c r="AL70" s="3525"/>
      <c r="AM70" s="3830"/>
      <c r="AN70" s="3831"/>
      <c r="AO70" s="3832"/>
      <c r="AP70" s="3830"/>
      <c r="AQ70" s="3831"/>
      <c r="AR70" s="3832"/>
      <c r="AS70" s="3777"/>
      <c r="AT70" s="3778"/>
      <c r="AU70" s="3779"/>
      <c r="AV70" s="3777"/>
      <c r="AW70" s="3778"/>
      <c r="AX70" s="3779"/>
      <c r="AY70" s="3777"/>
      <c r="AZ70" s="3778"/>
      <c r="BA70" s="3779"/>
      <c r="BB70" s="3784"/>
      <c r="BC70" s="3785"/>
      <c r="BD70" s="3786"/>
      <c r="BE70" s="3784"/>
      <c r="BF70" s="3785"/>
      <c r="BG70" s="3788"/>
      <c r="BH70" s="3907"/>
      <c r="BI70" s="3908"/>
      <c r="BJ70" s="3909"/>
      <c r="BK70" s="3365"/>
      <c r="BL70" s="3913"/>
      <c r="BM70" s="3914"/>
      <c r="BN70" s="3914"/>
      <c r="BO70" s="3914"/>
      <c r="BP70" s="3914"/>
      <c r="BQ70" s="3914"/>
      <c r="BR70" s="3914"/>
      <c r="BS70" s="3915"/>
    </row>
    <row r="71" spans="2:71" s="40" customFormat="1" ht="14.1" customHeight="1">
      <c r="B71" s="3410"/>
      <c r="C71" s="3417"/>
      <c r="D71" s="3418"/>
      <c r="E71" s="3419"/>
      <c r="F71" s="3297"/>
      <c r="G71" s="3298"/>
      <c r="H71" s="3298"/>
      <c r="I71" s="3934"/>
      <c r="J71" s="3935"/>
      <c r="K71" s="3892"/>
      <c r="L71" s="2399"/>
      <c r="M71" s="2399"/>
      <c r="N71" s="2399"/>
      <c r="O71" s="3893"/>
      <c r="P71" s="2500"/>
      <c r="Q71" s="3549"/>
      <c r="R71" s="3931"/>
      <c r="S71" s="3932"/>
      <c r="T71" s="3933"/>
      <c r="U71" s="3553"/>
      <c r="V71" s="3554"/>
      <c r="W71" s="3550"/>
      <c r="X71" s="3551"/>
      <c r="Y71" s="930"/>
      <c r="Z71" s="931" t="s">
        <v>21</v>
      </c>
      <c r="AA71" s="932"/>
      <c r="AB71" s="931" t="s">
        <v>21</v>
      </c>
      <c r="AC71" s="932"/>
      <c r="AD71" s="931" t="s">
        <v>21</v>
      </c>
      <c r="AE71" s="933" t="s">
        <v>45</v>
      </c>
      <c r="AF71" s="3304"/>
      <c r="AG71" s="3304"/>
      <c r="AH71" s="934" t="s">
        <v>14</v>
      </c>
      <c r="AI71" s="935" t="s">
        <v>45</v>
      </c>
      <c r="AJ71" s="3304"/>
      <c r="AK71" s="3304"/>
      <c r="AL71" s="936" t="s">
        <v>14</v>
      </c>
      <c r="AM71" s="3301"/>
      <c r="AN71" s="3302"/>
      <c r="AO71" s="3303"/>
      <c r="AP71" s="3301"/>
      <c r="AQ71" s="3302"/>
      <c r="AR71" s="3303"/>
      <c r="AS71" s="3789"/>
      <c r="AT71" s="3790"/>
      <c r="AU71" s="3791"/>
      <c r="AV71" s="3789"/>
      <c r="AW71" s="3790"/>
      <c r="AX71" s="3791"/>
      <c r="AY71" s="3789"/>
      <c r="AZ71" s="3790"/>
      <c r="BA71" s="3791"/>
      <c r="BB71" s="3767"/>
      <c r="BC71" s="3768"/>
      <c r="BD71" s="3787"/>
      <c r="BE71" s="3767"/>
      <c r="BF71" s="3768"/>
      <c r="BG71" s="3769"/>
      <c r="BH71" s="3925"/>
      <c r="BI71" s="3926"/>
      <c r="BJ71" s="3927"/>
      <c r="BK71" s="3366"/>
      <c r="BL71" s="3928"/>
      <c r="BM71" s="3929"/>
      <c r="BN71" s="3929"/>
      <c r="BO71" s="3929"/>
      <c r="BP71" s="3929"/>
      <c r="BQ71" s="3929"/>
      <c r="BR71" s="3929"/>
      <c r="BS71" s="3930"/>
    </row>
    <row r="72" spans="2:71" s="40" customFormat="1" ht="14.1" customHeight="1">
      <c r="B72" s="3408">
        <v>14</v>
      </c>
      <c r="C72" s="3411"/>
      <c r="D72" s="3412"/>
      <c r="E72" s="3413"/>
      <c r="F72" s="3420"/>
      <c r="G72" s="3421"/>
      <c r="H72" s="3421"/>
      <c r="I72" s="3421"/>
      <c r="J72" s="3422"/>
      <c r="K72" s="3802"/>
      <c r="L72" s="3800"/>
      <c r="M72" s="3800"/>
      <c r="N72" s="3800"/>
      <c r="O72" s="3801"/>
      <c r="P72" s="2494"/>
      <c r="Q72" s="3438"/>
      <c r="R72" s="3881"/>
      <c r="S72" s="3882"/>
      <c r="T72" s="3883"/>
      <c r="U72" s="3529"/>
      <c r="V72" s="3530"/>
      <c r="W72" s="3535"/>
      <c r="X72" s="3564"/>
      <c r="Y72" s="3539"/>
      <c r="Z72" s="3541" t="s">
        <v>76</v>
      </c>
      <c r="AA72" s="3543"/>
      <c r="AB72" s="3541" t="s">
        <v>76</v>
      </c>
      <c r="AC72" s="2494"/>
      <c r="AD72" s="3541" t="s">
        <v>76</v>
      </c>
      <c r="AE72" s="3518"/>
      <c r="AF72" s="3519"/>
      <c r="AG72" s="3519"/>
      <c r="AH72" s="3523"/>
      <c r="AI72" s="3522"/>
      <c r="AJ72" s="3519"/>
      <c r="AK72" s="3519"/>
      <c r="AL72" s="3523"/>
      <c r="AM72" s="3875"/>
      <c r="AN72" s="3876"/>
      <c r="AO72" s="3877"/>
      <c r="AP72" s="3820"/>
      <c r="AQ72" s="3821"/>
      <c r="AR72" s="3822"/>
      <c r="AS72" s="3780"/>
      <c r="AT72" s="3781"/>
      <c r="AU72" s="3782"/>
      <c r="AV72" s="3780"/>
      <c r="AW72" s="3781"/>
      <c r="AX72" s="3782"/>
      <c r="AY72" s="3780"/>
      <c r="AZ72" s="3781"/>
      <c r="BA72" s="3782"/>
      <c r="BB72" s="3764">
        <f>SUM(AM72:BA74)</f>
        <v>0</v>
      </c>
      <c r="BC72" s="3765"/>
      <c r="BD72" s="3783"/>
      <c r="BE72" s="3764" t="str">
        <f>IF(AI72+BB72=0,"",AI72+BB72)</f>
        <v/>
      </c>
      <c r="BF72" s="3765"/>
      <c r="BG72" s="3766"/>
      <c r="BH72" s="3904"/>
      <c r="BI72" s="3905"/>
      <c r="BJ72" s="3906"/>
      <c r="BK72" s="3364"/>
      <c r="BL72" s="3910"/>
      <c r="BM72" s="3911"/>
      <c r="BN72" s="3911"/>
      <c r="BO72" s="3911"/>
      <c r="BP72" s="3911"/>
      <c r="BQ72" s="3911"/>
      <c r="BR72" s="3911"/>
      <c r="BS72" s="3912"/>
    </row>
    <row r="73" spans="2:71" s="40" customFormat="1" ht="14.1" customHeight="1">
      <c r="B73" s="3409"/>
      <c r="C73" s="3414"/>
      <c r="D73" s="3415"/>
      <c r="E73" s="3416"/>
      <c r="F73" s="3423"/>
      <c r="G73" s="3424"/>
      <c r="H73" s="3424"/>
      <c r="I73" s="3424"/>
      <c r="J73" s="3425"/>
      <c r="K73" s="3890"/>
      <c r="L73" s="2381"/>
      <c r="M73" s="2381"/>
      <c r="N73" s="2381"/>
      <c r="O73" s="3891"/>
      <c r="P73" s="2497"/>
      <c r="Q73" s="3439"/>
      <c r="R73" s="3881"/>
      <c r="S73" s="3882"/>
      <c r="T73" s="3883"/>
      <c r="U73" s="3531"/>
      <c r="V73" s="3532"/>
      <c r="W73" s="3537"/>
      <c r="X73" s="3565"/>
      <c r="Y73" s="3540"/>
      <c r="Z73" s="3542"/>
      <c r="AA73" s="3544"/>
      <c r="AB73" s="3542"/>
      <c r="AC73" s="2497"/>
      <c r="AD73" s="3542"/>
      <c r="AE73" s="3520"/>
      <c r="AF73" s="3521"/>
      <c r="AG73" s="3521"/>
      <c r="AH73" s="3525"/>
      <c r="AI73" s="3524"/>
      <c r="AJ73" s="3521"/>
      <c r="AK73" s="3521"/>
      <c r="AL73" s="3525"/>
      <c r="AM73" s="3830"/>
      <c r="AN73" s="3831"/>
      <c r="AO73" s="3832"/>
      <c r="AP73" s="3830"/>
      <c r="AQ73" s="3831"/>
      <c r="AR73" s="3832"/>
      <c r="AS73" s="3777"/>
      <c r="AT73" s="3778"/>
      <c r="AU73" s="3779"/>
      <c r="AV73" s="3777"/>
      <c r="AW73" s="3778"/>
      <c r="AX73" s="3779"/>
      <c r="AY73" s="3777"/>
      <c r="AZ73" s="3778"/>
      <c r="BA73" s="3779"/>
      <c r="BB73" s="3784"/>
      <c r="BC73" s="3785"/>
      <c r="BD73" s="3786"/>
      <c r="BE73" s="3784"/>
      <c r="BF73" s="3785"/>
      <c r="BG73" s="3788"/>
      <c r="BH73" s="3907"/>
      <c r="BI73" s="3908"/>
      <c r="BJ73" s="3909"/>
      <c r="BK73" s="3365"/>
      <c r="BL73" s="3913"/>
      <c r="BM73" s="3914"/>
      <c r="BN73" s="3914"/>
      <c r="BO73" s="3914"/>
      <c r="BP73" s="3914"/>
      <c r="BQ73" s="3914"/>
      <c r="BR73" s="3914"/>
      <c r="BS73" s="3915"/>
    </row>
    <row r="74" spans="2:71" s="40" customFormat="1" ht="14.1" customHeight="1">
      <c r="B74" s="3410"/>
      <c r="C74" s="3417"/>
      <c r="D74" s="3418"/>
      <c r="E74" s="3419"/>
      <c r="F74" s="3297"/>
      <c r="G74" s="3298"/>
      <c r="H74" s="3298"/>
      <c r="I74" s="3934"/>
      <c r="J74" s="3935"/>
      <c r="K74" s="3892"/>
      <c r="L74" s="2399"/>
      <c r="M74" s="2399"/>
      <c r="N74" s="2399"/>
      <c r="O74" s="3893"/>
      <c r="P74" s="2500"/>
      <c r="Q74" s="3549"/>
      <c r="R74" s="3931"/>
      <c r="S74" s="3932"/>
      <c r="T74" s="3933"/>
      <c r="U74" s="3553"/>
      <c r="V74" s="3554"/>
      <c r="W74" s="3550"/>
      <c r="X74" s="3551"/>
      <c r="Y74" s="930"/>
      <c r="Z74" s="931" t="s">
        <v>21</v>
      </c>
      <c r="AA74" s="932"/>
      <c r="AB74" s="931" t="s">
        <v>21</v>
      </c>
      <c r="AC74" s="932"/>
      <c r="AD74" s="931" t="s">
        <v>21</v>
      </c>
      <c r="AE74" s="933" t="s">
        <v>45</v>
      </c>
      <c r="AF74" s="3304"/>
      <c r="AG74" s="3304"/>
      <c r="AH74" s="934" t="s">
        <v>14</v>
      </c>
      <c r="AI74" s="935" t="s">
        <v>45</v>
      </c>
      <c r="AJ74" s="3304"/>
      <c r="AK74" s="3304"/>
      <c r="AL74" s="936" t="s">
        <v>14</v>
      </c>
      <c r="AM74" s="3301"/>
      <c r="AN74" s="3302"/>
      <c r="AO74" s="3303"/>
      <c r="AP74" s="3301"/>
      <c r="AQ74" s="3302"/>
      <c r="AR74" s="3303"/>
      <c r="AS74" s="3789"/>
      <c r="AT74" s="3790"/>
      <c r="AU74" s="3791"/>
      <c r="AV74" s="3789"/>
      <c r="AW74" s="3790"/>
      <c r="AX74" s="3791"/>
      <c r="AY74" s="3789"/>
      <c r="AZ74" s="3790"/>
      <c r="BA74" s="3791"/>
      <c r="BB74" s="3767"/>
      <c r="BC74" s="3768"/>
      <c r="BD74" s="3787"/>
      <c r="BE74" s="3767"/>
      <c r="BF74" s="3768"/>
      <c r="BG74" s="3769"/>
      <c r="BH74" s="3925"/>
      <c r="BI74" s="3926"/>
      <c r="BJ74" s="3927"/>
      <c r="BK74" s="3366"/>
      <c r="BL74" s="3928"/>
      <c r="BM74" s="3929"/>
      <c r="BN74" s="3929"/>
      <c r="BO74" s="3929"/>
      <c r="BP74" s="3929"/>
      <c r="BQ74" s="3929"/>
      <c r="BR74" s="3929"/>
      <c r="BS74" s="3930"/>
    </row>
    <row r="75" spans="2:71" s="40" customFormat="1" ht="14.1" customHeight="1">
      <c r="B75" s="3408">
        <v>15</v>
      </c>
      <c r="C75" s="3411"/>
      <c r="D75" s="3412"/>
      <c r="E75" s="3413"/>
      <c r="F75" s="3420"/>
      <c r="G75" s="3421"/>
      <c r="H75" s="3421"/>
      <c r="I75" s="3421"/>
      <c r="J75" s="3422"/>
      <c r="K75" s="3802"/>
      <c r="L75" s="3800"/>
      <c r="M75" s="3800"/>
      <c r="N75" s="3800"/>
      <c r="O75" s="3801"/>
      <c r="P75" s="2494"/>
      <c r="Q75" s="3438"/>
      <c r="R75" s="3878"/>
      <c r="S75" s="3879"/>
      <c r="T75" s="3880"/>
      <c r="U75" s="3529"/>
      <c r="V75" s="3530"/>
      <c r="W75" s="3535"/>
      <c r="X75" s="3564"/>
      <c r="Y75" s="3539"/>
      <c r="Z75" s="3541" t="s">
        <v>76</v>
      </c>
      <c r="AA75" s="3543"/>
      <c r="AB75" s="3541" t="s">
        <v>76</v>
      </c>
      <c r="AC75" s="2494"/>
      <c r="AD75" s="3541" t="s">
        <v>76</v>
      </c>
      <c r="AE75" s="3518"/>
      <c r="AF75" s="3519"/>
      <c r="AG75" s="3519"/>
      <c r="AH75" s="3523"/>
      <c r="AI75" s="3522"/>
      <c r="AJ75" s="3519"/>
      <c r="AK75" s="3519"/>
      <c r="AL75" s="3523"/>
      <c r="AM75" s="3875"/>
      <c r="AN75" s="3876"/>
      <c r="AO75" s="3877"/>
      <c r="AP75" s="3820"/>
      <c r="AQ75" s="3821"/>
      <c r="AR75" s="3822"/>
      <c r="AS75" s="3780"/>
      <c r="AT75" s="3781"/>
      <c r="AU75" s="3782"/>
      <c r="AV75" s="3780"/>
      <c r="AW75" s="3781"/>
      <c r="AX75" s="3782"/>
      <c r="AY75" s="3780"/>
      <c r="AZ75" s="3781"/>
      <c r="BA75" s="3782"/>
      <c r="BB75" s="3764">
        <f>SUM(AM75:BA77)</f>
        <v>0</v>
      </c>
      <c r="BC75" s="3765"/>
      <c r="BD75" s="3783"/>
      <c r="BE75" s="3764" t="str">
        <f>IF(AI75+BB75=0,"",AI75+BB75)</f>
        <v/>
      </c>
      <c r="BF75" s="3765"/>
      <c r="BG75" s="3766"/>
      <c r="BH75" s="3904"/>
      <c r="BI75" s="3905"/>
      <c r="BJ75" s="3906"/>
      <c r="BK75" s="3364"/>
      <c r="BL75" s="3910"/>
      <c r="BM75" s="3911"/>
      <c r="BN75" s="3911"/>
      <c r="BO75" s="3911"/>
      <c r="BP75" s="3911"/>
      <c r="BQ75" s="3911"/>
      <c r="BR75" s="3911"/>
      <c r="BS75" s="3912"/>
    </row>
    <row r="76" spans="2:71" s="40" customFormat="1" ht="14.1" customHeight="1">
      <c r="B76" s="3409"/>
      <c r="C76" s="3414"/>
      <c r="D76" s="3415"/>
      <c r="E76" s="3416"/>
      <c r="F76" s="3423"/>
      <c r="G76" s="3424"/>
      <c r="H76" s="3424"/>
      <c r="I76" s="3424"/>
      <c r="J76" s="3425"/>
      <c r="K76" s="3890"/>
      <c r="L76" s="2381"/>
      <c r="M76" s="2381"/>
      <c r="N76" s="2381"/>
      <c r="O76" s="3891"/>
      <c r="P76" s="2497"/>
      <c r="Q76" s="3439"/>
      <c r="R76" s="3881"/>
      <c r="S76" s="3882"/>
      <c r="T76" s="3883"/>
      <c r="U76" s="3531"/>
      <c r="V76" s="3532"/>
      <c r="W76" s="3537"/>
      <c r="X76" s="3565"/>
      <c r="Y76" s="3540"/>
      <c r="Z76" s="3542"/>
      <c r="AA76" s="3544"/>
      <c r="AB76" s="3542"/>
      <c r="AC76" s="2497"/>
      <c r="AD76" s="3542"/>
      <c r="AE76" s="3520"/>
      <c r="AF76" s="3521"/>
      <c r="AG76" s="3521"/>
      <c r="AH76" s="3525"/>
      <c r="AI76" s="3524"/>
      <c r="AJ76" s="3521"/>
      <c r="AK76" s="3521"/>
      <c r="AL76" s="3525"/>
      <c r="AM76" s="3830"/>
      <c r="AN76" s="3831"/>
      <c r="AO76" s="3832"/>
      <c r="AP76" s="3830"/>
      <c r="AQ76" s="3831"/>
      <c r="AR76" s="3832"/>
      <c r="AS76" s="3777"/>
      <c r="AT76" s="3778"/>
      <c r="AU76" s="3779"/>
      <c r="AV76" s="3777"/>
      <c r="AW76" s="3778"/>
      <c r="AX76" s="3779"/>
      <c r="AY76" s="3777"/>
      <c r="AZ76" s="3778"/>
      <c r="BA76" s="3779"/>
      <c r="BB76" s="3784"/>
      <c r="BC76" s="3785"/>
      <c r="BD76" s="3786"/>
      <c r="BE76" s="3784"/>
      <c r="BF76" s="3785"/>
      <c r="BG76" s="3788"/>
      <c r="BH76" s="3907"/>
      <c r="BI76" s="3908"/>
      <c r="BJ76" s="3909"/>
      <c r="BK76" s="3365"/>
      <c r="BL76" s="3913"/>
      <c r="BM76" s="3914"/>
      <c r="BN76" s="3914"/>
      <c r="BO76" s="3914"/>
      <c r="BP76" s="3914"/>
      <c r="BQ76" s="3914"/>
      <c r="BR76" s="3914"/>
      <c r="BS76" s="3915"/>
    </row>
    <row r="77" spans="2:71" s="40" customFormat="1" ht="14.1" customHeight="1">
      <c r="B77" s="3410"/>
      <c r="C77" s="3417"/>
      <c r="D77" s="3418"/>
      <c r="E77" s="3419"/>
      <c r="F77" s="3297"/>
      <c r="G77" s="3298"/>
      <c r="H77" s="3298"/>
      <c r="I77" s="3934"/>
      <c r="J77" s="3935"/>
      <c r="K77" s="3892"/>
      <c r="L77" s="2399"/>
      <c r="M77" s="2399"/>
      <c r="N77" s="2399"/>
      <c r="O77" s="3893"/>
      <c r="P77" s="2500"/>
      <c r="Q77" s="3549"/>
      <c r="R77" s="3931"/>
      <c r="S77" s="3932"/>
      <c r="T77" s="3933"/>
      <c r="U77" s="3553"/>
      <c r="V77" s="3554"/>
      <c r="W77" s="3550"/>
      <c r="X77" s="3551"/>
      <c r="Y77" s="930"/>
      <c r="Z77" s="931" t="s">
        <v>21</v>
      </c>
      <c r="AA77" s="932"/>
      <c r="AB77" s="931" t="s">
        <v>21</v>
      </c>
      <c r="AC77" s="932"/>
      <c r="AD77" s="931" t="s">
        <v>21</v>
      </c>
      <c r="AE77" s="933" t="s">
        <v>45</v>
      </c>
      <c r="AF77" s="3304"/>
      <c r="AG77" s="3304"/>
      <c r="AH77" s="934" t="s">
        <v>14</v>
      </c>
      <c r="AI77" s="935" t="s">
        <v>45</v>
      </c>
      <c r="AJ77" s="3304"/>
      <c r="AK77" s="3304"/>
      <c r="AL77" s="936" t="s">
        <v>14</v>
      </c>
      <c r="AM77" s="3301"/>
      <c r="AN77" s="3302"/>
      <c r="AO77" s="3303"/>
      <c r="AP77" s="3301"/>
      <c r="AQ77" s="3302"/>
      <c r="AR77" s="3303"/>
      <c r="AS77" s="3789"/>
      <c r="AT77" s="3790"/>
      <c r="AU77" s="3791"/>
      <c r="AV77" s="3789"/>
      <c r="AW77" s="3790"/>
      <c r="AX77" s="3791"/>
      <c r="AY77" s="3789"/>
      <c r="AZ77" s="3790"/>
      <c r="BA77" s="3791"/>
      <c r="BB77" s="3767"/>
      <c r="BC77" s="3768"/>
      <c r="BD77" s="3787"/>
      <c r="BE77" s="3767"/>
      <c r="BF77" s="3768"/>
      <c r="BG77" s="3769"/>
      <c r="BH77" s="3925"/>
      <c r="BI77" s="3926"/>
      <c r="BJ77" s="3927"/>
      <c r="BK77" s="3366"/>
      <c r="BL77" s="3928"/>
      <c r="BM77" s="3929"/>
      <c r="BN77" s="3929"/>
      <c r="BO77" s="3929"/>
      <c r="BP77" s="3929"/>
      <c r="BQ77" s="3929"/>
      <c r="BR77" s="3929"/>
      <c r="BS77" s="3930"/>
    </row>
    <row r="78" spans="2:71" s="40" customFormat="1" ht="14.1" customHeight="1">
      <c r="B78" s="3408">
        <v>16</v>
      </c>
      <c r="C78" s="3411"/>
      <c r="D78" s="3412"/>
      <c r="E78" s="3413"/>
      <c r="F78" s="3420"/>
      <c r="G78" s="3421"/>
      <c r="H78" s="3421"/>
      <c r="I78" s="3421"/>
      <c r="J78" s="3422"/>
      <c r="K78" s="3802"/>
      <c r="L78" s="3800"/>
      <c r="M78" s="3800"/>
      <c r="N78" s="3800"/>
      <c r="O78" s="3801"/>
      <c r="P78" s="2494"/>
      <c r="Q78" s="3438"/>
      <c r="R78" s="3881"/>
      <c r="S78" s="3882"/>
      <c r="T78" s="3883"/>
      <c r="U78" s="3529"/>
      <c r="V78" s="3530"/>
      <c r="W78" s="3535"/>
      <c r="X78" s="3564"/>
      <c r="Y78" s="3539"/>
      <c r="Z78" s="3541" t="s">
        <v>76</v>
      </c>
      <c r="AA78" s="3543"/>
      <c r="AB78" s="3541" t="s">
        <v>76</v>
      </c>
      <c r="AC78" s="2494"/>
      <c r="AD78" s="3541" t="s">
        <v>76</v>
      </c>
      <c r="AE78" s="3518"/>
      <c r="AF78" s="3519"/>
      <c r="AG78" s="3519"/>
      <c r="AH78" s="3523"/>
      <c r="AI78" s="3522"/>
      <c r="AJ78" s="3519"/>
      <c r="AK78" s="3519"/>
      <c r="AL78" s="3523"/>
      <c r="AM78" s="3875"/>
      <c r="AN78" s="3876"/>
      <c r="AO78" s="3877"/>
      <c r="AP78" s="3820"/>
      <c r="AQ78" s="3821"/>
      <c r="AR78" s="3822"/>
      <c r="AS78" s="3780"/>
      <c r="AT78" s="3781"/>
      <c r="AU78" s="3782"/>
      <c r="AV78" s="3780"/>
      <c r="AW78" s="3781"/>
      <c r="AX78" s="3782"/>
      <c r="AY78" s="3780"/>
      <c r="AZ78" s="3781"/>
      <c r="BA78" s="3782"/>
      <c r="BB78" s="3764">
        <f>SUM(AM78:BA80)</f>
        <v>0</v>
      </c>
      <c r="BC78" s="3765"/>
      <c r="BD78" s="3783"/>
      <c r="BE78" s="3764" t="str">
        <f>IF(AI78+BB78=0,"",AI78+BB78)</f>
        <v/>
      </c>
      <c r="BF78" s="3765"/>
      <c r="BG78" s="3766"/>
      <c r="BH78" s="3904"/>
      <c r="BI78" s="3905"/>
      <c r="BJ78" s="3906"/>
      <c r="BK78" s="3364"/>
      <c r="BL78" s="3910"/>
      <c r="BM78" s="3911"/>
      <c r="BN78" s="3911"/>
      <c r="BO78" s="3911"/>
      <c r="BP78" s="3911"/>
      <c r="BQ78" s="3911"/>
      <c r="BR78" s="3911"/>
      <c r="BS78" s="3912"/>
    </row>
    <row r="79" spans="2:71" s="40" customFormat="1" ht="14.1" customHeight="1">
      <c r="B79" s="3409"/>
      <c r="C79" s="3414"/>
      <c r="D79" s="3415"/>
      <c r="E79" s="3416"/>
      <c r="F79" s="3423"/>
      <c r="G79" s="3424"/>
      <c r="H79" s="3424"/>
      <c r="I79" s="3424"/>
      <c r="J79" s="3425"/>
      <c r="K79" s="3890"/>
      <c r="L79" s="2381"/>
      <c r="M79" s="2381"/>
      <c r="N79" s="2381"/>
      <c r="O79" s="3891"/>
      <c r="P79" s="2497"/>
      <c r="Q79" s="3439"/>
      <c r="R79" s="3881"/>
      <c r="S79" s="3882"/>
      <c r="T79" s="3883"/>
      <c r="U79" s="3531"/>
      <c r="V79" s="3532"/>
      <c r="W79" s="3537"/>
      <c r="X79" s="3565"/>
      <c r="Y79" s="3540"/>
      <c r="Z79" s="3542"/>
      <c r="AA79" s="3544"/>
      <c r="AB79" s="3542"/>
      <c r="AC79" s="2497"/>
      <c r="AD79" s="3542"/>
      <c r="AE79" s="3520"/>
      <c r="AF79" s="3521"/>
      <c r="AG79" s="3521"/>
      <c r="AH79" s="3525"/>
      <c r="AI79" s="3524"/>
      <c r="AJ79" s="3521"/>
      <c r="AK79" s="3521"/>
      <c r="AL79" s="3525"/>
      <c r="AM79" s="3830"/>
      <c r="AN79" s="3831"/>
      <c r="AO79" s="3832"/>
      <c r="AP79" s="3830"/>
      <c r="AQ79" s="3831"/>
      <c r="AR79" s="3832"/>
      <c r="AS79" s="3777"/>
      <c r="AT79" s="3778"/>
      <c r="AU79" s="3779"/>
      <c r="AV79" s="3777"/>
      <c r="AW79" s="3778"/>
      <c r="AX79" s="3779"/>
      <c r="AY79" s="3777"/>
      <c r="AZ79" s="3778"/>
      <c r="BA79" s="3779"/>
      <c r="BB79" s="3784"/>
      <c r="BC79" s="3785"/>
      <c r="BD79" s="3786"/>
      <c r="BE79" s="3784"/>
      <c r="BF79" s="3785"/>
      <c r="BG79" s="3788"/>
      <c r="BH79" s="3907"/>
      <c r="BI79" s="3908"/>
      <c r="BJ79" s="3909"/>
      <c r="BK79" s="3365"/>
      <c r="BL79" s="3913"/>
      <c r="BM79" s="3914"/>
      <c r="BN79" s="3914"/>
      <c r="BO79" s="3914"/>
      <c r="BP79" s="3914"/>
      <c r="BQ79" s="3914"/>
      <c r="BR79" s="3914"/>
      <c r="BS79" s="3915"/>
    </row>
    <row r="80" spans="2:71" s="40" customFormat="1" ht="14.1" customHeight="1">
      <c r="B80" s="3410"/>
      <c r="C80" s="3417"/>
      <c r="D80" s="3418"/>
      <c r="E80" s="3419"/>
      <c r="F80" s="3297"/>
      <c r="G80" s="3298"/>
      <c r="H80" s="3298"/>
      <c r="I80" s="3934"/>
      <c r="J80" s="3935"/>
      <c r="K80" s="3892"/>
      <c r="L80" s="2399"/>
      <c r="M80" s="2399"/>
      <c r="N80" s="2399"/>
      <c r="O80" s="3893"/>
      <c r="P80" s="2500"/>
      <c r="Q80" s="3549"/>
      <c r="R80" s="3931"/>
      <c r="S80" s="3932"/>
      <c r="T80" s="3933"/>
      <c r="U80" s="3553"/>
      <c r="V80" s="3554"/>
      <c r="W80" s="3550"/>
      <c r="X80" s="3551"/>
      <c r="Y80" s="930"/>
      <c r="Z80" s="931" t="s">
        <v>21</v>
      </c>
      <c r="AA80" s="932"/>
      <c r="AB80" s="931" t="s">
        <v>21</v>
      </c>
      <c r="AC80" s="932"/>
      <c r="AD80" s="931" t="s">
        <v>21</v>
      </c>
      <c r="AE80" s="933" t="s">
        <v>45</v>
      </c>
      <c r="AF80" s="3304"/>
      <c r="AG80" s="3304"/>
      <c r="AH80" s="934" t="s">
        <v>14</v>
      </c>
      <c r="AI80" s="935" t="s">
        <v>45</v>
      </c>
      <c r="AJ80" s="3304"/>
      <c r="AK80" s="3304"/>
      <c r="AL80" s="936" t="s">
        <v>14</v>
      </c>
      <c r="AM80" s="3301"/>
      <c r="AN80" s="3302"/>
      <c r="AO80" s="3303"/>
      <c r="AP80" s="3301"/>
      <c r="AQ80" s="3302"/>
      <c r="AR80" s="3303"/>
      <c r="AS80" s="3789"/>
      <c r="AT80" s="3790"/>
      <c r="AU80" s="3791"/>
      <c r="AV80" s="3789"/>
      <c r="AW80" s="3790"/>
      <c r="AX80" s="3791"/>
      <c r="AY80" s="3789"/>
      <c r="AZ80" s="3790"/>
      <c r="BA80" s="3791"/>
      <c r="BB80" s="3767"/>
      <c r="BC80" s="3768"/>
      <c r="BD80" s="3787"/>
      <c r="BE80" s="3767"/>
      <c r="BF80" s="3768"/>
      <c r="BG80" s="3769"/>
      <c r="BH80" s="3925"/>
      <c r="BI80" s="3926"/>
      <c r="BJ80" s="3927"/>
      <c r="BK80" s="3366"/>
      <c r="BL80" s="3928"/>
      <c r="BM80" s="3929"/>
      <c r="BN80" s="3929"/>
      <c r="BO80" s="3929"/>
      <c r="BP80" s="3929"/>
      <c r="BQ80" s="3929"/>
      <c r="BR80" s="3929"/>
      <c r="BS80" s="3930"/>
    </row>
    <row r="81" spans="2:74" s="40" customFormat="1" ht="14.1" customHeight="1">
      <c r="B81" s="3408">
        <v>17</v>
      </c>
      <c r="C81" s="3411"/>
      <c r="D81" s="3412"/>
      <c r="E81" s="3413"/>
      <c r="F81" s="3420"/>
      <c r="G81" s="3421"/>
      <c r="H81" s="3421"/>
      <c r="I81" s="3421"/>
      <c r="J81" s="3422"/>
      <c r="K81" s="3802"/>
      <c r="L81" s="3800"/>
      <c r="M81" s="3800"/>
      <c r="N81" s="3800"/>
      <c r="O81" s="3801"/>
      <c r="P81" s="2494"/>
      <c r="Q81" s="3438"/>
      <c r="R81" s="3881"/>
      <c r="S81" s="3882"/>
      <c r="T81" s="3883"/>
      <c r="U81" s="3529"/>
      <c r="V81" s="3530"/>
      <c r="W81" s="3535"/>
      <c r="X81" s="3564"/>
      <c r="Y81" s="3539"/>
      <c r="Z81" s="3541" t="s">
        <v>76</v>
      </c>
      <c r="AA81" s="3543"/>
      <c r="AB81" s="3541" t="s">
        <v>76</v>
      </c>
      <c r="AC81" s="2494"/>
      <c r="AD81" s="3541" t="s">
        <v>76</v>
      </c>
      <c r="AE81" s="3518"/>
      <c r="AF81" s="3519"/>
      <c r="AG81" s="3519"/>
      <c r="AH81" s="3523"/>
      <c r="AI81" s="3522"/>
      <c r="AJ81" s="3519"/>
      <c r="AK81" s="3519"/>
      <c r="AL81" s="3523"/>
      <c r="AM81" s="3875"/>
      <c r="AN81" s="3876"/>
      <c r="AO81" s="3877"/>
      <c r="AP81" s="3820"/>
      <c r="AQ81" s="3821"/>
      <c r="AR81" s="3822"/>
      <c r="AS81" s="3780"/>
      <c r="AT81" s="3781"/>
      <c r="AU81" s="3782"/>
      <c r="AV81" s="3780"/>
      <c r="AW81" s="3781"/>
      <c r="AX81" s="3782"/>
      <c r="AY81" s="3780"/>
      <c r="AZ81" s="3781"/>
      <c r="BA81" s="3782"/>
      <c r="BB81" s="3764">
        <f>SUM(AM81:BA83)</f>
        <v>0</v>
      </c>
      <c r="BC81" s="3765"/>
      <c r="BD81" s="3783"/>
      <c r="BE81" s="3764" t="str">
        <f>IF(AI81+BB81=0,"",AI81+BB81)</f>
        <v/>
      </c>
      <c r="BF81" s="3765"/>
      <c r="BG81" s="3766"/>
      <c r="BH81" s="3904"/>
      <c r="BI81" s="3905"/>
      <c r="BJ81" s="3906"/>
      <c r="BK81" s="3364"/>
      <c r="BL81" s="3910"/>
      <c r="BM81" s="3911"/>
      <c r="BN81" s="3911"/>
      <c r="BO81" s="3911"/>
      <c r="BP81" s="3911"/>
      <c r="BQ81" s="3911"/>
      <c r="BR81" s="3911"/>
      <c r="BS81" s="3912"/>
    </row>
    <row r="82" spans="2:74" s="40" customFormat="1" ht="14.1" customHeight="1">
      <c r="B82" s="3409"/>
      <c r="C82" s="3414"/>
      <c r="D82" s="3415"/>
      <c r="E82" s="3416"/>
      <c r="F82" s="3423"/>
      <c r="G82" s="3424"/>
      <c r="H82" s="3424"/>
      <c r="I82" s="3424"/>
      <c r="J82" s="3425"/>
      <c r="K82" s="3890"/>
      <c r="L82" s="2381"/>
      <c r="M82" s="2381"/>
      <c r="N82" s="2381"/>
      <c r="O82" s="3891"/>
      <c r="P82" s="2497"/>
      <c r="Q82" s="3439"/>
      <c r="R82" s="3881"/>
      <c r="S82" s="3882"/>
      <c r="T82" s="3883"/>
      <c r="U82" s="3531"/>
      <c r="V82" s="3532"/>
      <c r="W82" s="3537"/>
      <c r="X82" s="3565"/>
      <c r="Y82" s="3540"/>
      <c r="Z82" s="3542"/>
      <c r="AA82" s="3544"/>
      <c r="AB82" s="3542"/>
      <c r="AC82" s="2497"/>
      <c r="AD82" s="3542"/>
      <c r="AE82" s="3520"/>
      <c r="AF82" s="3521"/>
      <c r="AG82" s="3521"/>
      <c r="AH82" s="3525"/>
      <c r="AI82" s="3524"/>
      <c r="AJ82" s="3521"/>
      <c r="AK82" s="3521"/>
      <c r="AL82" s="3525"/>
      <c r="AM82" s="3830"/>
      <c r="AN82" s="3831"/>
      <c r="AO82" s="3832"/>
      <c r="AP82" s="3830"/>
      <c r="AQ82" s="3831"/>
      <c r="AR82" s="3832"/>
      <c r="AS82" s="3777"/>
      <c r="AT82" s="3778"/>
      <c r="AU82" s="3779"/>
      <c r="AV82" s="3777"/>
      <c r="AW82" s="3778"/>
      <c r="AX82" s="3779"/>
      <c r="AY82" s="3777"/>
      <c r="AZ82" s="3778"/>
      <c r="BA82" s="3779"/>
      <c r="BB82" s="3784"/>
      <c r="BC82" s="3785"/>
      <c r="BD82" s="3786"/>
      <c r="BE82" s="3784"/>
      <c r="BF82" s="3785"/>
      <c r="BG82" s="3788"/>
      <c r="BH82" s="3907"/>
      <c r="BI82" s="3908"/>
      <c r="BJ82" s="3909"/>
      <c r="BK82" s="3365"/>
      <c r="BL82" s="3913"/>
      <c r="BM82" s="3914"/>
      <c r="BN82" s="3914"/>
      <c r="BO82" s="3914"/>
      <c r="BP82" s="3914"/>
      <c r="BQ82" s="3914"/>
      <c r="BR82" s="3914"/>
      <c r="BS82" s="3915"/>
    </row>
    <row r="83" spans="2:74" s="40" customFormat="1" ht="14.1" customHeight="1" thickBot="1">
      <c r="B83" s="3566"/>
      <c r="C83" s="3567"/>
      <c r="D83" s="3568"/>
      <c r="E83" s="3569"/>
      <c r="F83" s="3616"/>
      <c r="G83" s="3617"/>
      <c r="H83" s="3617"/>
      <c r="I83" s="3936"/>
      <c r="J83" s="3937"/>
      <c r="K83" s="3965"/>
      <c r="L83" s="2346"/>
      <c r="M83" s="2346"/>
      <c r="N83" s="2346"/>
      <c r="O83" s="3966"/>
      <c r="P83" s="3967"/>
      <c r="Q83" s="3574"/>
      <c r="R83" s="3962"/>
      <c r="S83" s="3963"/>
      <c r="T83" s="3964"/>
      <c r="U83" s="3583"/>
      <c r="V83" s="3584"/>
      <c r="W83" s="3623"/>
      <c r="X83" s="3624"/>
      <c r="Y83" s="949"/>
      <c r="Z83" s="950" t="s">
        <v>21</v>
      </c>
      <c r="AA83" s="569"/>
      <c r="AB83" s="950" t="s">
        <v>21</v>
      </c>
      <c r="AC83" s="569"/>
      <c r="AD83" s="950" t="s">
        <v>21</v>
      </c>
      <c r="AE83" s="952" t="s">
        <v>45</v>
      </c>
      <c r="AF83" s="3625"/>
      <c r="AG83" s="3625"/>
      <c r="AH83" s="953" t="s">
        <v>14</v>
      </c>
      <c r="AI83" s="954" t="s">
        <v>45</v>
      </c>
      <c r="AJ83" s="3625"/>
      <c r="AK83" s="3625"/>
      <c r="AL83" s="955" t="s">
        <v>14</v>
      </c>
      <c r="AM83" s="3620"/>
      <c r="AN83" s="3621"/>
      <c r="AO83" s="3622"/>
      <c r="AP83" s="3620"/>
      <c r="AQ83" s="3621"/>
      <c r="AR83" s="3622"/>
      <c r="AS83" s="3796"/>
      <c r="AT83" s="3797"/>
      <c r="AU83" s="3798"/>
      <c r="AV83" s="3796"/>
      <c r="AW83" s="3797"/>
      <c r="AX83" s="3798"/>
      <c r="AY83" s="3796"/>
      <c r="AZ83" s="3797"/>
      <c r="BA83" s="3798"/>
      <c r="BB83" s="3792"/>
      <c r="BC83" s="3793"/>
      <c r="BD83" s="3794"/>
      <c r="BE83" s="3792"/>
      <c r="BF83" s="3793"/>
      <c r="BG83" s="3795"/>
      <c r="BH83" s="3942"/>
      <c r="BI83" s="3943"/>
      <c r="BJ83" s="3944"/>
      <c r="BK83" s="3626"/>
      <c r="BL83" s="3945"/>
      <c r="BM83" s="3946"/>
      <c r="BN83" s="3946"/>
      <c r="BO83" s="3946"/>
      <c r="BP83" s="3946"/>
      <c r="BQ83" s="3946"/>
      <c r="BR83" s="3946"/>
      <c r="BS83" s="3947"/>
    </row>
    <row r="84" spans="2:74" ht="6" customHeight="1"/>
    <row r="85" spans="2:74" s="40" customFormat="1" ht="12" customHeight="1">
      <c r="B85" s="40" t="s">
        <v>1205</v>
      </c>
      <c r="F85" s="361"/>
      <c r="G85" s="361"/>
      <c r="H85" s="361"/>
      <c r="I85" s="972" t="s">
        <v>1206</v>
      </c>
      <c r="J85" s="135" t="s">
        <v>1207</v>
      </c>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5"/>
      <c r="AN85" s="135"/>
      <c r="AO85" s="135"/>
      <c r="AP85" s="135"/>
      <c r="AQ85" s="135"/>
      <c r="AR85" s="135"/>
      <c r="AS85" s="135"/>
      <c r="AT85" s="135"/>
      <c r="AU85" s="135"/>
      <c r="AV85" s="135"/>
      <c r="AW85" s="135"/>
      <c r="AX85" s="135"/>
      <c r="AY85" s="135"/>
      <c r="AZ85" s="135"/>
      <c r="BA85" s="135"/>
      <c r="BB85" s="135"/>
      <c r="BC85" s="135"/>
      <c r="BD85" s="135"/>
      <c r="BE85" s="135"/>
      <c r="BF85" s="135"/>
      <c r="BG85" s="135"/>
      <c r="BH85" s="194"/>
      <c r="BI85" s="194"/>
      <c r="BJ85" s="194"/>
      <c r="BK85" s="194"/>
      <c r="BL85" s="194"/>
      <c r="BM85" s="1022"/>
      <c r="BN85" s="1022"/>
      <c r="BO85" s="1022"/>
      <c r="BP85" s="1022"/>
      <c r="BQ85" s="1022"/>
      <c r="BR85" s="1022"/>
      <c r="BS85" s="1022"/>
      <c r="BT85" s="1022"/>
    </row>
    <row r="86" spans="2:74" s="40" customFormat="1" ht="12" customHeight="1">
      <c r="I86" s="972" t="s">
        <v>1238</v>
      </c>
      <c r="J86" s="2016" t="s">
        <v>1210</v>
      </c>
      <c r="K86" s="2016"/>
      <c r="L86" s="2016"/>
      <c r="M86" s="2016"/>
      <c r="N86" s="2016"/>
      <c r="O86" s="2016"/>
      <c r="P86" s="2016"/>
      <c r="Q86" s="2016"/>
      <c r="R86" s="2016"/>
      <c r="S86" s="2016"/>
      <c r="T86" s="2016"/>
      <c r="U86" s="2016"/>
      <c r="V86" s="2016"/>
      <c r="W86" s="2016"/>
      <c r="X86" s="2016"/>
      <c r="Y86" s="2016"/>
      <c r="Z86" s="2016"/>
      <c r="AA86" s="2016"/>
      <c r="AB86" s="2016"/>
      <c r="AC86" s="2016"/>
      <c r="AD86" s="2016"/>
      <c r="AE86" s="2016"/>
      <c r="AF86" s="2016"/>
      <c r="AG86" s="2016"/>
      <c r="AH86" s="2016"/>
      <c r="AI86" s="2016"/>
      <c r="AJ86" s="2016"/>
      <c r="AK86" s="2016"/>
      <c r="AL86" s="2016"/>
      <c r="AM86" s="2016"/>
      <c r="AN86" s="2016"/>
      <c r="AO86" s="2016"/>
      <c r="AP86" s="2016"/>
      <c r="AQ86" s="2016"/>
      <c r="AR86" s="2016"/>
      <c r="AS86" s="2016"/>
      <c r="AT86" s="2016"/>
      <c r="AU86" s="2016"/>
      <c r="AV86" s="2016"/>
      <c r="AW86" s="2016"/>
      <c r="AX86" s="2016"/>
      <c r="AY86" s="2016"/>
      <c r="AZ86" s="2016"/>
      <c r="BA86" s="2016"/>
      <c r="BB86" s="2016"/>
      <c r="BC86" s="2016"/>
      <c r="BD86" s="2016"/>
      <c r="BE86" s="2016"/>
      <c r="BF86" s="2016"/>
      <c r="BG86" s="2016"/>
      <c r="BH86" s="2016"/>
      <c r="BI86" s="2016"/>
      <c r="BJ86" s="2016"/>
      <c r="BK86" s="2016"/>
      <c r="BL86" s="2016"/>
      <c r="BM86" s="2016"/>
      <c r="BN86" s="2016"/>
      <c r="BO86" s="2016"/>
      <c r="BP86" s="2016"/>
      <c r="BQ86" s="2016"/>
      <c r="BR86" s="2016"/>
      <c r="BS86" s="2016"/>
      <c r="BT86" s="2016"/>
    </row>
    <row r="87" spans="2:74" s="40" customFormat="1" ht="12" customHeight="1">
      <c r="I87" s="972"/>
      <c r="J87" s="2016"/>
      <c r="K87" s="2016"/>
      <c r="L87" s="2016"/>
      <c r="M87" s="2016"/>
      <c r="N87" s="2016"/>
      <c r="O87" s="2016"/>
      <c r="P87" s="2016"/>
      <c r="Q87" s="2016"/>
      <c r="R87" s="2016"/>
      <c r="S87" s="2016"/>
      <c r="T87" s="2016"/>
      <c r="U87" s="2016"/>
      <c r="V87" s="2016"/>
      <c r="W87" s="2016"/>
      <c r="X87" s="2016"/>
      <c r="Y87" s="2016"/>
      <c r="Z87" s="2016"/>
      <c r="AA87" s="2016"/>
      <c r="AB87" s="2016"/>
      <c r="AC87" s="2016"/>
      <c r="AD87" s="2016"/>
      <c r="AE87" s="2016"/>
      <c r="AF87" s="2016"/>
      <c r="AG87" s="2016"/>
      <c r="AH87" s="2016"/>
      <c r="AI87" s="2016"/>
      <c r="AJ87" s="2016"/>
      <c r="AK87" s="2016"/>
      <c r="AL87" s="2016"/>
      <c r="AM87" s="2016"/>
      <c r="AN87" s="2016"/>
      <c r="AO87" s="2016"/>
      <c r="AP87" s="2016"/>
      <c r="AQ87" s="2016"/>
      <c r="AR87" s="2016"/>
      <c r="AS87" s="2016"/>
      <c r="AT87" s="2016"/>
      <c r="AU87" s="2016"/>
      <c r="AV87" s="2016"/>
      <c r="AW87" s="2016"/>
      <c r="AX87" s="2016"/>
      <c r="AY87" s="2016"/>
      <c r="AZ87" s="2016"/>
      <c r="BA87" s="2016"/>
      <c r="BB87" s="2016"/>
      <c r="BC87" s="2016"/>
      <c r="BD87" s="2016"/>
      <c r="BE87" s="2016"/>
      <c r="BF87" s="2016"/>
      <c r="BG87" s="2016"/>
      <c r="BH87" s="2016"/>
      <c r="BI87" s="2016"/>
      <c r="BJ87" s="2016"/>
      <c r="BK87" s="2016"/>
      <c r="BL87" s="2016"/>
      <c r="BM87" s="2016"/>
      <c r="BN87" s="2016"/>
      <c r="BO87" s="2016"/>
      <c r="BP87" s="2016"/>
      <c r="BQ87" s="2016"/>
      <c r="BR87" s="2016"/>
      <c r="BS87" s="2016"/>
      <c r="BT87" s="2016"/>
    </row>
    <row r="88" spans="2:74" s="40" customFormat="1" ht="12" customHeight="1">
      <c r="I88" s="972" t="s">
        <v>1239</v>
      </c>
      <c r="J88" s="2016" t="s">
        <v>1213</v>
      </c>
      <c r="K88" s="2016"/>
      <c r="L88" s="2016"/>
      <c r="M88" s="2016"/>
      <c r="N88" s="2016"/>
      <c r="O88" s="2016"/>
      <c r="P88" s="2016"/>
      <c r="Q88" s="2016"/>
      <c r="R88" s="2016"/>
      <c r="S88" s="2016"/>
      <c r="T88" s="2016"/>
      <c r="U88" s="2016"/>
      <c r="V88" s="2016"/>
      <c r="W88" s="2016"/>
      <c r="X88" s="2016"/>
      <c r="Y88" s="2016"/>
      <c r="Z88" s="2016"/>
      <c r="AA88" s="2016"/>
      <c r="AB88" s="2016"/>
      <c r="AC88" s="2016"/>
      <c r="AD88" s="2016"/>
      <c r="AE88" s="2016"/>
      <c r="AF88" s="2016"/>
      <c r="AG88" s="2016"/>
      <c r="AH88" s="2016"/>
      <c r="AI88" s="2016"/>
      <c r="AJ88" s="2016"/>
      <c r="AK88" s="2016"/>
      <c r="AL88" s="2016"/>
      <c r="AM88" s="2016"/>
      <c r="AN88" s="2016"/>
      <c r="AO88" s="2016"/>
      <c r="AP88" s="2016"/>
      <c r="AQ88" s="2016"/>
      <c r="AR88" s="2016"/>
      <c r="AS88" s="2016"/>
      <c r="AT88" s="2016"/>
      <c r="AU88" s="2016"/>
      <c r="AV88" s="2016"/>
      <c r="AW88" s="2016"/>
      <c r="AX88" s="2016"/>
      <c r="AY88" s="2016"/>
      <c r="AZ88" s="2016"/>
      <c r="BA88" s="2016"/>
      <c r="BB88" s="2016"/>
      <c r="BC88" s="2016"/>
      <c r="BD88" s="2016"/>
      <c r="BE88" s="2016"/>
      <c r="BF88" s="2016"/>
      <c r="BG88" s="2016"/>
      <c r="BH88" s="2016"/>
      <c r="BI88" s="2016"/>
      <c r="BJ88" s="2016"/>
      <c r="BK88" s="2016"/>
      <c r="BL88" s="2016"/>
      <c r="BM88" s="2016"/>
      <c r="BN88" s="2016"/>
      <c r="BO88" s="2016"/>
      <c r="BP88" s="2016"/>
      <c r="BQ88" s="2016"/>
      <c r="BR88" s="2016"/>
      <c r="BS88" s="2016"/>
      <c r="BT88" s="2016"/>
    </row>
    <row r="89" spans="2:74" s="40" customFormat="1" ht="12" customHeight="1">
      <c r="I89" s="972" t="s">
        <v>1215</v>
      </c>
      <c r="J89" s="3632" t="s">
        <v>1423</v>
      </c>
      <c r="K89" s="3632"/>
      <c r="L89" s="3632"/>
      <c r="M89" s="3632"/>
      <c r="N89" s="3632"/>
      <c r="O89" s="3632"/>
      <c r="P89" s="3632"/>
      <c r="Q89" s="3632"/>
      <c r="R89" s="3632"/>
      <c r="S89" s="3632"/>
      <c r="T89" s="3632"/>
      <c r="U89" s="3632"/>
      <c r="V89" s="3632"/>
      <c r="W89" s="3632"/>
      <c r="X89" s="3632"/>
      <c r="Y89" s="3632"/>
      <c r="Z89" s="3632"/>
      <c r="AA89" s="3632"/>
      <c r="AB89" s="3632"/>
      <c r="AC89" s="3632"/>
      <c r="AD89" s="3632"/>
      <c r="AE89" s="3632"/>
      <c r="AF89" s="3632"/>
      <c r="AG89" s="3632"/>
      <c r="AH89" s="3632"/>
      <c r="AI89" s="3632"/>
      <c r="AJ89" s="3632"/>
      <c r="AK89" s="3632"/>
      <c r="AL89" s="3632"/>
      <c r="AM89" s="3632"/>
      <c r="AN89" s="3632"/>
      <c r="AO89" s="3632"/>
      <c r="AP89" s="3632"/>
      <c r="AQ89" s="3632"/>
      <c r="AR89" s="3632"/>
      <c r="AS89" s="3632"/>
      <c r="AT89" s="3632"/>
      <c r="AU89" s="3632"/>
      <c r="AV89" s="3632"/>
      <c r="AW89" s="3632"/>
      <c r="AX89" s="3632"/>
      <c r="AY89" s="3632"/>
      <c r="AZ89" s="3632"/>
      <c r="BA89" s="3632"/>
      <c r="BB89" s="3632"/>
      <c r="BC89" s="3632"/>
      <c r="BD89" s="3632"/>
      <c r="BE89" s="3632"/>
      <c r="BF89" s="3632"/>
      <c r="BG89" s="3632"/>
      <c r="BH89" s="3632"/>
      <c r="BI89" s="3632"/>
      <c r="BJ89" s="3632"/>
      <c r="BK89" s="3632"/>
      <c r="BL89" s="3632"/>
      <c r="BM89" s="3632"/>
      <c r="BN89" s="3632"/>
      <c r="BO89" s="3632"/>
      <c r="BP89" s="3632"/>
      <c r="BQ89" s="3632"/>
      <c r="BR89" s="3632"/>
      <c r="BS89" s="3632"/>
      <c r="BT89" s="3632"/>
      <c r="BU89" s="3632"/>
      <c r="BV89" s="3632"/>
    </row>
    <row r="90" spans="2:74">
      <c r="I90" s="1125"/>
      <c r="J90" s="3938"/>
      <c r="K90" s="3938"/>
      <c r="L90" s="3938"/>
      <c r="M90" s="3938"/>
      <c r="N90" s="3938"/>
      <c r="O90" s="3938"/>
      <c r="P90" s="3938"/>
      <c r="Q90" s="3938"/>
      <c r="R90" s="3938"/>
      <c r="S90" s="3938"/>
      <c r="T90" s="3938"/>
      <c r="U90" s="3938"/>
      <c r="V90" s="3938"/>
      <c r="W90" s="3938"/>
      <c r="X90" s="3938"/>
      <c r="Y90" s="3938"/>
      <c r="Z90" s="3938"/>
      <c r="AA90" s="3938"/>
      <c r="AB90" s="3938"/>
      <c r="AC90" s="3938"/>
      <c r="AD90" s="3938"/>
      <c r="AE90" s="3938"/>
      <c r="AF90" s="3938"/>
      <c r="AG90" s="3938"/>
      <c r="AH90" s="3938"/>
      <c r="AI90" s="3938"/>
      <c r="AJ90" s="3938"/>
      <c r="AK90" s="3938"/>
      <c r="AL90" s="3938"/>
      <c r="AM90" s="3938"/>
      <c r="AN90" s="3938"/>
      <c r="AO90" s="3938"/>
      <c r="AP90" s="3938"/>
      <c r="AQ90" s="3938"/>
      <c r="AR90" s="3938"/>
      <c r="AS90" s="3938"/>
      <c r="AT90" s="3938"/>
      <c r="AU90" s="3938"/>
      <c r="AV90" s="3938"/>
      <c r="AW90" s="3938"/>
      <c r="AX90" s="3938"/>
      <c r="AY90" s="3938"/>
      <c r="AZ90" s="3938"/>
      <c r="BA90" s="3938"/>
      <c r="BB90" s="3938"/>
      <c r="BC90" s="3938"/>
      <c r="BD90" s="3938"/>
      <c r="BE90" s="3938"/>
      <c r="BF90" s="3938"/>
      <c r="BG90" s="3938"/>
      <c r="BH90" s="3938"/>
      <c r="BI90" s="3938"/>
      <c r="BJ90" s="3938"/>
      <c r="BK90" s="3938"/>
      <c r="BL90" s="3938"/>
      <c r="BM90" s="429"/>
      <c r="BN90" s="429"/>
      <c r="BO90" s="429"/>
      <c r="BP90" s="429"/>
      <c r="BQ90" s="429"/>
      <c r="BR90" s="429"/>
      <c r="BS90" s="429"/>
      <c r="BT90" s="429"/>
    </row>
    <row r="91" spans="2:74" ht="14.1" customHeight="1">
      <c r="B91" s="1872" t="s">
        <v>1269</v>
      </c>
      <c r="C91" s="1872"/>
      <c r="D91" s="1872"/>
      <c r="E91" s="1872"/>
      <c r="F91" s="2025"/>
      <c r="G91" s="2025"/>
      <c r="H91" s="2025"/>
      <c r="I91" s="2025"/>
      <c r="J91" s="2025"/>
      <c r="K91" s="2025"/>
      <c r="L91" s="2025"/>
      <c r="M91" s="2025"/>
      <c r="N91" s="2025"/>
      <c r="O91" s="2025"/>
      <c r="P91" s="2025"/>
      <c r="Q91" s="2025"/>
      <c r="R91" s="2025"/>
      <c r="S91" s="2025"/>
      <c r="T91" s="2025"/>
      <c r="U91" s="2025"/>
      <c r="V91" s="2025"/>
      <c r="W91" s="2025"/>
      <c r="X91" s="2025"/>
      <c r="Y91" s="2025"/>
      <c r="Z91" s="2025"/>
      <c r="AA91" s="2025"/>
      <c r="AB91" s="2025"/>
      <c r="AC91" s="2025"/>
      <c r="AD91" s="2025"/>
      <c r="AE91" s="2025"/>
      <c r="AF91" s="2025"/>
      <c r="AG91" s="2025"/>
      <c r="AH91" s="2025"/>
      <c r="AI91" s="2025"/>
      <c r="AJ91" s="2025"/>
      <c r="AK91" s="2025"/>
      <c r="AL91" s="2025"/>
      <c r="AM91" s="2025"/>
      <c r="AN91" s="2025"/>
      <c r="AO91" s="2025"/>
      <c r="AP91" s="2025"/>
      <c r="AQ91" s="2025"/>
      <c r="AR91" s="2025"/>
      <c r="AS91" s="2025"/>
      <c r="AT91" s="2025"/>
      <c r="AU91" s="2025"/>
      <c r="AV91" s="2025"/>
      <c r="AW91" s="2025"/>
      <c r="AX91" s="2025"/>
      <c r="AY91" s="2025"/>
      <c r="AZ91" s="2025"/>
      <c r="BA91" s="2025"/>
      <c r="BB91" s="2025"/>
      <c r="BC91" s="2025"/>
      <c r="BD91" s="2025"/>
      <c r="BE91" s="2025"/>
      <c r="BF91" s="2025"/>
      <c r="BG91" s="2025"/>
      <c r="BH91" s="2025"/>
      <c r="BI91" s="2025"/>
      <c r="BJ91" s="2025"/>
      <c r="BK91" s="2025"/>
      <c r="BL91" s="2025"/>
      <c r="BM91" s="2025"/>
      <c r="BN91" s="2025"/>
      <c r="BO91" s="2025"/>
      <c r="BP91" s="2025"/>
      <c r="BQ91" s="2025"/>
      <c r="BR91" s="2025"/>
      <c r="BS91" s="2025"/>
      <c r="BT91" s="2025"/>
    </row>
    <row r="92" spans="2:74" ht="14.1" customHeight="1" thickBot="1">
      <c r="B92" s="142" t="s">
        <v>1426</v>
      </c>
      <c r="C92" s="142"/>
      <c r="D92" s="142"/>
      <c r="E92" s="142"/>
      <c r="F92" s="142"/>
      <c r="G92" s="142"/>
      <c r="H92" s="142"/>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BE92" s="3939" t="s">
        <v>557</v>
      </c>
      <c r="BF92" s="3939"/>
      <c r="BG92" s="3939"/>
      <c r="BH92" s="3939"/>
      <c r="BI92" s="3939"/>
      <c r="BJ92" s="3939"/>
      <c r="BK92" s="3939"/>
      <c r="BL92" s="3940"/>
      <c r="BM92" s="3940"/>
      <c r="BN92" s="3941" t="s">
        <v>542</v>
      </c>
      <c r="BO92" s="3941"/>
      <c r="BP92" s="3941"/>
      <c r="BQ92" s="3941"/>
      <c r="BR92" s="3941"/>
      <c r="BS92" s="3941"/>
    </row>
    <row r="93" spans="2:74" s="40" customFormat="1" ht="12.75" customHeight="1">
      <c r="B93" s="3212" t="s">
        <v>1142</v>
      </c>
      <c r="C93" s="3177" t="s">
        <v>1376</v>
      </c>
      <c r="D93" s="3178"/>
      <c r="E93" s="3179"/>
      <c r="F93" s="3218" t="s">
        <v>34</v>
      </c>
      <c r="G93" s="3219"/>
      <c r="H93" s="3219"/>
      <c r="I93" s="3219"/>
      <c r="J93" s="3220"/>
      <c r="K93" s="3224" t="s">
        <v>1143</v>
      </c>
      <c r="L93" s="3225"/>
      <c r="M93" s="3225"/>
      <c r="N93" s="3225"/>
      <c r="O93" s="3226"/>
      <c r="P93" s="3174" t="s">
        <v>1221</v>
      </c>
      <c r="Q93" s="3174" t="s">
        <v>1222</v>
      </c>
      <c r="R93" s="3177" t="s">
        <v>1223</v>
      </c>
      <c r="S93" s="3178"/>
      <c r="T93" s="3179"/>
      <c r="U93" s="3331" t="s">
        <v>1148</v>
      </c>
      <c r="V93" s="3332"/>
      <c r="W93" s="3224" t="s">
        <v>1224</v>
      </c>
      <c r="X93" s="3225"/>
      <c r="Y93" s="3225"/>
      <c r="Z93" s="3225"/>
      <c r="AA93" s="3225"/>
      <c r="AB93" s="3225"/>
      <c r="AC93" s="3225"/>
      <c r="AD93" s="3249"/>
      <c r="AE93" s="3248" t="s">
        <v>1150</v>
      </c>
      <c r="AF93" s="3225"/>
      <c r="AG93" s="3225"/>
      <c r="AH93" s="3225"/>
      <c r="AI93" s="3225"/>
      <c r="AJ93" s="3225"/>
      <c r="AK93" s="3225"/>
      <c r="AL93" s="3225"/>
      <c r="AM93" s="3225"/>
      <c r="AN93" s="3225"/>
      <c r="AO93" s="3225"/>
      <c r="AP93" s="3225"/>
      <c r="AQ93" s="3225"/>
      <c r="AR93" s="3225"/>
      <c r="AS93" s="3225"/>
      <c r="AT93" s="3225"/>
      <c r="AU93" s="3225"/>
      <c r="AV93" s="3225"/>
      <c r="AW93" s="3225"/>
      <c r="AX93" s="3225"/>
      <c r="AY93" s="3225"/>
      <c r="AZ93" s="3225"/>
      <c r="BA93" s="3225"/>
      <c r="BB93" s="3225"/>
      <c r="BC93" s="3225"/>
      <c r="BD93" s="3225"/>
      <c r="BE93" s="3225"/>
      <c r="BF93" s="3225"/>
      <c r="BG93" s="3249"/>
      <c r="BH93" s="3252" t="s">
        <v>1151</v>
      </c>
      <c r="BI93" s="3253"/>
      <c r="BJ93" s="3746"/>
      <c r="BK93" s="3256" t="s">
        <v>1152</v>
      </c>
      <c r="BL93" s="3805" t="s">
        <v>1153</v>
      </c>
      <c r="BM93" s="3806"/>
      <c r="BN93" s="3806"/>
      <c r="BO93" s="3806"/>
      <c r="BP93" s="3806"/>
      <c r="BQ93" s="3806"/>
      <c r="BR93" s="3806"/>
      <c r="BS93" s="3807"/>
    </row>
    <row r="94" spans="2:74" s="40" customFormat="1" ht="12.95" customHeight="1">
      <c r="B94" s="3213"/>
      <c r="C94" s="3180"/>
      <c r="D94" s="3181"/>
      <c r="E94" s="3182"/>
      <c r="F94" s="3221"/>
      <c r="G94" s="3222"/>
      <c r="H94" s="3222"/>
      <c r="I94" s="3222"/>
      <c r="J94" s="3223"/>
      <c r="K94" s="2497"/>
      <c r="L94" s="2498"/>
      <c r="M94" s="2498"/>
      <c r="N94" s="2498"/>
      <c r="O94" s="2499"/>
      <c r="P94" s="3175"/>
      <c r="Q94" s="3175"/>
      <c r="R94" s="3180"/>
      <c r="S94" s="3181"/>
      <c r="T94" s="3182"/>
      <c r="U94" s="3333"/>
      <c r="V94" s="3334"/>
      <c r="W94" s="2500"/>
      <c r="X94" s="2501"/>
      <c r="Y94" s="2501"/>
      <c r="Z94" s="2501"/>
      <c r="AA94" s="2501"/>
      <c r="AB94" s="2501"/>
      <c r="AC94" s="2501"/>
      <c r="AD94" s="3251"/>
      <c r="AE94" s="3250"/>
      <c r="AF94" s="2501"/>
      <c r="AG94" s="2501"/>
      <c r="AH94" s="2501"/>
      <c r="AI94" s="2501"/>
      <c r="AJ94" s="2501"/>
      <c r="AK94" s="2501"/>
      <c r="AL94" s="2501"/>
      <c r="AM94" s="2501"/>
      <c r="AN94" s="2501"/>
      <c r="AO94" s="2501"/>
      <c r="AP94" s="2501"/>
      <c r="AQ94" s="2501"/>
      <c r="AR94" s="2501"/>
      <c r="AS94" s="2501"/>
      <c r="AT94" s="2501"/>
      <c r="AU94" s="2501"/>
      <c r="AV94" s="2501"/>
      <c r="AW94" s="2501"/>
      <c r="AX94" s="2501"/>
      <c r="AY94" s="2501"/>
      <c r="AZ94" s="2501"/>
      <c r="BA94" s="2501"/>
      <c r="BB94" s="2501"/>
      <c r="BC94" s="2501"/>
      <c r="BD94" s="2501"/>
      <c r="BE94" s="2501"/>
      <c r="BF94" s="2501"/>
      <c r="BG94" s="3251"/>
      <c r="BH94" s="3747"/>
      <c r="BI94" s="3748"/>
      <c r="BJ94" s="3749"/>
      <c r="BK94" s="3803"/>
      <c r="BL94" s="3808"/>
      <c r="BM94" s="3809"/>
      <c r="BN94" s="3809"/>
      <c r="BO94" s="3809"/>
      <c r="BP94" s="3809"/>
      <c r="BQ94" s="3809"/>
      <c r="BR94" s="3809"/>
      <c r="BS94" s="3810"/>
    </row>
    <row r="95" spans="2:74" s="40" customFormat="1" ht="15" customHeight="1">
      <c r="B95" s="3213"/>
      <c r="C95" s="3180"/>
      <c r="D95" s="3181"/>
      <c r="E95" s="3182"/>
      <c r="F95" s="3221"/>
      <c r="G95" s="3222"/>
      <c r="H95" s="3222"/>
      <c r="I95" s="3222"/>
      <c r="J95" s="3223"/>
      <c r="K95" s="2497"/>
      <c r="L95" s="2498"/>
      <c r="M95" s="2498"/>
      <c r="N95" s="2498"/>
      <c r="O95" s="2499"/>
      <c r="P95" s="3175"/>
      <c r="Q95" s="3175"/>
      <c r="R95" s="3180"/>
      <c r="S95" s="3181"/>
      <c r="T95" s="3182"/>
      <c r="U95" s="3333"/>
      <c r="V95" s="3334"/>
      <c r="W95" s="3344" t="s">
        <v>1154</v>
      </c>
      <c r="X95" s="3345"/>
      <c r="Y95" s="3345"/>
      <c r="Z95" s="3346"/>
      <c r="AA95" s="3347" t="s">
        <v>1155</v>
      </c>
      <c r="AB95" s="3348"/>
      <c r="AC95" s="3198" t="s">
        <v>1225</v>
      </c>
      <c r="AD95" s="3811"/>
      <c r="AE95" s="3356" t="s">
        <v>1157</v>
      </c>
      <c r="AF95" s="2952"/>
      <c r="AG95" s="2952"/>
      <c r="AH95" s="2952"/>
      <c r="AI95" s="2952"/>
      <c r="AJ95" s="2952"/>
      <c r="AK95" s="2952"/>
      <c r="AL95" s="2953"/>
      <c r="AM95" s="2951" t="s">
        <v>1158</v>
      </c>
      <c r="AN95" s="2952"/>
      <c r="AO95" s="2952"/>
      <c r="AP95" s="2952"/>
      <c r="AQ95" s="2952"/>
      <c r="AR95" s="2952"/>
      <c r="AS95" s="2952"/>
      <c r="AT95" s="2952"/>
      <c r="AU95" s="2952"/>
      <c r="AV95" s="2952"/>
      <c r="AW95" s="2952"/>
      <c r="AX95" s="2952"/>
      <c r="AY95" s="2952"/>
      <c r="AZ95" s="2952"/>
      <c r="BA95" s="2952"/>
      <c r="BB95" s="2952"/>
      <c r="BC95" s="2952"/>
      <c r="BD95" s="2953"/>
      <c r="BE95" s="1861" t="s">
        <v>112</v>
      </c>
      <c r="BF95" s="1862"/>
      <c r="BG95" s="3172"/>
      <c r="BH95" s="3814" t="s">
        <v>1159</v>
      </c>
      <c r="BI95" s="3815"/>
      <c r="BJ95" s="3816"/>
      <c r="BK95" s="3803"/>
      <c r="BL95" s="3227" t="s">
        <v>1424</v>
      </c>
      <c r="BM95" s="3228"/>
      <c r="BN95" s="3228"/>
      <c r="BO95" s="3228"/>
      <c r="BP95" s="3228"/>
      <c r="BQ95" s="3228"/>
      <c r="BR95" s="3228"/>
      <c r="BS95" s="3229"/>
    </row>
    <row r="96" spans="2:74" s="40" customFormat="1" ht="15" customHeight="1">
      <c r="B96" s="3213"/>
      <c r="C96" s="3180"/>
      <c r="D96" s="3181"/>
      <c r="E96" s="3182"/>
      <c r="F96" s="3236" t="s">
        <v>1160</v>
      </c>
      <c r="G96" s="3237"/>
      <c r="H96" s="3237"/>
      <c r="I96" s="3240" t="s">
        <v>1161</v>
      </c>
      <c r="J96" s="3241"/>
      <c r="K96" s="2497"/>
      <c r="L96" s="2498"/>
      <c r="M96" s="2498"/>
      <c r="N96" s="2498"/>
      <c r="O96" s="2499"/>
      <c r="P96" s="3175"/>
      <c r="Q96" s="3175"/>
      <c r="R96" s="3180"/>
      <c r="S96" s="3181"/>
      <c r="T96" s="3182"/>
      <c r="U96" s="3333"/>
      <c r="V96" s="3334"/>
      <c r="W96" s="3198" t="s">
        <v>1226</v>
      </c>
      <c r="X96" s="3200"/>
      <c r="Y96" s="3198" t="s">
        <v>1163</v>
      </c>
      <c r="Z96" s="3200"/>
      <c r="AA96" s="3349"/>
      <c r="AB96" s="3350"/>
      <c r="AC96" s="3180"/>
      <c r="AD96" s="3812"/>
      <c r="AE96" s="3799" t="s">
        <v>1164</v>
      </c>
      <c r="AF96" s="3800"/>
      <c r="AG96" s="3800"/>
      <c r="AH96" s="3801"/>
      <c r="AI96" s="3802" t="s">
        <v>1227</v>
      </c>
      <c r="AJ96" s="3800"/>
      <c r="AK96" s="3800"/>
      <c r="AL96" s="3801"/>
      <c r="AM96" s="3820" t="s">
        <v>1166</v>
      </c>
      <c r="AN96" s="3821"/>
      <c r="AO96" s="3822"/>
      <c r="AP96" s="3820" t="s">
        <v>1167</v>
      </c>
      <c r="AQ96" s="3821"/>
      <c r="AR96" s="3822"/>
      <c r="AS96" s="3195" t="s">
        <v>1168</v>
      </c>
      <c r="AT96" s="3196"/>
      <c r="AU96" s="3197"/>
      <c r="AV96" s="3195" t="s">
        <v>1169</v>
      </c>
      <c r="AW96" s="3196"/>
      <c r="AX96" s="3197"/>
      <c r="AY96" s="3195" t="s">
        <v>1170</v>
      </c>
      <c r="AZ96" s="3196"/>
      <c r="BA96" s="3197"/>
      <c r="BB96" s="3198" t="s">
        <v>1171</v>
      </c>
      <c r="BC96" s="3199"/>
      <c r="BD96" s="3200"/>
      <c r="BE96" s="1851"/>
      <c r="BF96" s="1852"/>
      <c r="BG96" s="3173"/>
      <c r="BH96" s="3817"/>
      <c r="BI96" s="3818"/>
      <c r="BJ96" s="3819"/>
      <c r="BK96" s="3803"/>
      <c r="BL96" s="3230"/>
      <c r="BM96" s="3231"/>
      <c r="BN96" s="3231"/>
      <c r="BO96" s="3231"/>
      <c r="BP96" s="3231"/>
      <c r="BQ96" s="3231"/>
      <c r="BR96" s="3231"/>
      <c r="BS96" s="3232"/>
    </row>
    <row r="97" spans="2:71" s="40" customFormat="1" ht="15" customHeight="1">
      <c r="B97" s="3213"/>
      <c r="C97" s="3180"/>
      <c r="D97" s="3181"/>
      <c r="E97" s="3182"/>
      <c r="F97" s="3236"/>
      <c r="G97" s="3237"/>
      <c r="H97" s="3237"/>
      <c r="I97" s="3240"/>
      <c r="J97" s="3241"/>
      <c r="K97" s="2497"/>
      <c r="L97" s="2498"/>
      <c r="M97" s="2498"/>
      <c r="N97" s="2498"/>
      <c r="O97" s="2499"/>
      <c r="P97" s="3175"/>
      <c r="Q97" s="3175"/>
      <c r="R97" s="3180"/>
      <c r="S97" s="3181"/>
      <c r="T97" s="3182"/>
      <c r="U97" s="3333"/>
      <c r="V97" s="3334"/>
      <c r="W97" s="3180"/>
      <c r="X97" s="3182"/>
      <c r="Y97" s="3180"/>
      <c r="Z97" s="3182"/>
      <c r="AA97" s="3349"/>
      <c r="AB97" s="3350"/>
      <c r="AC97" s="3180"/>
      <c r="AD97" s="3812"/>
      <c r="AE97" s="3826"/>
      <c r="AF97" s="3827"/>
      <c r="AG97" s="3827"/>
      <c r="AH97" s="3828"/>
      <c r="AI97" s="3829" t="s">
        <v>1228</v>
      </c>
      <c r="AJ97" s="3827"/>
      <c r="AK97" s="3827"/>
      <c r="AL97" s="3828"/>
      <c r="AM97" s="3830" t="s">
        <v>1173</v>
      </c>
      <c r="AN97" s="3831"/>
      <c r="AO97" s="3832"/>
      <c r="AP97" s="3830" t="s">
        <v>1174</v>
      </c>
      <c r="AQ97" s="3831"/>
      <c r="AR97" s="3832"/>
      <c r="AS97" s="3267" t="s">
        <v>1175</v>
      </c>
      <c r="AT97" s="3268"/>
      <c r="AU97" s="3269"/>
      <c r="AV97" s="3270" t="s">
        <v>1176</v>
      </c>
      <c r="AW97" s="3271"/>
      <c r="AX97" s="3272"/>
      <c r="AY97" s="3267" t="s">
        <v>1177</v>
      </c>
      <c r="AZ97" s="3268"/>
      <c r="BA97" s="3269"/>
      <c r="BB97" s="3180"/>
      <c r="BC97" s="3181"/>
      <c r="BD97" s="3182"/>
      <c r="BE97" s="1851"/>
      <c r="BF97" s="1852"/>
      <c r="BG97" s="3173"/>
      <c r="BH97" s="3276" t="s">
        <v>1178</v>
      </c>
      <c r="BI97" s="3277"/>
      <c r="BJ97" s="3278"/>
      <c r="BK97" s="3803"/>
      <c r="BL97" s="3230"/>
      <c r="BM97" s="3231"/>
      <c r="BN97" s="3231"/>
      <c r="BO97" s="3231"/>
      <c r="BP97" s="3231"/>
      <c r="BQ97" s="3231"/>
      <c r="BR97" s="3231"/>
      <c r="BS97" s="3232"/>
    </row>
    <row r="98" spans="2:71" s="40" customFormat="1" ht="15" customHeight="1" thickBot="1">
      <c r="B98" s="3214"/>
      <c r="C98" s="3215"/>
      <c r="D98" s="3216"/>
      <c r="E98" s="3217"/>
      <c r="F98" s="3238"/>
      <c r="G98" s="3239"/>
      <c r="H98" s="3239"/>
      <c r="I98" s="3242"/>
      <c r="J98" s="3243"/>
      <c r="K98" s="2948"/>
      <c r="L98" s="2949"/>
      <c r="M98" s="2949"/>
      <c r="N98" s="2949"/>
      <c r="O98" s="2950"/>
      <c r="P98" s="3176"/>
      <c r="Q98" s="3176"/>
      <c r="R98" s="3215"/>
      <c r="S98" s="3216"/>
      <c r="T98" s="3217"/>
      <c r="U98" s="3335"/>
      <c r="V98" s="3336"/>
      <c r="W98" s="3215"/>
      <c r="X98" s="3217"/>
      <c r="Y98" s="3215"/>
      <c r="Z98" s="3217"/>
      <c r="AA98" s="3351"/>
      <c r="AB98" s="3352"/>
      <c r="AC98" s="3215"/>
      <c r="AD98" s="3813"/>
      <c r="AE98" s="899" t="s">
        <v>45</v>
      </c>
      <c r="AF98" s="3357" t="s">
        <v>1179</v>
      </c>
      <c r="AG98" s="3357"/>
      <c r="AH98" s="900" t="s">
        <v>14</v>
      </c>
      <c r="AI98" s="901" t="s">
        <v>45</v>
      </c>
      <c r="AJ98" s="3357" t="s">
        <v>1179</v>
      </c>
      <c r="AK98" s="3357"/>
      <c r="AL98" s="902" t="s">
        <v>14</v>
      </c>
      <c r="AM98" s="3358"/>
      <c r="AN98" s="3359"/>
      <c r="AO98" s="3360"/>
      <c r="AP98" s="3358" t="s">
        <v>1180</v>
      </c>
      <c r="AQ98" s="3359"/>
      <c r="AR98" s="3360"/>
      <c r="AS98" s="3186" t="s">
        <v>1181</v>
      </c>
      <c r="AT98" s="3187"/>
      <c r="AU98" s="3188"/>
      <c r="AV98" s="3189" t="s">
        <v>1182</v>
      </c>
      <c r="AW98" s="3190"/>
      <c r="AX98" s="3191"/>
      <c r="AY98" s="3189" t="s">
        <v>1183</v>
      </c>
      <c r="AZ98" s="3190"/>
      <c r="BA98" s="3191"/>
      <c r="BB98" s="2948"/>
      <c r="BC98" s="2949"/>
      <c r="BD98" s="2950"/>
      <c r="BE98" s="3192" t="s">
        <v>1184</v>
      </c>
      <c r="BF98" s="3193"/>
      <c r="BG98" s="3194"/>
      <c r="BH98" s="3823"/>
      <c r="BI98" s="3824"/>
      <c r="BJ98" s="3825"/>
      <c r="BK98" s="3804"/>
      <c r="BL98" s="3233"/>
      <c r="BM98" s="3234"/>
      <c r="BN98" s="3234"/>
      <c r="BO98" s="3234"/>
      <c r="BP98" s="3234"/>
      <c r="BQ98" s="3234"/>
      <c r="BR98" s="3234"/>
      <c r="BS98" s="3235"/>
    </row>
    <row r="99" spans="2:71" s="40" customFormat="1" ht="14.1" customHeight="1" thickTop="1">
      <c r="B99" s="3409">
        <v>18</v>
      </c>
      <c r="C99" s="3411"/>
      <c r="D99" s="3412"/>
      <c r="E99" s="3413"/>
      <c r="F99" s="3420"/>
      <c r="G99" s="3421"/>
      <c r="H99" s="3421"/>
      <c r="I99" s="3421"/>
      <c r="J99" s="3422"/>
      <c r="K99" s="3802"/>
      <c r="L99" s="3800"/>
      <c r="M99" s="3800"/>
      <c r="N99" s="3800"/>
      <c r="O99" s="3801"/>
      <c r="P99" s="2494"/>
      <c r="Q99" s="3438"/>
      <c r="R99" s="3881"/>
      <c r="S99" s="3882"/>
      <c r="T99" s="3883"/>
      <c r="U99" s="3529"/>
      <c r="V99" s="3530"/>
      <c r="W99" s="3535"/>
      <c r="X99" s="3564"/>
      <c r="Y99" s="3539"/>
      <c r="Z99" s="3541" t="s">
        <v>76</v>
      </c>
      <c r="AA99" s="3543"/>
      <c r="AB99" s="3541" t="s">
        <v>76</v>
      </c>
      <c r="AC99" s="2494"/>
      <c r="AD99" s="3541" t="s">
        <v>76</v>
      </c>
      <c r="AE99" s="3979"/>
      <c r="AF99" s="3980"/>
      <c r="AG99" s="3980"/>
      <c r="AH99" s="3981"/>
      <c r="AI99" s="3982"/>
      <c r="AJ99" s="3980"/>
      <c r="AK99" s="3980"/>
      <c r="AL99" s="3981"/>
      <c r="AM99" s="3983"/>
      <c r="AN99" s="3984"/>
      <c r="AO99" s="3985"/>
      <c r="AP99" s="3986"/>
      <c r="AQ99" s="3987"/>
      <c r="AR99" s="3988"/>
      <c r="AS99" s="3971"/>
      <c r="AT99" s="3972"/>
      <c r="AU99" s="3973"/>
      <c r="AV99" s="3971"/>
      <c r="AW99" s="3972"/>
      <c r="AX99" s="3973"/>
      <c r="AY99" s="3971"/>
      <c r="AZ99" s="3972"/>
      <c r="BA99" s="3973"/>
      <c r="BB99" s="3850">
        <f>SUM(AM99:BA101)</f>
        <v>0</v>
      </c>
      <c r="BC99" s="3851"/>
      <c r="BD99" s="3974"/>
      <c r="BE99" s="3850" t="str">
        <f>IF(AI99+BB99=0,"",AI99+BB99)</f>
        <v/>
      </c>
      <c r="BF99" s="3851"/>
      <c r="BG99" s="3852"/>
      <c r="BH99" s="3975"/>
      <c r="BI99" s="3976"/>
      <c r="BJ99" s="3977"/>
      <c r="BK99" s="3978"/>
      <c r="BL99" s="3968"/>
      <c r="BM99" s="3969"/>
      <c r="BN99" s="3969"/>
      <c r="BO99" s="3969"/>
      <c r="BP99" s="3969"/>
      <c r="BQ99" s="3969"/>
      <c r="BR99" s="3969"/>
      <c r="BS99" s="3970"/>
    </row>
    <row r="100" spans="2:71" s="40" customFormat="1" ht="14.1" customHeight="1">
      <c r="B100" s="3409"/>
      <c r="C100" s="3414"/>
      <c r="D100" s="3415"/>
      <c r="E100" s="3416"/>
      <c r="F100" s="3423"/>
      <c r="G100" s="3424"/>
      <c r="H100" s="3424"/>
      <c r="I100" s="3424"/>
      <c r="J100" s="3425"/>
      <c r="K100" s="3890"/>
      <c r="L100" s="2381"/>
      <c r="M100" s="2381"/>
      <c r="N100" s="2381"/>
      <c r="O100" s="3891"/>
      <c r="P100" s="2497"/>
      <c r="Q100" s="3439"/>
      <c r="R100" s="3881"/>
      <c r="S100" s="3882"/>
      <c r="T100" s="3883"/>
      <c r="U100" s="3531"/>
      <c r="V100" s="3532"/>
      <c r="W100" s="3537"/>
      <c r="X100" s="3565"/>
      <c r="Y100" s="3540"/>
      <c r="Z100" s="3542"/>
      <c r="AA100" s="3544"/>
      <c r="AB100" s="3542"/>
      <c r="AC100" s="2497"/>
      <c r="AD100" s="3542"/>
      <c r="AE100" s="3520"/>
      <c r="AF100" s="3521"/>
      <c r="AG100" s="3521"/>
      <c r="AH100" s="3525"/>
      <c r="AI100" s="3524"/>
      <c r="AJ100" s="3521"/>
      <c r="AK100" s="3521"/>
      <c r="AL100" s="3525"/>
      <c r="AM100" s="3830"/>
      <c r="AN100" s="3831"/>
      <c r="AO100" s="3832"/>
      <c r="AP100" s="3830"/>
      <c r="AQ100" s="3831"/>
      <c r="AR100" s="3832"/>
      <c r="AS100" s="3777"/>
      <c r="AT100" s="3778"/>
      <c r="AU100" s="3779"/>
      <c r="AV100" s="3777"/>
      <c r="AW100" s="3778"/>
      <c r="AX100" s="3779"/>
      <c r="AY100" s="3777"/>
      <c r="AZ100" s="3778"/>
      <c r="BA100" s="3779"/>
      <c r="BB100" s="3784"/>
      <c r="BC100" s="3785"/>
      <c r="BD100" s="3786"/>
      <c r="BE100" s="3784"/>
      <c r="BF100" s="3785"/>
      <c r="BG100" s="3788"/>
      <c r="BH100" s="3907"/>
      <c r="BI100" s="3908"/>
      <c r="BJ100" s="3909"/>
      <c r="BK100" s="3365"/>
      <c r="BL100" s="3913"/>
      <c r="BM100" s="3914"/>
      <c r="BN100" s="3914"/>
      <c r="BO100" s="3914"/>
      <c r="BP100" s="3914"/>
      <c r="BQ100" s="3914"/>
      <c r="BR100" s="3914"/>
      <c r="BS100" s="3915"/>
    </row>
    <row r="101" spans="2:71" s="40" customFormat="1" ht="14.1" customHeight="1">
      <c r="B101" s="3410"/>
      <c r="C101" s="3417"/>
      <c r="D101" s="3418"/>
      <c r="E101" s="3419"/>
      <c r="F101" s="3297"/>
      <c r="G101" s="3298"/>
      <c r="H101" s="3298"/>
      <c r="I101" s="3934"/>
      <c r="J101" s="3935"/>
      <c r="K101" s="3892"/>
      <c r="L101" s="2399"/>
      <c r="M101" s="2399"/>
      <c r="N101" s="2399"/>
      <c r="O101" s="3893"/>
      <c r="P101" s="2500"/>
      <c r="Q101" s="3549"/>
      <c r="R101" s="3931"/>
      <c r="S101" s="3932"/>
      <c r="T101" s="3933"/>
      <c r="U101" s="3553"/>
      <c r="V101" s="3554"/>
      <c r="W101" s="3550"/>
      <c r="X101" s="3551"/>
      <c r="Y101" s="930"/>
      <c r="Z101" s="931" t="s">
        <v>21</v>
      </c>
      <c r="AA101" s="932"/>
      <c r="AB101" s="931" t="s">
        <v>21</v>
      </c>
      <c r="AC101" s="932"/>
      <c r="AD101" s="931" t="s">
        <v>21</v>
      </c>
      <c r="AE101" s="933" t="s">
        <v>45</v>
      </c>
      <c r="AF101" s="3304"/>
      <c r="AG101" s="3304"/>
      <c r="AH101" s="934" t="s">
        <v>14</v>
      </c>
      <c r="AI101" s="935" t="s">
        <v>45</v>
      </c>
      <c r="AJ101" s="3304"/>
      <c r="AK101" s="3304"/>
      <c r="AL101" s="936" t="s">
        <v>14</v>
      </c>
      <c r="AM101" s="3301"/>
      <c r="AN101" s="3302"/>
      <c r="AO101" s="3303"/>
      <c r="AP101" s="3301"/>
      <c r="AQ101" s="3302"/>
      <c r="AR101" s="3303"/>
      <c r="AS101" s="3789"/>
      <c r="AT101" s="3790"/>
      <c r="AU101" s="3791"/>
      <c r="AV101" s="3789"/>
      <c r="AW101" s="3790"/>
      <c r="AX101" s="3791"/>
      <c r="AY101" s="3789"/>
      <c r="AZ101" s="3790"/>
      <c r="BA101" s="3791"/>
      <c r="BB101" s="3767"/>
      <c r="BC101" s="3768"/>
      <c r="BD101" s="3787"/>
      <c r="BE101" s="3767"/>
      <c r="BF101" s="3768"/>
      <c r="BG101" s="3769"/>
      <c r="BH101" s="3925"/>
      <c r="BI101" s="3926"/>
      <c r="BJ101" s="3927"/>
      <c r="BK101" s="3366"/>
      <c r="BL101" s="3928"/>
      <c r="BM101" s="3929"/>
      <c r="BN101" s="3929"/>
      <c r="BO101" s="3929"/>
      <c r="BP101" s="3929"/>
      <c r="BQ101" s="3929"/>
      <c r="BR101" s="3929"/>
      <c r="BS101" s="3930"/>
    </row>
    <row r="102" spans="2:71" s="40" customFormat="1" ht="14.1" customHeight="1">
      <c r="B102" s="3408">
        <v>19</v>
      </c>
      <c r="C102" s="3411"/>
      <c r="D102" s="3412"/>
      <c r="E102" s="3413"/>
      <c r="F102" s="3420"/>
      <c r="G102" s="3421"/>
      <c r="H102" s="3421"/>
      <c r="I102" s="3421"/>
      <c r="J102" s="3422"/>
      <c r="K102" s="3802"/>
      <c r="L102" s="3800"/>
      <c r="M102" s="3800"/>
      <c r="N102" s="3800"/>
      <c r="O102" s="3801"/>
      <c r="P102" s="2494"/>
      <c r="Q102" s="3438"/>
      <c r="R102" s="3881"/>
      <c r="S102" s="3882"/>
      <c r="T102" s="3883"/>
      <c r="U102" s="3529"/>
      <c r="V102" s="3530"/>
      <c r="W102" s="3535"/>
      <c r="X102" s="3564"/>
      <c r="Y102" s="3539"/>
      <c r="Z102" s="3541" t="s">
        <v>76</v>
      </c>
      <c r="AA102" s="3543"/>
      <c r="AB102" s="3541" t="s">
        <v>76</v>
      </c>
      <c r="AC102" s="2494"/>
      <c r="AD102" s="3541" t="s">
        <v>76</v>
      </c>
      <c r="AE102" s="3518"/>
      <c r="AF102" s="3519"/>
      <c r="AG102" s="3519"/>
      <c r="AH102" s="3523"/>
      <c r="AI102" s="3522"/>
      <c r="AJ102" s="3519"/>
      <c r="AK102" s="3519"/>
      <c r="AL102" s="3523"/>
      <c r="AM102" s="3875"/>
      <c r="AN102" s="3876"/>
      <c r="AO102" s="3877"/>
      <c r="AP102" s="3820"/>
      <c r="AQ102" s="3821"/>
      <c r="AR102" s="3822"/>
      <c r="AS102" s="3780"/>
      <c r="AT102" s="3781"/>
      <c r="AU102" s="3782"/>
      <c r="AV102" s="3780"/>
      <c r="AW102" s="3781"/>
      <c r="AX102" s="3782"/>
      <c r="AY102" s="3780"/>
      <c r="AZ102" s="3781"/>
      <c r="BA102" s="3782"/>
      <c r="BB102" s="3764">
        <f>SUM(AM102:BA104)</f>
        <v>0</v>
      </c>
      <c r="BC102" s="3765"/>
      <c r="BD102" s="3783"/>
      <c r="BE102" s="3764" t="str">
        <f>IF(AI102+BB102=0,"",AI102+BB102)</f>
        <v/>
      </c>
      <c r="BF102" s="3765"/>
      <c r="BG102" s="3766"/>
      <c r="BH102" s="3904"/>
      <c r="BI102" s="3905"/>
      <c r="BJ102" s="3906"/>
      <c r="BK102" s="3364"/>
      <c r="BL102" s="3910"/>
      <c r="BM102" s="3911"/>
      <c r="BN102" s="3911"/>
      <c r="BO102" s="3911"/>
      <c r="BP102" s="3911"/>
      <c r="BQ102" s="3911"/>
      <c r="BR102" s="3911"/>
      <c r="BS102" s="3912"/>
    </row>
    <row r="103" spans="2:71" s="40" customFormat="1" ht="14.1" customHeight="1">
      <c r="B103" s="3409"/>
      <c r="C103" s="3414"/>
      <c r="D103" s="3415"/>
      <c r="E103" s="3416"/>
      <c r="F103" s="3423"/>
      <c r="G103" s="3424"/>
      <c r="H103" s="3424"/>
      <c r="I103" s="3424"/>
      <c r="J103" s="3425"/>
      <c r="K103" s="3890"/>
      <c r="L103" s="2381"/>
      <c r="M103" s="2381"/>
      <c r="N103" s="2381"/>
      <c r="O103" s="3891"/>
      <c r="P103" s="2497"/>
      <c r="Q103" s="3439"/>
      <c r="R103" s="3881"/>
      <c r="S103" s="3882"/>
      <c r="T103" s="3883"/>
      <c r="U103" s="3531"/>
      <c r="V103" s="3532"/>
      <c r="W103" s="3537"/>
      <c r="X103" s="3565"/>
      <c r="Y103" s="3540"/>
      <c r="Z103" s="3542"/>
      <c r="AA103" s="3544"/>
      <c r="AB103" s="3542"/>
      <c r="AC103" s="2497"/>
      <c r="AD103" s="3542"/>
      <c r="AE103" s="3520"/>
      <c r="AF103" s="3521"/>
      <c r="AG103" s="3521"/>
      <c r="AH103" s="3525"/>
      <c r="AI103" s="3524"/>
      <c r="AJ103" s="3521"/>
      <c r="AK103" s="3521"/>
      <c r="AL103" s="3525"/>
      <c r="AM103" s="3830"/>
      <c r="AN103" s="3831"/>
      <c r="AO103" s="3832"/>
      <c r="AP103" s="3830"/>
      <c r="AQ103" s="3831"/>
      <c r="AR103" s="3832"/>
      <c r="AS103" s="3777"/>
      <c r="AT103" s="3778"/>
      <c r="AU103" s="3779"/>
      <c r="AV103" s="3777"/>
      <c r="AW103" s="3778"/>
      <c r="AX103" s="3779"/>
      <c r="AY103" s="3777"/>
      <c r="AZ103" s="3778"/>
      <c r="BA103" s="3779"/>
      <c r="BB103" s="3784"/>
      <c r="BC103" s="3785"/>
      <c r="BD103" s="3786"/>
      <c r="BE103" s="3784"/>
      <c r="BF103" s="3785"/>
      <c r="BG103" s="3788"/>
      <c r="BH103" s="3907"/>
      <c r="BI103" s="3908"/>
      <c r="BJ103" s="3909"/>
      <c r="BK103" s="3365"/>
      <c r="BL103" s="3913"/>
      <c r="BM103" s="3914"/>
      <c r="BN103" s="3914"/>
      <c r="BO103" s="3914"/>
      <c r="BP103" s="3914"/>
      <c r="BQ103" s="3914"/>
      <c r="BR103" s="3914"/>
      <c r="BS103" s="3915"/>
    </row>
    <row r="104" spans="2:71" s="40" customFormat="1" ht="14.1" customHeight="1">
      <c r="B104" s="3410"/>
      <c r="C104" s="3417"/>
      <c r="D104" s="3418"/>
      <c r="E104" s="3419"/>
      <c r="F104" s="3297"/>
      <c r="G104" s="3298"/>
      <c r="H104" s="3298"/>
      <c r="I104" s="3934"/>
      <c r="J104" s="3935"/>
      <c r="K104" s="3892"/>
      <c r="L104" s="2399"/>
      <c r="M104" s="2399"/>
      <c r="N104" s="2399"/>
      <c r="O104" s="3893"/>
      <c r="P104" s="2500"/>
      <c r="Q104" s="3549"/>
      <c r="R104" s="3931"/>
      <c r="S104" s="3932"/>
      <c r="T104" s="3933"/>
      <c r="U104" s="3553"/>
      <c r="V104" s="3554"/>
      <c r="W104" s="3550"/>
      <c r="X104" s="3551"/>
      <c r="Y104" s="930"/>
      <c r="Z104" s="931" t="s">
        <v>21</v>
      </c>
      <c r="AA104" s="932"/>
      <c r="AB104" s="931" t="s">
        <v>21</v>
      </c>
      <c r="AC104" s="932"/>
      <c r="AD104" s="931" t="s">
        <v>21</v>
      </c>
      <c r="AE104" s="933" t="s">
        <v>45</v>
      </c>
      <c r="AF104" s="3304"/>
      <c r="AG104" s="3304"/>
      <c r="AH104" s="934" t="s">
        <v>14</v>
      </c>
      <c r="AI104" s="935" t="s">
        <v>45</v>
      </c>
      <c r="AJ104" s="3304"/>
      <c r="AK104" s="3304"/>
      <c r="AL104" s="936" t="s">
        <v>14</v>
      </c>
      <c r="AM104" s="3301"/>
      <c r="AN104" s="3302"/>
      <c r="AO104" s="3303"/>
      <c r="AP104" s="3301"/>
      <c r="AQ104" s="3302"/>
      <c r="AR104" s="3303"/>
      <c r="AS104" s="3789"/>
      <c r="AT104" s="3790"/>
      <c r="AU104" s="3791"/>
      <c r="AV104" s="3789"/>
      <c r="AW104" s="3790"/>
      <c r="AX104" s="3791"/>
      <c r="AY104" s="3789"/>
      <c r="AZ104" s="3790"/>
      <c r="BA104" s="3791"/>
      <c r="BB104" s="3767"/>
      <c r="BC104" s="3768"/>
      <c r="BD104" s="3787"/>
      <c r="BE104" s="3767"/>
      <c r="BF104" s="3768"/>
      <c r="BG104" s="3769"/>
      <c r="BH104" s="3925"/>
      <c r="BI104" s="3926"/>
      <c r="BJ104" s="3927"/>
      <c r="BK104" s="3366"/>
      <c r="BL104" s="3928"/>
      <c r="BM104" s="3929"/>
      <c r="BN104" s="3929"/>
      <c r="BO104" s="3929"/>
      <c r="BP104" s="3929"/>
      <c r="BQ104" s="3929"/>
      <c r="BR104" s="3929"/>
      <c r="BS104" s="3930"/>
    </row>
    <row r="105" spans="2:71" s="40" customFormat="1" ht="14.1" customHeight="1">
      <c r="B105" s="3408">
        <v>20</v>
      </c>
      <c r="C105" s="3414"/>
      <c r="D105" s="3415"/>
      <c r="E105" s="3416"/>
      <c r="F105" s="3420"/>
      <c r="G105" s="3421"/>
      <c r="H105" s="3421"/>
      <c r="I105" s="3421"/>
      <c r="J105" s="3422"/>
      <c r="K105" s="3802"/>
      <c r="L105" s="3800"/>
      <c r="M105" s="3800"/>
      <c r="N105" s="3800"/>
      <c r="O105" s="3801"/>
      <c r="P105" s="2494"/>
      <c r="Q105" s="3438"/>
      <c r="R105" s="3881"/>
      <c r="S105" s="3882"/>
      <c r="T105" s="3883"/>
      <c r="U105" s="3529"/>
      <c r="V105" s="3530"/>
      <c r="W105" s="3535"/>
      <c r="X105" s="3564"/>
      <c r="Y105" s="3539"/>
      <c r="Z105" s="3541" t="s">
        <v>76</v>
      </c>
      <c r="AA105" s="3543"/>
      <c r="AB105" s="3541" t="s">
        <v>76</v>
      </c>
      <c r="AC105" s="2494"/>
      <c r="AD105" s="3541" t="s">
        <v>76</v>
      </c>
      <c r="AE105" s="3518"/>
      <c r="AF105" s="3519"/>
      <c r="AG105" s="3519"/>
      <c r="AH105" s="3523"/>
      <c r="AI105" s="3522"/>
      <c r="AJ105" s="3519"/>
      <c r="AK105" s="3519"/>
      <c r="AL105" s="3523"/>
      <c r="AM105" s="3875"/>
      <c r="AN105" s="3876"/>
      <c r="AO105" s="3877"/>
      <c r="AP105" s="3820"/>
      <c r="AQ105" s="3821"/>
      <c r="AR105" s="3822"/>
      <c r="AS105" s="3780"/>
      <c r="AT105" s="3781"/>
      <c r="AU105" s="3782"/>
      <c r="AV105" s="3780"/>
      <c r="AW105" s="3781"/>
      <c r="AX105" s="3782"/>
      <c r="AY105" s="3780"/>
      <c r="AZ105" s="3781"/>
      <c r="BA105" s="3782"/>
      <c r="BB105" s="3764">
        <f>SUM(AM105:BA107)</f>
        <v>0</v>
      </c>
      <c r="BC105" s="3765"/>
      <c r="BD105" s="3783"/>
      <c r="BE105" s="3764" t="str">
        <f>IF(AI105+BB105=0,"",AI105+BB105)</f>
        <v/>
      </c>
      <c r="BF105" s="3765"/>
      <c r="BG105" s="3766"/>
      <c r="BH105" s="3904"/>
      <c r="BI105" s="3905"/>
      <c r="BJ105" s="3906"/>
      <c r="BK105" s="3364"/>
      <c r="BL105" s="3910"/>
      <c r="BM105" s="3911"/>
      <c r="BN105" s="3911"/>
      <c r="BO105" s="3911"/>
      <c r="BP105" s="3911"/>
      <c r="BQ105" s="3911"/>
      <c r="BR105" s="3911"/>
      <c r="BS105" s="3912"/>
    </row>
    <row r="106" spans="2:71" s="40" customFormat="1" ht="14.1" customHeight="1">
      <c r="B106" s="3409"/>
      <c r="C106" s="3414"/>
      <c r="D106" s="3415"/>
      <c r="E106" s="3416"/>
      <c r="F106" s="3423"/>
      <c r="G106" s="3424"/>
      <c r="H106" s="3424"/>
      <c r="I106" s="3424"/>
      <c r="J106" s="3425"/>
      <c r="K106" s="3890"/>
      <c r="L106" s="2381"/>
      <c r="M106" s="2381"/>
      <c r="N106" s="2381"/>
      <c r="O106" s="3891"/>
      <c r="P106" s="2497"/>
      <c r="Q106" s="3439"/>
      <c r="R106" s="3881"/>
      <c r="S106" s="3882"/>
      <c r="T106" s="3883"/>
      <c r="U106" s="3531"/>
      <c r="V106" s="3532"/>
      <c r="W106" s="3537"/>
      <c r="X106" s="3565"/>
      <c r="Y106" s="3540"/>
      <c r="Z106" s="3542"/>
      <c r="AA106" s="3544"/>
      <c r="AB106" s="3542"/>
      <c r="AC106" s="2497"/>
      <c r="AD106" s="3542"/>
      <c r="AE106" s="3520"/>
      <c r="AF106" s="3521"/>
      <c r="AG106" s="3521"/>
      <c r="AH106" s="3525"/>
      <c r="AI106" s="3524"/>
      <c r="AJ106" s="3521"/>
      <c r="AK106" s="3521"/>
      <c r="AL106" s="3525"/>
      <c r="AM106" s="3830"/>
      <c r="AN106" s="3831"/>
      <c r="AO106" s="3832"/>
      <c r="AP106" s="3830"/>
      <c r="AQ106" s="3831"/>
      <c r="AR106" s="3832"/>
      <c r="AS106" s="3777"/>
      <c r="AT106" s="3778"/>
      <c r="AU106" s="3779"/>
      <c r="AV106" s="3777"/>
      <c r="AW106" s="3778"/>
      <c r="AX106" s="3779"/>
      <c r="AY106" s="3777"/>
      <c r="AZ106" s="3778"/>
      <c r="BA106" s="3779"/>
      <c r="BB106" s="3784"/>
      <c r="BC106" s="3785"/>
      <c r="BD106" s="3786"/>
      <c r="BE106" s="3784"/>
      <c r="BF106" s="3785"/>
      <c r="BG106" s="3788"/>
      <c r="BH106" s="3907"/>
      <c r="BI106" s="3908"/>
      <c r="BJ106" s="3909"/>
      <c r="BK106" s="3365"/>
      <c r="BL106" s="3913"/>
      <c r="BM106" s="3914"/>
      <c r="BN106" s="3914"/>
      <c r="BO106" s="3914"/>
      <c r="BP106" s="3914"/>
      <c r="BQ106" s="3914"/>
      <c r="BR106" s="3914"/>
      <c r="BS106" s="3915"/>
    </row>
    <row r="107" spans="2:71" s="40" customFormat="1" ht="14.1" customHeight="1">
      <c r="B107" s="3410"/>
      <c r="C107" s="3414"/>
      <c r="D107" s="3415"/>
      <c r="E107" s="3416"/>
      <c r="F107" s="3297"/>
      <c r="G107" s="3298"/>
      <c r="H107" s="3298"/>
      <c r="I107" s="3934"/>
      <c r="J107" s="3935"/>
      <c r="K107" s="3892"/>
      <c r="L107" s="2399"/>
      <c r="M107" s="2399"/>
      <c r="N107" s="2399"/>
      <c r="O107" s="3893"/>
      <c r="P107" s="2500"/>
      <c r="Q107" s="3549"/>
      <c r="R107" s="3931"/>
      <c r="S107" s="3932"/>
      <c r="T107" s="3933"/>
      <c r="U107" s="3553"/>
      <c r="V107" s="3554"/>
      <c r="W107" s="3550"/>
      <c r="X107" s="3551"/>
      <c r="Y107" s="930"/>
      <c r="Z107" s="931" t="s">
        <v>21</v>
      </c>
      <c r="AA107" s="932"/>
      <c r="AB107" s="931" t="s">
        <v>21</v>
      </c>
      <c r="AC107" s="932"/>
      <c r="AD107" s="931" t="s">
        <v>21</v>
      </c>
      <c r="AE107" s="933" t="s">
        <v>45</v>
      </c>
      <c r="AF107" s="3304"/>
      <c r="AG107" s="3304"/>
      <c r="AH107" s="934" t="s">
        <v>14</v>
      </c>
      <c r="AI107" s="935" t="s">
        <v>45</v>
      </c>
      <c r="AJ107" s="3304"/>
      <c r="AK107" s="3304"/>
      <c r="AL107" s="936" t="s">
        <v>14</v>
      </c>
      <c r="AM107" s="3301"/>
      <c r="AN107" s="3302"/>
      <c r="AO107" s="3303"/>
      <c r="AP107" s="3301"/>
      <c r="AQ107" s="3302"/>
      <c r="AR107" s="3303"/>
      <c r="AS107" s="3789"/>
      <c r="AT107" s="3790"/>
      <c r="AU107" s="3791"/>
      <c r="AV107" s="3789"/>
      <c r="AW107" s="3790"/>
      <c r="AX107" s="3791"/>
      <c r="AY107" s="3789"/>
      <c r="AZ107" s="3790"/>
      <c r="BA107" s="3791"/>
      <c r="BB107" s="3767"/>
      <c r="BC107" s="3768"/>
      <c r="BD107" s="3787"/>
      <c r="BE107" s="3767"/>
      <c r="BF107" s="3768"/>
      <c r="BG107" s="3769"/>
      <c r="BH107" s="3925"/>
      <c r="BI107" s="3926"/>
      <c r="BJ107" s="3927"/>
      <c r="BK107" s="3366"/>
      <c r="BL107" s="3928"/>
      <c r="BM107" s="3929"/>
      <c r="BN107" s="3929"/>
      <c r="BO107" s="3929"/>
      <c r="BP107" s="3929"/>
      <c r="BQ107" s="3929"/>
      <c r="BR107" s="3929"/>
      <c r="BS107" s="3930"/>
    </row>
    <row r="108" spans="2:71" s="40" customFormat="1" ht="14.1" customHeight="1">
      <c r="B108" s="3408">
        <v>21</v>
      </c>
      <c r="C108" s="3411"/>
      <c r="D108" s="3412"/>
      <c r="E108" s="3413"/>
      <c r="F108" s="3420"/>
      <c r="G108" s="3421"/>
      <c r="H108" s="3421"/>
      <c r="I108" s="3421"/>
      <c r="J108" s="3422"/>
      <c r="K108" s="3802"/>
      <c r="L108" s="3800"/>
      <c r="M108" s="3800"/>
      <c r="N108" s="3800"/>
      <c r="O108" s="3801"/>
      <c r="P108" s="2494"/>
      <c r="Q108" s="3438"/>
      <c r="R108" s="3881"/>
      <c r="S108" s="3882"/>
      <c r="T108" s="3883"/>
      <c r="U108" s="3529"/>
      <c r="V108" s="3530"/>
      <c r="W108" s="3535"/>
      <c r="X108" s="3564"/>
      <c r="Y108" s="3539"/>
      <c r="Z108" s="3541" t="s">
        <v>76</v>
      </c>
      <c r="AA108" s="3543"/>
      <c r="AB108" s="3541" t="s">
        <v>76</v>
      </c>
      <c r="AC108" s="2494"/>
      <c r="AD108" s="3541" t="s">
        <v>76</v>
      </c>
      <c r="AE108" s="3518"/>
      <c r="AF108" s="3519"/>
      <c r="AG108" s="3519"/>
      <c r="AH108" s="3523"/>
      <c r="AI108" s="3522"/>
      <c r="AJ108" s="3519"/>
      <c r="AK108" s="3519"/>
      <c r="AL108" s="3523"/>
      <c r="AM108" s="3875"/>
      <c r="AN108" s="3876"/>
      <c r="AO108" s="3877"/>
      <c r="AP108" s="3820"/>
      <c r="AQ108" s="3821"/>
      <c r="AR108" s="3822"/>
      <c r="AS108" s="3780"/>
      <c r="AT108" s="3781"/>
      <c r="AU108" s="3782"/>
      <c r="AV108" s="3780"/>
      <c r="AW108" s="3781"/>
      <c r="AX108" s="3782"/>
      <c r="AY108" s="3780"/>
      <c r="AZ108" s="3781"/>
      <c r="BA108" s="3782"/>
      <c r="BB108" s="3764">
        <f>SUM(AM108:BA110)</f>
        <v>0</v>
      </c>
      <c r="BC108" s="3765"/>
      <c r="BD108" s="3783"/>
      <c r="BE108" s="3764" t="str">
        <f>IF(AI108+BB108=0,"",AI108+BB108)</f>
        <v/>
      </c>
      <c r="BF108" s="3765"/>
      <c r="BG108" s="3766"/>
      <c r="BH108" s="3904"/>
      <c r="BI108" s="3905"/>
      <c r="BJ108" s="3906"/>
      <c r="BK108" s="3364"/>
      <c r="BL108" s="3910"/>
      <c r="BM108" s="3911"/>
      <c r="BN108" s="3911"/>
      <c r="BO108" s="3911"/>
      <c r="BP108" s="3911"/>
      <c r="BQ108" s="3911"/>
      <c r="BR108" s="3911"/>
      <c r="BS108" s="3912"/>
    </row>
    <row r="109" spans="2:71" s="40" customFormat="1" ht="14.1" customHeight="1">
      <c r="B109" s="3409"/>
      <c r="C109" s="3414"/>
      <c r="D109" s="3415"/>
      <c r="E109" s="3416"/>
      <c r="F109" s="3423"/>
      <c r="G109" s="3424"/>
      <c r="H109" s="3424"/>
      <c r="I109" s="3424"/>
      <c r="J109" s="3425"/>
      <c r="K109" s="3890"/>
      <c r="L109" s="2381"/>
      <c r="M109" s="2381"/>
      <c r="N109" s="2381"/>
      <c r="O109" s="3891"/>
      <c r="P109" s="2497"/>
      <c r="Q109" s="3439"/>
      <c r="R109" s="3881"/>
      <c r="S109" s="3882"/>
      <c r="T109" s="3883"/>
      <c r="U109" s="3531"/>
      <c r="V109" s="3532"/>
      <c r="W109" s="3537"/>
      <c r="X109" s="3565"/>
      <c r="Y109" s="3540"/>
      <c r="Z109" s="3542"/>
      <c r="AA109" s="3544"/>
      <c r="AB109" s="3542"/>
      <c r="AC109" s="2497"/>
      <c r="AD109" s="3542"/>
      <c r="AE109" s="3520"/>
      <c r="AF109" s="3521"/>
      <c r="AG109" s="3521"/>
      <c r="AH109" s="3525"/>
      <c r="AI109" s="3524"/>
      <c r="AJ109" s="3521"/>
      <c r="AK109" s="3521"/>
      <c r="AL109" s="3525"/>
      <c r="AM109" s="3830"/>
      <c r="AN109" s="3831"/>
      <c r="AO109" s="3832"/>
      <c r="AP109" s="3830"/>
      <c r="AQ109" s="3831"/>
      <c r="AR109" s="3832"/>
      <c r="AS109" s="3777"/>
      <c r="AT109" s="3778"/>
      <c r="AU109" s="3779"/>
      <c r="AV109" s="3777"/>
      <c r="AW109" s="3778"/>
      <c r="AX109" s="3779"/>
      <c r="AY109" s="3777"/>
      <c r="AZ109" s="3778"/>
      <c r="BA109" s="3779"/>
      <c r="BB109" s="3784"/>
      <c r="BC109" s="3785"/>
      <c r="BD109" s="3786"/>
      <c r="BE109" s="3784"/>
      <c r="BF109" s="3785"/>
      <c r="BG109" s="3788"/>
      <c r="BH109" s="3907"/>
      <c r="BI109" s="3908"/>
      <c r="BJ109" s="3909"/>
      <c r="BK109" s="3365"/>
      <c r="BL109" s="3913"/>
      <c r="BM109" s="3914"/>
      <c r="BN109" s="3914"/>
      <c r="BO109" s="3914"/>
      <c r="BP109" s="3914"/>
      <c r="BQ109" s="3914"/>
      <c r="BR109" s="3914"/>
      <c r="BS109" s="3915"/>
    </row>
    <row r="110" spans="2:71" s="40" customFormat="1" ht="14.1" customHeight="1">
      <c r="B110" s="3410"/>
      <c r="C110" s="3414"/>
      <c r="D110" s="3415"/>
      <c r="E110" s="3416"/>
      <c r="F110" s="3297"/>
      <c r="G110" s="3298"/>
      <c r="H110" s="3298"/>
      <c r="I110" s="3934"/>
      <c r="J110" s="3935"/>
      <c r="K110" s="3892"/>
      <c r="L110" s="2399"/>
      <c r="M110" s="2399"/>
      <c r="N110" s="2399"/>
      <c r="O110" s="3893"/>
      <c r="P110" s="2500"/>
      <c r="Q110" s="3549"/>
      <c r="R110" s="3931"/>
      <c r="S110" s="3932"/>
      <c r="T110" s="3933"/>
      <c r="U110" s="3553"/>
      <c r="V110" s="3554"/>
      <c r="W110" s="3550"/>
      <c r="X110" s="3551"/>
      <c r="Y110" s="930"/>
      <c r="Z110" s="931" t="s">
        <v>21</v>
      </c>
      <c r="AA110" s="932"/>
      <c r="AB110" s="931" t="s">
        <v>21</v>
      </c>
      <c r="AC110" s="932"/>
      <c r="AD110" s="931" t="s">
        <v>21</v>
      </c>
      <c r="AE110" s="933" t="s">
        <v>45</v>
      </c>
      <c r="AF110" s="3304"/>
      <c r="AG110" s="3304"/>
      <c r="AH110" s="934" t="s">
        <v>14</v>
      </c>
      <c r="AI110" s="935" t="s">
        <v>45</v>
      </c>
      <c r="AJ110" s="3304"/>
      <c r="AK110" s="3304"/>
      <c r="AL110" s="936" t="s">
        <v>14</v>
      </c>
      <c r="AM110" s="3301"/>
      <c r="AN110" s="3302"/>
      <c r="AO110" s="3303"/>
      <c r="AP110" s="3301"/>
      <c r="AQ110" s="3302"/>
      <c r="AR110" s="3303"/>
      <c r="AS110" s="3789"/>
      <c r="AT110" s="3790"/>
      <c r="AU110" s="3791"/>
      <c r="AV110" s="3789"/>
      <c r="AW110" s="3790"/>
      <c r="AX110" s="3791"/>
      <c r="AY110" s="3789"/>
      <c r="AZ110" s="3790"/>
      <c r="BA110" s="3791"/>
      <c r="BB110" s="3767"/>
      <c r="BC110" s="3768"/>
      <c r="BD110" s="3787"/>
      <c r="BE110" s="3767"/>
      <c r="BF110" s="3768"/>
      <c r="BG110" s="3769"/>
      <c r="BH110" s="3925"/>
      <c r="BI110" s="3926"/>
      <c r="BJ110" s="3927"/>
      <c r="BK110" s="3366"/>
      <c r="BL110" s="3928"/>
      <c r="BM110" s="3929"/>
      <c r="BN110" s="3929"/>
      <c r="BO110" s="3929"/>
      <c r="BP110" s="3929"/>
      <c r="BQ110" s="3929"/>
      <c r="BR110" s="3929"/>
      <c r="BS110" s="3930"/>
    </row>
    <row r="111" spans="2:71" s="40" customFormat="1" ht="14.1" customHeight="1">
      <c r="B111" s="3408">
        <v>22</v>
      </c>
      <c r="C111" s="3411"/>
      <c r="D111" s="3412"/>
      <c r="E111" s="3413"/>
      <c r="F111" s="3420"/>
      <c r="G111" s="3421"/>
      <c r="H111" s="3421"/>
      <c r="I111" s="3421"/>
      <c r="J111" s="3422"/>
      <c r="K111" s="3802"/>
      <c r="L111" s="3800"/>
      <c r="M111" s="3800"/>
      <c r="N111" s="3800"/>
      <c r="O111" s="3801"/>
      <c r="P111" s="2494"/>
      <c r="Q111" s="3438"/>
      <c r="R111" s="3881"/>
      <c r="S111" s="3882"/>
      <c r="T111" s="3883"/>
      <c r="U111" s="3529"/>
      <c r="V111" s="3530"/>
      <c r="W111" s="3535"/>
      <c r="X111" s="3564"/>
      <c r="Y111" s="3539"/>
      <c r="Z111" s="3541" t="s">
        <v>76</v>
      </c>
      <c r="AA111" s="3543"/>
      <c r="AB111" s="3541" t="s">
        <v>76</v>
      </c>
      <c r="AC111" s="2494"/>
      <c r="AD111" s="3541" t="s">
        <v>76</v>
      </c>
      <c r="AE111" s="3518"/>
      <c r="AF111" s="3519"/>
      <c r="AG111" s="3519"/>
      <c r="AH111" s="3523"/>
      <c r="AI111" s="3522"/>
      <c r="AJ111" s="3519"/>
      <c r="AK111" s="3519"/>
      <c r="AL111" s="3523"/>
      <c r="AM111" s="3875"/>
      <c r="AN111" s="3876"/>
      <c r="AO111" s="3877"/>
      <c r="AP111" s="3820"/>
      <c r="AQ111" s="3821"/>
      <c r="AR111" s="3822"/>
      <c r="AS111" s="3780"/>
      <c r="AT111" s="3781"/>
      <c r="AU111" s="3782"/>
      <c r="AV111" s="3780"/>
      <c r="AW111" s="3781"/>
      <c r="AX111" s="3782"/>
      <c r="AY111" s="3780"/>
      <c r="AZ111" s="3781"/>
      <c r="BA111" s="3782"/>
      <c r="BB111" s="3764">
        <f>SUM(AM111:BA113)</f>
        <v>0</v>
      </c>
      <c r="BC111" s="3765"/>
      <c r="BD111" s="3783"/>
      <c r="BE111" s="3764" t="str">
        <f>IF(AI111+BB111=0,"",AI111+BB111)</f>
        <v/>
      </c>
      <c r="BF111" s="3765"/>
      <c r="BG111" s="3766"/>
      <c r="BH111" s="3904"/>
      <c r="BI111" s="3905"/>
      <c r="BJ111" s="3906"/>
      <c r="BK111" s="3364"/>
      <c r="BL111" s="3910"/>
      <c r="BM111" s="3911"/>
      <c r="BN111" s="3911"/>
      <c r="BO111" s="3911"/>
      <c r="BP111" s="3911"/>
      <c r="BQ111" s="3911"/>
      <c r="BR111" s="3911"/>
      <c r="BS111" s="3912"/>
    </row>
    <row r="112" spans="2:71" s="40" customFormat="1" ht="14.1" customHeight="1">
      <c r="B112" s="3409"/>
      <c r="C112" s="3414"/>
      <c r="D112" s="3415"/>
      <c r="E112" s="3416"/>
      <c r="F112" s="3423"/>
      <c r="G112" s="3424"/>
      <c r="H112" s="3424"/>
      <c r="I112" s="3424"/>
      <c r="J112" s="3425"/>
      <c r="K112" s="3890"/>
      <c r="L112" s="2381"/>
      <c r="M112" s="2381"/>
      <c r="N112" s="2381"/>
      <c r="O112" s="3891"/>
      <c r="P112" s="2497"/>
      <c r="Q112" s="3439"/>
      <c r="R112" s="3881"/>
      <c r="S112" s="3882"/>
      <c r="T112" s="3883"/>
      <c r="U112" s="3531"/>
      <c r="V112" s="3532"/>
      <c r="W112" s="3537"/>
      <c r="X112" s="3565"/>
      <c r="Y112" s="3540"/>
      <c r="Z112" s="3542"/>
      <c r="AA112" s="3544"/>
      <c r="AB112" s="3542"/>
      <c r="AC112" s="2497"/>
      <c r="AD112" s="3542"/>
      <c r="AE112" s="3520"/>
      <c r="AF112" s="3521"/>
      <c r="AG112" s="3521"/>
      <c r="AH112" s="3525"/>
      <c r="AI112" s="3524"/>
      <c r="AJ112" s="3521"/>
      <c r="AK112" s="3521"/>
      <c r="AL112" s="3525"/>
      <c r="AM112" s="3830"/>
      <c r="AN112" s="3831"/>
      <c r="AO112" s="3832"/>
      <c r="AP112" s="3830"/>
      <c r="AQ112" s="3831"/>
      <c r="AR112" s="3832"/>
      <c r="AS112" s="3777"/>
      <c r="AT112" s="3778"/>
      <c r="AU112" s="3779"/>
      <c r="AV112" s="3777"/>
      <c r="AW112" s="3778"/>
      <c r="AX112" s="3779"/>
      <c r="AY112" s="3777"/>
      <c r="AZ112" s="3778"/>
      <c r="BA112" s="3779"/>
      <c r="BB112" s="3784"/>
      <c r="BC112" s="3785"/>
      <c r="BD112" s="3786"/>
      <c r="BE112" s="3784"/>
      <c r="BF112" s="3785"/>
      <c r="BG112" s="3788"/>
      <c r="BH112" s="3907"/>
      <c r="BI112" s="3908"/>
      <c r="BJ112" s="3909"/>
      <c r="BK112" s="3365"/>
      <c r="BL112" s="3913"/>
      <c r="BM112" s="3914"/>
      <c r="BN112" s="3914"/>
      <c r="BO112" s="3914"/>
      <c r="BP112" s="3914"/>
      <c r="BQ112" s="3914"/>
      <c r="BR112" s="3914"/>
      <c r="BS112" s="3915"/>
    </row>
    <row r="113" spans="2:71" s="40" customFormat="1" ht="14.1" customHeight="1">
      <c r="B113" s="3410"/>
      <c r="C113" s="3414"/>
      <c r="D113" s="3415"/>
      <c r="E113" s="3416"/>
      <c r="F113" s="3297"/>
      <c r="G113" s="3298"/>
      <c r="H113" s="3298"/>
      <c r="I113" s="3934"/>
      <c r="J113" s="3935"/>
      <c r="K113" s="3892"/>
      <c r="L113" s="2399"/>
      <c r="M113" s="2399"/>
      <c r="N113" s="2399"/>
      <c r="O113" s="3893"/>
      <c r="P113" s="2500"/>
      <c r="Q113" s="3549"/>
      <c r="R113" s="3931"/>
      <c r="S113" s="3932"/>
      <c r="T113" s="3933"/>
      <c r="U113" s="3553"/>
      <c r="V113" s="3554"/>
      <c r="W113" s="3550"/>
      <c r="X113" s="3551"/>
      <c r="Y113" s="930"/>
      <c r="Z113" s="931" t="s">
        <v>21</v>
      </c>
      <c r="AA113" s="932"/>
      <c r="AB113" s="931" t="s">
        <v>21</v>
      </c>
      <c r="AC113" s="932"/>
      <c r="AD113" s="931" t="s">
        <v>21</v>
      </c>
      <c r="AE113" s="933" t="s">
        <v>45</v>
      </c>
      <c r="AF113" s="3304"/>
      <c r="AG113" s="3304"/>
      <c r="AH113" s="934" t="s">
        <v>14</v>
      </c>
      <c r="AI113" s="935" t="s">
        <v>45</v>
      </c>
      <c r="AJ113" s="3304"/>
      <c r="AK113" s="3304"/>
      <c r="AL113" s="936" t="s">
        <v>14</v>
      </c>
      <c r="AM113" s="3301"/>
      <c r="AN113" s="3302"/>
      <c r="AO113" s="3303"/>
      <c r="AP113" s="3301"/>
      <c r="AQ113" s="3302"/>
      <c r="AR113" s="3303"/>
      <c r="AS113" s="3789"/>
      <c r="AT113" s="3790"/>
      <c r="AU113" s="3791"/>
      <c r="AV113" s="3789"/>
      <c r="AW113" s="3790"/>
      <c r="AX113" s="3791"/>
      <c r="AY113" s="3789"/>
      <c r="AZ113" s="3790"/>
      <c r="BA113" s="3791"/>
      <c r="BB113" s="3767"/>
      <c r="BC113" s="3768"/>
      <c r="BD113" s="3787"/>
      <c r="BE113" s="3767"/>
      <c r="BF113" s="3768"/>
      <c r="BG113" s="3769"/>
      <c r="BH113" s="3925"/>
      <c r="BI113" s="3926"/>
      <c r="BJ113" s="3927"/>
      <c r="BK113" s="3366"/>
      <c r="BL113" s="3928"/>
      <c r="BM113" s="3929"/>
      <c r="BN113" s="3929"/>
      <c r="BO113" s="3929"/>
      <c r="BP113" s="3929"/>
      <c r="BQ113" s="3929"/>
      <c r="BR113" s="3929"/>
      <c r="BS113" s="3930"/>
    </row>
    <row r="114" spans="2:71" s="40" customFormat="1" ht="14.1" customHeight="1">
      <c r="B114" s="3408">
        <v>23</v>
      </c>
      <c r="C114" s="3411"/>
      <c r="D114" s="3412"/>
      <c r="E114" s="3413"/>
      <c r="F114" s="3420"/>
      <c r="G114" s="3421"/>
      <c r="H114" s="3421"/>
      <c r="I114" s="3421"/>
      <c r="J114" s="3422"/>
      <c r="K114" s="3802"/>
      <c r="L114" s="3800"/>
      <c r="M114" s="3800"/>
      <c r="N114" s="3800"/>
      <c r="O114" s="3801"/>
      <c r="P114" s="2494"/>
      <c r="Q114" s="3438"/>
      <c r="R114" s="3881"/>
      <c r="S114" s="3882"/>
      <c r="T114" s="3883"/>
      <c r="U114" s="3529"/>
      <c r="V114" s="3530"/>
      <c r="W114" s="3535"/>
      <c r="X114" s="3564"/>
      <c r="Y114" s="3539"/>
      <c r="Z114" s="3541" t="s">
        <v>76</v>
      </c>
      <c r="AA114" s="3543"/>
      <c r="AB114" s="3541" t="s">
        <v>76</v>
      </c>
      <c r="AC114" s="2494"/>
      <c r="AD114" s="3541" t="s">
        <v>76</v>
      </c>
      <c r="AE114" s="3518"/>
      <c r="AF114" s="3519"/>
      <c r="AG114" s="3519"/>
      <c r="AH114" s="3523"/>
      <c r="AI114" s="3522"/>
      <c r="AJ114" s="3519"/>
      <c r="AK114" s="3519"/>
      <c r="AL114" s="3523"/>
      <c r="AM114" s="3875"/>
      <c r="AN114" s="3876"/>
      <c r="AO114" s="3877"/>
      <c r="AP114" s="3820"/>
      <c r="AQ114" s="3821"/>
      <c r="AR114" s="3822"/>
      <c r="AS114" s="3780"/>
      <c r="AT114" s="3781"/>
      <c r="AU114" s="3782"/>
      <c r="AV114" s="3780"/>
      <c r="AW114" s="3781"/>
      <c r="AX114" s="3782"/>
      <c r="AY114" s="3780"/>
      <c r="AZ114" s="3781"/>
      <c r="BA114" s="3782"/>
      <c r="BB114" s="3764">
        <f>SUM(AM114:BA116)</f>
        <v>0</v>
      </c>
      <c r="BC114" s="3765"/>
      <c r="BD114" s="3783"/>
      <c r="BE114" s="3764" t="str">
        <f>IF(AI114+BB114=0,"",AI114+BB114)</f>
        <v/>
      </c>
      <c r="BF114" s="3765"/>
      <c r="BG114" s="3766"/>
      <c r="BH114" s="3904"/>
      <c r="BI114" s="3905"/>
      <c r="BJ114" s="3906"/>
      <c r="BK114" s="3364"/>
      <c r="BL114" s="3910"/>
      <c r="BM114" s="3911"/>
      <c r="BN114" s="3911"/>
      <c r="BO114" s="3911"/>
      <c r="BP114" s="3911"/>
      <c r="BQ114" s="3911"/>
      <c r="BR114" s="3911"/>
      <c r="BS114" s="3912"/>
    </row>
    <row r="115" spans="2:71" s="40" customFormat="1" ht="14.1" customHeight="1">
      <c r="B115" s="3409"/>
      <c r="C115" s="3414"/>
      <c r="D115" s="3415"/>
      <c r="E115" s="3416"/>
      <c r="F115" s="3423"/>
      <c r="G115" s="3424"/>
      <c r="H115" s="3424"/>
      <c r="I115" s="3424"/>
      <c r="J115" s="3425"/>
      <c r="K115" s="3890"/>
      <c r="L115" s="2381"/>
      <c r="M115" s="2381"/>
      <c r="N115" s="2381"/>
      <c r="O115" s="3891"/>
      <c r="P115" s="2497"/>
      <c r="Q115" s="3439"/>
      <c r="R115" s="3881"/>
      <c r="S115" s="3882"/>
      <c r="T115" s="3883"/>
      <c r="U115" s="3531"/>
      <c r="V115" s="3532"/>
      <c r="W115" s="3537"/>
      <c r="X115" s="3565"/>
      <c r="Y115" s="3540"/>
      <c r="Z115" s="3542"/>
      <c r="AA115" s="3544"/>
      <c r="AB115" s="3542"/>
      <c r="AC115" s="2497"/>
      <c r="AD115" s="3542"/>
      <c r="AE115" s="3520"/>
      <c r="AF115" s="3521"/>
      <c r="AG115" s="3521"/>
      <c r="AH115" s="3525"/>
      <c r="AI115" s="3524"/>
      <c r="AJ115" s="3521"/>
      <c r="AK115" s="3521"/>
      <c r="AL115" s="3525"/>
      <c r="AM115" s="3830"/>
      <c r="AN115" s="3831"/>
      <c r="AO115" s="3832"/>
      <c r="AP115" s="3830"/>
      <c r="AQ115" s="3831"/>
      <c r="AR115" s="3832"/>
      <c r="AS115" s="3777"/>
      <c r="AT115" s="3778"/>
      <c r="AU115" s="3779"/>
      <c r="AV115" s="3777"/>
      <c r="AW115" s="3778"/>
      <c r="AX115" s="3779"/>
      <c r="AY115" s="3777"/>
      <c r="AZ115" s="3778"/>
      <c r="BA115" s="3779"/>
      <c r="BB115" s="3784"/>
      <c r="BC115" s="3785"/>
      <c r="BD115" s="3786"/>
      <c r="BE115" s="3784"/>
      <c r="BF115" s="3785"/>
      <c r="BG115" s="3788"/>
      <c r="BH115" s="3907"/>
      <c r="BI115" s="3908"/>
      <c r="BJ115" s="3909"/>
      <c r="BK115" s="3365"/>
      <c r="BL115" s="3913"/>
      <c r="BM115" s="3914"/>
      <c r="BN115" s="3914"/>
      <c r="BO115" s="3914"/>
      <c r="BP115" s="3914"/>
      <c r="BQ115" s="3914"/>
      <c r="BR115" s="3914"/>
      <c r="BS115" s="3915"/>
    </row>
    <row r="116" spans="2:71" s="40" customFormat="1" ht="14.1" customHeight="1">
      <c r="B116" s="3410"/>
      <c r="C116" s="3417"/>
      <c r="D116" s="3418"/>
      <c r="E116" s="3419"/>
      <c r="F116" s="3297"/>
      <c r="G116" s="3298"/>
      <c r="H116" s="3298"/>
      <c r="I116" s="3934"/>
      <c r="J116" s="3935"/>
      <c r="K116" s="3892"/>
      <c r="L116" s="2399"/>
      <c r="M116" s="2399"/>
      <c r="N116" s="2399"/>
      <c r="O116" s="3893"/>
      <c r="P116" s="2500"/>
      <c r="Q116" s="3549"/>
      <c r="R116" s="3931"/>
      <c r="S116" s="3932"/>
      <c r="T116" s="3933"/>
      <c r="U116" s="3553"/>
      <c r="V116" s="3554"/>
      <c r="W116" s="3550"/>
      <c r="X116" s="3551"/>
      <c r="Y116" s="930"/>
      <c r="Z116" s="931" t="s">
        <v>21</v>
      </c>
      <c r="AA116" s="932"/>
      <c r="AB116" s="931" t="s">
        <v>21</v>
      </c>
      <c r="AC116" s="932"/>
      <c r="AD116" s="931" t="s">
        <v>21</v>
      </c>
      <c r="AE116" s="933" t="s">
        <v>45</v>
      </c>
      <c r="AF116" s="3304"/>
      <c r="AG116" s="3304"/>
      <c r="AH116" s="934" t="s">
        <v>14</v>
      </c>
      <c r="AI116" s="935" t="s">
        <v>45</v>
      </c>
      <c r="AJ116" s="3304"/>
      <c r="AK116" s="3304"/>
      <c r="AL116" s="936" t="s">
        <v>14</v>
      </c>
      <c r="AM116" s="3301"/>
      <c r="AN116" s="3302"/>
      <c r="AO116" s="3303"/>
      <c r="AP116" s="3301"/>
      <c r="AQ116" s="3302"/>
      <c r="AR116" s="3303"/>
      <c r="AS116" s="3789"/>
      <c r="AT116" s="3790"/>
      <c r="AU116" s="3791"/>
      <c r="AV116" s="3789"/>
      <c r="AW116" s="3790"/>
      <c r="AX116" s="3791"/>
      <c r="AY116" s="3789"/>
      <c r="AZ116" s="3790"/>
      <c r="BA116" s="3791"/>
      <c r="BB116" s="3767"/>
      <c r="BC116" s="3768"/>
      <c r="BD116" s="3787"/>
      <c r="BE116" s="3767"/>
      <c r="BF116" s="3768"/>
      <c r="BG116" s="3769"/>
      <c r="BH116" s="3925"/>
      <c r="BI116" s="3926"/>
      <c r="BJ116" s="3927"/>
      <c r="BK116" s="3366"/>
      <c r="BL116" s="3928"/>
      <c r="BM116" s="3929"/>
      <c r="BN116" s="3929"/>
      <c r="BO116" s="3929"/>
      <c r="BP116" s="3929"/>
      <c r="BQ116" s="3929"/>
      <c r="BR116" s="3929"/>
      <c r="BS116" s="3930"/>
    </row>
    <row r="117" spans="2:71" s="40" customFormat="1" ht="14.1" customHeight="1">
      <c r="B117" s="3408">
        <v>24</v>
      </c>
      <c r="C117" s="3411"/>
      <c r="D117" s="3412"/>
      <c r="E117" s="3413"/>
      <c r="F117" s="3420"/>
      <c r="G117" s="3421"/>
      <c r="H117" s="3421"/>
      <c r="I117" s="3421"/>
      <c r="J117" s="3422"/>
      <c r="K117" s="988"/>
      <c r="L117" s="631"/>
      <c r="M117" s="631"/>
      <c r="N117" s="631"/>
      <c r="O117" s="989"/>
      <c r="P117" s="896"/>
      <c r="Q117" s="921"/>
      <c r="R117" s="916"/>
      <c r="S117" s="917"/>
      <c r="T117" s="918"/>
      <c r="U117" s="922"/>
      <c r="V117" s="923"/>
      <c r="W117" s="938"/>
      <c r="X117" s="939"/>
      <c r="Y117" s="3539"/>
      <c r="Z117" s="3541" t="s">
        <v>76</v>
      </c>
      <c r="AA117" s="3543"/>
      <c r="AB117" s="3541" t="s">
        <v>76</v>
      </c>
      <c r="AC117" s="2494"/>
      <c r="AD117" s="3541" t="s">
        <v>76</v>
      </c>
      <c r="AE117" s="3518"/>
      <c r="AF117" s="3519"/>
      <c r="AG117" s="3519"/>
      <c r="AH117" s="3523"/>
      <c r="AI117" s="3522"/>
      <c r="AJ117" s="3519"/>
      <c r="AK117" s="3519"/>
      <c r="AL117" s="3523"/>
      <c r="AM117" s="3875"/>
      <c r="AN117" s="3876"/>
      <c r="AO117" s="3877"/>
      <c r="AP117" s="3820"/>
      <c r="AQ117" s="3821"/>
      <c r="AR117" s="3822"/>
      <c r="AS117" s="3780"/>
      <c r="AT117" s="3781"/>
      <c r="AU117" s="3782"/>
      <c r="AV117" s="3780"/>
      <c r="AW117" s="3781"/>
      <c r="AX117" s="3782"/>
      <c r="AY117" s="3780"/>
      <c r="AZ117" s="3781"/>
      <c r="BA117" s="3782"/>
      <c r="BB117" s="3764">
        <f>SUM(AM117:BA119)</f>
        <v>0</v>
      </c>
      <c r="BC117" s="3765"/>
      <c r="BD117" s="3783"/>
      <c r="BE117" s="3764" t="str">
        <f>IF(AI117+BB117=0,"",AI117+BB117)</f>
        <v/>
      </c>
      <c r="BF117" s="3765"/>
      <c r="BG117" s="3766"/>
      <c r="BH117" s="3904"/>
      <c r="BI117" s="3905"/>
      <c r="BJ117" s="3906"/>
      <c r="BK117" s="3364"/>
      <c r="BL117" s="3910"/>
      <c r="BM117" s="3911"/>
      <c r="BN117" s="3911"/>
      <c r="BO117" s="3911"/>
      <c r="BP117" s="3911"/>
      <c r="BQ117" s="3911"/>
      <c r="BR117" s="3911"/>
      <c r="BS117" s="3912"/>
    </row>
    <row r="118" spans="2:71" s="40" customFormat="1" ht="14.1" customHeight="1">
      <c r="B118" s="3409"/>
      <c r="C118" s="3414"/>
      <c r="D118" s="3415"/>
      <c r="E118" s="3416"/>
      <c r="F118" s="3423"/>
      <c r="G118" s="3424"/>
      <c r="H118" s="3424"/>
      <c r="I118" s="3424"/>
      <c r="J118" s="3425"/>
      <c r="K118" s="988"/>
      <c r="L118" s="631"/>
      <c r="M118" s="631"/>
      <c r="N118" s="631"/>
      <c r="O118" s="989"/>
      <c r="P118" s="896"/>
      <c r="Q118" s="921"/>
      <c r="R118" s="916"/>
      <c r="S118" s="917"/>
      <c r="T118" s="918"/>
      <c r="U118" s="922"/>
      <c r="V118" s="923"/>
      <c r="W118" s="938"/>
      <c r="X118" s="939"/>
      <c r="Y118" s="3540"/>
      <c r="Z118" s="3542"/>
      <c r="AA118" s="3544"/>
      <c r="AB118" s="3542"/>
      <c r="AC118" s="2497"/>
      <c r="AD118" s="3542"/>
      <c r="AE118" s="3520"/>
      <c r="AF118" s="3521"/>
      <c r="AG118" s="3521"/>
      <c r="AH118" s="3525"/>
      <c r="AI118" s="3524"/>
      <c r="AJ118" s="3521"/>
      <c r="AK118" s="3521"/>
      <c r="AL118" s="3525"/>
      <c r="AM118" s="3830"/>
      <c r="AN118" s="3831"/>
      <c r="AO118" s="3832"/>
      <c r="AP118" s="3830"/>
      <c r="AQ118" s="3831"/>
      <c r="AR118" s="3832"/>
      <c r="AS118" s="3777"/>
      <c r="AT118" s="3778"/>
      <c r="AU118" s="3779"/>
      <c r="AV118" s="3777"/>
      <c r="AW118" s="3778"/>
      <c r="AX118" s="3779"/>
      <c r="AY118" s="3777"/>
      <c r="AZ118" s="3778"/>
      <c r="BA118" s="3779"/>
      <c r="BB118" s="3784"/>
      <c r="BC118" s="3785"/>
      <c r="BD118" s="3786"/>
      <c r="BE118" s="3784"/>
      <c r="BF118" s="3785"/>
      <c r="BG118" s="3788"/>
      <c r="BH118" s="3907"/>
      <c r="BI118" s="3908"/>
      <c r="BJ118" s="3909"/>
      <c r="BK118" s="3365"/>
      <c r="BL118" s="3913"/>
      <c r="BM118" s="3914"/>
      <c r="BN118" s="3914"/>
      <c r="BO118" s="3914"/>
      <c r="BP118" s="3914"/>
      <c r="BQ118" s="3914"/>
      <c r="BR118" s="3914"/>
      <c r="BS118" s="3915"/>
    </row>
    <row r="119" spans="2:71" s="40" customFormat="1" ht="14.1" customHeight="1">
      <c r="B119" s="3410"/>
      <c r="C119" s="3417"/>
      <c r="D119" s="3418"/>
      <c r="E119" s="3419"/>
      <c r="F119" s="3297"/>
      <c r="G119" s="3298"/>
      <c r="H119" s="3298"/>
      <c r="I119" s="3934"/>
      <c r="J119" s="3935"/>
      <c r="K119" s="988"/>
      <c r="L119" s="631"/>
      <c r="M119" s="631"/>
      <c r="N119" s="631"/>
      <c r="O119" s="989"/>
      <c r="P119" s="896"/>
      <c r="Q119" s="921"/>
      <c r="R119" s="916"/>
      <c r="S119" s="917"/>
      <c r="T119" s="918"/>
      <c r="U119" s="922"/>
      <c r="V119" s="923"/>
      <c r="W119" s="938"/>
      <c r="X119" s="939"/>
      <c r="Y119" s="930"/>
      <c r="Z119" s="931" t="s">
        <v>21</v>
      </c>
      <c r="AA119" s="932"/>
      <c r="AB119" s="931" t="s">
        <v>21</v>
      </c>
      <c r="AC119" s="932"/>
      <c r="AD119" s="931" t="s">
        <v>21</v>
      </c>
      <c r="AE119" s="933" t="s">
        <v>45</v>
      </c>
      <c r="AF119" s="3304"/>
      <c r="AG119" s="3304"/>
      <c r="AH119" s="934" t="s">
        <v>14</v>
      </c>
      <c r="AI119" s="935" t="s">
        <v>45</v>
      </c>
      <c r="AJ119" s="3304"/>
      <c r="AK119" s="3304"/>
      <c r="AL119" s="936" t="s">
        <v>14</v>
      </c>
      <c r="AM119" s="3301"/>
      <c r="AN119" s="3302"/>
      <c r="AO119" s="3303"/>
      <c r="AP119" s="3301"/>
      <c r="AQ119" s="3302"/>
      <c r="AR119" s="3303"/>
      <c r="AS119" s="3789"/>
      <c r="AT119" s="3790"/>
      <c r="AU119" s="3791"/>
      <c r="AV119" s="3789"/>
      <c r="AW119" s="3790"/>
      <c r="AX119" s="3791"/>
      <c r="AY119" s="3789"/>
      <c r="AZ119" s="3790"/>
      <c r="BA119" s="3791"/>
      <c r="BB119" s="3767"/>
      <c r="BC119" s="3768"/>
      <c r="BD119" s="3787"/>
      <c r="BE119" s="3767"/>
      <c r="BF119" s="3768"/>
      <c r="BG119" s="3769"/>
      <c r="BH119" s="3925"/>
      <c r="BI119" s="3926"/>
      <c r="BJ119" s="3927"/>
      <c r="BK119" s="3366"/>
      <c r="BL119" s="3928"/>
      <c r="BM119" s="3929"/>
      <c r="BN119" s="3929"/>
      <c r="BO119" s="3929"/>
      <c r="BP119" s="3929"/>
      <c r="BQ119" s="3929"/>
      <c r="BR119" s="3929"/>
      <c r="BS119" s="3930"/>
    </row>
    <row r="120" spans="2:71" s="40" customFormat="1" ht="14.1" customHeight="1">
      <c r="B120" s="3408">
        <v>25</v>
      </c>
      <c r="C120" s="3411"/>
      <c r="D120" s="3412"/>
      <c r="E120" s="3413"/>
      <c r="F120" s="3420"/>
      <c r="G120" s="3421"/>
      <c r="H120" s="3421"/>
      <c r="I120" s="3421"/>
      <c r="J120" s="3422"/>
      <c r="K120" s="3802"/>
      <c r="L120" s="3800"/>
      <c r="M120" s="3800"/>
      <c r="N120" s="3800"/>
      <c r="O120" s="3801"/>
      <c r="P120" s="2494"/>
      <c r="Q120" s="3438"/>
      <c r="R120" s="3989"/>
      <c r="S120" s="3990"/>
      <c r="T120" s="3991"/>
      <c r="U120" s="3529"/>
      <c r="V120" s="3530"/>
      <c r="W120" s="3535"/>
      <c r="X120" s="3564"/>
      <c r="Y120" s="3539"/>
      <c r="Z120" s="3541" t="s">
        <v>76</v>
      </c>
      <c r="AA120" s="3543"/>
      <c r="AB120" s="3541" t="s">
        <v>76</v>
      </c>
      <c r="AC120" s="2494"/>
      <c r="AD120" s="3541" t="s">
        <v>76</v>
      </c>
      <c r="AE120" s="3518"/>
      <c r="AF120" s="3519"/>
      <c r="AG120" s="3519"/>
      <c r="AH120" s="3523"/>
      <c r="AI120" s="3522"/>
      <c r="AJ120" s="3519"/>
      <c r="AK120" s="3519"/>
      <c r="AL120" s="3523"/>
      <c r="AM120" s="3875"/>
      <c r="AN120" s="3876"/>
      <c r="AO120" s="3877"/>
      <c r="AP120" s="3820"/>
      <c r="AQ120" s="3821"/>
      <c r="AR120" s="3822"/>
      <c r="AS120" s="3780"/>
      <c r="AT120" s="3781"/>
      <c r="AU120" s="3782"/>
      <c r="AV120" s="3780"/>
      <c r="AW120" s="3781"/>
      <c r="AX120" s="3782"/>
      <c r="AY120" s="3780"/>
      <c r="AZ120" s="3781"/>
      <c r="BA120" s="3782"/>
      <c r="BB120" s="3764">
        <f>SUM(AM120:BA122)</f>
        <v>0</v>
      </c>
      <c r="BC120" s="3765"/>
      <c r="BD120" s="3783"/>
      <c r="BE120" s="3764" t="str">
        <f>IF(AI120+BB120=0,"",AI120+BB120)</f>
        <v/>
      </c>
      <c r="BF120" s="3765"/>
      <c r="BG120" s="3766"/>
      <c r="BH120" s="3904"/>
      <c r="BI120" s="3905"/>
      <c r="BJ120" s="3906"/>
      <c r="BK120" s="3364"/>
      <c r="BL120" s="3910"/>
      <c r="BM120" s="3911"/>
      <c r="BN120" s="3911"/>
      <c r="BO120" s="3911"/>
      <c r="BP120" s="3911"/>
      <c r="BQ120" s="3911"/>
      <c r="BR120" s="3911"/>
      <c r="BS120" s="3912"/>
    </row>
    <row r="121" spans="2:71" s="40" customFormat="1" ht="14.1" customHeight="1">
      <c r="B121" s="3409"/>
      <c r="C121" s="3414"/>
      <c r="D121" s="3415"/>
      <c r="E121" s="3416"/>
      <c r="F121" s="3423"/>
      <c r="G121" s="3424"/>
      <c r="H121" s="3424"/>
      <c r="I121" s="3424"/>
      <c r="J121" s="3425"/>
      <c r="K121" s="3890"/>
      <c r="L121" s="2381"/>
      <c r="M121" s="2381"/>
      <c r="N121" s="2381"/>
      <c r="O121" s="3891"/>
      <c r="P121" s="2497"/>
      <c r="Q121" s="3439"/>
      <c r="R121" s="3881"/>
      <c r="S121" s="3882"/>
      <c r="T121" s="3883"/>
      <c r="U121" s="3531"/>
      <c r="V121" s="3532"/>
      <c r="W121" s="3537"/>
      <c r="X121" s="3565"/>
      <c r="Y121" s="3540"/>
      <c r="Z121" s="3542"/>
      <c r="AA121" s="3544"/>
      <c r="AB121" s="3542"/>
      <c r="AC121" s="2497"/>
      <c r="AD121" s="3542"/>
      <c r="AE121" s="3520"/>
      <c r="AF121" s="3521"/>
      <c r="AG121" s="3521"/>
      <c r="AH121" s="3525"/>
      <c r="AI121" s="3524"/>
      <c r="AJ121" s="3521"/>
      <c r="AK121" s="3521"/>
      <c r="AL121" s="3525"/>
      <c r="AM121" s="3830"/>
      <c r="AN121" s="3831"/>
      <c r="AO121" s="3832"/>
      <c r="AP121" s="3830"/>
      <c r="AQ121" s="3831"/>
      <c r="AR121" s="3832"/>
      <c r="AS121" s="3777"/>
      <c r="AT121" s="3778"/>
      <c r="AU121" s="3779"/>
      <c r="AV121" s="3777"/>
      <c r="AW121" s="3778"/>
      <c r="AX121" s="3779"/>
      <c r="AY121" s="3777"/>
      <c r="AZ121" s="3778"/>
      <c r="BA121" s="3779"/>
      <c r="BB121" s="3784"/>
      <c r="BC121" s="3785"/>
      <c r="BD121" s="3786"/>
      <c r="BE121" s="3784"/>
      <c r="BF121" s="3785"/>
      <c r="BG121" s="3788"/>
      <c r="BH121" s="3907"/>
      <c r="BI121" s="3908"/>
      <c r="BJ121" s="3909"/>
      <c r="BK121" s="3365"/>
      <c r="BL121" s="3913"/>
      <c r="BM121" s="3914"/>
      <c r="BN121" s="3914"/>
      <c r="BO121" s="3914"/>
      <c r="BP121" s="3914"/>
      <c r="BQ121" s="3914"/>
      <c r="BR121" s="3914"/>
      <c r="BS121" s="3915"/>
    </row>
    <row r="122" spans="2:71" s="40" customFormat="1" ht="14.1" customHeight="1">
      <c r="B122" s="3410"/>
      <c r="C122" s="3417"/>
      <c r="D122" s="3418"/>
      <c r="E122" s="3419"/>
      <c r="F122" s="3297"/>
      <c r="G122" s="3298"/>
      <c r="H122" s="3298"/>
      <c r="I122" s="3934"/>
      <c r="J122" s="3935"/>
      <c r="K122" s="3892"/>
      <c r="L122" s="2399"/>
      <c r="M122" s="2399"/>
      <c r="N122" s="2399"/>
      <c r="O122" s="3893"/>
      <c r="P122" s="2500"/>
      <c r="Q122" s="3549"/>
      <c r="R122" s="3931"/>
      <c r="S122" s="3932"/>
      <c r="T122" s="3933"/>
      <c r="U122" s="3553"/>
      <c r="V122" s="3554"/>
      <c r="W122" s="3550"/>
      <c r="X122" s="3551"/>
      <c r="Y122" s="930"/>
      <c r="Z122" s="931" t="s">
        <v>21</v>
      </c>
      <c r="AA122" s="932"/>
      <c r="AB122" s="931" t="s">
        <v>21</v>
      </c>
      <c r="AC122" s="932"/>
      <c r="AD122" s="931" t="s">
        <v>21</v>
      </c>
      <c r="AE122" s="933" t="s">
        <v>45</v>
      </c>
      <c r="AF122" s="3304"/>
      <c r="AG122" s="3304"/>
      <c r="AH122" s="934" t="s">
        <v>14</v>
      </c>
      <c r="AI122" s="935" t="s">
        <v>45</v>
      </c>
      <c r="AJ122" s="3304"/>
      <c r="AK122" s="3304"/>
      <c r="AL122" s="936" t="s">
        <v>14</v>
      </c>
      <c r="AM122" s="3301"/>
      <c r="AN122" s="3302"/>
      <c r="AO122" s="3303"/>
      <c r="AP122" s="3301"/>
      <c r="AQ122" s="3302"/>
      <c r="AR122" s="3303"/>
      <c r="AS122" s="3789"/>
      <c r="AT122" s="3790"/>
      <c r="AU122" s="3791"/>
      <c r="AV122" s="3789"/>
      <c r="AW122" s="3790"/>
      <c r="AX122" s="3791"/>
      <c r="AY122" s="3789"/>
      <c r="AZ122" s="3790"/>
      <c r="BA122" s="3791"/>
      <c r="BB122" s="3767"/>
      <c r="BC122" s="3768"/>
      <c r="BD122" s="3787"/>
      <c r="BE122" s="3767"/>
      <c r="BF122" s="3768"/>
      <c r="BG122" s="3769"/>
      <c r="BH122" s="3925"/>
      <c r="BI122" s="3926"/>
      <c r="BJ122" s="3927"/>
      <c r="BK122" s="3366"/>
      <c r="BL122" s="3928"/>
      <c r="BM122" s="3929"/>
      <c r="BN122" s="3929"/>
      <c r="BO122" s="3929"/>
      <c r="BP122" s="3929"/>
      <c r="BQ122" s="3929"/>
      <c r="BR122" s="3929"/>
      <c r="BS122" s="3930"/>
    </row>
    <row r="123" spans="2:71" s="40" customFormat="1" ht="14.1" customHeight="1">
      <c r="B123" s="3408">
        <v>26</v>
      </c>
      <c r="C123" s="3411"/>
      <c r="D123" s="3412"/>
      <c r="E123" s="3413"/>
      <c r="F123" s="3420"/>
      <c r="G123" s="3421"/>
      <c r="H123" s="3421"/>
      <c r="I123" s="3421"/>
      <c r="J123" s="3422"/>
      <c r="K123" s="3802"/>
      <c r="L123" s="3800"/>
      <c r="M123" s="3800"/>
      <c r="N123" s="3800"/>
      <c r="O123" s="3801"/>
      <c r="P123" s="2494"/>
      <c r="Q123" s="3438"/>
      <c r="R123" s="3878"/>
      <c r="S123" s="3879"/>
      <c r="T123" s="3880"/>
      <c r="U123" s="3529"/>
      <c r="V123" s="3530"/>
      <c r="W123" s="3535"/>
      <c r="X123" s="3564"/>
      <c r="Y123" s="3539"/>
      <c r="Z123" s="3541" t="s">
        <v>76</v>
      </c>
      <c r="AA123" s="3543"/>
      <c r="AB123" s="3541" t="s">
        <v>76</v>
      </c>
      <c r="AC123" s="2494"/>
      <c r="AD123" s="3541" t="s">
        <v>76</v>
      </c>
      <c r="AE123" s="3518"/>
      <c r="AF123" s="3519"/>
      <c r="AG123" s="3519"/>
      <c r="AH123" s="3523"/>
      <c r="AI123" s="3522"/>
      <c r="AJ123" s="3519"/>
      <c r="AK123" s="3519"/>
      <c r="AL123" s="3523"/>
      <c r="AM123" s="3875"/>
      <c r="AN123" s="3876"/>
      <c r="AO123" s="3877"/>
      <c r="AP123" s="3820"/>
      <c r="AQ123" s="3821"/>
      <c r="AR123" s="3822"/>
      <c r="AS123" s="3780"/>
      <c r="AT123" s="3781"/>
      <c r="AU123" s="3782"/>
      <c r="AV123" s="3780"/>
      <c r="AW123" s="3781"/>
      <c r="AX123" s="3782"/>
      <c r="AY123" s="3780"/>
      <c r="AZ123" s="3781"/>
      <c r="BA123" s="3782"/>
      <c r="BB123" s="3764">
        <f>SUM(AM123:BA125)</f>
        <v>0</v>
      </c>
      <c r="BC123" s="3765"/>
      <c r="BD123" s="3783"/>
      <c r="BE123" s="3764" t="str">
        <f>IF(AI123+BB123=0,"",AI123+BB123)</f>
        <v/>
      </c>
      <c r="BF123" s="3765"/>
      <c r="BG123" s="3766"/>
      <c r="BH123" s="3904"/>
      <c r="BI123" s="3905"/>
      <c r="BJ123" s="3906"/>
      <c r="BK123" s="3364"/>
      <c r="BL123" s="3910"/>
      <c r="BM123" s="3911"/>
      <c r="BN123" s="3911"/>
      <c r="BO123" s="3911"/>
      <c r="BP123" s="3911"/>
      <c r="BQ123" s="3911"/>
      <c r="BR123" s="3911"/>
      <c r="BS123" s="3912"/>
    </row>
    <row r="124" spans="2:71" s="40" customFormat="1" ht="14.1" customHeight="1">
      <c r="B124" s="3409"/>
      <c r="C124" s="3414"/>
      <c r="D124" s="3415"/>
      <c r="E124" s="3416"/>
      <c r="F124" s="3423"/>
      <c r="G124" s="3424"/>
      <c r="H124" s="3424"/>
      <c r="I124" s="3424"/>
      <c r="J124" s="3425"/>
      <c r="K124" s="3890"/>
      <c r="L124" s="2381"/>
      <c r="M124" s="2381"/>
      <c r="N124" s="2381"/>
      <c r="O124" s="3891"/>
      <c r="P124" s="2497"/>
      <c r="Q124" s="3439"/>
      <c r="R124" s="3881"/>
      <c r="S124" s="3882"/>
      <c r="T124" s="3883"/>
      <c r="U124" s="3531"/>
      <c r="V124" s="3532"/>
      <c r="W124" s="3537"/>
      <c r="X124" s="3565"/>
      <c r="Y124" s="3540"/>
      <c r="Z124" s="3542"/>
      <c r="AA124" s="3544"/>
      <c r="AB124" s="3542"/>
      <c r="AC124" s="2497"/>
      <c r="AD124" s="3542"/>
      <c r="AE124" s="3520"/>
      <c r="AF124" s="3521"/>
      <c r="AG124" s="3521"/>
      <c r="AH124" s="3525"/>
      <c r="AI124" s="3524"/>
      <c r="AJ124" s="3521"/>
      <c r="AK124" s="3521"/>
      <c r="AL124" s="3525"/>
      <c r="AM124" s="3830"/>
      <c r="AN124" s="3831"/>
      <c r="AO124" s="3832"/>
      <c r="AP124" s="3830"/>
      <c r="AQ124" s="3831"/>
      <c r="AR124" s="3832"/>
      <c r="AS124" s="3777"/>
      <c r="AT124" s="3778"/>
      <c r="AU124" s="3779"/>
      <c r="AV124" s="3777"/>
      <c r="AW124" s="3778"/>
      <c r="AX124" s="3779"/>
      <c r="AY124" s="3777"/>
      <c r="AZ124" s="3778"/>
      <c r="BA124" s="3779"/>
      <c r="BB124" s="3784"/>
      <c r="BC124" s="3785"/>
      <c r="BD124" s="3786"/>
      <c r="BE124" s="3784"/>
      <c r="BF124" s="3785"/>
      <c r="BG124" s="3788"/>
      <c r="BH124" s="3907"/>
      <c r="BI124" s="3908"/>
      <c r="BJ124" s="3909"/>
      <c r="BK124" s="3365"/>
      <c r="BL124" s="3913"/>
      <c r="BM124" s="3914"/>
      <c r="BN124" s="3914"/>
      <c r="BO124" s="3914"/>
      <c r="BP124" s="3914"/>
      <c r="BQ124" s="3914"/>
      <c r="BR124" s="3914"/>
      <c r="BS124" s="3915"/>
    </row>
    <row r="125" spans="2:71" s="40" customFormat="1" ht="14.1" customHeight="1">
      <c r="B125" s="3410"/>
      <c r="C125" s="3417"/>
      <c r="D125" s="3418"/>
      <c r="E125" s="3419"/>
      <c r="F125" s="3297"/>
      <c r="G125" s="3298"/>
      <c r="H125" s="3298"/>
      <c r="I125" s="3934"/>
      <c r="J125" s="3935"/>
      <c r="K125" s="3892"/>
      <c r="L125" s="2399"/>
      <c r="M125" s="2399"/>
      <c r="N125" s="2399"/>
      <c r="O125" s="3893"/>
      <c r="P125" s="2500"/>
      <c r="Q125" s="3549"/>
      <c r="R125" s="3931"/>
      <c r="S125" s="3932"/>
      <c r="T125" s="3933"/>
      <c r="U125" s="3553"/>
      <c r="V125" s="3554"/>
      <c r="W125" s="3550"/>
      <c r="X125" s="3551"/>
      <c r="Y125" s="930"/>
      <c r="Z125" s="931" t="s">
        <v>21</v>
      </c>
      <c r="AA125" s="932"/>
      <c r="AB125" s="931" t="s">
        <v>21</v>
      </c>
      <c r="AC125" s="932"/>
      <c r="AD125" s="931" t="s">
        <v>21</v>
      </c>
      <c r="AE125" s="933" t="s">
        <v>45</v>
      </c>
      <c r="AF125" s="3304"/>
      <c r="AG125" s="3304"/>
      <c r="AH125" s="934" t="s">
        <v>14</v>
      </c>
      <c r="AI125" s="935" t="s">
        <v>45</v>
      </c>
      <c r="AJ125" s="3304"/>
      <c r="AK125" s="3304"/>
      <c r="AL125" s="936" t="s">
        <v>14</v>
      </c>
      <c r="AM125" s="3301"/>
      <c r="AN125" s="3302"/>
      <c r="AO125" s="3303"/>
      <c r="AP125" s="3301"/>
      <c r="AQ125" s="3302"/>
      <c r="AR125" s="3303"/>
      <c r="AS125" s="3789"/>
      <c r="AT125" s="3790"/>
      <c r="AU125" s="3791"/>
      <c r="AV125" s="3789"/>
      <c r="AW125" s="3790"/>
      <c r="AX125" s="3791"/>
      <c r="AY125" s="3789"/>
      <c r="AZ125" s="3790"/>
      <c r="BA125" s="3791"/>
      <c r="BB125" s="3767"/>
      <c r="BC125" s="3768"/>
      <c r="BD125" s="3787"/>
      <c r="BE125" s="3767"/>
      <c r="BF125" s="3768"/>
      <c r="BG125" s="3769"/>
      <c r="BH125" s="3925"/>
      <c r="BI125" s="3926"/>
      <c r="BJ125" s="3927"/>
      <c r="BK125" s="3366"/>
      <c r="BL125" s="3928"/>
      <c r="BM125" s="3929"/>
      <c r="BN125" s="3929"/>
      <c r="BO125" s="3929"/>
      <c r="BP125" s="3929"/>
      <c r="BQ125" s="3929"/>
      <c r="BR125" s="3929"/>
      <c r="BS125" s="3930"/>
    </row>
    <row r="126" spans="2:71" s="40" customFormat="1" ht="14.1" customHeight="1">
      <c r="B126" s="3408">
        <v>27</v>
      </c>
      <c r="C126" s="3411"/>
      <c r="D126" s="3412"/>
      <c r="E126" s="3413"/>
      <c r="F126" s="3420"/>
      <c r="G126" s="3421"/>
      <c r="H126" s="3421"/>
      <c r="I126" s="3421"/>
      <c r="J126" s="3422"/>
      <c r="K126" s="3802"/>
      <c r="L126" s="3800"/>
      <c r="M126" s="3800"/>
      <c r="N126" s="3800"/>
      <c r="O126" s="3801"/>
      <c r="P126" s="2494"/>
      <c r="Q126" s="3438"/>
      <c r="R126" s="3878"/>
      <c r="S126" s="3879"/>
      <c r="T126" s="3880"/>
      <c r="U126" s="3529"/>
      <c r="V126" s="3530"/>
      <c r="W126" s="3535"/>
      <c r="X126" s="3564"/>
      <c r="Y126" s="3539"/>
      <c r="Z126" s="3541" t="s">
        <v>76</v>
      </c>
      <c r="AA126" s="3543"/>
      <c r="AB126" s="3541" t="s">
        <v>76</v>
      </c>
      <c r="AC126" s="2494"/>
      <c r="AD126" s="3541" t="s">
        <v>76</v>
      </c>
      <c r="AE126" s="3518"/>
      <c r="AF126" s="3519"/>
      <c r="AG126" s="3519"/>
      <c r="AH126" s="3523"/>
      <c r="AI126" s="3522"/>
      <c r="AJ126" s="3519"/>
      <c r="AK126" s="3519"/>
      <c r="AL126" s="3523"/>
      <c r="AM126" s="3875"/>
      <c r="AN126" s="3876"/>
      <c r="AO126" s="3877"/>
      <c r="AP126" s="3820"/>
      <c r="AQ126" s="3821"/>
      <c r="AR126" s="3822"/>
      <c r="AS126" s="3780"/>
      <c r="AT126" s="3781"/>
      <c r="AU126" s="3782"/>
      <c r="AV126" s="3780"/>
      <c r="AW126" s="3781"/>
      <c r="AX126" s="3782"/>
      <c r="AY126" s="3780"/>
      <c r="AZ126" s="3781"/>
      <c r="BA126" s="3782"/>
      <c r="BB126" s="3764">
        <f>SUM(AM126:BA128)</f>
        <v>0</v>
      </c>
      <c r="BC126" s="3765"/>
      <c r="BD126" s="3783"/>
      <c r="BE126" s="3764" t="str">
        <f>IF(AI126+BB126=0,"",AI126+BB126)</f>
        <v/>
      </c>
      <c r="BF126" s="3765"/>
      <c r="BG126" s="3766"/>
      <c r="BH126" s="3904"/>
      <c r="BI126" s="3905"/>
      <c r="BJ126" s="3906"/>
      <c r="BK126" s="3364"/>
      <c r="BL126" s="3910"/>
      <c r="BM126" s="3911"/>
      <c r="BN126" s="3911"/>
      <c r="BO126" s="3911"/>
      <c r="BP126" s="3911"/>
      <c r="BQ126" s="3911"/>
      <c r="BR126" s="3911"/>
      <c r="BS126" s="3912"/>
    </row>
    <row r="127" spans="2:71" s="40" customFormat="1" ht="14.1" customHeight="1">
      <c r="B127" s="3409"/>
      <c r="C127" s="3414"/>
      <c r="D127" s="3415"/>
      <c r="E127" s="3416"/>
      <c r="F127" s="3423"/>
      <c r="G127" s="3424"/>
      <c r="H127" s="3424"/>
      <c r="I127" s="3424"/>
      <c r="J127" s="3425"/>
      <c r="K127" s="3890"/>
      <c r="L127" s="2381"/>
      <c r="M127" s="2381"/>
      <c r="N127" s="2381"/>
      <c r="O127" s="3891"/>
      <c r="P127" s="2497"/>
      <c r="Q127" s="3439"/>
      <c r="R127" s="3881"/>
      <c r="S127" s="3882"/>
      <c r="T127" s="3883"/>
      <c r="U127" s="3531"/>
      <c r="V127" s="3532"/>
      <c r="W127" s="3537"/>
      <c r="X127" s="3565"/>
      <c r="Y127" s="3540"/>
      <c r="Z127" s="3542"/>
      <c r="AA127" s="3544"/>
      <c r="AB127" s="3542"/>
      <c r="AC127" s="2497"/>
      <c r="AD127" s="3542"/>
      <c r="AE127" s="3520"/>
      <c r="AF127" s="3521"/>
      <c r="AG127" s="3521"/>
      <c r="AH127" s="3525"/>
      <c r="AI127" s="3524"/>
      <c r="AJ127" s="3521"/>
      <c r="AK127" s="3521"/>
      <c r="AL127" s="3525"/>
      <c r="AM127" s="3830"/>
      <c r="AN127" s="3831"/>
      <c r="AO127" s="3832"/>
      <c r="AP127" s="3830"/>
      <c r="AQ127" s="3831"/>
      <c r="AR127" s="3832"/>
      <c r="AS127" s="3777"/>
      <c r="AT127" s="3778"/>
      <c r="AU127" s="3779"/>
      <c r="AV127" s="3777"/>
      <c r="AW127" s="3778"/>
      <c r="AX127" s="3779"/>
      <c r="AY127" s="3777"/>
      <c r="AZ127" s="3778"/>
      <c r="BA127" s="3779"/>
      <c r="BB127" s="3784"/>
      <c r="BC127" s="3785"/>
      <c r="BD127" s="3786"/>
      <c r="BE127" s="3784"/>
      <c r="BF127" s="3785"/>
      <c r="BG127" s="3788"/>
      <c r="BH127" s="3907"/>
      <c r="BI127" s="3908"/>
      <c r="BJ127" s="3909"/>
      <c r="BK127" s="3365"/>
      <c r="BL127" s="3913"/>
      <c r="BM127" s="3914"/>
      <c r="BN127" s="3914"/>
      <c r="BO127" s="3914"/>
      <c r="BP127" s="3914"/>
      <c r="BQ127" s="3914"/>
      <c r="BR127" s="3914"/>
      <c r="BS127" s="3915"/>
    </row>
    <row r="128" spans="2:71" s="40" customFormat="1" ht="14.1" customHeight="1" thickBot="1">
      <c r="B128" s="3566"/>
      <c r="C128" s="3567"/>
      <c r="D128" s="3568"/>
      <c r="E128" s="3569"/>
      <c r="F128" s="3616"/>
      <c r="G128" s="3617"/>
      <c r="H128" s="3617"/>
      <c r="I128" s="3936"/>
      <c r="J128" s="3937"/>
      <c r="K128" s="3965"/>
      <c r="L128" s="2346"/>
      <c r="M128" s="2346"/>
      <c r="N128" s="2346"/>
      <c r="O128" s="3966"/>
      <c r="P128" s="3967"/>
      <c r="Q128" s="3574"/>
      <c r="R128" s="3962"/>
      <c r="S128" s="3963"/>
      <c r="T128" s="3964"/>
      <c r="U128" s="3583"/>
      <c r="V128" s="3584"/>
      <c r="W128" s="3623"/>
      <c r="X128" s="3624"/>
      <c r="Y128" s="949"/>
      <c r="Z128" s="950" t="s">
        <v>21</v>
      </c>
      <c r="AA128" s="569"/>
      <c r="AB128" s="950" t="s">
        <v>21</v>
      </c>
      <c r="AC128" s="569"/>
      <c r="AD128" s="950" t="s">
        <v>21</v>
      </c>
      <c r="AE128" s="952" t="s">
        <v>45</v>
      </c>
      <c r="AF128" s="3625"/>
      <c r="AG128" s="3625"/>
      <c r="AH128" s="953" t="s">
        <v>14</v>
      </c>
      <c r="AI128" s="954" t="s">
        <v>45</v>
      </c>
      <c r="AJ128" s="3625"/>
      <c r="AK128" s="3625"/>
      <c r="AL128" s="955" t="s">
        <v>14</v>
      </c>
      <c r="AM128" s="3620"/>
      <c r="AN128" s="3621"/>
      <c r="AO128" s="3622"/>
      <c r="AP128" s="3620"/>
      <c r="AQ128" s="3621"/>
      <c r="AR128" s="3622"/>
      <c r="AS128" s="3796"/>
      <c r="AT128" s="3797"/>
      <c r="AU128" s="3798"/>
      <c r="AV128" s="3796"/>
      <c r="AW128" s="3797"/>
      <c r="AX128" s="3798"/>
      <c r="AY128" s="3796"/>
      <c r="AZ128" s="3797"/>
      <c r="BA128" s="3798"/>
      <c r="BB128" s="3792"/>
      <c r="BC128" s="3793"/>
      <c r="BD128" s="3794"/>
      <c r="BE128" s="3792"/>
      <c r="BF128" s="3793"/>
      <c r="BG128" s="3795"/>
      <c r="BH128" s="3942"/>
      <c r="BI128" s="3943"/>
      <c r="BJ128" s="3944"/>
      <c r="BK128" s="3626"/>
      <c r="BL128" s="3945"/>
      <c r="BM128" s="3946"/>
      <c r="BN128" s="3946"/>
      <c r="BO128" s="3946"/>
      <c r="BP128" s="3946"/>
      <c r="BQ128" s="3946"/>
      <c r="BR128" s="3946"/>
      <c r="BS128" s="3947"/>
    </row>
    <row r="129" spans="2:74" ht="6" customHeight="1"/>
    <row r="130" spans="2:74" s="40" customFormat="1" ht="12" customHeight="1">
      <c r="B130" s="40" t="s">
        <v>1205</v>
      </c>
      <c r="F130" s="361"/>
      <c r="G130" s="361"/>
      <c r="H130" s="361"/>
      <c r="I130" s="972" t="s">
        <v>1206</v>
      </c>
      <c r="J130" s="135" t="s">
        <v>1207</v>
      </c>
      <c r="K130" s="135"/>
      <c r="L130" s="135"/>
      <c r="M130" s="135"/>
      <c r="N130" s="135"/>
      <c r="O130" s="135"/>
      <c r="P130" s="135"/>
      <c r="Q130" s="135"/>
      <c r="R130" s="135"/>
      <c r="S130" s="135"/>
      <c r="T130" s="135"/>
      <c r="U130" s="135"/>
      <c r="V130" s="135"/>
      <c r="W130" s="135"/>
      <c r="X130" s="135"/>
      <c r="Y130" s="135"/>
      <c r="Z130" s="135"/>
      <c r="AA130" s="135"/>
      <c r="AB130" s="135"/>
      <c r="AC130" s="135"/>
      <c r="AD130" s="135"/>
      <c r="AE130" s="135"/>
      <c r="AF130" s="135"/>
      <c r="AG130" s="135"/>
      <c r="AH130" s="135"/>
      <c r="AI130" s="135"/>
      <c r="AJ130" s="135"/>
      <c r="AK130" s="135"/>
      <c r="AL130" s="135"/>
      <c r="AM130" s="135"/>
      <c r="AN130" s="135"/>
      <c r="AO130" s="135"/>
      <c r="AP130" s="135"/>
      <c r="AQ130" s="135"/>
      <c r="AR130" s="135"/>
      <c r="AS130" s="135"/>
      <c r="AT130" s="135"/>
      <c r="AU130" s="135"/>
      <c r="AV130" s="135"/>
      <c r="AW130" s="135"/>
      <c r="AX130" s="135"/>
      <c r="AY130" s="135"/>
      <c r="AZ130" s="135"/>
      <c r="BA130" s="135"/>
      <c r="BB130" s="135"/>
      <c r="BC130" s="135"/>
      <c r="BD130" s="135"/>
      <c r="BE130" s="135"/>
      <c r="BF130" s="135"/>
      <c r="BG130" s="135"/>
      <c r="BH130" s="194"/>
      <c r="BI130" s="194"/>
      <c r="BJ130" s="194"/>
      <c r="BK130" s="194"/>
      <c r="BL130" s="194"/>
      <c r="BM130" s="1022"/>
      <c r="BN130" s="1022"/>
      <c r="BO130" s="1022"/>
      <c r="BP130" s="1022"/>
      <c r="BQ130" s="1022"/>
      <c r="BR130" s="1022"/>
      <c r="BS130" s="1022"/>
      <c r="BT130" s="1022"/>
    </row>
    <row r="131" spans="2:74" s="40" customFormat="1" ht="12" customHeight="1">
      <c r="I131" s="972" t="s">
        <v>1238</v>
      </c>
      <c r="J131" s="2016" t="s">
        <v>1210</v>
      </c>
      <c r="K131" s="2016"/>
      <c r="L131" s="2016"/>
      <c r="M131" s="2016"/>
      <c r="N131" s="2016"/>
      <c r="O131" s="2016"/>
      <c r="P131" s="2016"/>
      <c r="Q131" s="2016"/>
      <c r="R131" s="2016"/>
      <c r="S131" s="2016"/>
      <c r="T131" s="2016"/>
      <c r="U131" s="2016"/>
      <c r="V131" s="2016"/>
      <c r="W131" s="2016"/>
      <c r="X131" s="2016"/>
      <c r="Y131" s="2016"/>
      <c r="Z131" s="2016"/>
      <c r="AA131" s="2016"/>
      <c r="AB131" s="2016"/>
      <c r="AC131" s="2016"/>
      <c r="AD131" s="2016"/>
      <c r="AE131" s="2016"/>
      <c r="AF131" s="2016"/>
      <c r="AG131" s="2016"/>
      <c r="AH131" s="2016"/>
      <c r="AI131" s="2016"/>
      <c r="AJ131" s="2016"/>
      <c r="AK131" s="2016"/>
      <c r="AL131" s="2016"/>
      <c r="AM131" s="2016"/>
      <c r="AN131" s="2016"/>
      <c r="AO131" s="2016"/>
      <c r="AP131" s="2016"/>
      <c r="AQ131" s="2016"/>
      <c r="AR131" s="2016"/>
      <c r="AS131" s="2016"/>
      <c r="AT131" s="2016"/>
      <c r="AU131" s="2016"/>
      <c r="AV131" s="2016"/>
      <c r="AW131" s="2016"/>
      <c r="AX131" s="2016"/>
      <c r="AY131" s="2016"/>
      <c r="AZ131" s="2016"/>
      <c r="BA131" s="2016"/>
      <c r="BB131" s="2016"/>
      <c r="BC131" s="2016"/>
      <c r="BD131" s="2016"/>
      <c r="BE131" s="2016"/>
      <c r="BF131" s="2016"/>
      <c r="BG131" s="2016"/>
      <c r="BH131" s="2016"/>
      <c r="BI131" s="2016"/>
      <c r="BJ131" s="2016"/>
      <c r="BK131" s="2016"/>
      <c r="BL131" s="2016"/>
      <c r="BM131" s="2016"/>
      <c r="BN131" s="2016"/>
      <c r="BO131" s="2016"/>
      <c r="BP131" s="2016"/>
      <c r="BQ131" s="2016"/>
      <c r="BR131" s="2016"/>
      <c r="BS131" s="2016"/>
      <c r="BT131" s="2016"/>
    </row>
    <row r="132" spans="2:74" s="40" customFormat="1" ht="12" customHeight="1">
      <c r="I132" s="972"/>
      <c r="J132" s="2016"/>
      <c r="K132" s="2016"/>
      <c r="L132" s="2016"/>
      <c r="M132" s="2016"/>
      <c r="N132" s="2016"/>
      <c r="O132" s="2016"/>
      <c r="P132" s="2016"/>
      <c r="Q132" s="2016"/>
      <c r="R132" s="2016"/>
      <c r="S132" s="2016"/>
      <c r="T132" s="2016"/>
      <c r="U132" s="2016"/>
      <c r="V132" s="2016"/>
      <c r="W132" s="2016"/>
      <c r="X132" s="2016"/>
      <c r="Y132" s="2016"/>
      <c r="Z132" s="2016"/>
      <c r="AA132" s="2016"/>
      <c r="AB132" s="2016"/>
      <c r="AC132" s="2016"/>
      <c r="AD132" s="2016"/>
      <c r="AE132" s="2016"/>
      <c r="AF132" s="2016"/>
      <c r="AG132" s="2016"/>
      <c r="AH132" s="2016"/>
      <c r="AI132" s="2016"/>
      <c r="AJ132" s="2016"/>
      <c r="AK132" s="2016"/>
      <c r="AL132" s="2016"/>
      <c r="AM132" s="2016"/>
      <c r="AN132" s="2016"/>
      <c r="AO132" s="2016"/>
      <c r="AP132" s="2016"/>
      <c r="AQ132" s="2016"/>
      <c r="AR132" s="2016"/>
      <c r="AS132" s="2016"/>
      <c r="AT132" s="2016"/>
      <c r="AU132" s="2016"/>
      <c r="AV132" s="2016"/>
      <c r="AW132" s="2016"/>
      <c r="AX132" s="2016"/>
      <c r="AY132" s="2016"/>
      <c r="AZ132" s="2016"/>
      <c r="BA132" s="2016"/>
      <c r="BB132" s="2016"/>
      <c r="BC132" s="2016"/>
      <c r="BD132" s="2016"/>
      <c r="BE132" s="2016"/>
      <c r="BF132" s="2016"/>
      <c r="BG132" s="2016"/>
      <c r="BH132" s="2016"/>
      <c r="BI132" s="2016"/>
      <c r="BJ132" s="2016"/>
      <c r="BK132" s="2016"/>
      <c r="BL132" s="2016"/>
      <c r="BM132" s="2016"/>
      <c r="BN132" s="2016"/>
      <c r="BO132" s="2016"/>
      <c r="BP132" s="2016"/>
      <c r="BQ132" s="2016"/>
      <c r="BR132" s="2016"/>
      <c r="BS132" s="2016"/>
      <c r="BT132" s="2016"/>
    </row>
    <row r="133" spans="2:74" s="40" customFormat="1" ht="12" customHeight="1">
      <c r="I133" s="972" t="s">
        <v>1239</v>
      </c>
      <c r="J133" s="2016" t="s">
        <v>1213</v>
      </c>
      <c r="K133" s="2016"/>
      <c r="L133" s="2016"/>
      <c r="M133" s="2016"/>
      <c r="N133" s="2016"/>
      <c r="O133" s="2016"/>
      <c r="P133" s="2016"/>
      <c r="Q133" s="2016"/>
      <c r="R133" s="2016"/>
      <c r="S133" s="2016"/>
      <c r="T133" s="2016"/>
      <c r="U133" s="2016"/>
      <c r="V133" s="2016"/>
      <c r="W133" s="2016"/>
      <c r="X133" s="2016"/>
      <c r="Y133" s="2016"/>
      <c r="Z133" s="2016"/>
      <c r="AA133" s="2016"/>
      <c r="AB133" s="2016"/>
      <c r="AC133" s="2016"/>
      <c r="AD133" s="2016"/>
      <c r="AE133" s="2016"/>
      <c r="AF133" s="2016"/>
      <c r="AG133" s="2016"/>
      <c r="AH133" s="2016"/>
      <c r="AI133" s="2016"/>
      <c r="AJ133" s="2016"/>
      <c r="AK133" s="2016"/>
      <c r="AL133" s="2016"/>
      <c r="AM133" s="2016"/>
      <c r="AN133" s="2016"/>
      <c r="AO133" s="2016"/>
      <c r="AP133" s="2016"/>
      <c r="AQ133" s="2016"/>
      <c r="AR133" s="2016"/>
      <c r="AS133" s="2016"/>
      <c r="AT133" s="2016"/>
      <c r="AU133" s="2016"/>
      <c r="AV133" s="2016"/>
      <c r="AW133" s="2016"/>
      <c r="AX133" s="2016"/>
      <c r="AY133" s="2016"/>
      <c r="AZ133" s="2016"/>
      <c r="BA133" s="2016"/>
      <c r="BB133" s="2016"/>
      <c r="BC133" s="2016"/>
      <c r="BD133" s="2016"/>
      <c r="BE133" s="2016"/>
      <c r="BF133" s="2016"/>
      <c r="BG133" s="2016"/>
      <c r="BH133" s="2016"/>
      <c r="BI133" s="2016"/>
      <c r="BJ133" s="2016"/>
      <c r="BK133" s="2016"/>
      <c r="BL133" s="2016"/>
      <c r="BM133" s="2016"/>
      <c r="BN133" s="2016"/>
      <c r="BO133" s="2016"/>
      <c r="BP133" s="2016"/>
      <c r="BQ133" s="2016"/>
      <c r="BR133" s="2016"/>
      <c r="BS133" s="2016"/>
      <c r="BT133" s="2016"/>
    </row>
    <row r="134" spans="2:74" s="40" customFormat="1" ht="12" customHeight="1">
      <c r="I134" s="972" t="s">
        <v>1215</v>
      </c>
      <c r="J134" s="3632" t="s">
        <v>1423</v>
      </c>
      <c r="K134" s="3632"/>
      <c r="L134" s="3632"/>
      <c r="M134" s="3632"/>
      <c r="N134" s="3632"/>
      <c r="O134" s="3632"/>
      <c r="P134" s="3632"/>
      <c r="Q134" s="3632"/>
      <c r="R134" s="3632"/>
      <c r="S134" s="3632"/>
      <c r="T134" s="3632"/>
      <c r="U134" s="3632"/>
      <c r="V134" s="3632"/>
      <c r="W134" s="3632"/>
      <c r="X134" s="3632"/>
      <c r="Y134" s="3632"/>
      <c r="Z134" s="3632"/>
      <c r="AA134" s="3632"/>
      <c r="AB134" s="3632"/>
      <c r="AC134" s="3632"/>
      <c r="AD134" s="3632"/>
      <c r="AE134" s="3632"/>
      <c r="AF134" s="3632"/>
      <c r="AG134" s="3632"/>
      <c r="AH134" s="3632"/>
      <c r="AI134" s="3632"/>
      <c r="AJ134" s="3632"/>
      <c r="AK134" s="3632"/>
      <c r="AL134" s="3632"/>
      <c r="AM134" s="3632"/>
      <c r="AN134" s="3632"/>
      <c r="AO134" s="3632"/>
      <c r="AP134" s="3632"/>
      <c r="AQ134" s="3632"/>
      <c r="AR134" s="3632"/>
      <c r="AS134" s="3632"/>
      <c r="AT134" s="3632"/>
      <c r="AU134" s="3632"/>
      <c r="AV134" s="3632"/>
      <c r="AW134" s="3632"/>
      <c r="AX134" s="3632"/>
      <c r="AY134" s="3632"/>
      <c r="AZ134" s="3632"/>
      <c r="BA134" s="3632"/>
      <c r="BB134" s="3632"/>
      <c r="BC134" s="3632"/>
      <c r="BD134" s="3632"/>
      <c r="BE134" s="3632"/>
      <c r="BF134" s="3632"/>
      <c r="BG134" s="3632"/>
      <c r="BH134" s="3632"/>
      <c r="BI134" s="3632"/>
      <c r="BJ134" s="3632"/>
      <c r="BK134" s="3632"/>
      <c r="BL134" s="3632"/>
      <c r="BM134" s="3632"/>
      <c r="BN134" s="3632"/>
      <c r="BO134" s="3632"/>
      <c r="BP134" s="3632"/>
      <c r="BQ134" s="3632"/>
      <c r="BR134" s="3632"/>
      <c r="BS134" s="3632"/>
      <c r="BT134" s="3632"/>
      <c r="BU134" s="3632"/>
      <c r="BV134" s="3632"/>
    </row>
    <row r="135" spans="2:74" s="40" customFormat="1" ht="12" customHeight="1">
      <c r="I135" s="1125"/>
      <c r="J135" s="3938"/>
      <c r="K135" s="3938"/>
      <c r="L135" s="3938"/>
      <c r="M135" s="3938"/>
      <c r="N135" s="3938"/>
      <c r="O135" s="3938"/>
      <c r="P135" s="3938"/>
      <c r="Q135" s="3938"/>
      <c r="R135" s="3938"/>
      <c r="S135" s="3938"/>
      <c r="T135" s="3938"/>
      <c r="U135" s="3938"/>
      <c r="V135" s="3938"/>
      <c r="W135" s="3938"/>
      <c r="X135" s="3938"/>
      <c r="Y135" s="3938"/>
      <c r="Z135" s="3938"/>
      <c r="AA135" s="3938"/>
      <c r="AB135" s="3938"/>
      <c r="AC135" s="3938"/>
      <c r="AD135" s="3938"/>
      <c r="AE135" s="3938"/>
      <c r="AF135" s="3938"/>
      <c r="AG135" s="3938"/>
      <c r="AH135" s="3938"/>
      <c r="AI135" s="3938"/>
      <c r="AJ135" s="3938"/>
      <c r="AK135" s="3938"/>
      <c r="AL135" s="3938"/>
      <c r="AM135" s="3938"/>
      <c r="AN135" s="3938"/>
      <c r="AO135" s="3938"/>
      <c r="AP135" s="3938"/>
      <c r="AQ135" s="3938"/>
      <c r="AR135" s="3938"/>
      <c r="AS135" s="3938"/>
      <c r="AT135" s="3938"/>
      <c r="AU135" s="3938"/>
      <c r="AV135" s="3938"/>
      <c r="AW135" s="3938"/>
      <c r="AX135" s="3938"/>
      <c r="AY135" s="3938"/>
      <c r="AZ135" s="3938"/>
      <c r="BA135" s="3938"/>
      <c r="BB135" s="3938"/>
      <c r="BC135" s="3938"/>
      <c r="BD135" s="3938"/>
      <c r="BE135" s="3938"/>
      <c r="BF135" s="3938"/>
      <c r="BG135" s="3938"/>
      <c r="BH135" s="3938"/>
      <c r="BI135" s="3938"/>
      <c r="BJ135" s="3938"/>
      <c r="BK135" s="3938"/>
      <c r="BL135" s="3938"/>
      <c r="BM135" s="429"/>
      <c r="BN135" s="429"/>
      <c r="BO135" s="429"/>
      <c r="BP135" s="429"/>
      <c r="BQ135" s="429"/>
      <c r="BR135" s="429"/>
      <c r="BS135" s="429"/>
      <c r="BT135" s="429"/>
    </row>
    <row r="136" spans="2:74" ht="14.1" customHeight="1">
      <c r="B136" s="1872" t="s">
        <v>1270</v>
      </c>
      <c r="C136" s="1872"/>
      <c r="D136" s="1872"/>
      <c r="E136" s="1872"/>
      <c r="F136" s="2025"/>
      <c r="G136" s="2025"/>
      <c r="H136" s="2025"/>
      <c r="I136" s="2025"/>
      <c r="J136" s="2025"/>
      <c r="K136" s="2025"/>
      <c r="L136" s="2025"/>
      <c r="M136" s="2025"/>
      <c r="N136" s="2025"/>
      <c r="O136" s="2025"/>
      <c r="P136" s="2025"/>
      <c r="Q136" s="2025"/>
      <c r="R136" s="2025"/>
      <c r="S136" s="2025"/>
      <c r="T136" s="2025"/>
      <c r="U136" s="2025"/>
      <c r="V136" s="2025"/>
      <c r="W136" s="2025"/>
      <c r="X136" s="2025"/>
      <c r="Y136" s="2025"/>
      <c r="Z136" s="2025"/>
      <c r="AA136" s="2025"/>
      <c r="AB136" s="2025"/>
      <c r="AC136" s="2025"/>
      <c r="AD136" s="2025"/>
      <c r="AE136" s="2025"/>
      <c r="AF136" s="2025"/>
      <c r="AG136" s="2025"/>
      <c r="AH136" s="2025"/>
      <c r="AI136" s="2025"/>
      <c r="AJ136" s="2025"/>
      <c r="AK136" s="2025"/>
      <c r="AL136" s="2025"/>
      <c r="AM136" s="2025"/>
      <c r="AN136" s="2025"/>
      <c r="AO136" s="2025"/>
      <c r="AP136" s="2025"/>
      <c r="AQ136" s="2025"/>
      <c r="AR136" s="2025"/>
      <c r="AS136" s="2025"/>
      <c r="AT136" s="2025"/>
      <c r="AU136" s="2025"/>
      <c r="AV136" s="2025"/>
      <c r="AW136" s="2025"/>
      <c r="AX136" s="2025"/>
      <c r="AY136" s="2025"/>
      <c r="AZ136" s="2025"/>
      <c r="BA136" s="2025"/>
      <c r="BB136" s="2025"/>
      <c r="BC136" s="2025"/>
      <c r="BD136" s="2025"/>
      <c r="BE136" s="2025"/>
      <c r="BF136" s="2025"/>
      <c r="BG136" s="2025"/>
      <c r="BH136" s="2025"/>
      <c r="BI136" s="2025"/>
      <c r="BJ136" s="2025"/>
      <c r="BK136" s="2025"/>
      <c r="BL136" s="2025"/>
      <c r="BM136" s="2025"/>
      <c r="BN136" s="2025"/>
      <c r="BO136" s="2025"/>
      <c r="BP136" s="2025"/>
      <c r="BQ136" s="2025"/>
      <c r="BR136" s="2025"/>
      <c r="BS136" s="2025"/>
      <c r="BT136" s="2025"/>
    </row>
    <row r="137" spans="2:74" ht="14.1" customHeight="1" thickBot="1">
      <c r="B137" s="142" t="s">
        <v>1426</v>
      </c>
      <c r="C137" s="142"/>
      <c r="D137" s="142"/>
      <c r="E137" s="142"/>
      <c r="F137" s="142"/>
      <c r="G137" s="142"/>
      <c r="H137" s="142"/>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BE137" s="3939" t="s">
        <v>557</v>
      </c>
      <c r="BF137" s="3939"/>
      <c r="BG137" s="3939"/>
      <c r="BH137" s="3939"/>
      <c r="BI137" s="3939"/>
      <c r="BJ137" s="3939"/>
      <c r="BK137" s="3939"/>
      <c r="BL137" s="3940"/>
      <c r="BM137" s="3940"/>
      <c r="BN137" s="3941" t="s">
        <v>542</v>
      </c>
      <c r="BO137" s="3941"/>
      <c r="BP137" s="3941"/>
      <c r="BQ137" s="3941"/>
      <c r="BR137" s="3941"/>
      <c r="BS137" s="3941"/>
    </row>
    <row r="138" spans="2:74" s="40" customFormat="1" ht="12.95" customHeight="1">
      <c r="B138" s="3212" t="s">
        <v>1142</v>
      </c>
      <c r="C138" s="3177" t="s">
        <v>1376</v>
      </c>
      <c r="D138" s="3178"/>
      <c r="E138" s="3179"/>
      <c r="F138" s="3218" t="s">
        <v>34</v>
      </c>
      <c r="G138" s="3219"/>
      <c r="H138" s="3219"/>
      <c r="I138" s="3219"/>
      <c r="J138" s="3220"/>
      <c r="K138" s="3224" t="s">
        <v>1143</v>
      </c>
      <c r="L138" s="3225"/>
      <c r="M138" s="3225"/>
      <c r="N138" s="3225"/>
      <c r="O138" s="3226"/>
      <c r="P138" s="3174" t="s">
        <v>1221</v>
      </c>
      <c r="Q138" s="3174" t="s">
        <v>1222</v>
      </c>
      <c r="R138" s="3177" t="s">
        <v>1223</v>
      </c>
      <c r="S138" s="3178"/>
      <c r="T138" s="3179"/>
      <c r="U138" s="3331" t="s">
        <v>1148</v>
      </c>
      <c r="V138" s="3332"/>
      <c r="W138" s="3224" t="s">
        <v>1224</v>
      </c>
      <c r="X138" s="3225"/>
      <c r="Y138" s="3225"/>
      <c r="Z138" s="3225"/>
      <c r="AA138" s="3225"/>
      <c r="AB138" s="3225"/>
      <c r="AC138" s="3225"/>
      <c r="AD138" s="3249"/>
      <c r="AE138" s="3248" t="s">
        <v>1150</v>
      </c>
      <c r="AF138" s="3225"/>
      <c r="AG138" s="3225"/>
      <c r="AH138" s="3225"/>
      <c r="AI138" s="3225"/>
      <c r="AJ138" s="3225"/>
      <c r="AK138" s="3225"/>
      <c r="AL138" s="3225"/>
      <c r="AM138" s="3225"/>
      <c r="AN138" s="3225"/>
      <c r="AO138" s="3225"/>
      <c r="AP138" s="3225"/>
      <c r="AQ138" s="3225"/>
      <c r="AR138" s="3225"/>
      <c r="AS138" s="3225"/>
      <c r="AT138" s="3225"/>
      <c r="AU138" s="3225"/>
      <c r="AV138" s="3225"/>
      <c r="AW138" s="3225"/>
      <c r="AX138" s="3225"/>
      <c r="AY138" s="3225"/>
      <c r="AZ138" s="3225"/>
      <c r="BA138" s="3225"/>
      <c r="BB138" s="3225"/>
      <c r="BC138" s="3225"/>
      <c r="BD138" s="3225"/>
      <c r="BE138" s="3225"/>
      <c r="BF138" s="3225"/>
      <c r="BG138" s="3249"/>
      <c r="BH138" s="3252" t="s">
        <v>1151</v>
      </c>
      <c r="BI138" s="3253"/>
      <c r="BJ138" s="3746"/>
      <c r="BK138" s="3256" t="s">
        <v>1152</v>
      </c>
      <c r="BL138" s="3805" t="s">
        <v>1153</v>
      </c>
      <c r="BM138" s="3806"/>
      <c r="BN138" s="3806"/>
      <c r="BO138" s="3806"/>
      <c r="BP138" s="3806"/>
      <c r="BQ138" s="3806"/>
      <c r="BR138" s="3806"/>
      <c r="BS138" s="3807"/>
    </row>
    <row r="139" spans="2:74" s="40" customFormat="1" ht="11.25" customHeight="1">
      <c r="B139" s="3213"/>
      <c r="C139" s="3180"/>
      <c r="D139" s="3181"/>
      <c r="E139" s="3182"/>
      <c r="F139" s="3221"/>
      <c r="G139" s="3222"/>
      <c r="H139" s="3222"/>
      <c r="I139" s="3222"/>
      <c r="J139" s="3223"/>
      <c r="K139" s="2497"/>
      <c r="L139" s="2498"/>
      <c r="M139" s="2498"/>
      <c r="N139" s="2498"/>
      <c r="O139" s="2499"/>
      <c r="P139" s="3175"/>
      <c r="Q139" s="3175"/>
      <c r="R139" s="3180"/>
      <c r="S139" s="3181"/>
      <c r="T139" s="3182"/>
      <c r="U139" s="3333"/>
      <c r="V139" s="3334"/>
      <c r="W139" s="2500"/>
      <c r="X139" s="2501"/>
      <c r="Y139" s="2501"/>
      <c r="Z139" s="2501"/>
      <c r="AA139" s="2501"/>
      <c r="AB139" s="2501"/>
      <c r="AC139" s="2501"/>
      <c r="AD139" s="3251"/>
      <c r="AE139" s="3250"/>
      <c r="AF139" s="2501"/>
      <c r="AG139" s="2501"/>
      <c r="AH139" s="2501"/>
      <c r="AI139" s="2501"/>
      <c r="AJ139" s="2501"/>
      <c r="AK139" s="2501"/>
      <c r="AL139" s="2501"/>
      <c r="AM139" s="2501"/>
      <c r="AN139" s="2501"/>
      <c r="AO139" s="2501"/>
      <c r="AP139" s="2501"/>
      <c r="AQ139" s="2501"/>
      <c r="AR139" s="2501"/>
      <c r="AS139" s="2501"/>
      <c r="AT139" s="2501"/>
      <c r="AU139" s="2501"/>
      <c r="AV139" s="2501"/>
      <c r="AW139" s="2501"/>
      <c r="AX139" s="2501"/>
      <c r="AY139" s="2501"/>
      <c r="AZ139" s="2501"/>
      <c r="BA139" s="2501"/>
      <c r="BB139" s="2501"/>
      <c r="BC139" s="2501"/>
      <c r="BD139" s="2501"/>
      <c r="BE139" s="2501"/>
      <c r="BF139" s="2501"/>
      <c r="BG139" s="3251"/>
      <c r="BH139" s="3747"/>
      <c r="BI139" s="3748"/>
      <c r="BJ139" s="3749"/>
      <c r="BK139" s="3803"/>
      <c r="BL139" s="3808"/>
      <c r="BM139" s="3809"/>
      <c r="BN139" s="3809"/>
      <c r="BO139" s="3809"/>
      <c r="BP139" s="3809"/>
      <c r="BQ139" s="3809"/>
      <c r="BR139" s="3809"/>
      <c r="BS139" s="3810"/>
    </row>
    <row r="140" spans="2:74" s="40" customFormat="1" ht="15" customHeight="1">
      <c r="B140" s="3213"/>
      <c r="C140" s="3180"/>
      <c r="D140" s="3181"/>
      <c r="E140" s="3182"/>
      <c r="F140" s="3221"/>
      <c r="G140" s="3222"/>
      <c r="H140" s="3222"/>
      <c r="I140" s="3222"/>
      <c r="J140" s="3223"/>
      <c r="K140" s="2497"/>
      <c r="L140" s="2498"/>
      <c r="M140" s="2498"/>
      <c r="N140" s="2498"/>
      <c r="O140" s="2499"/>
      <c r="P140" s="3175"/>
      <c r="Q140" s="3175"/>
      <c r="R140" s="3180"/>
      <c r="S140" s="3181"/>
      <c r="T140" s="3182"/>
      <c r="U140" s="3333"/>
      <c r="V140" s="3334"/>
      <c r="W140" s="3344" t="s">
        <v>1154</v>
      </c>
      <c r="X140" s="3345"/>
      <c r="Y140" s="3345"/>
      <c r="Z140" s="3346"/>
      <c r="AA140" s="3347" t="s">
        <v>1155</v>
      </c>
      <c r="AB140" s="3348"/>
      <c r="AC140" s="3198" t="s">
        <v>1225</v>
      </c>
      <c r="AD140" s="3811"/>
      <c r="AE140" s="3356" t="s">
        <v>1157</v>
      </c>
      <c r="AF140" s="2952"/>
      <c r="AG140" s="2952"/>
      <c r="AH140" s="2952"/>
      <c r="AI140" s="2952"/>
      <c r="AJ140" s="2952"/>
      <c r="AK140" s="2952"/>
      <c r="AL140" s="2953"/>
      <c r="AM140" s="2951" t="s">
        <v>1158</v>
      </c>
      <c r="AN140" s="2952"/>
      <c r="AO140" s="2952"/>
      <c r="AP140" s="2952"/>
      <c r="AQ140" s="2952"/>
      <c r="AR140" s="2952"/>
      <c r="AS140" s="2952"/>
      <c r="AT140" s="2952"/>
      <c r="AU140" s="2952"/>
      <c r="AV140" s="2952"/>
      <c r="AW140" s="2952"/>
      <c r="AX140" s="2952"/>
      <c r="AY140" s="2952"/>
      <c r="AZ140" s="2952"/>
      <c r="BA140" s="2952"/>
      <c r="BB140" s="2952"/>
      <c r="BC140" s="2952"/>
      <c r="BD140" s="2953"/>
      <c r="BE140" s="1861" t="s">
        <v>112</v>
      </c>
      <c r="BF140" s="1862"/>
      <c r="BG140" s="3172"/>
      <c r="BH140" s="3814" t="s">
        <v>1159</v>
      </c>
      <c r="BI140" s="3815"/>
      <c r="BJ140" s="3816"/>
      <c r="BK140" s="3803"/>
      <c r="BL140" s="3227" t="s">
        <v>1424</v>
      </c>
      <c r="BM140" s="3228"/>
      <c r="BN140" s="3228"/>
      <c r="BO140" s="3228"/>
      <c r="BP140" s="3228"/>
      <c r="BQ140" s="3228"/>
      <c r="BR140" s="3228"/>
      <c r="BS140" s="3229"/>
    </row>
    <row r="141" spans="2:74" s="40" customFormat="1" ht="15" customHeight="1">
      <c r="B141" s="3213"/>
      <c r="C141" s="3180"/>
      <c r="D141" s="3181"/>
      <c r="E141" s="3182"/>
      <c r="F141" s="3236" t="s">
        <v>1160</v>
      </c>
      <c r="G141" s="3237"/>
      <c r="H141" s="3237"/>
      <c r="I141" s="3240" t="s">
        <v>1161</v>
      </c>
      <c r="J141" s="3241"/>
      <c r="K141" s="2497"/>
      <c r="L141" s="2498"/>
      <c r="M141" s="2498"/>
      <c r="N141" s="2498"/>
      <c r="O141" s="2499"/>
      <c r="P141" s="3175"/>
      <c r="Q141" s="3175"/>
      <c r="R141" s="3180"/>
      <c r="S141" s="3181"/>
      <c r="T141" s="3182"/>
      <c r="U141" s="3333"/>
      <c r="V141" s="3334"/>
      <c r="W141" s="3198" t="s">
        <v>1226</v>
      </c>
      <c r="X141" s="3200"/>
      <c r="Y141" s="3198" t="s">
        <v>1163</v>
      </c>
      <c r="Z141" s="3200"/>
      <c r="AA141" s="3349"/>
      <c r="AB141" s="3350"/>
      <c r="AC141" s="3180"/>
      <c r="AD141" s="3812"/>
      <c r="AE141" s="3799" t="s">
        <v>1164</v>
      </c>
      <c r="AF141" s="3800"/>
      <c r="AG141" s="3800"/>
      <c r="AH141" s="3801"/>
      <c r="AI141" s="3802" t="s">
        <v>1227</v>
      </c>
      <c r="AJ141" s="3800"/>
      <c r="AK141" s="3800"/>
      <c r="AL141" s="3801"/>
      <c r="AM141" s="3820" t="s">
        <v>1166</v>
      </c>
      <c r="AN141" s="3821"/>
      <c r="AO141" s="3822"/>
      <c r="AP141" s="3820" t="s">
        <v>1167</v>
      </c>
      <c r="AQ141" s="3821"/>
      <c r="AR141" s="3822"/>
      <c r="AS141" s="3195" t="s">
        <v>1168</v>
      </c>
      <c r="AT141" s="3196"/>
      <c r="AU141" s="3197"/>
      <c r="AV141" s="3195" t="s">
        <v>1169</v>
      </c>
      <c r="AW141" s="3196"/>
      <c r="AX141" s="3197"/>
      <c r="AY141" s="3195" t="s">
        <v>1170</v>
      </c>
      <c r="AZ141" s="3196"/>
      <c r="BA141" s="3197"/>
      <c r="BB141" s="3198" t="s">
        <v>1171</v>
      </c>
      <c r="BC141" s="3199"/>
      <c r="BD141" s="3200"/>
      <c r="BE141" s="1851"/>
      <c r="BF141" s="1852"/>
      <c r="BG141" s="3173"/>
      <c r="BH141" s="3817"/>
      <c r="BI141" s="3818"/>
      <c r="BJ141" s="3819"/>
      <c r="BK141" s="3803"/>
      <c r="BL141" s="3230"/>
      <c r="BM141" s="3231"/>
      <c r="BN141" s="3231"/>
      <c r="BO141" s="3231"/>
      <c r="BP141" s="3231"/>
      <c r="BQ141" s="3231"/>
      <c r="BR141" s="3231"/>
      <c r="BS141" s="3232"/>
    </row>
    <row r="142" spans="2:74" s="40" customFormat="1" ht="15" customHeight="1">
      <c r="B142" s="3213"/>
      <c r="C142" s="3180"/>
      <c r="D142" s="3181"/>
      <c r="E142" s="3182"/>
      <c r="F142" s="3236"/>
      <c r="G142" s="3237"/>
      <c r="H142" s="3237"/>
      <c r="I142" s="3240"/>
      <c r="J142" s="3241"/>
      <c r="K142" s="2497"/>
      <c r="L142" s="2498"/>
      <c r="M142" s="2498"/>
      <c r="N142" s="2498"/>
      <c r="O142" s="2499"/>
      <c r="P142" s="3175"/>
      <c r="Q142" s="3175"/>
      <c r="R142" s="3180"/>
      <c r="S142" s="3181"/>
      <c r="T142" s="3182"/>
      <c r="U142" s="3333"/>
      <c r="V142" s="3334"/>
      <c r="W142" s="3180"/>
      <c r="X142" s="3182"/>
      <c r="Y142" s="3180"/>
      <c r="Z142" s="3182"/>
      <c r="AA142" s="3349"/>
      <c r="AB142" s="3350"/>
      <c r="AC142" s="3180"/>
      <c r="AD142" s="3812"/>
      <c r="AE142" s="3826"/>
      <c r="AF142" s="3827"/>
      <c r="AG142" s="3827"/>
      <c r="AH142" s="3828"/>
      <c r="AI142" s="3829" t="s">
        <v>1228</v>
      </c>
      <c r="AJ142" s="3827"/>
      <c r="AK142" s="3827"/>
      <c r="AL142" s="3828"/>
      <c r="AM142" s="3830" t="s">
        <v>1173</v>
      </c>
      <c r="AN142" s="3831"/>
      <c r="AO142" s="3832"/>
      <c r="AP142" s="3830" t="s">
        <v>1174</v>
      </c>
      <c r="AQ142" s="3831"/>
      <c r="AR142" s="3832"/>
      <c r="AS142" s="3267" t="s">
        <v>1175</v>
      </c>
      <c r="AT142" s="3268"/>
      <c r="AU142" s="3269"/>
      <c r="AV142" s="3270" t="s">
        <v>1176</v>
      </c>
      <c r="AW142" s="3271"/>
      <c r="AX142" s="3272"/>
      <c r="AY142" s="3267" t="s">
        <v>1177</v>
      </c>
      <c r="AZ142" s="3268"/>
      <c r="BA142" s="3269"/>
      <c r="BB142" s="3180"/>
      <c r="BC142" s="3181"/>
      <c r="BD142" s="3182"/>
      <c r="BE142" s="1851"/>
      <c r="BF142" s="1852"/>
      <c r="BG142" s="3173"/>
      <c r="BH142" s="3276" t="s">
        <v>1178</v>
      </c>
      <c r="BI142" s="3277"/>
      <c r="BJ142" s="3278"/>
      <c r="BK142" s="3803"/>
      <c r="BL142" s="3230"/>
      <c r="BM142" s="3231"/>
      <c r="BN142" s="3231"/>
      <c r="BO142" s="3231"/>
      <c r="BP142" s="3231"/>
      <c r="BQ142" s="3231"/>
      <c r="BR142" s="3231"/>
      <c r="BS142" s="3232"/>
    </row>
    <row r="143" spans="2:74" s="40" customFormat="1" ht="15" customHeight="1" thickBot="1">
      <c r="B143" s="3214"/>
      <c r="C143" s="3215"/>
      <c r="D143" s="3216"/>
      <c r="E143" s="3217"/>
      <c r="F143" s="3238"/>
      <c r="G143" s="3239"/>
      <c r="H143" s="3239"/>
      <c r="I143" s="3242"/>
      <c r="J143" s="3243"/>
      <c r="K143" s="2948"/>
      <c r="L143" s="2949"/>
      <c r="M143" s="2949"/>
      <c r="N143" s="2949"/>
      <c r="O143" s="2950"/>
      <c r="P143" s="3176"/>
      <c r="Q143" s="3176"/>
      <c r="R143" s="3215"/>
      <c r="S143" s="3216"/>
      <c r="T143" s="3217"/>
      <c r="U143" s="3335"/>
      <c r="V143" s="3336"/>
      <c r="W143" s="3215"/>
      <c r="X143" s="3217"/>
      <c r="Y143" s="3215"/>
      <c r="Z143" s="3217"/>
      <c r="AA143" s="3351"/>
      <c r="AB143" s="3352"/>
      <c r="AC143" s="3215"/>
      <c r="AD143" s="3813"/>
      <c r="AE143" s="899" t="s">
        <v>45</v>
      </c>
      <c r="AF143" s="3357" t="s">
        <v>1179</v>
      </c>
      <c r="AG143" s="3357"/>
      <c r="AH143" s="900" t="s">
        <v>14</v>
      </c>
      <c r="AI143" s="901" t="s">
        <v>45</v>
      </c>
      <c r="AJ143" s="3357" t="s">
        <v>1179</v>
      </c>
      <c r="AK143" s="3357"/>
      <c r="AL143" s="902" t="s">
        <v>14</v>
      </c>
      <c r="AM143" s="3358"/>
      <c r="AN143" s="3359"/>
      <c r="AO143" s="3360"/>
      <c r="AP143" s="3358" t="s">
        <v>1180</v>
      </c>
      <c r="AQ143" s="3359"/>
      <c r="AR143" s="3360"/>
      <c r="AS143" s="3186" t="s">
        <v>1181</v>
      </c>
      <c r="AT143" s="3187"/>
      <c r="AU143" s="3188"/>
      <c r="AV143" s="3189" t="s">
        <v>1182</v>
      </c>
      <c r="AW143" s="3190"/>
      <c r="AX143" s="3191"/>
      <c r="AY143" s="3189" t="s">
        <v>1183</v>
      </c>
      <c r="AZ143" s="3190"/>
      <c r="BA143" s="3191"/>
      <c r="BB143" s="2948"/>
      <c r="BC143" s="2949"/>
      <c r="BD143" s="2950"/>
      <c r="BE143" s="3192" t="s">
        <v>1184</v>
      </c>
      <c r="BF143" s="3193"/>
      <c r="BG143" s="3194"/>
      <c r="BH143" s="3823"/>
      <c r="BI143" s="3824"/>
      <c r="BJ143" s="3825"/>
      <c r="BK143" s="3804"/>
      <c r="BL143" s="3233"/>
      <c r="BM143" s="3234"/>
      <c r="BN143" s="3234"/>
      <c r="BO143" s="3234"/>
      <c r="BP143" s="3234"/>
      <c r="BQ143" s="3234"/>
      <c r="BR143" s="3234"/>
      <c r="BS143" s="3235"/>
    </row>
    <row r="144" spans="2:74" s="40" customFormat="1" ht="14.1" customHeight="1" thickTop="1">
      <c r="B144" s="3408">
        <v>28</v>
      </c>
      <c r="C144" s="3411"/>
      <c r="D144" s="3412"/>
      <c r="E144" s="3413"/>
      <c r="F144" s="3420"/>
      <c r="G144" s="3421"/>
      <c r="H144" s="3421"/>
      <c r="I144" s="3421"/>
      <c r="J144" s="3422"/>
      <c r="K144" s="3802"/>
      <c r="L144" s="3800"/>
      <c r="M144" s="3800"/>
      <c r="N144" s="3800"/>
      <c r="O144" s="3801"/>
      <c r="P144" s="2494"/>
      <c r="Q144" s="3438"/>
      <c r="R144" s="3881"/>
      <c r="S144" s="3882"/>
      <c r="T144" s="3883"/>
      <c r="U144" s="3529"/>
      <c r="V144" s="3530"/>
      <c r="W144" s="3535"/>
      <c r="X144" s="3564"/>
      <c r="Y144" s="3539"/>
      <c r="Z144" s="3541" t="s">
        <v>76</v>
      </c>
      <c r="AA144" s="3543"/>
      <c r="AB144" s="3541" t="s">
        <v>76</v>
      </c>
      <c r="AC144" s="2494"/>
      <c r="AD144" s="3541" t="s">
        <v>76</v>
      </c>
      <c r="AE144" s="3979"/>
      <c r="AF144" s="3980"/>
      <c r="AG144" s="3980"/>
      <c r="AH144" s="3981"/>
      <c r="AI144" s="3982"/>
      <c r="AJ144" s="3980"/>
      <c r="AK144" s="3980"/>
      <c r="AL144" s="3981"/>
      <c r="AM144" s="3983"/>
      <c r="AN144" s="3984"/>
      <c r="AO144" s="3985"/>
      <c r="AP144" s="3986"/>
      <c r="AQ144" s="3987"/>
      <c r="AR144" s="3988"/>
      <c r="AS144" s="3995"/>
      <c r="AT144" s="3996"/>
      <c r="AU144" s="3997"/>
      <c r="AV144" s="3995"/>
      <c r="AW144" s="3996"/>
      <c r="AX144" s="3997"/>
      <c r="AY144" s="3995"/>
      <c r="AZ144" s="3996"/>
      <c r="BA144" s="3997"/>
      <c r="BB144" s="3850">
        <f>SUM(AM144:BA146)</f>
        <v>0</v>
      </c>
      <c r="BC144" s="3851"/>
      <c r="BD144" s="3974"/>
      <c r="BE144" s="3850" t="str">
        <f>IF(AI144+BB144=0,"",AI144+BB144)</f>
        <v/>
      </c>
      <c r="BF144" s="3851"/>
      <c r="BG144" s="3852"/>
      <c r="BH144" s="3975"/>
      <c r="BI144" s="3976"/>
      <c r="BJ144" s="3977"/>
      <c r="BK144" s="3978"/>
      <c r="BL144" s="3968"/>
      <c r="BM144" s="3969"/>
      <c r="BN144" s="3969"/>
      <c r="BO144" s="3969"/>
      <c r="BP144" s="3969"/>
      <c r="BQ144" s="3969"/>
      <c r="BR144" s="3969"/>
      <c r="BS144" s="3970"/>
    </row>
    <row r="145" spans="2:71" s="40" customFormat="1" ht="14.1" customHeight="1">
      <c r="B145" s="3409"/>
      <c r="C145" s="3414"/>
      <c r="D145" s="3415"/>
      <c r="E145" s="3416"/>
      <c r="F145" s="3423"/>
      <c r="G145" s="3424"/>
      <c r="H145" s="3424"/>
      <c r="I145" s="3424"/>
      <c r="J145" s="3425"/>
      <c r="K145" s="3890"/>
      <c r="L145" s="2381"/>
      <c r="M145" s="2381"/>
      <c r="N145" s="2381"/>
      <c r="O145" s="3891"/>
      <c r="P145" s="2497"/>
      <c r="Q145" s="3439"/>
      <c r="R145" s="3881"/>
      <c r="S145" s="3882"/>
      <c r="T145" s="3883"/>
      <c r="U145" s="3531"/>
      <c r="V145" s="3532"/>
      <c r="W145" s="3537"/>
      <c r="X145" s="3565"/>
      <c r="Y145" s="3540"/>
      <c r="Z145" s="3542"/>
      <c r="AA145" s="3544"/>
      <c r="AB145" s="3542"/>
      <c r="AC145" s="2497"/>
      <c r="AD145" s="3542"/>
      <c r="AE145" s="3520"/>
      <c r="AF145" s="3521"/>
      <c r="AG145" s="3521"/>
      <c r="AH145" s="3525"/>
      <c r="AI145" s="3524"/>
      <c r="AJ145" s="3521"/>
      <c r="AK145" s="3521"/>
      <c r="AL145" s="3525"/>
      <c r="AM145" s="3830"/>
      <c r="AN145" s="3831"/>
      <c r="AO145" s="3832"/>
      <c r="AP145" s="3830"/>
      <c r="AQ145" s="3831"/>
      <c r="AR145" s="3832"/>
      <c r="AS145" s="3992"/>
      <c r="AT145" s="3993"/>
      <c r="AU145" s="3994"/>
      <c r="AV145" s="3992"/>
      <c r="AW145" s="3993"/>
      <c r="AX145" s="3994"/>
      <c r="AY145" s="3992"/>
      <c r="AZ145" s="3993"/>
      <c r="BA145" s="3994"/>
      <c r="BB145" s="3784"/>
      <c r="BC145" s="3785"/>
      <c r="BD145" s="3786"/>
      <c r="BE145" s="3784"/>
      <c r="BF145" s="3785"/>
      <c r="BG145" s="3788"/>
      <c r="BH145" s="3907"/>
      <c r="BI145" s="3908"/>
      <c r="BJ145" s="3909"/>
      <c r="BK145" s="3365"/>
      <c r="BL145" s="3913"/>
      <c r="BM145" s="3914"/>
      <c r="BN145" s="3914"/>
      <c r="BO145" s="3914"/>
      <c r="BP145" s="3914"/>
      <c r="BQ145" s="3914"/>
      <c r="BR145" s="3914"/>
      <c r="BS145" s="3915"/>
    </row>
    <row r="146" spans="2:71" s="40" customFormat="1" ht="14.1" customHeight="1">
      <c r="B146" s="3410"/>
      <c r="C146" s="3417"/>
      <c r="D146" s="3418"/>
      <c r="E146" s="3419"/>
      <c r="F146" s="3297"/>
      <c r="G146" s="3298"/>
      <c r="H146" s="3298"/>
      <c r="I146" s="3934"/>
      <c r="J146" s="3935"/>
      <c r="K146" s="3892"/>
      <c r="L146" s="2399"/>
      <c r="M146" s="2399"/>
      <c r="N146" s="2399"/>
      <c r="O146" s="3893"/>
      <c r="P146" s="2500"/>
      <c r="Q146" s="3549"/>
      <c r="R146" s="3931"/>
      <c r="S146" s="3932"/>
      <c r="T146" s="3933"/>
      <c r="U146" s="3553"/>
      <c r="V146" s="3554"/>
      <c r="W146" s="3550"/>
      <c r="X146" s="3551"/>
      <c r="Y146" s="930"/>
      <c r="Z146" s="931" t="s">
        <v>21</v>
      </c>
      <c r="AA146" s="932"/>
      <c r="AB146" s="931" t="s">
        <v>21</v>
      </c>
      <c r="AC146" s="932"/>
      <c r="AD146" s="931" t="s">
        <v>21</v>
      </c>
      <c r="AE146" s="933" t="s">
        <v>45</v>
      </c>
      <c r="AF146" s="3304"/>
      <c r="AG146" s="3304"/>
      <c r="AH146" s="934" t="s">
        <v>14</v>
      </c>
      <c r="AI146" s="935" t="s">
        <v>45</v>
      </c>
      <c r="AJ146" s="3304"/>
      <c r="AK146" s="3304"/>
      <c r="AL146" s="936" t="s">
        <v>14</v>
      </c>
      <c r="AM146" s="3301"/>
      <c r="AN146" s="3302"/>
      <c r="AO146" s="3303"/>
      <c r="AP146" s="3301"/>
      <c r="AQ146" s="3302"/>
      <c r="AR146" s="3303"/>
      <c r="AS146" s="3708"/>
      <c r="AT146" s="3709"/>
      <c r="AU146" s="3710"/>
      <c r="AV146" s="3708"/>
      <c r="AW146" s="3709"/>
      <c r="AX146" s="3710"/>
      <c r="AY146" s="3708"/>
      <c r="AZ146" s="3709"/>
      <c r="BA146" s="3710"/>
      <c r="BB146" s="3767"/>
      <c r="BC146" s="3768"/>
      <c r="BD146" s="3787"/>
      <c r="BE146" s="3767"/>
      <c r="BF146" s="3768"/>
      <c r="BG146" s="3769"/>
      <c r="BH146" s="3925"/>
      <c r="BI146" s="3926"/>
      <c r="BJ146" s="3927"/>
      <c r="BK146" s="3366"/>
      <c r="BL146" s="3928"/>
      <c r="BM146" s="3929"/>
      <c r="BN146" s="3929"/>
      <c r="BO146" s="3929"/>
      <c r="BP146" s="3929"/>
      <c r="BQ146" s="3929"/>
      <c r="BR146" s="3929"/>
      <c r="BS146" s="3930"/>
    </row>
    <row r="147" spans="2:71" s="40" customFormat="1" ht="14.1" customHeight="1">
      <c r="B147" s="3408">
        <v>29</v>
      </c>
      <c r="C147" s="3411"/>
      <c r="D147" s="3412"/>
      <c r="E147" s="3413"/>
      <c r="F147" s="3420"/>
      <c r="G147" s="3421"/>
      <c r="H147" s="3421"/>
      <c r="I147" s="3421"/>
      <c r="J147" s="3422"/>
      <c r="K147" s="3802"/>
      <c r="L147" s="3800"/>
      <c r="M147" s="3800"/>
      <c r="N147" s="3800"/>
      <c r="O147" s="3801"/>
      <c r="P147" s="2494"/>
      <c r="Q147" s="3438"/>
      <c r="R147" s="3881"/>
      <c r="S147" s="3882"/>
      <c r="T147" s="3883"/>
      <c r="U147" s="3529"/>
      <c r="V147" s="3530"/>
      <c r="W147" s="3535"/>
      <c r="X147" s="3564"/>
      <c r="Y147" s="3539"/>
      <c r="Z147" s="3541" t="s">
        <v>76</v>
      </c>
      <c r="AA147" s="3543"/>
      <c r="AB147" s="3541" t="s">
        <v>76</v>
      </c>
      <c r="AC147" s="2494"/>
      <c r="AD147" s="3541" t="s">
        <v>76</v>
      </c>
      <c r="AE147" s="3518"/>
      <c r="AF147" s="3519"/>
      <c r="AG147" s="3519"/>
      <c r="AH147" s="3523"/>
      <c r="AI147" s="3522"/>
      <c r="AJ147" s="3519"/>
      <c r="AK147" s="3519"/>
      <c r="AL147" s="3523"/>
      <c r="AM147" s="3875"/>
      <c r="AN147" s="3876"/>
      <c r="AO147" s="3877"/>
      <c r="AP147" s="3820"/>
      <c r="AQ147" s="3821"/>
      <c r="AR147" s="3822"/>
      <c r="AS147" s="3711"/>
      <c r="AT147" s="3712"/>
      <c r="AU147" s="3713"/>
      <c r="AV147" s="3711"/>
      <c r="AW147" s="3712"/>
      <c r="AX147" s="3713"/>
      <c r="AY147" s="3711"/>
      <c r="AZ147" s="3712"/>
      <c r="BA147" s="3713"/>
      <c r="BB147" s="3764">
        <f>SUM(AM147:BA149)</f>
        <v>0</v>
      </c>
      <c r="BC147" s="3765"/>
      <c r="BD147" s="3783"/>
      <c r="BE147" s="3764" t="str">
        <f>IF(AI147+BB147=0,"",AI147+BB147)</f>
        <v/>
      </c>
      <c r="BF147" s="3765"/>
      <c r="BG147" s="3766"/>
      <c r="BH147" s="3904"/>
      <c r="BI147" s="3905"/>
      <c r="BJ147" s="3906"/>
      <c r="BK147" s="3364"/>
      <c r="BL147" s="3910"/>
      <c r="BM147" s="3911"/>
      <c r="BN147" s="3911"/>
      <c r="BO147" s="3911"/>
      <c r="BP147" s="3911"/>
      <c r="BQ147" s="3911"/>
      <c r="BR147" s="3911"/>
      <c r="BS147" s="3912"/>
    </row>
    <row r="148" spans="2:71" s="40" customFormat="1" ht="14.1" customHeight="1">
      <c r="B148" s="3409"/>
      <c r="C148" s="3414"/>
      <c r="D148" s="3415"/>
      <c r="E148" s="3416"/>
      <c r="F148" s="3423"/>
      <c r="G148" s="3424"/>
      <c r="H148" s="3424"/>
      <c r="I148" s="3424"/>
      <c r="J148" s="3425"/>
      <c r="K148" s="3890"/>
      <c r="L148" s="2381"/>
      <c r="M148" s="2381"/>
      <c r="N148" s="2381"/>
      <c r="O148" s="3891"/>
      <c r="P148" s="2497"/>
      <c r="Q148" s="3439"/>
      <c r="R148" s="3881"/>
      <c r="S148" s="3882"/>
      <c r="T148" s="3883"/>
      <c r="U148" s="3531"/>
      <c r="V148" s="3532"/>
      <c r="W148" s="3537"/>
      <c r="X148" s="3565"/>
      <c r="Y148" s="3540"/>
      <c r="Z148" s="3542"/>
      <c r="AA148" s="3544"/>
      <c r="AB148" s="3542"/>
      <c r="AC148" s="2497"/>
      <c r="AD148" s="3542"/>
      <c r="AE148" s="3520"/>
      <c r="AF148" s="3521"/>
      <c r="AG148" s="3521"/>
      <c r="AH148" s="3525"/>
      <c r="AI148" s="3524"/>
      <c r="AJ148" s="3521"/>
      <c r="AK148" s="3521"/>
      <c r="AL148" s="3525"/>
      <c r="AM148" s="3830"/>
      <c r="AN148" s="3831"/>
      <c r="AO148" s="3832"/>
      <c r="AP148" s="3830"/>
      <c r="AQ148" s="3831"/>
      <c r="AR148" s="3832"/>
      <c r="AS148" s="3992"/>
      <c r="AT148" s="3993"/>
      <c r="AU148" s="3994"/>
      <c r="AV148" s="3992"/>
      <c r="AW148" s="3993"/>
      <c r="AX148" s="3994"/>
      <c r="AY148" s="3992"/>
      <c r="AZ148" s="3993"/>
      <c r="BA148" s="3994"/>
      <c r="BB148" s="3784"/>
      <c r="BC148" s="3785"/>
      <c r="BD148" s="3786"/>
      <c r="BE148" s="3784"/>
      <c r="BF148" s="3785"/>
      <c r="BG148" s="3788"/>
      <c r="BH148" s="3907"/>
      <c r="BI148" s="3908"/>
      <c r="BJ148" s="3909"/>
      <c r="BK148" s="3365"/>
      <c r="BL148" s="3913"/>
      <c r="BM148" s="3914"/>
      <c r="BN148" s="3914"/>
      <c r="BO148" s="3914"/>
      <c r="BP148" s="3914"/>
      <c r="BQ148" s="3914"/>
      <c r="BR148" s="3914"/>
      <c r="BS148" s="3915"/>
    </row>
    <row r="149" spans="2:71" s="40" customFormat="1" ht="14.1" customHeight="1">
      <c r="B149" s="3410"/>
      <c r="C149" s="3417"/>
      <c r="D149" s="3418"/>
      <c r="E149" s="3419"/>
      <c r="F149" s="3297"/>
      <c r="G149" s="3298"/>
      <c r="H149" s="3298"/>
      <c r="I149" s="3934"/>
      <c r="J149" s="3935"/>
      <c r="K149" s="3892"/>
      <c r="L149" s="2399"/>
      <c r="M149" s="2399"/>
      <c r="N149" s="2399"/>
      <c r="O149" s="3893"/>
      <c r="P149" s="2500"/>
      <c r="Q149" s="3549"/>
      <c r="R149" s="3931"/>
      <c r="S149" s="3932"/>
      <c r="T149" s="3933"/>
      <c r="U149" s="3553"/>
      <c r="V149" s="3554"/>
      <c r="W149" s="3550"/>
      <c r="X149" s="3551"/>
      <c r="Y149" s="930"/>
      <c r="Z149" s="931" t="s">
        <v>21</v>
      </c>
      <c r="AA149" s="932"/>
      <c r="AB149" s="931" t="s">
        <v>21</v>
      </c>
      <c r="AC149" s="932"/>
      <c r="AD149" s="931" t="s">
        <v>21</v>
      </c>
      <c r="AE149" s="933" t="s">
        <v>45</v>
      </c>
      <c r="AF149" s="3304"/>
      <c r="AG149" s="3304"/>
      <c r="AH149" s="934" t="s">
        <v>14</v>
      </c>
      <c r="AI149" s="935" t="s">
        <v>45</v>
      </c>
      <c r="AJ149" s="3304"/>
      <c r="AK149" s="3304"/>
      <c r="AL149" s="936" t="s">
        <v>14</v>
      </c>
      <c r="AM149" s="3301"/>
      <c r="AN149" s="3302"/>
      <c r="AO149" s="3303"/>
      <c r="AP149" s="3301"/>
      <c r="AQ149" s="3302"/>
      <c r="AR149" s="3303"/>
      <c r="AS149" s="3708"/>
      <c r="AT149" s="3709"/>
      <c r="AU149" s="3710"/>
      <c r="AV149" s="3708"/>
      <c r="AW149" s="3709"/>
      <c r="AX149" s="3710"/>
      <c r="AY149" s="3708"/>
      <c r="AZ149" s="3709"/>
      <c r="BA149" s="3710"/>
      <c r="BB149" s="3767"/>
      <c r="BC149" s="3768"/>
      <c r="BD149" s="3787"/>
      <c r="BE149" s="3767"/>
      <c r="BF149" s="3768"/>
      <c r="BG149" s="3769"/>
      <c r="BH149" s="3925"/>
      <c r="BI149" s="3926"/>
      <c r="BJ149" s="3927"/>
      <c r="BK149" s="3366"/>
      <c r="BL149" s="3928"/>
      <c r="BM149" s="3929"/>
      <c r="BN149" s="3929"/>
      <c r="BO149" s="3929"/>
      <c r="BP149" s="3929"/>
      <c r="BQ149" s="3929"/>
      <c r="BR149" s="3929"/>
      <c r="BS149" s="3930"/>
    </row>
    <row r="150" spans="2:71" s="40" customFormat="1" ht="14.1" customHeight="1">
      <c r="B150" s="3408">
        <v>30</v>
      </c>
      <c r="C150" s="3411"/>
      <c r="D150" s="3412"/>
      <c r="E150" s="3413"/>
      <c r="F150" s="3420"/>
      <c r="G150" s="3421"/>
      <c r="H150" s="3421"/>
      <c r="I150" s="3421"/>
      <c r="J150" s="3422"/>
      <c r="K150" s="3802"/>
      <c r="L150" s="3800"/>
      <c r="M150" s="3800"/>
      <c r="N150" s="3800"/>
      <c r="O150" s="3801"/>
      <c r="P150" s="2494"/>
      <c r="Q150" s="3438"/>
      <c r="R150" s="3881"/>
      <c r="S150" s="3882"/>
      <c r="T150" s="3883"/>
      <c r="U150" s="3529"/>
      <c r="V150" s="3530"/>
      <c r="W150" s="3535"/>
      <c r="X150" s="3564"/>
      <c r="Y150" s="3539"/>
      <c r="Z150" s="3541" t="s">
        <v>76</v>
      </c>
      <c r="AA150" s="3543"/>
      <c r="AB150" s="3541" t="s">
        <v>76</v>
      </c>
      <c r="AC150" s="2494"/>
      <c r="AD150" s="3541" t="s">
        <v>76</v>
      </c>
      <c r="AE150" s="3518"/>
      <c r="AF150" s="3519"/>
      <c r="AG150" s="3519"/>
      <c r="AH150" s="3523"/>
      <c r="AI150" s="3522"/>
      <c r="AJ150" s="3519"/>
      <c r="AK150" s="3519"/>
      <c r="AL150" s="3523"/>
      <c r="AM150" s="3875"/>
      <c r="AN150" s="3876"/>
      <c r="AO150" s="3877"/>
      <c r="AP150" s="3820"/>
      <c r="AQ150" s="3821"/>
      <c r="AR150" s="3822"/>
      <c r="AS150" s="3711"/>
      <c r="AT150" s="3712"/>
      <c r="AU150" s="3713"/>
      <c r="AV150" s="3711"/>
      <c r="AW150" s="3712"/>
      <c r="AX150" s="3713"/>
      <c r="AY150" s="3711"/>
      <c r="AZ150" s="3712"/>
      <c r="BA150" s="3713"/>
      <c r="BB150" s="3764">
        <f>SUM(AM150:BA152)</f>
        <v>0</v>
      </c>
      <c r="BC150" s="3765"/>
      <c r="BD150" s="3783"/>
      <c r="BE150" s="3764" t="str">
        <f>IF(AI150+BB150=0,"",AI150+BB150)</f>
        <v/>
      </c>
      <c r="BF150" s="3765"/>
      <c r="BG150" s="3766"/>
      <c r="BH150" s="3904"/>
      <c r="BI150" s="3905"/>
      <c r="BJ150" s="3906"/>
      <c r="BK150" s="3364"/>
      <c r="BL150" s="3910"/>
      <c r="BM150" s="3911"/>
      <c r="BN150" s="3911"/>
      <c r="BO150" s="3911"/>
      <c r="BP150" s="3911"/>
      <c r="BQ150" s="3911"/>
      <c r="BR150" s="3911"/>
      <c r="BS150" s="3912"/>
    </row>
    <row r="151" spans="2:71" s="40" customFormat="1" ht="14.1" customHeight="1">
      <c r="B151" s="3409"/>
      <c r="C151" s="3414"/>
      <c r="D151" s="3415"/>
      <c r="E151" s="3416"/>
      <c r="F151" s="3423"/>
      <c r="G151" s="3424"/>
      <c r="H151" s="3424"/>
      <c r="I151" s="3424"/>
      <c r="J151" s="3425"/>
      <c r="K151" s="3890"/>
      <c r="L151" s="2381"/>
      <c r="M151" s="2381"/>
      <c r="N151" s="2381"/>
      <c r="O151" s="3891"/>
      <c r="P151" s="2497"/>
      <c r="Q151" s="3439"/>
      <c r="R151" s="3881"/>
      <c r="S151" s="3882"/>
      <c r="T151" s="3883"/>
      <c r="U151" s="3531"/>
      <c r="V151" s="3532"/>
      <c r="W151" s="3537"/>
      <c r="X151" s="3565"/>
      <c r="Y151" s="3540"/>
      <c r="Z151" s="3542"/>
      <c r="AA151" s="3544"/>
      <c r="AB151" s="3542"/>
      <c r="AC151" s="2497"/>
      <c r="AD151" s="3542"/>
      <c r="AE151" s="3520"/>
      <c r="AF151" s="3521"/>
      <c r="AG151" s="3521"/>
      <c r="AH151" s="3525"/>
      <c r="AI151" s="3524"/>
      <c r="AJ151" s="3521"/>
      <c r="AK151" s="3521"/>
      <c r="AL151" s="3525"/>
      <c r="AM151" s="3830"/>
      <c r="AN151" s="3831"/>
      <c r="AO151" s="3832"/>
      <c r="AP151" s="3830"/>
      <c r="AQ151" s="3831"/>
      <c r="AR151" s="3832"/>
      <c r="AS151" s="3992"/>
      <c r="AT151" s="3993"/>
      <c r="AU151" s="3994"/>
      <c r="AV151" s="3992"/>
      <c r="AW151" s="3993"/>
      <c r="AX151" s="3994"/>
      <c r="AY151" s="3992"/>
      <c r="AZ151" s="3993"/>
      <c r="BA151" s="3994"/>
      <c r="BB151" s="3784"/>
      <c r="BC151" s="3785"/>
      <c r="BD151" s="3786"/>
      <c r="BE151" s="3784"/>
      <c r="BF151" s="3785"/>
      <c r="BG151" s="3788"/>
      <c r="BH151" s="3907"/>
      <c r="BI151" s="3908"/>
      <c r="BJ151" s="3909"/>
      <c r="BK151" s="3365"/>
      <c r="BL151" s="3913"/>
      <c r="BM151" s="3914"/>
      <c r="BN151" s="3914"/>
      <c r="BO151" s="3914"/>
      <c r="BP151" s="3914"/>
      <c r="BQ151" s="3914"/>
      <c r="BR151" s="3914"/>
      <c r="BS151" s="3915"/>
    </row>
    <row r="152" spans="2:71" s="40" customFormat="1" ht="14.1" customHeight="1">
      <c r="B152" s="3410"/>
      <c r="C152" s="3417"/>
      <c r="D152" s="3418"/>
      <c r="E152" s="3419"/>
      <c r="F152" s="3297"/>
      <c r="G152" s="3298"/>
      <c r="H152" s="3298"/>
      <c r="I152" s="3934"/>
      <c r="J152" s="3935"/>
      <c r="K152" s="3892"/>
      <c r="L152" s="2399"/>
      <c r="M152" s="2399"/>
      <c r="N152" s="2399"/>
      <c r="O152" s="3893"/>
      <c r="P152" s="2500"/>
      <c r="Q152" s="3549"/>
      <c r="R152" s="3931"/>
      <c r="S152" s="3932"/>
      <c r="T152" s="3933"/>
      <c r="U152" s="3553"/>
      <c r="V152" s="3554"/>
      <c r="W152" s="3550"/>
      <c r="X152" s="3551"/>
      <c r="Y152" s="930"/>
      <c r="Z152" s="931" t="s">
        <v>21</v>
      </c>
      <c r="AA152" s="932"/>
      <c r="AB152" s="931" t="s">
        <v>21</v>
      </c>
      <c r="AC152" s="932"/>
      <c r="AD152" s="931" t="s">
        <v>21</v>
      </c>
      <c r="AE152" s="933" t="s">
        <v>45</v>
      </c>
      <c r="AF152" s="3304"/>
      <c r="AG152" s="3304"/>
      <c r="AH152" s="934" t="s">
        <v>14</v>
      </c>
      <c r="AI152" s="935" t="s">
        <v>45</v>
      </c>
      <c r="AJ152" s="3304"/>
      <c r="AK152" s="3304"/>
      <c r="AL152" s="936" t="s">
        <v>14</v>
      </c>
      <c r="AM152" s="3301"/>
      <c r="AN152" s="3302"/>
      <c r="AO152" s="3303"/>
      <c r="AP152" s="3301"/>
      <c r="AQ152" s="3302"/>
      <c r="AR152" s="3303"/>
      <c r="AS152" s="3708"/>
      <c r="AT152" s="3709"/>
      <c r="AU152" s="3710"/>
      <c r="AV152" s="3708"/>
      <c r="AW152" s="3709"/>
      <c r="AX152" s="3710"/>
      <c r="AY152" s="3708"/>
      <c r="AZ152" s="3709"/>
      <c r="BA152" s="3710"/>
      <c r="BB152" s="3767"/>
      <c r="BC152" s="3768"/>
      <c r="BD152" s="3787"/>
      <c r="BE152" s="3767"/>
      <c r="BF152" s="3768"/>
      <c r="BG152" s="3769"/>
      <c r="BH152" s="3925"/>
      <c r="BI152" s="3926"/>
      <c r="BJ152" s="3927"/>
      <c r="BK152" s="3366"/>
      <c r="BL152" s="3928"/>
      <c r="BM152" s="3929"/>
      <c r="BN152" s="3929"/>
      <c r="BO152" s="3929"/>
      <c r="BP152" s="3929"/>
      <c r="BQ152" s="3929"/>
      <c r="BR152" s="3929"/>
      <c r="BS152" s="3930"/>
    </row>
    <row r="153" spans="2:71" s="40" customFormat="1" ht="14.1" customHeight="1">
      <c r="B153" s="3408">
        <v>31</v>
      </c>
      <c r="C153" s="3411"/>
      <c r="D153" s="3412"/>
      <c r="E153" s="3413"/>
      <c r="F153" s="3420"/>
      <c r="G153" s="3421"/>
      <c r="H153" s="3421"/>
      <c r="I153" s="3421"/>
      <c r="J153" s="3422"/>
      <c r="K153" s="3802"/>
      <c r="L153" s="3800"/>
      <c r="M153" s="3800"/>
      <c r="N153" s="3800"/>
      <c r="O153" s="3801"/>
      <c r="P153" s="2494"/>
      <c r="Q153" s="3438"/>
      <c r="R153" s="3881"/>
      <c r="S153" s="3882"/>
      <c r="T153" s="3883"/>
      <c r="U153" s="3529"/>
      <c r="V153" s="3530"/>
      <c r="W153" s="3535"/>
      <c r="X153" s="3564"/>
      <c r="Y153" s="3539"/>
      <c r="Z153" s="3541" t="s">
        <v>76</v>
      </c>
      <c r="AA153" s="3543"/>
      <c r="AB153" s="3541" t="s">
        <v>76</v>
      </c>
      <c r="AC153" s="2494"/>
      <c r="AD153" s="3541" t="s">
        <v>76</v>
      </c>
      <c r="AE153" s="3518"/>
      <c r="AF153" s="3519"/>
      <c r="AG153" s="3519"/>
      <c r="AH153" s="3523"/>
      <c r="AI153" s="3522"/>
      <c r="AJ153" s="3519"/>
      <c r="AK153" s="3519"/>
      <c r="AL153" s="3523"/>
      <c r="AM153" s="3875"/>
      <c r="AN153" s="3876"/>
      <c r="AO153" s="3877"/>
      <c r="AP153" s="3820"/>
      <c r="AQ153" s="3821"/>
      <c r="AR153" s="3822"/>
      <c r="AS153" s="3711"/>
      <c r="AT153" s="3712"/>
      <c r="AU153" s="3713"/>
      <c r="AV153" s="3711"/>
      <c r="AW153" s="3712"/>
      <c r="AX153" s="3713"/>
      <c r="AY153" s="3711"/>
      <c r="AZ153" s="3712"/>
      <c r="BA153" s="3713"/>
      <c r="BB153" s="3764">
        <f>SUM(AM153:BA155)</f>
        <v>0</v>
      </c>
      <c r="BC153" s="3765"/>
      <c r="BD153" s="3783"/>
      <c r="BE153" s="3764" t="str">
        <f>IF(AI153+BB153=0,"",AI153+BB153)</f>
        <v/>
      </c>
      <c r="BF153" s="3765"/>
      <c r="BG153" s="3766"/>
      <c r="BH153" s="3904"/>
      <c r="BI153" s="3905"/>
      <c r="BJ153" s="3906"/>
      <c r="BK153" s="3364"/>
      <c r="BL153" s="3910"/>
      <c r="BM153" s="3911"/>
      <c r="BN153" s="3911"/>
      <c r="BO153" s="3911"/>
      <c r="BP153" s="3911"/>
      <c r="BQ153" s="3911"/>
      <c r="BR153" s="3911"/>
      <c r="BS153" s="3912"/>
    </row>
    <row r="154" spans="2:71" s="40" customFormat="1" ht="14.1" customHeight="1">
      <c r="B154" s="3409"/>
      <c r="C154" s="3414"/>
      <c r="D154" s="3415"/>
      <c r="E154" s="3416"/>
      <c r="F154" s="3423"/>
      <c r="G154" s="3424"/>
      <c r="H154" s="3424"/>
      <c r="I154" s="3424"/>
      <c r="J154" s="3425"/>
      <c r="K154" s="3890"/>
      <c r="L154" s="2381"/>
      <c r="M154" s="2381"/>
      <c r="N154" s="2381"/>
      <c r="O154" s="3891"/>
      <c r="P154" s="2497"/>
      <c r="Q154" s="3439"/>
      <c r="R154" s="3881"/>
      <c r="S154" s="3882"/>
      <c r="T154" s="3883"/>
      <c r="U154" s="3531"/>
      <c r="V154" s="3532"/>
      <c r="W154" s="3537"/>
      <c r="X154" s="3565"/>
      <c r="Y154" s="3540"/>
      <c r="Z154" s="3542"/>
      <c r="AA154" s="3544"/>
      <c r="AB154" s="3542"/>
      <c r="AC154" s="2497"/>
      <c r="AD154" s="3542"/>
      <c r="AE154" s="3520"/>
      <c r="AF154" s="3521"/>
      <c r="AG154" s="3521"/>
      <c r="AH154" s="3525"/>
      <c r="AI154" s="3524"/>
      <c r="AJ154" s="3521"/>
      <c r="AK154" s="3521"/>
      <c r="AL154" s="3525"/>
      <c r="AM154" s="3830"/>
      <c r="AN154" s="3831"/>
      <c r="AO154" s="3832"/>
      <c r="AP154" s="3830"/>
      <c r="AQ154" s="3831"/>
      <c r="AR154" s="3832"/>
      <c r="AS154" s="3992"/>
      <c r="AT154" s="3993"/>
      <c r="AU154" s="3994"/>
      <c r="AV154" s="3992"/>
      <c r="AW154" s="3993"/>
      <c r="AX154" s="3994"/>
      <c r="AY154" s="3992"/>
      <c r="AZ154" s="3993"/>
      <c r="BA154" s="3994"/>
      <c r="BB154" s="3784"/>
      <c r="BC154" s="3785"/>
      <c r="BD154" s="3786"/>
      <c r="BE154" s="3784"/>
      <c r="BF154" s="3785"/>
      <c r="BG154" s="3788"/>
      <c r="BH154" s="3907"/>
      <c r="BI154" s="3908"/>
      <c r="BJ154" s="3909"/>
      <c r="BK154" s="3365"/>
      <c r="BL154" s="3913"/>
      <c r="BM154" s="3914"/>
      <c r="BN154" s="3914"/>
      <c r="BO154" s="3914"/>
      <c r="BP154" s="3914"/>
      <c r="BQ154" s="3914"/>
      <c r="BR154" s="3914"/>
      <c r="BS154" s="3915"/>
    </row>
    <row r="155" spans="2:71" s="40" customFormat="1" ht="14.1" customHeight="1">
      <c r="B155" s="3410"/>
      <c r="C155" s="3417"/>
      <c r="D155" s="3418"/>
      <c r="E155" s="3419"/>
      <c r="F155" s="3297"/>
      <c r="G155" s="3298"/>
      <c r="H155" s="3298"/>
      <c r="I155" s="3934"/>
      <c r="J155" s="3935"/>
      <c r="K155" s="3892"/>
      <c r="L155" s="2399"/>
      <c r="M155" s="2399"/>
      <c r="N155" s="2399"/>
      <c r="O155" s="3893"/>
      <c r="P155" s="2500"/>
      <c r="Q155" s="3549"/>
      <c r="R155" s="3931"/>
      <c r="S155" s="3932"/>
      <c r="T155" s="3933"/>
      <c r="U155" s="3553"/>
      <c r="V155" s="3554"/>
      <c r="W155" s="3550"/>
      <c r="X155" s="3551"/>
      <c r="Y155" s="930"/>
      <c r="Z155" s="931" t="s">
        <v>21</v>
      </c>
      <c r="AA155" s="932"/>
      <c r="AB155" s="931" t="s">
        <v>21</v>
      </c>
      <c r="AC155" s="932"/>
      <c r="AD155" s="931" t="s">
        <v>21</v>
      </c>
      <c r="AE155" s="933" t="s">
        <v>45</v>
      </c>
      <c r="AF155" s="3304"/>
      <c r="AG155" s="3304"/>
      <c r="AH155" s="934" t="s">
        <v>14</v>
      </c>
      <c r="AI155" s="935" t="s">
        <v>45</v>
      </c>
      <c r="AJ155" s="3304"/>
      <c r="AK155" s="3304"/>
      <c r="AL155" s="936" t="s">
        <v>14</v>
      </c>
      <c r="AM155" s="3301"/>
      <c r="AN155" s="3302"/>
      <c r="AO155" s="3303"/>
      <c r="AP155" s="3301"/>
      <c r="AQ155" s="3302"/>
      <c r="AR155" s="3303"/>
      <c r="AS155" s="3708"/>
      <c r="AT155" s="3709"/>
      <c r="AU155" s="3710"/>
      <c r="AV155" s="3708"/>
      <c r="AW155" s="3709"/>
      <c r="AX155" s="3710"/>
      <c r="AY155" s="3708"/>
      <c r="AZ155" s="3709"/>
      <c r="BA155" s="3710"/>
      <c r="BB155" s="3767"/>
      <c r="BC155" s="3768"/>
      <c r="BD155" s="3787"/>
      <c r="BE155" s="3767"/>
      <c r="BF155" s="3768"/>
      <c r="BG155" s="3769"/>
      <c r="BH155" s="3925"/>
      <c r="BI155" s="3926"/>
      <c r="BJ155" s="3927"/>
      <c r="BK155" s="3366"/>
      <c r="BL155" s="3928"/>
      <c r="BM155" s="3929"/>
      <c r="BN155" s="3929"/>
      <c r="BO155" s="3929"/>
      <c r="BP155" s="3929"/>
      <c r="BQ155" s="3929"/>
      <c r="BR155" s="3929"/>
      <c r="BS155" s="3930"/>
    </row>
    <row r="156" spans="2:71" s="40" customFormat="1" ht="14.1" customHeight="1">
      <c r="B156" s="3408">
        <v>32</v>
      </c>
      <c r="C156" s="3411"/>
      <c r="D156" s="3412"/>
      <c r="E156" s="3413"/>
      <c r="F156" s="3420"/>
      <c r="G156" s="3421"/>
      <c r="H156" s="3421"/>
      <c r="I156" s="3421"/>
      <c r="J156" s="3422"/>
      <c r="K156" s="3802"/>
      <c r="L156" s="3800"/>
      <c r="M156" s="3800"/>
      <c r="N156" s="3800"/>
      <c r="O156" s="3801"/>
      <c r="P156" s="2494"/>
      <c r="Q156" s="3438"/>
      <c r="R156" s="3881"/>
      <c r="S156" s="3882"/>
      <c r="T156" s="3883"/>
      <c r="U156" s="3529"/>
      <c r="V156" s="3530"/>
      <c r="W156" s="3535"/>
      <c r="X156" s="3564"/>
      <c r="Y156" s="3539"/>
      <c r="Z156" s="3541" t="s">
        <v>76</v>
      </c>
      <c r="AA156" s="3543"/>
      <c r="AB156" s="3541" t="s">
        <v>76</v>
      </c>
      <c r="AC156" s="2494"/>
      <c r="AD156" s="3541" t="s">
        <v>76</v>
      </c>
      <c r="AE156" s="3518"/>
      <c r="AF156" s="3519"/>
      <c r="AG156" s="3519"/>
      <c r="AH156" s="3523"/>
      <c r="AI156" s="3522"/>
      <c r="AJ156" s="3519"/>
      <c r="AK156" s="3519"/>
      <c r="AL156" s="3523"/>
      <c r="AM156" s="3875"/>
      <c r="AN156" s="3876"/>
      <c r="AO156" s="3877"/>
      <c r="AP156" s="3820"/>
      <c r="AQ156" s="3821"/>
      <c r="AR156" s="3822"/>
      <c r="AS156" s="3711"/>
      <c r="AT156" s="3712"/>
      <c r="AU156" s="3713"/>
      <c r="AV156" s="3711"/>
      <c r="AW156" s="3712"/>
      <c r="AX156" s="3713"/>
      <c r="AY156" s="3711"/>
      <c r="AZ156" s="3712"/>
      <c r="BA156" s="3713"/>
      <c r="BB156" s="3764">
        <f>SUM(AM156:BA158)</f>
        <v>0</v>
      </c>
      <c r="BC156" s="3765"/>
      <c r="BD156" s="3783"/>
      <c r="BE156" s="3764" t="str">
        <f>IF(AI156+BB156=0,"",AI156+BB156)</f>
        <v/>
      </c>
      <c r="BF156" s="3765"/>
      <c r="BG156" s="3766"/>
      <c r="BH156" s="3904"/>
      <c r="BI156" s="3905"/>
      <c r="BJ156" s="3906"/>
      <c r="BK156" s="3364"/>
      <c r="BL156" s="3910"/>
      <c r="BM156" s="3911"/>
      <c r="BN156" s="3911"/>
      <c r="BO156" s="3911"/>
      <c r="BP156" s="3911"/>
      <c r="BQ156" s="3911"/>
      <c r="BR156" s="3911"/>
      <c r="BS156" s="3912"/>
    </row>
    <row r="157" spans="2:71" s="40" customFormat="1" ht="14.1" customHeight="1">
      <c r="B157" s="3409"/>
      <c r="C157" s="3414"/>
      <c r="D157" s="3415"/>
      <c r="E157" s="3416"/>
      <c r="F157" s="3423"/>
      <c r="G157" s="3424"/>
      <c r="H157" s="3424"/>
      <c r="I157" s="3424"/>
      <c r="J157" s="3425"/>
      <c r="K157" s="3890"/>
      <c r="L157" s="2381"/>
      <c r="M157" s="2381"/>
      <c r="N157" s="2381"/>
      <c r="O157" s="3891"/>
      <c r="P157" s="2497"/>
      <c r="Q157" s="3439"/>
      <c r="R157" s="3881"/>
      <c r="S157" s="3882"/>
      <c r="T157" s="3883"/>
      <c r="U157" s="3531"/>
      <c r="V157" s="3532"/>
      <c r="W157" s="3537"/>
      <c r="X157" s="3565"/>
      <c r="Y157" s="3540"/>
      <c r="Z157" s="3542"/>
      <c r="AA157" s="3544"/>
      <c r="AB157" s="3542"/>
      <c r="AC157" s="2497"/>
      <c r="AD157" s="3542"/>
      <c r="AE157" s="3520"/>
      <c r="AF157" s="3521"/>
      <c r="AG157" s="3521"/>
      <c r="AH157" s="3525"/>
      <c r="AI157" s="3524"/>
      <c r="AJ157" s="3521"/>
      <c r="AK157" s="3521"/>
      <c r="AL157" s="3525"/>
      <c r="AM157" s="3830"/>
      <c r="AN157" s="3831"/>
      <c r="AO157" s="3832"/>
      <c r="AP157" s="3830"/>
      <c r="AQ157" s="3831"/>
      <c r="AR157" s="3832"/>
      <c r="AS157" s="3992"/>
      <c r="AT157" s="3993"/>
      <c r="AU157" s="3994"/>
      <c r="AV157" s="3992"/>
      <c r="AW157" s="3993"/>
      <c r="AX157" s="3994"/>
      <c r="AY157" s="3992"/>
      <c r="AZ157" s="3993"/>
      <c r="BA157" s="3994"/>
      <c r="BB157" s="3784"/>
      <c r="BC157" s="3785"/>
      <c r="BD157" s="3786"/>
      <c r="BE157" s="3784"/>
      <c r="BF157" s="3785"/>
      <c r="BG157" s="3788"/>
      <c r="BH157" s="3907"/>
      <c r="BI157" s="3908"/>
      <c r="BJ157" s="3909"/>
      <c r="BK157" s="3365"/>
      <c r="BL157" s="3913"/>
      <c r="BM157" s="3914"/>
      <c r="BN157" s="3914"/>
      <c r="BO157" s="3914"/>
      <c r="BP157" s="3914"/>
      <c r="BQ157" s="3914"/>
      <c r="BR157" s="3914"/>
      <c r="BS157" s="3915"/>
    </row>
    <row r="158" spans="2:71" s="40" customFormat="1" ht="14.1" customHeight="1">
      <c r="B158" s="3410"/>
      <c r="C158" s="3417"/>
      <c r="D158" s="3418"/>
      <c r="E158" s="3419"/>
      <c r="F158" s="3297"/>
      <c r="G158" s="3298"/>
      <c r="H158" s="3298"/>
      <c r="I158" s="3934"/>
      <c r="J158" s="3935"/>
      <c r="K158" s="3892"/>
      <c r="L158" s="2399"/>
      <c r="M158" s="2399"/>
      <c r="N158" s="2399"/>
      <c r="O158" s="3893"/>
      <c r="P158" s="2500"/>
      <c r="Q158" s="3549"/>
      <c r="R158" s="3931"/>
      <c r="S158" s="3932"/>
      <c r="T158" s="3933"/>
      <c r="U158" s="3553"/>
      <c r="V158" s="3554"/>
      <c r="W158" s="3550"/>
      <c r="X158" s="3551"/>
      <c r="Y158" s="930"/>
      <c r="Z158" s="931" t="s">
        <v>21</v>
      </c>
      <c r="AA158" s="932"/>
      <c r="AB158" s="931" t="s">
        <v>21</v>
      </c>
      <c r="AC158" s="932"/>
      <c r="AD158" s="931" t="s">
        <v>21</v>
      </c>
      <c r="AE158" s="933" t="s">
        <v>45</v>
      </c>
      <c r="AF158" s="3304"/>
      <c r="AG158" s="3304"/>
      <c r="AH158" s="934" t="s">
        <v>14</v>
      </c>
      <c r="AI158" s="935" t="s">
        <v>45</v>
      </c>
      <c r="AJ158" s="3304"/>
      <c r="AK158" s="3304"/>
      <c r="AL158" s="936" t="s">
        <v>14</v>
      </c>
      <c r="AM158" s="3301"/>
      <c r="AN158" s="3302"/>
      <c r="AO158" s="3303"/>
      <c r="AP158" s="3301"/>
      <c r="AQ158" s="3302"/>
      <c r="AR158" s="3303"/>
      <c r="AS158" s="3708"/>
      <c r="AT158" s="3709"/>
      <c r="AU158" s="3710"/>
      <c r="AV158" s="3708"/>
      <c r="AW158" s="3709"/>
      <c r="AX158" s="3710"/>
      <c r="AY158" s="3708"/>
      <c r="AZ158" s="3709"/>
      <c r="BA158" s="3710"/>
      <c r="BB158" s="3767"/>
      <c r="BC158" s="3768"/>
      <c r="BD158" s="3787"/>
      <c r="BE158" s="3767"/>
      <c r="BF158" s="3768"/>
      <c r="BG158" s="3769"/>
      <c r="BH158" s="3925"/>
      <c r="BI158" s="3926"/>
      <c r="BJ158" s="3927"/>
      <c r="BK158" s="3366"/>
      <c r="BL158" s="3928"/>
      <c r="BM158" s="3929"/>
      <c r="BN158" s="3929"/>
      <c r="BO158" s="3929"/>
      <c r="BP158" s="3929"/>
      <c r="BQ158" s="3929"/>
      <c r="BR158" s="3929"/>
      <c r="BS158" s="3930"/>
    </row>
    <row r="159" spans="2:71" s="40" customFormat="1" ht="14.1" customHeight="1">
      <c r="B159" s="3408">
        <v>33</v>
      </c>
      <c r="C159" s="3411"/>
      <c r="D159" s="3412"/>
      <c r="E159" s="3413"/>
      <c r="F159" s="3420"/>
      <c r="G159" s="3421"/>
      <c r="H159" s="3421"/>
      <c r="I159" s="3421"/>
      <c r="J159" s="3422"/>
      <c r="K159" s="3802"/>
      <c r="L159" s="3800"/>
      <c r="M159" s="3800"/>
      <c r="N159" s="3800"/>
      <c r="O159" s="3801"/>
      <c r="P159" s="2494"/>
      <c r="Q159" s="3438"/>
      <c r="R159" s="3881"/>
      <c r="S159" s="3882"/>
      <c r="T159" s="3883"/>
      <c r="U159" s="3529"/>
      <c r="V159" s="3530"/>
      <c r="W159" s="3535"/>
      <c r="X159" s="3564"/>
      <c r="Y159" s="3539"/>
      <c r="Z159" s="3541" t="s">
        <v>76</v>
      </c>
      <c r="AA159" s="3543"/>
      <c r="AB159" s="3541" t="s">
        <v>76</v>
      </c>
      <c r="AC159" s="2494"/>
      <c r="AD159" s="3541" t="s">
        <v>76</v>
      </c>
      <c r="AE159" s="3518"/>
      <c r="AF159" s="3519"/>
      <c r="AG159" s="3519"/>
      <c r="AH159" s="3523"/>
      <c r="AI159" s="3522"/>
      <c r="AJ159" s="3519"/>
      <c r="AK159" s="3519"/>
      <c r="AL159" s="3523"/>
      <c r="AM159" s="3875"/>
      <c r="AN159" s="3876"/>
      <c r="AO159" s="3877"/>
      <c r="AP159" s="3820"/>
      <c r="AQ159" s="3821"/>
      <c r="AR159" s="3822"/>
      <c r="AS159" s="3711"/>
      <c r="AT159" s="3712"/>
      <c r="AU159" s="3713"/>
      <c r="AV159" s="3711"/>
      <c r="AW159" s="3712"/>
      <c r="AX159" s="3713"/>
      <c r="AY159" s="3711"/>
      <c r="AZ159" s="3712"/>
      <c r="BA159" s="3713"/>
      <c r="BB159" s="3764">
        <f>SUM(AM159:BA161)</f>
        <v>0</v>
      </c>
      <c r="BC159" s="3765"/>
      <c r="BD159" s="3783"/>
      <c r="BE159" s="3764" t="str">
        <f>IF(AI159+BB159=0,"",AI159+BB159)</f>
        <v/>
      </c>
      <c r="BF159" s="3765"/>
      <c r="BG159" s="3766"/>
      <c r="BH159" s="3904"/>
      <c r="BI159" s="3905"/>
      <c r="BJ159" s="3906"/>
      <c r="BK159" s="3364"/>
      <c r="BL159" s="3910"/>
      <c r="BM159" s="3911"/>
      <c r="BN159" s="3911"/>
      <c r="BO159" s="3911"/>
      <c r="BP159" s="3911"/>
      <c r="BQ159" s="3911"/>
      <c r="BR159" s="3911"/>
      <c r="BS159" s="3912"/>
    </row>
    <row r="160" spans="2:71" s="40" customFormat="1" ht="14.1" customHeight="1">
      <c r="B160" s="3409"/>
      <c r="C160" s="3414"/>
      <c r="D160" s="3415"/>
      <c r="E160" s="3416"/>
      <c r="F160" s="3423"/>
      <c r="G160" s="3424"/>
      <c r="H160" s="3424"/>
      <c r="I160" s="3424"/>
      <c r="J160" s="3425"/>
      <c r="K160" s="3890"/>
      <c r="L160" s="2381"/>
      <c r="M160" s="2381"/>
      <c r="N160" s="2381"/>
      <c r="O160" s="3891"/>
      <c r="P160" s="2497"/>
      <c r="Q160" s="3439"/>
      <c r="R160" s="3881"/>
      <c r="S160" s="3882"/>
      <c r="T160" s="3883"/>
      <c r="U160" s="3531"/>
      <c r="V160" s="3532"/>
      <c r="W160" s="3537"/>
      <c r="X160" s="3565"/>
      <c r="Y160" s="3540"/>
      <c r="Z160" s="3542"/>
      <c r="AA160" s="3544"/>
      <c r="AB160" s="3542"/>
      <c r="AC160" s="2497"/>
      <c r="AD160" s="3542"/>
      <c r="AE160" s="3520"/>
      <c r="AF160" s="3521"/>
      <c r="AG160" s="3521"/>
      <c r="AH160" s="3525"/>
      <c r="AI160" s="3524"/>
      <c r="AJ160" s="3521"/>
      <c r="AK160" s="3521"/>
      <c r="AL160" s="3525"/>
      <c r="AM160" s="3830"/>
      <c r="AN160" s="3831"/>
      <c r="AO160" s="3832"/>
      <c r="AP160" s="3830"/>
      <c r="AQ160" s="3831"/>
      <c r="AR160" s="3832"/>
      <c r="AS160" s="3992"/>
      <c r="AT160" s="3993"/>
      <c r="AU160" s="3994"/>
      <c r="AV160" s="3992"/>
      <c r="AW160" s="3993"/>
      <c r="AX160" s="3994"/>
      <c r="AY160" s="3992"/>
      <c r="AZ160" s="3993"/>
      <c r="BA160" s="3994"/>
      <c r="BB160" s="3784"/>
      <c r="BC160" s="3785"/>
      <c r="BD160" s="3786"/>
      <c r="BE160" s="3784"/>
      <c r="BF160" s="3785"/>
      <c r="BG160" s="3788"/>
      <c r="BH160" s="3907"/>
      <c r="BI160" s="3908"/>
      <c r="BJ160" s="3909"/>
      <c r="BK160" s="3365"/>
      <c r="BL160" s="3913"/>
      <c r="BM160" s="3914"/>
      <c r="BN160" s="3914"/>
      <c r="BO160" s="3914"/>
      <c r="BP160" s="3914"/>
      <c r="BQ160" s="3914"/>
      <c r="BR160" s="3914"/>
      <c r="BS160" s="3915"/>
    </row>
    <row r="161" spans="2:74" s="40" customFormat="1" ht="14.1" customHeight="1">
      <c r="B161" s="3410"/>
      <c r="C161" s="3417"/>
      <c r="D161" s="3418"/>
      <c r="E161" s="3419"/>
      <c r="F161" s="3297"/>
      <c r="G161" s="3298"/>
      <c r="H161" s="3298"/>
      <c r="I161" s="3934"/>
      <c r="J161" s="3935"/>
      <c r="K161" s="3892"/>
      <c r="L161" s="2399"/>
      <c r="M161" s="2399"/>
      <c r="N161" s="2399"/>
      <c r="O161" s="3893"/>
      <c r="P161" s="2500"/>
      <c r="Q161" s="3549"/>
      <c r="R161" s="3931"/>
      <c r="S161" s="3932"/>
      <c r="T161" s="3933"/>
      <c r="U161" s="3553"/>
      <c r="V161" s="3554"/>
      <c r="W161" s="3550"/>
      <c r="X161" s="3551"/>
      <c r="Y161" s="930"/>
      <c r="Z161" s="931" t="s">
        <v>21</v>
      </c>
      <c r="AA161" s="932"/>
      <c r="AB161" s="931" t="s">
        <v>21</v>
      </c>
      <c r="AC161" s="932"/>
      <c r="AD161" s="931" t="s">
        <v>21</v>
      </c>
      <c r="AE161" s="933" t="s">
        <v>45</v>
      </c>
      <c r="AF161" s="3304"/>
      <c r="AG161" s="3304"/>
      <c r="AH161" s="934" t="s">
        <v>14</v>
      </c>
      <c r="AI161" s="935" t="s">
        <v>45</v>
      </c>
      <c r="AJ161" s="3304"/>
      <c r="AK161" s="3304"/>
      <c r="AL161" s="936" t="s">
        <v>14</v>
      </c>
      <c r="AM161" s="3301"/>
      <c r="AN161" s="3302"/>
      <c r="AO161" s="3303"/>
      <c r="AP161" s="3301"/>
      <c r="AQ161" s="3302"/>
      <c r="AR161" s="3303"/>
      <c r="AS161" s="3708"/>
      <c r="AT161" s="3709"/>
      <c r="AU161" s="3710"/>
      <c r="AV161" s="3708"/>
      <c r="AW161" s="3709"/>
      <c r="AX161" s="3710"/>
      <c r="AY161" s="3708"/>
      <c r="AZ161" s="3709"/>
      <c r="BA161" s="3710"/>
      <c r="BB161" s="3767"/>
      <c r="BC161" s="3768"/>
      <c r="BD161" s="3787"/>
      <c r="BE161" s="3767"/>
      <c r="BF161" s="3768"/>
      <c r="BG161" s="3769"/>
      <c r="BH161" s="3925"/>
      <c r="BI161" s="3926"/>
      <c r="BJ161" s="3927"/>
      <c r="BK161" s="3366"/>
      <c r="BL161" s="3928"/>
      <c r="BM161" s="3929"/>
      <c r="BN161" s="3929"/>
      <c r="BO161" s="3929"/>
      <c r="BP161" s="3929"/>
      <c r="BQ161" s="3929"/>
      <c r="BR161" s="3929"/>
      <c r="BS161" s="3930"/>
    </row>
    <row r="162" spans="2:74" s="40" customFormat="1" ht="14.1" customHeight="1">
      <c r="B162" s="3408">
        <v>34</v>
      </c>
      <c r="C162" s="3411"/>
      <c r="D162" s="3412"/>
      <c r="E162" s="3413"/>
      <c r="F162" s="3420"/>
      <c r="G162" s="3421"/>
      <c r="H162" s="3421"/>
      <c r="I162" s="3421"/>
      <c r="J162" s="3422"/>
      <c r="K162" s="3802"/>
      <c r="L162" s="3800"/>
      <c r="M162" s="3800"/>
      <c r="N162" s="3800"/>
      <c r="O162" s="3801"/>
      <c r="P162" s="2494"/>
      <c r="Q162" s="3438"/>
      <c r="R162" s="3881"/>
      <c r="S162" s="3882"/>
      <c r="T162" s="3883"/>
      <c r="U162" s="3529"/>
      <c r="V162" s="3530"/>
      <c r="W162" s="3535"/>
      <c r="X162" s="3564"/>
      <c r="Y162" s="3539"/>
      <c r="Z162" s="3541" t="s">
        <v>76</v>
      </c>
      <c r="AA162" s="3543"/>
      <c r="AB162" s="3541" t="s">
        <v>76</v>
      </c>
      <c r="AC162" s="2494"/>
      <c r="AD162" s="3541" t="s">
        <v>76</v>
      </c>
      <c r="AE162" s="3518"/>
      <c r="AF162" s="3519"/>
      <c r="AG162" s="3519"/>
      <c r="AH162" s="3523"/>
      <c r="AI162" s="3522"/>
      <c r="AJ162" s="3519"/>
      <c r="AK162" s="3519"/>
      <c r="AL162" s="3523"/>
      <c r="AM162" s="3875"/>
      <c r="AN162" s="3876"/>
      <c r="AO162" s="3877"/>
      <c r="AP162" s="3820"/>
      <c r="AQ162" s="3821"/>
      <c r="AR162" s="3822"/>
      <c r="AS162" s="3711"/>
      <c r="AT162" s="3712"/>
      <c r="AU162" s="3713"/>
      <c r="AV162" s="3711"/>
      <c r="AW162" s="3712"/>
      <c r="AX162" s="3713"/>
      <c r="AY162" s="3711"/>
      <c r="AZ162" s="3712"/>
      <c r="BA162" s="3713"/>
      <c r="BB162" s="3764">
        <f>SUM(AM162:BA164)</f>
        <v>0</v>
      </c>
      <c r="BC162" s="3765"/>
      <c r="BD162" s="3783"/>
      <c r="BE162" s="3764" t="str">
        <f>IF(AI162+BB162=0,"",AI162+BB162)</f>
        <v/>
      </c>
      <c r="BF162" s="3765"/>
      <c r="BG162" s="3766"/>
      <c r="BH162" s="3904"/>
      <c r="BI162" s="3905"/>
      <c r="BJ162" s="3906"/>
      <c r="BK162" s="3364"/>
      <c r="BL162" s="3910"/>
      <c r="BM162" s="3911"/>
      <c r="BN162" s="3911"/>
      <c r="BO162" s="3911"/>
      <c r="BP162" s="3911"/>
      <c r="BQ162" s="3911"/>
      <c r="BR162" s="3911"/>
      <c r="BS162" s="3912"/>
    </row>
    <row r="163" spans="2:74" s="40" customFormat="1" ht="14.1" customHeight="1">
      <c r="B163" s="3409"/>
      <c r="C163" s="3414"/>
      <c r="D163" s="3415"/>
      <c r="E163" s="3416"/>
      <c r="F163" s="3423"/>
      <c r="G163" s="3424"/>
      <c r="H163" s="3424"/>
      <c r="I163" s="3424"/>
      <c r="J163" s="3425"/>
      <c r="K163" s="3890"/>
      <c r="L163" s="2381"/>
      <c r="M163" s="2381"/>
      <c r="N163" s="2381"/>
      <c r="O163" s="3891"/>
      <c r="P163" s="2497"/>
      <c r="Q163" s="3439"/>
      <c r="R163" s="3881"/>
      <c r="S163" s="3882"/>
      <c r="T163" s="3883"/>
      <c r="U163" s="3531"/>
      <c r="V163" s="3532"/>
      <c r="W163" s="3537"/>
      <c r="X163" s="3565"/>
      <c r="Y163" s="3540"/>
      <c r="Z163" s="3542"/>
      <c r="AA163" s="3544"/>
      <c r="AB163" s="3542"/>
      <c r="AC163" s="2497"/>
      <c r="AD163" s="3542"/>
      <c r="AE163" s="3520"/>
      <c r="AF163" s="3521"/>
      <c r="AG163" s="3521"/>
      <c r="AH163" s="3525"/>
      <c r="AI163" s="3524"/>
      <c r="AJ163" s="3521"/>
      <c r="AK163" s="3521"/>
      <c r="AL163" s="3525"/>
      <c r="AM163" s="3830"/>
      <c r="AN163" s="3831"/>
      <c r="AO163" s="3832"/>
      <c r="AP163" s="3830"/>
      <c r="AQ163" s="3831"/>
      <c r="AR163" s="3832"/>
      <c r="AS163" s="3992"/>
      <c r="AT163" s="3993"/>
      <c r="AU163" s="3994"/>
      <c r="AV163" s="3992"/>
      <c r="AW163" s="3993"/>
      <c r="AX163" s="3994"/>
      <c r="AY163" s="3992"/>
      <c r="AZ163" s="3993"/>
      <c r="BA163" s="3994"/>
      <c r="BB163" s="3784"/>
      <c r="BC163" s="3785"/>
      <c r="BD163" s="3786"/>
      <c r="BE163" s="3784"/>
      <c r="BF163" s="3785"/>
      <c r="BG163" s="3788"/>
      <c r="BH163" s="3907"/>
      <c r="BI163" s="3908"/>
      <c r="BJ163" s="3909"/>
      <c r="BK163" s="3365"/>
      <c r="BL163" s="3913"/>
      <c r="BM163" s="3914"/>
      <c r="BN163" s="3914"/>
      <c r="BO163" s="3914"/>
      <c r="BP163" s="3914"/>
      <c r="BQ163" s="3914"/>
      <c r="BR163" s="3914"/>
      <c r="BS163" s="3915"/>
    </row>
    <row r="164" spans="2:74" s="40" customFormat="1" ht="14.1" customHeight="1">
      <c r="B164" s="3410"/>
      <c r="C164" s="3417"/>
      <c r="D164" s="3418"/>
      <c r="E164" s="3419"/>
      <c r="F164" s="3297"/>
      <c r="G164" s="3298"/>
      <c r="H164" s="3298"/>
      <c r="I164" s="3934"/>
      <c r="J164" s="3935"/>
      <c r="K164" s="3892"/>
      <c r="L164" s="2399"/>
      <c r="M164" s="2399"/>
      <c r="N164" s="2399"/>
      <c r="O164" s="3893"/>
      <c r="P164" s="2500"/>
      <c r="Q164" s="3549"/>
      <c r="R164" s="3931"/>
      <c r="S164" s="3932"/>
      <c r="T164" s="3933"/>
      <c r="U164" s="3553"/>
      <c r="V164" s="3554"/>
      <c r="W164" s="3550"/>
      <c r="X164" s="3551"/>
      <c r="Y164" s="930"/>
      <c r="Z164" s="931" t="s">
        <v>21</v>
      </c>
      <c r="AA164" s="932"/>
      <c r="AB164" s="931" t="s">
        <v>21</v>
      </c>
      <c r="AC164" s="932"/>
      <c r="AD164" s="931" t="s">
        <v>21</v>
      </c>
      <c r="AE164" s="933" t="s">
        <v>45</v>
      </c>
      <c r="AF164" s="3304"/>
      <c r="AG164" s="3304"/>
      <c r="AH164" s="934" t="s">
        <v>14</v>
      </c>
      <c r="AI164" s="935" t="s">
        <v>45</v>
      </c>
      <c r="AJ164" s="3304"/>
      <c r="AK164" s="3304"/>
      <c r="AL164" s="936" t="s">
        <v>14</v>
      </c>
      <c r="AM164" s="3301"/>
      <c r="AN164" s="3302"/>
      <c r="AO164" s="3303"/>
      <c r="AP164" s="3301"/>
      <c r="AQ164" s="3302"/>
      <c r="AR164" s="3303"/>
      <c r="AS164" s="3708"/>
      <c r="AT164" s="3709"/>
      <c r="AU164" s="3710"/>
      <c r="AV164" s="3708"/>
      <c r="AW164" s="3709"/>
      <c r="AX164" s="3710"/>
      <c r="AY164" s="3708"/>
      <c r="AZ164" s="3709"/>
      <c r="BA164" s="3710"/>
      <c r="BB164" s="3767"/>
      <c r="BC164" s="3768"/>
      <c r="BD164" s="3787"/>
      <c r="BE164" s="3767"/>
      <c r="BF164" s="3768"/>
      <c r="BG164" s="3769"/>
      <c r="BH164" s="3925"/>
      <c r="BI164" s="3926"/>
      <c r="BJ164" s="3927"/>
      <c r="BK164" s="3366"/>
      <c r="BL164" s="3928"/>
      <c r="BM164" s="3929"/>
      <c r="BN164" s="3929"/>
      <c r="BO164" s="3929"/>
      <c r="BP164" s="3929"/>
      <c r="BQ164" s="3929"/>
      <c r="BR164" s="3929"/>
      <c r="BS164" s="3930"/>
    </row>
    <row r="165" spans="2:74" s="40" customFormat="1" ht="14.1" customHeight="1">
      <c r="B165" s="3408">
        <v>35</v>
      </c>
      <c r="C165" s="3411"/>
      <c r="D165" s="3412"/>
      <c r="E165" s="3413"/>
      <c r="F165" s="3420"/>
      <c r="G165" s="3421"/>
      <c r="H165" s="3421"/>
      <c r="I165" s="3421"/>
      <c r="J165" s="3422"/>
      <c r="K165" s="3802"/>
      <c r="L165" s="3800"/>
      <c r="M165" s="3800"/>
      <c r="N165" s="3800"/>
      <c r="O165" s="3801"/>
      <c r="P165" s="2494"/>
      <c r="Q165" s="3438"/>
      <c r="R165" s="3878"/>
      <c r="S165" s="3879"/>
      <c r="T165" s="3880"/>
      <c r="U165" s="3529"/>
      <c r="V165" s="3530"/>
      <c r="W165" s="3535"/>
      <c r="X165" s="3564"/>
      <c r="Y165" s="3539"/>
      <c r="Z165" s="3541" t="s">
        <v>76</v>
      </c>
      <c r="AA165" s="3543"/>
      <c r="AB165" s="3541" t="s">
        <v>76</v>
      </c>
      <c r="AC165" s="2494"/>
      <c r="AD165" s="3541" t="s">
        <v>76</v>
      </c>
      <c r="AE165" s="3518"/>
      <c r="AF165" s="3519"/>
      <c r="AG165" s="3519"/>
      <c r="AH165" s="3523"/>
      <c r="AI165" s="3522"/>
      <c r="AJ165" s="3519"/>
      <c r="AK165" s="3519"/>
      <c r="AL165" s="3523"/>
      <c r="AM165" s="3875"/>
      <c r="AN165" s="3876"/>
      <c r="AO165" s="3877"/>
      <c r="AP165" s="3820"/>
      <c r="AQ165" s="3821"/>
      <c r="AR165" s="3822"/>
      <c r="AS165" s="3711"/>
      <c r="AT165" s="3712"/>
      <c r="AU165" s="3713"/>
      <c r="AV165" s="3711"/>
      <c r="AW165" s="3712"/>
      <c r="AX165" s="3713"/>
      <c r="AY165" s="3711"/>
      <c r="AZ165" s="3712"/>
      <c r="BA165" s="3713"/>
      <c r="BB165" s="3764">
        <f>SUM(AM165:BA167)</f>
        <v>0</v>
      </c>
      <c r="BC165" s="3765"/>
      <c r="BD165" s="3783"/>
      <c r="BE165" s="3764" t="str">
        <f>IF(AI165+BB165=0,"",AI165+BB165)</f>
        <v/>
      </c>
      <c r="BF165" s="3765"/>
      <c r="BG165" s="3766"/>
      <c r="BH165" s="3904"/>
      <c r="BI165" s="3905"/>
      <c r="BJ165" s="3906"/>
      <c r="BK165" s="3364"/>
      <c r="BL165" s="3910"/>
      <c r="BM165" s="3911"/>
      <c r="BN165" s="3911"/>
      <c r="BO165" s="3911"/>
      <c r="BP165" s="3911"/>
      <c r="BQ165" s="3911"/>
      <c r="BR165" s="3911"/>
      <c r="BS165" s="3912"/>
    </row>
    <row r="166" spans="2:74" s="40" customFormat="1" ht="14.1" customHeight="1">
      <c r="B166" s="3409"/>
      <c r="C166" s="3414"/>
      <c r="D166" s="3415"/>
      <c r="E166" s="3416"/>
      <c r="F166" s="3423"/>
      <c r="G166" s="3424"/>
      <c r="H166" s="3424"/>
      <c r="I166" s="3424"/>
      <c r="J166" s="3425"/>
      <c r="K166" s="3890"/>
      <c r="L166" s="2381"/>
      <c r="M166" s="2381"/>
      <c r="N166" s="2381"/>
      <c r="O166" s="3891"/>
      <c r="P166" s="2497"/>
      <c r="Q166" s="3439"/>
      <c r="R166" s="3881"/>
      <c r="S166" s="3882"/>
      <c r="T166" s="3883"/>
      <c r="U166" s="3531"/>
      <c r="V166" s="3532"/>
      <c r="W166" s="3537"/>
      <c r="X166" s="3565"/>
      <c r="Y166" s="3540"/>
      <c r="Z166" s="3542"/>
      <c r="AA166" s="3544"/>
      <c r="AB166" s="3542"/>
      <c r="AC166" s="2497"/>
      <c r="AD166" s="3542"/>
      <c r="AE166" s="3520"/>
      <c r="AF166" s="3521"/>
      <c r="AG166" s="3521"/>
      <c r="AH166" s="3525"/>
      <c r="AI166" s="3524"/>
      <c r="AJ166" s="3521"/>
      <c r="AK166" s="3521"/>
      <c r="AL166" s="3525"/>
      <c r="AM166" s="3830"/>
      <c r="AN166" s="3831"/>
      <c r="AO166" s="3832"/>
      <c r="AP166" s="3830"/>
      <c r="AQ166" s="3831"/>
      <c r="AR166" s="3832"/>
      <c r="AS166" s="3992"/>
      <c r="AT166" s="3993"/>
      <c r="AU166" s="3994"/>
      <c r="AV166" s="3992"/>
      <c r="AW166" s="3993"/>
      <c r="AX166" s="3994"/>
      <c r="AY166" s="3992"/>
      <c r="AZ166" s="3993"/>
      <c r="BA166" s="3994"/>
      <c r="BB166" s="3784"/>
      <c r="BC166" s="3785"/>
      <c r="BD166" s="3786"/>
      <c r="BE166" s="3784"/>
      <c r="BF166" s="3785"/>
      <c r="BG166" s="3788"/>
      <c r="BH166" s="3907"/>
      <c r="BI166" s="3908"/>
      <c r="BJ166" s="3909"/>
      <c r="BK166" s="3365"/>
      <c r="BL166" s="3913"/>
      <c r="BM166" s="3914"/>
      <c r="BN166" s="3914"/>
      <c r="BO166" s="3914"/>
      <c r="BP166" s="3914"/>
      <c r="BQ166" s="3914"/>
      <c r="BR166" s="3914"/>
      <c r="BS166" s="3915"/>
    </row>
    <row r="167" spans="2:74" s="40" customFormat="1" ht="14.1" customHeight="1">
      <c r="B167" s="3410"/>
      <c r="C167" s="3417"/>
      <c r="D167" s="3418"/>
      <c r="E167" s="3419"/>
      <c r="F167" s="3297"/>
      <c r="G167" s="3298"/>
      <c r="H167" s="3298"/>
      <c r="I167" s="3934"/>
      <c r="J167" s="3935"/>
      <c r="K167" s="3892"/>
      <c r="L167" s="2399"/>
      <c r="M167" s="2399"/>
      <c r="N167" s="2399"/>
      <c r="O167" s="3893"/>
      <c r="P167" s="2500"/>
      <c r="Q167" s="3549"/>
      <c r="R167" s="3931"/>
      <c r="S167" s="3932"/>
      <c r="T167" s="3933"/>
      <c r="U167" s="3553"/>
      <c r="V167" s="3554"/>
      <c r="W167" s="3550"/>
      <c r="X167" s="3551"/>
      <c r="Y167" s="930"/>
      <c r="Z167" s="931" t="s">
        <v>21</v>
      </c>
      <c r="AA167" s="932"/>
      <c r="AB167" s="931" t="s">
        <v>21</v>
      </c>
      <c r="AC167" s="932"/>
      <c r="AD167" s="931" t="s">
        <v>21</v>
      </c>
      <c r="AE167" s="933" t="s">
        <v>45</v>
      </c>
      <c r="AF167" s="3304"/>
      <c r="AG167" s="3304"/>
      <c r="AH167" s="934" t="s">
        <v>14</v>
      </c>
      <c r="AI167" s="935" t="s">
        <v>45</v>
      </c>
      <c r="AJ167" s="3304"/>
      <c r="AK167" s="3304"/>
      <c r="AL167" s="936" t="s">
        <v>14</v>
      </c>
      <c r="AM167" s="3301"/>
      <c r="AN167" s="3302"/>
      <c r="AO167" s="3303"/>
      <c r="AP167" s="3301"/>
      <c r="AQ167" s="3302"/>
      <c r="AR167" s="3303"/>
      <c r="AS167" s="3708"/>
      <c r="AT167" s="3709"/>
      <c r="AU167" s="3710"/>
      <c r="AV167" s="3708"/>
      <c r="AW167" s="3709"/>
      <c r="AX167" s="3710"/>
      <c r="AY167" s="3708"/>
      <c r="AZ167" s="3709"/>
      <c r="BA167" s="3710"/>
      <c r="BB167" s="3767"/>
      <c r="BC167" s="3768"/>
      <c r="BD167" s="3787"/>
      <c r="BE167" s="3767"/>
      <c r="BF167" s="3768"/>
      <c r="BG167" s="3769"/>
      <c r="BH167" s="3925"/>
      <c r="BI167" s="3926"/>
      <c r="BJ167" s="3927"/>
      <c r="BK167" s="3366"/>
      <c r="BL167" s="3928"/>
      <c r="BM167" s="3929"/>
      <c r="BN167" s="3929"/>
      <c r="BO167" s="3929"/>
      <c r="BP167" s="3929"/>
      <c r="BQ167" s="3929"/>
      <c r="BR167" s="3929"/>
      <c r="BS167" s="3930"/>
    </row>
    <row r="168" spans="2:74" s="40" customFormat="1" ht="14.1" customHeight="1">
      <c r="B168" s="3408">
        <v>37</v>
      </c>
      <c r="C168" s="3411"/>
      <c r="D168" s="3412"/>
      <c r="E168" s="3413"/>
      <c r="F168" s="3420"/>
      <c r="G168" s="3421"/>
      <c r="H168" s="3421"/>
      <c r="I168" s="3421"/>
      <c r="J168" s="3422"/>
      <c r="K168" s="3802"/>
      <c r="L168" s="3800"/>
      <c r="M168" s="3800"/>
      <c r="N168" s="3800"/>
      <c r="O168" s="3801"/>
      <c r="P168" s="2494"/>
      <c r="Q168" s="3438"/>
      <c r="R168" s="3881"/>
      <c r="S168" s="3882"/>
      <c r="T168" s="3883"/>
      <c r="U168" s="3529"/>
      <c r="V168" s="3530"/>
      <c r="W168" s="3535"/>
      <c r="X168" s="3564"/>
      <c r="Y168" s="3539"/>
      <c r="Z168" s="3541" t="s">
        <v>76</v>
      </c>
      <c r="AA168" s="3543"/>
      <c r="AB168" s="3541" t="s">
        <v>76</v>
      </c>
      <c r="AC168" s="2494"/>
      <c r="AD168" s="3541" t="s">
        <v>76</v>
      </c>
      <c r="AE168" s="3518"/>
      <c r="AF168" s="3519"/>
      <c r="AG168" s="3519"/>
      <c r="AH168" s="3523"/>
      <c r="AI168" s="3522"/>
      <c r="AJ168" s="3519"/>
      <c r="AK168" s="3519"/>
      <c r="AL168" s="3523"/>
      <c r="AM168" s="3875"/>
      <c r="AN168" s="3876"/>
      <c r="AO168" s="3877"/>
      <c r="AP168" s="3820"/>
      <c r="AQ168" s="3821"/>
      <c r="AR168" s="3822"/>
      <c r="AS168" s="3711"/>
      <c r="AT168" s="3712"/>
      <c r="AU168" s="3713"/>
      <c r="AV168" s="3711"/>
      <c r="AW168" s="3712"/>
      <c r="AX168" s="3713"/>
      <c r="AY168" s="3711"/>
      <c r="AZ168" s="3712"/>
      <c r="BA168" s="3713"/>
      <c r="BB168" s="3764">
        <f>SUM(AM168:BA170)</f>
        <v>0</v>
      </c>
      <c r="BC168" s="3765"/>
      <c r="BD168" s="3783"/>
      <c r="BE168" s="3764" t="str">
        <f>IF(AI168+BB168=0,"",AI168+BB168)</f>
        <v/>
      </c>
      <c r="BF168" s="3765"/>
      <c r="BG168" s="3766"/>
      <c r="BH168" s="3904"/>
      <c r="BI168" s="3905"/>
      <c r="BJ168" s="3906"/>
      <c r="BK168" s="3364"/>
      <c r="BL168" s="3910"/>
      <c r="BM168" s="3911"/>
      <c r="BN168" s="3911"/>
      <c r="BO168" s="3911"/>
      <c r="BP168" s="3911"/>
      <c r="BQ168" s="3911"/>
      <c r="BR168" s="3911"/>
      <c r="BS168" s="3912"/>
    </row>
    <row r="169" spans="2:74" s="40" customFormat="1" ht="14.1" customHeight="1">
      <c r="B169" s="3409"/>
      <c r="C169" s="3414"/>
      <c r="D169" s="3415"/>
      <c r="E169" s="3416"/>
      <c r="F169" s="3423"/>
      <c r="G169" s="3424"/>
      <c r="H169" s="3424"/>
      <c r="I169" s="3424"/>
      <c r="J169" s="3425"/>
      <c r="K169" s="3890"/>
      <c r="L169" s="2381"/>
      <c r="M169" s="2381"/>
      <c r="N169" s="2381"/>
      <c r="O169" s="3891"/>
      <c r="P169" s="2497"/>
      <c r="Q169" s="3439"/>
      <c r="R169" s="3881"/>
      <c r="S169" s="3882"/>
      <c r="T169" s="3883"/>
      <c r="U169" s="3531"/>
      <c r="V169" s="3532"/>
      <c r="W169" s="3537"/>
      <c r="X169" s="3565"/>
      <c r="Y169" s="3540"/>
      <c r="Z169" s="3542"/>
      <c r="AA169" s="3544"/>
      <c r="AB169" s="3542"/>
      <c r="AC169" s="2497"/>
      <c r="AD169" s="3542"/>
      <c r="AE169" s="3520"/>
      <c r="AF169" s="3521"/>
      <c r="AG169" s="3521"/>
      <c r="AH169" s="3525"/>
      <c r="AI169" s="3524"/>
      <c r="AJ169" s="3521"/>
      <c r="AK169" s="3521"/>
      <c r="AL169" s="3525"/>
      <c r="AM169" s="3830"/>
      <c r="AN169" s="3831"/>
      <c r="AO169" s="3832"/>
      <c r="AP169" s="3830"/>
      <c r="AQ169" s="3831"/>
      <c r="AR169" s="3832"/>
      <c r="AS169" s="3992"/>
      <c r="AT169" s="3993"/>
      <c r="AU169" s="3994"/>
      <c r="AV169" s="3992"/>
      <c r="AW169" s="3993"/>
      <c r="AX169" s="3994"/>
      <c r="AY169" s="3992"/>
      <c r="AZ169" s="3993"/>
      <c r="BA169" s="3994"/>
      <c r="BB169" s="3784"/>
      <c r="BC169" s="3785"/>
      <c r="BD169" s="3786"/>
      <c r="BE169" s="3784"/>
      <c r="BF169" s="3785"/>
      <c r="BG169" s="3788"/>
      <c r="BH169" s="3907"/>
      <c r="BI169" s="3908"/>
      <c r="BJ169" s="3909"/>
      <c r="BK169" s="3365"/>
      <c r="BL169" s="3913"/>
      <c r="BM169" s="3914"/>
      <c r="BN169" s="3914"/>
      <c r="BO169" s="3914"/>
      <c r="BP169" s="3914"/>
      <c r="BQ169" s="3914"/>
      <c r="BR169" s="3914"/>
      <c r="BS169" s="3915"/>
    </row>
    <row r="170" spans="2:74" s="40" customFormat="1" ht="14.1" customHeight="1" thickBot="1">
      <c r="B170" s="3566"/>
      <c r="C170" s="3567"/>
      <c r="D170" s="3568"/>
      <c r="E170" s="3569"/>
      <c r="F170" s="3616"/>
      <c r="G170" s="3617"/>
      <c r="H170" s="3617"/>
      <c r="I170" s="3936"/>
      <c r="J170" s="3937"/>
      <c r="K170" s="3965"/>
      <c r="L170" s="2346"/>
      <c r="M170" s="2346"/>
      <c r="N170" s="2346"/>
      <c r="O170" s="3966"/>
      <c r="P170" s="3967"/>
      <c r="Q170" s="3574"/>
      <c r="R170" s="3962"/>
      <c r="S170" s="3963"/>
      <c r="T170" s="3964"/>
      <c r="U170" s="3583"/>
      <c r="V170" s="3584"/>
      <c r="W170" s="3623"/>
      <c r="X170" s="3624"/>
      <c r="Y170" s="949"/>
      <c r="Z170" s="950" t="s">
        <v>21</v>
      </c>
      <c r="AA170" s="569"/>
      <c r="AB170" s="950" t="s">
        <v>21</v>
      </c>
      <c r="AC170" s="569"/>
      <c r="AD170" s="950" t="s">
        <v>21</v>
      </c>
      <c r="AE170" s="952" t="s">
        <v>45</v>
      </c>
      <c r="AF170" s="3625"/>
      <c r="AG170" s="3625"/>
      <c r="AH170" s="953" t="s">
        <v>14</v>
      </c>
      <c r="AI170" s="954" t="s">
        <v>45</v>
      </c>
      <c r="AJ170" s="3625"/>
      <c r="AK170" s="3625"/>
      <c r="AL170" s="955" t="s">
        <v>14</v>
      </c>
      <c r="AM170" s="3620"/>
      <c r="AN170" s="3621"/>
      <c r="AO170" s="3622"/>
      <c r="AP170" s="3620"/>
      <c r="AQ170" s="3621"/>
      <c r="AR170" s="3622"/>
      <c r="AS170" s="3998"/>
      <c r="AT170" s="3999"/>
      <c r="AU170" s="4000"/>
      <c r="AV170" s="3998"/>
      <c r="AW170" s="3999"/>
      <c r="AX170" s="4000"/>
      <c r="AY170" s="3998"/>
      <c r="AZ170" s="3999"/>
      <c r="BA170" s="4000"/>
      <c r="BB170" s="3792"/>
      <c r="BC170" s="3793"/>
      <c r="BD170" s="3794"/>
      <c r="BE170" s="3792"/>
      <c r="BF170" s="3793"/>
      <c r="BG170" s="3795"/>
      <c r="BH170" s="3942"/>
      <c r="BI170" s="3943"/>
      <c r="BJ170" s="3944"/>
      <c r="BK170" s="3626"/>
      <c r="BL170" s="3945"/>
      <c r="BM170" s="3946"/>
      <c r="BN170" s="3946"/>
      <c r="BO170" s="3946"/>
      <c r="BP170" s="3946"/>
      <c r="BQ170" s="3946"/>
      <c r="BR170" s="3946"/>
      <c r="BS170" s="3947"/>
    </row>
    <row r="171" spans="2:74" ht="6" customHeight="1"/>
    <row r="172" spans="2:74" s="40" customFormat="1" ht="12" customHeight="1">
      <c r="B172" s="40" t="s">
        <v>1205</v>
      </c>
      <c r="F172" s="361"/>
      <c r="G172" s="361"/>
      <c r="H172" s="361"/>
      <c r="I172" s="972" t="s">
        <v>1206</v>
      </c>
      <c r="J172" s="135" t="s">
        <v>1207</v>
      </c>
      <c r="K172" s="135"/>
      <c r="L172" s="135"/>
      <c r="M172" s="135"/>
      <c r="N172" s="135"/>
      <c r="O172" s="135"/>
      <c r="P172" s="135"/>
      <c r="Q172" s="135"/>
      <c r="R172" s="135"/>
      <c r="S172" s="135"/>
      <c r="T172" s="135"/>
      <c r="U172" s="135"/>
      <c r="V172" s="135"/>
      <c r="W172" s="135"/>
      <c r="X172" s="135"/>
      <c r="Y172" s="135"/>
      <c r="Z172" s="135"/>
      <c r="AA172" s="135"/>
      <c r="AB172" s="135"/>
      <c r="AC172" s="135"/>
      <c r="AD172" s="135"/>
      <c r="AE172" s="135"/>
      <c r="AF172" s="135"/>
      <c r="AG172" s="135"/>
      <c r="AH172" s="135"/>
      <c r="AI172" s="135"/>
      <c r="AJ172" s="135"/>
      <c r="AK172" s="135"/>
      <c r="AL172" s="135"/>
      <c r="AM172" s="135"/>
      <c r="AN172" s="135"/>
      <c r="AO172" s="135"/>
      <c r="AP172" s="135"/>
      <c r="AQ172" s="135"/>
      <c r="AR172" s="135"/>
      <c r="AS172" s="135"/>
      <c r="AT172" s="135"/>
      <c r="AU172" s="135"/>
      <c r="AV172" s="135"/>
      <c r="AW172" s="135"/>
      <c r="AX172" s="135"/>
      <c r="AY172" s="135"/>
      <c r="AZ172" s="135"/>
      <c r="BA172" s="135"/>
      <c r="BB172" s="135"/>
      <c r="BC172" s="135"/>
      <c r="BD172" s="135"/>
      <c r="BE172" s="135"/>
      <c r="BF172" s="135"/>
      <c r="BG172" s="135"/>
      <c r="BH172" s="194"/>
      <c r="BI172" s="194"/>
      <c r="BJ172" s="194"/>
      <c r="BK172" s="194"/>
      <c r="BL172" s="194"/>
      <c r="BM172" s="1022"/>
      <c r="BN172" s="1022"/>
      <c r="BO172" s="1022"/>
      <c r="BP172" s="1022"/>
      <c r="BQ172" s="1022"/>
      <c r="BR172" s="1022"/>
      <c r="BS172" s="1022"/>
      <c r="BT172" s="1022"/>
    </row>
    <row r="173" spans="2:74" s="40" customFormat="1" ht="12.75" customHeight="1">
      <c r="I173" s="972" t="s">
        <v>1238</v>
      </c>
      <c r="J173" s="2016" t="s">
        <v>1210</v>
      </c>
      <c r="K173" s="2016"/>
      <c r="L173" s="2016"/>
      <c r="M173" s="2016"/>
      <c r="N173" s="2016"/>
      <c r="O173" s="2016"/>
      <c r="P173" s="2016"/>
      <c r="Q173" s="2016"/>
      <c r="R173" s="2016"/>
      <c r="S173" s="2016"/>
      <c r="T173" s="2016"/>
      <c r="U173" s="2016"/>
      <c r="V173" s="2016"/>
      <c r="W173" s="2016"/>
      <c r="X173" s="2016"/>
      <c r="Y173" s="2016"/>
      <c r="Z173" s="2016"/>
      <c r="AA173" s="2016"/>
      <c r="AB173" s="2016"/>
      <c r="AC173" s="2016"/>
      <c r="AD173" s="2016"/>
      <c r="AE173" s="2016"/>
      <c r="AF173" s="2016"/>
      <c r="AG173" s="2016"/>
      <c r="AH173" s="2016"/>
      <c r="AI173" s="2016"/>
      <c r="AJ173" s="2016"/>
      <c r="AK173" s="2016"/>
      <c r="AL173" s="2016"/>
      <c r="AM173" s="2016"/>
      <c r="AN173" s="2016"/>
      <c r="AO173" s="2016"/>
      <c r="AP173" s="2016"/>
      <c r="AQ173" s="2016"/>
      <c r="AR173" s="2016"/>
      <c r="AS173" s="2016"/>
      <c r="AT173" s="2016"/>
      <c r="AU173" s="2016"/>
      <c r="AV173" s="2016"/>
      <c r="AW173" s="2016"/>
      <c r="AX173" s="2016"/>
      <c r="AY173" s="2016"/>
      <c r="AZ173" s="2016"/>
      <c r="BA173" s="2016"/>
      <c r="BB173" s="2016"/>
      <c r="BC173" s="2016"/>
      <c r="BD173" s="2016"/>
      <c r="BE173" s="2016"/>
      <c r="BF173" s="2016"/>
      <c r="BG173" s="2016"/>
      <c r="BH173" s="2016"/>
      <c r="BI173" s="2016"/>
      <c r="BJ173" s="2016"/>
      <c r="BK173" s="2016"/>
      <c r="BL173" s="2016"/>
      <c r="BM173" s="2016"/>
      <c r="BN173" s="2016"/>
      <c r="BO173" s="2016"/>
      <c r="BP173" s="2016"/>
      <c r="BQ173" s="2016"/>
      <c r="BR173" s="2016"/>
      <c r="BS173" s="2016"/>
      <c r="BT173" s="2016"/>
    </row>
    <row r="174" spans="2:74" s="40" customFormat="1" ht="12.75" customHeight="1">
      <c r="I174" s="972"/>
      <c r="J174" s="2016"/>
      <c r="K174" s="2016"/>
      <c r="L174" s="2016"/>
      <c r="M174" s="2016"/>
      <c r="N174" s="2016"/>
      <c r="O174" s="2016"/>
      <c r="P174" s="2016"/>
      <c r="Q174" s="2016"/>
      <c r="R174" s="2016"/>
      <c r="S174" s="2016"/>
      <c r="T174" s="2016"/>
      <c r="U174" s="2016"/>
      <c r="V174" s="2016"/>
      <c r="W174" s="2016"/>
      <c r="X174" s="2016"/>
      <c r="Y174" s="2016"/>
      <c r="Z174" s="2016"/>
      <c r="AA174" s="2016"/>
      <c r="AB174" s="2016"/>
      <c r="AC174" s="2016"/>
      <c r="AD174" s="2016"/>
      <c r="AE174" s="2016"/>
      <c r="AF174" s="2016"/>
      <c r="AG174" s="2016"/>
      <c r="AH174" s="2016"/>
      <c r="AI174" s="2016"/>
      <c r="AJ174" s="2016"/>
      <c r="AK174" s="2016"/>
      <c r="AL174" s="2016"/>
      <c r="AM174" s="2016"/>
      <c r="AN174" s="2016"/>
      <c r="AO174" s="2016"/>
      <c r="AP174" s="2016"/>
      <c r="AQ174" s="2016"/>
      <c r="AR174" s="2016"/>
      <c r="AS174" s="2016"/>
      <c r="AT174" s="2016"/>
      <c r="AU174" s="2016"/>
      <c r="AV174" s="2016"/>
      <c r="AW174" s="2016"/>
      <c r="AX174" s="2016"/>
      <c r="AY174" s="2016"/>
      <c r="AZ174" s="2016"/>
      <c r="BA174" s="2016"/>
      <c r="BB174" s="2016"/>
      <c r="BC174" s="2016"/>
      <c r="BD174" s="2016"/>
      <c r="BE174" s="2016"/>
      <c r="BF174" s="2016"/>
      <c r="BG174" s="2016"/>
      <c r="BH174" s="2016"/>
      <c r="BI174" s="2016"/>
      <c r="BJ174" s="2016"/>
      <c r="BK174" s="2016"/>
      <c r="BL174" s="2016"/>
      <c r="BM174" s="2016"/>
      <c r="BN174" s="2016"/>
      <c r="BO174" s="2016"/>
      <c r="BP174" s="2016"/>
      <c r="BQ174" s="2016"/>
      <c r="BR174" s="2016"/>
      <c r="BS174" s="2016"/>
      <c r="BT174" s="2016"/>
    </row>
    <row r="175" spans="2:74" s="40" customFormat="1" ht="12" customHeight="1">
      <c r="I175" s="972" t="s">
        <v>1239</v>
      </c>
      <c r="J175" s="2016" t="s">
        <v>1213</v>
      </c>
      <c r="K175" s="2016"/>
      <c r="L175" s="2016"/>
      <c r="M175" s="2016"/>
      <c r="N175" s="2016"/>
      <c r="O175" s="2016"/>
      <c r="P175" s="2016"/>
      <c r="Q175" s="2016"/>
      <c r="R175" s="2016"/>
      <c r="S175" s="2016"/>
      <c r="T175" s="2016"/>
      <c r="U175" s="2016"/>
      <c r="V175" s="2016"/>
      <c r="W175" s="2016"/>
      <c r="X175" s="2016"/>
      <c r="Y175" s="2016"/>
      <c r="Z175" s="2016"/>
      <c r="AA175" s="2016"/>
      <c r="AB175" s="2016"/>
      <c r="AC175" s="2016"/>
      <c r="AD175" s="2016"/>
      <c r="AE175" s="2016"/>
      <c r="AF175" s="2016"/>
      <c r="AG175" s="2016"/>
      <c r="AH175" s="2016"/>
      <c r="AI175" s="2016"/>
      <c r="AJ175" s="2016"/>
      <c r="AK175" s="2016"/>
      <c r="AL175" s="2016"/>
      <c r="AM175" s="2016"/>
      <c r="AN175" s="2016"/>
      <c r="AO175" s="2016"/>
      <c r="AP175" s="2016"/>
      <c r="AQ175" s="2016"/>
      <c r="AR175" s="2016"/>
      <c r="AS175" s="2016"/>
      <c r="AT175" s="2016"/>
      <c r="AU175" s="2016"/>
      <c r="AV175" s="2016"/>
      <c r="AW175" s="2016"/>
      <c r="AX175" s="2016"/>
      <c r="AY175" s="2016"/>
      <c r="AZ175" s="2016"/>
      <c r="BA175" s="2016"/>
      <c r="BB175" s="2016"/>
      <c r="BC175" s="2016"/>
      <c r="BD175" s="2016"/>
      <c r="BE175" s="2016"/>
      <c r="BF175" s="2016"/>
      <c r="BG175" s="2016"/>
      <c r="BH175" s="2016"/>
      <c r="BI175" s="2016"/>
      <c r="BJ175" s="2016"/>
      <c r="BK175" s="2016"/>
      <c r="BL175" s="2016"/>
      <c r="BM175" s="2016"/>
      <c r="BN175" s="2016"/>
      <c r="BO175" s="2016"/>
      <c r="BP175" s="2016"/>
      <c r="BQ175" s="2016"/>
      <c r="BR175" s="2016"/>
      <c r="BS175" s="2016"/>
      <c r="BT175" s="2016"/>
    </row>
    <row r="176" spans="2:74" ht="12" customHeight="1">
      <c r="I176" s="972" t="s">
        <v>1215</v>
      </c>
      <c r="J176" s="3632" t="s">
        <v>1423</v>
      </c>
      <c r="K176" s="3632"/>
      <c r="L176" s="3632"/>
      <c r="M176" s="3632"/>
      <c r="N176" s="3632"/>
      <c r="O176" s="3632"/>
      <c r="P176" s="3632"/>
      <c r="Q176" s="3632"/>
      <c r="R176" s="3632"/>
      <c r="S176" s="3632"/>
      <c r="T176" s="3632"/>
      <c r="U176" s="3632"/>
      <c r="V176" s="3632"/>
      <c r="W176" s="3632"/>
      <c r="X176" s="3632"/>
      <c r="Y176" s="3632"/>
      <c r="Z176" s="3632"/>
      <c r="AA176" s="3632"/>
      <c r="AB176" s="3632"/>
      <c r="AC176" s="3632"/>
      <c r="AD176" s="3632"/>
      <c r="AE176" s="3632"/>
      <c r="AF176" s="3632"/>
      <c r="AG176" s="3632"/>
      <c r="AH176" s="3632"/>
      <c r="AI176" s="3632"/>
      <c r="AJ176" s="3632"/>
      <c r="AK176" s="3632"/>
      <c r="AL176" s="3632"/>
      <c r="AM176" s="3632"/>
      <c r="AN176" s="3632"/>
      <c r="AO176" s="3632"/>
      <c r="AP176" s="3632"/>
      <c r="AQ176" s="3632"/>
      <c r="AR176" s="3632"/>
      <c r="AS176" s="3632"/>
      <c r="AT176" s="3632"/>
      <c r="AU176" s="3632"/>
      <c r="AV176" s="3632"/>
      <c r="AW176" s="3632"/>
      <c r="AX176" s="3632"/>
      <c r="AY176" s="3632"/>
      <c r="AZ176" s="3632"/>
      <c r="BA176" s="3632"/>
      <c r="BB176" s="3632"/>
      <c r="BC176" s="3632"/>
      <c r="BD176" s="3632"/>
      <c r="BE176" s="3632"/>
      <c r="BF176" s="3632"/>
      <c r="BG176" s="3632"/>
      <c r="BH176" s="3632"/>
      <c r="BI176" s="3632"/>
      <c r="BJ176" s="3632"/>
      <c r="BK176" s="3632"/>
      <c r="BL176" s="3632"/>
      <c r="BM176" s="3632"/>
      <c r="BN176" s="3632"/>
      <c r="BO176" s="3632"/>
      <c r="BP176" s="3632"/>
      <c r="BQ176" s="3632"/>
      <c r="BR176" s="3632"/>
      <c r="BS176" s="3632"/>
      <c r="BT176" s="3632"/>
      <c r="BU176" s="3632"/>
      <c r="BV176" s="3632"/>
    </row>
    <row r="177" spans="9:72">
      <c r="I177" s="1125"/>
      <c r="J177" s="3938"/>
      <c r="K177" s="3938"/>
      <c r="L177" s="3938"/>
      <c r="M177" s="3938"/>
      <c r="N177" s="3938"/>
      <c r="O177" s="3938"/>
      <c r="P177" s="3938"/>
      <c r="Q177" s="3938"/>
      <c r="R177" s="3938"/>
      <c r="S177" s="3938"/>
      <c r="T177" s="3938"/>
      <c r="U177" s="3938"/>
      <c r="V177" s="3938"/>
      <c r="W177" s="3938"/>
      <c r="X177" s="3938"/>
      <c r="Y177" s="3938"/>
      <c r="Z177" s="3938"/>
      <c r="AA177" s="3938"/>
      <c r="AB177" s="3938"/>
      <c r="AC177" s="3938"/>
      <c r="AD177" s="3938"/>
      <c r="AE177" s="3938"/>
      <c r="AF177" s="3938"/>
      <c r="AG177" s="3938"/>
      <c r="AH177" s="3938"/>
      <c r="AI177" s="3938"/>
      <c r="AJ177" s="3938"/>
      <c r="AK177" s="3938"/>
      <c r="AL177" s="3938"/>
      <c r="AM177" s="3938"/>
      <c r="AN177" s="3938"/>
      <c r="AO177" s="3938"/>
      <c r="AP177" s="3938"/>
      <c r="AQ177" s="3938"/>
      <c r="AR177" s="3938"/>
      <c r="AS177" s="3938"/>
      <c r="AT177" s="3938"/>
      <c r="AU177" s="3938"/>
      <c r="AV177" s="3938"/>
      <c r="AW177" s="3938"/>
      <c r="AX177" s="3938"/>
      <c r="AY177" s="3938"/>
      <c r="AZ177" s="3938"/>
      <c r="BA177" s="3938"/>
      <c r="BB177" s="3938"/>
      <c r="BC177" s="3938"/>
      <c r="BD177" s="3938"/>
      <c r="BE177" s="3938"/>
      <c r="BF177" s="3938"/>
      <c r="BG177" s="3938"/>
      <c r="BH177" s="3938"/>
      <c r="BI177" s="3938"/>
      <c r="BJ177" s="3938"/>
      <c r="BK177" s="3938"/>
      <c r="BL177" s="3938"/>
      <c r="BM177" s="429"/>
      <c r="BN177" s="429"/>
      <c r="BO177" s="429"/>
      <c r="BP177" s="429"/>
      <c r="BQ177" s="429"/>
      <c r="BR177" s="429"/>
      <c r="BS177" s="429"/>
      <c r="BT177" s="429"/>
    </row>
  </sheetData>
  <mergeCells count="1892">
    <mergeCell ref="AJ170:AK170"/>
    <mergeCell ref="AM170:AO170"/>
    <mergeCell ref="BL168:BS168"/>
    <mergeCell ref="AM169:AO169"/>
    <mergeCell ref="AP169:AR169"/>
    <mergeCell ref="AS169:AU169"/>
    <mergeCell ref="AV169:AX169"/>
    <mergeCell ref="AY169:BA169"/>
    <mergeCell ref="BL169:BS169"/>
    <mergeCell ref="AV168:AX168"/>
    <mergeCell ref="AY168:BA168"/>
    <mergeCell ref="BB168:BD170"/>
    <mergeCell ref="BE168:BG170"/>
    <mergeCell ref="BH168:BJ169"/>
    <mergeCell ref="BK168:BK170"/>
    <mergeCell ref="AY167:BA167"/>
    <mergeCell ref="AP165:AR165"/>
    <mergeCell ref="AS165:AU165"/>
    <mergeCell ref="AV165:AX165"/>
    <mergeCell ref="AY165:BA165"/>
    <mergeCell ref="BB165:BD167"/>
    <mergeCell ref="J173:BT174"/>
    <mergeCell ref="J175:BT175"/>
    <mergeCell ref="J177:BL177"/>
    <mergeCell ref="J43:BV43"/>
    <mergeCell ref="J89:BV89"/>
    <mergeCell ref="J134:BV134"/>
    <mergeCell ref="J176:BV176"/>
    <mergeCell ref="AP170:AR170"/>
    <mergeCell ref="AS170:AU170"/>
    <mergeCell ref="AV170:AX170"/>
    <mergeCell ref="AY170:BA170"/>
    <mergeCell ref="BH170:BJ170"/>
    <mergeCell ref="BL170:BS170"/>
    <mergeCell ref="AD168:AD169"/>
    <mergeCell ref="AE168:AH169"/>
    <mergeCell ref="AI168:AL169"/>
    <mergeCell ref="AM168:AO168"/>
    <mergeCell ref="AP168:AR168"/>
    <mergeCell ref="AS168:AU168"/>
    <mergeCell ref="Z165:Z166"/>
    <mergeCell ref="AA165:AA166"/>
    <mergeCell ref="W167:X167"/>
    <mergeCell ref="AF167:AG167"/>
    <mergeCell ref="I170:J170"/>
    <mergeCell ref="W170:X170"/>
    <mergeCell ref="AF170:AG170"/>
    <mergeCell ref="BH164:BJ164"/>
    <mergeCell ref="BL164:BS164"/>
    <mergeCell ref="W162:X163"/>
    <mergeCell ref="Y162:Y163"/>
    <mergeCell ref="Z162:Z163"/>
    <mergeCell ref="AA162:AA163"/>
    <mergeCell ref="B165:B167"/>
    <mergeCell ref="C165:E167"/>
    <mergeCell ref="F165:J166"/>
    <mergeCell ref="K165:O167"/>
    <mergeCell ref="P165:P167"/>
    <mergeCell ref="Q165:Q167"/>
    <mergeCell ref="F167:H167"/>
    <mergeCell ref="I167:J167"/>
    <mergeCell ref="W168:X169"/>
    <mergeCell ref="Y168:Y169"/>
    <mergeCell ref="Z168:Z169"/>
    <mergeCell ref="AA168:AA169"/>
    <mergeCell ref="AB168:AB169"/>
    <mergeCell ref="AC168:AC169"/>
    <mergeCell ref="B168:B170"/>
    <mergeCell ref="C168:E170"/>
    <mergeCell ref="F168:J169"/>
    <mergeCell ref="K168:O170"/>
    <mergeCell ref="P168:P170"/>
    <mergeCell ref="Q168:Q170"/>
    <mergeCell ref="R168:T170"/>
    <mergeCell ref="U168:V170"/>
    <mergeCell ref="U165:V167"/>
    <mergeCell ref="W165:X166"/>
    <mergeCell ref="Y165:Y166"/>
    <mergeCell ref="F170:H170"/>
    <mergeCell ref="F164:H164"/>
    <mergeCell ref="I164:J164"/>
    <mergeCell ref="W164:X164"/>
    <mergeCell ref="AF164:AG164"/>
    <mergeCell ref="AJ164:AK164"/>
    <mergeCell ref="AM164:AO164"/>
    <mergeCell ref="BH165:BJ166"/>
    <mergeCell ref="BK165:BK167"/>
    <mergeCell ref="BL165:BS165"/>
    <mergeCell ref="AM166:AO166"/>
    <mergeCell ref="AP166:AR166"/>
    <mergeCell ref="AS166:AU166"/>
    <mergeCell ref="AV166:AX166"/>
    <mergeCell ref="AY166:BA166"/>
    <mergeCell ref="BL166:BS166"/>
    <mergeCell ref="BE165:BG167"/>
    <mergeCell ref="AB165:AB166"/>
    <mergeCell ref="AC165:AC166"/>
    <mergeCell ref="AD165:AD166"/>
    <mergeCell ref="AE165:AH166"/>
    <mergeCell ref="AI165:AL166"/>
    <mergeCell ref="AM165:AO165"/>
    <mergeCell ref="BH167:BJ167"/>
    <mergeCell ref="BL167:BS167"/>
    <mergeCell ref="AJ167:AK167"/>
    <mergeCell ref="AM167:AO167"/>
    <mergeCell ref="AP167:AR167"/>
    <mergeCell ref="AS167:AU167"/>
    <mergeCell ref="AV167:AX167"/>
    <mergeCell ref="R165:T167"/>
    <mergeCell ref="AM163:AO163"/>
    <mergeCell ref="AP163:AR163"/>
    <mergeCell ref="AS163:AU163"/>
    <mergeCell ref="AV163:AX163"/>
    <mergeCell ref="AY163:BA163"/>
    <mergeCell ref="BL163:BS163"/>
    <mergeCell ref="AV162:AX162"/>
    <mergeCell ref="AY162:BA162"/>
    <mergeCell ref="BB162:BD164"/>
    <mergeCell ref="BE162:BG164"/>
    <mergeCell ref="BH162:BJ163"/>
    <mergeCell ref="BK162:BK164"/>
    <mergeCell ref="AD162:AD163"/>
    <mergeCell ref="AE162:AH163"/>
    <mergeCell ref="AI162:AL163"/>
    <mergeCell ref="AM162:AO162"/>
    <mergeCell ref="AP162:AR162"/>
    <mergeCell ref="AS162:AU162"/>
    <mergeCell ref="AP164:AR164"/>
    <mergeCell ref="AS164:AU164"/>
    <mergeCell ref="AV164:AX164"/>
    <mergeCell ref="AY164:BA164"/>
    <mergeCell ref="AB162:AB163"/>
    <mergeCell ref="AC162:AC163"/>
    <mergeCell ref="BH161:BJ161"/>
    <mergeCell ref="BL161:BS161"/>
    <mergeCell ref="B162:B164"/>
    <mergeCell ref="C162:E164"/>
    <mergeCell ref="F162:J163"/>
    <mergeCell ref="K162:O164"/>
    <mergeCell ref="P162:P164"/>
    <mergeCell ref="Q162:Q164"/>
    <mergeCell ref="R162:T164"/>
    <mergeCell ref="U162:V164"/>
    <mergeCell ref="AF161:AG161"/>
    <mergeCell ref="AJ161:AK161"/>
    <mergeCell ref="AM161:AO161"/>
    <mergeCell ref="AP161:AR161"/>
    <mergeCell ref="AS161:AU161"/>
    <mergeCell ref="AV161:AX161"/>
    <mergeCell ref="R159:T161"/>
    <mergeCell ref="U159:V161"/>
    <mergeCell ref="W159:X160"/>
    <mergeCell ref="K159:O161"/>
    <mergeCell ref="P159:P161"/>
    <mergeCell ref="Q159:Q161"/>
    <mergeCell ref="F161:H161"/>
    <mergeCell ref="I161:J161"/>
    <mergeCell ref="Y159:Y160"/>
    <mergeCell ref="Z159:Z160"/>
    <mergeCell ref="B159:B161"/>
    <mergeCell ref="C159:E161"/>
    <mergeCell ref="F159:J160"/>
    <mergeCell ref="BL162:BS162"/>
    <mergeCell ref="BH158:BJ158"/>
    <mergeCell ref="BL158:BS158"/>
    <mergeCell ref="F158:H158"/>
    <mergeCell ref="I158:J158"/>
    <mergeCell ref="W158:X158"/>
    <mergeCell ref="AF158:AG158"/>
    <mergeCell ref="AJ158:AK158"/>
    <mergeCell ref="AM158:AO158"/>
    <mergeCell ref="BH159:BJ160"/>
    <mergeCell ref="BK159:BK161"/>
    <mergeCell ref="BL159:BS159"/>
    <mergeCell ref="AM160:AO160"/>
    <mergeCell ref="AP160:AR160"/>
    <mergeCell ref="AS160:AU160"/>
    <mergeCell ref="AV160:AX160"/>
    <mergeCell ref="AY160:BA160"/>
    <mergeCell ref="BL160:BS160"/>
    <mergeCell ref="AY161:BA161"/>
    <mergeCell ref="AP159:AR159"/>
    <mergeCell ref="AS159:AU159"/>
    <mergeCell ref="AV159:AX159"/>
    <mergeCell ref="AY159:BA159"/>
    <mergeCell ref="BB159:BD161"/>
    <mergeCell ref="AM159:AO159"/>
    <mergeCell ref="AA159:AA160"/>
    <mergeCell ref="W161:X161"/>
    <mergeCell ref="BE159:BG161"/>
    <mergeCell ref="AB159:AB160"/>
    <mergeCell ref="AC159:AC160"/>
    <mergeCell ref="AD159:AD160"/>
    <mergeCell ref="AE159:AH160"/>
    <mergeCell ref="AI159:AL160"/>
    <mergeCell ref="B153:B155"/>
    <mergeCell ref="C153:E155"/>
    <mergeCell ref="F153:J154"/>
    <mergeCell ref="BL156:BS156"/>
    <mergeCell ref="AM157:AO157"/>
    <mergeCell ref="AP157:AR157"/>
    <mergeCell ref="AS157:AU157"/>
    <mergeCell ref="AV157:AX157"/>
    <mergeCell ref="AY157:BA157"/>
    <mergeCell ref="BL157:BS157"/>
    <mergeCell ref="AV156:AX156"/>
    <mergeCell ref="AY156:BA156"/>
    <mergeCell ref="BB156:BD158"/>
    <mergeCell ref="BE156:BG158"/>
    <mergeCell ref="BH156:BJ157"/>
    <mergeCell ref="BK156:BK158"/>
    <mergeCell ref="AD156:AD157"/>
    <mergeCell ref="AE156:AH157"/>
    <mergeCell ref="AI156:AL157"/>
    <mergeCell ref="AM156:AO156"/>
    <mergeCell ref="AP156:AR156"/>
    <mergeCell ref="AS156:AU156"/>
    <mergeCell ref="BE153:BG155"/>
    <mergeCell ref="AB153:AB154"/>
    <mergeCell ref="AC153:AC154"/>
    <mergeCell ref="AD153:AD154"/>
    <mergeCell ref="AE153:AH154"/>
    <mergeCell ref="AI153:AL154"/>
    <mergeCell ref="AP158:AR158"/>
    <mergeCell ref="AS158:AU158"/>
    <mergeCell ref="AV158:AX158"/>
    <mergeCell ref="AY158:BA158"/>
    <mergeCell ref="W156:X157"/>
    <mergeCell ref="Y156:Y157"/>
    <mergeCell ref="Z156:Z157"/>
    <mergeCell ref="AA156:AA157"/>
    <mergeCell ref="AB156:AB157"/>
    <mergeCell ref="AC156:AC157"/>
    <mergeCell ref="BH155:BJ155"/>
    <mergeCell ref="BL155:BS155"/>
    <mergeCell ref="B156:B158"/>
    <mergeCell ref="C156:E158"/>
    <mergeCell ref="F156:J157"/>
    <mergeCell ref="K156:O158"/>
    <mergeCell ref="P156:P158"/>
    <mergeCell ref="Q156:Q158"/>
    <mergeCell ref="R156:T158"/>
    <mergeCell ref="U156:V158"/>
    <mergeCell ref="AF155:AG155"/>
    <mergeCell ref="AJ155:AK155"/>
    <mergeCell ref="AM155:AO155"/>
    <mergeCell ref="AP155:AR155"/>
    <mergeCell ref="AS155:AU155"/>
    <mergeCell ref="AV155:AX155"/>
    <mergeCell ref="R153:T155"/>
    <mergeCell ref="U153:V155"/>
    <mergeCell ref="W153:X154"/>
    <mergeCell ref="K153:O155"/>
    <mergeCell ref="P153:P155"/>
    <mergeCell ref="Q153:Q155"/>
    <mergeCell ref="F155:H155"/>
    <mergeCell ref="I155:J155"/>
    <mergeCell ref="Y153:Y154"/>
    <mergeCell ref="Z153:Z154"/>
    <mergeCell ref="BH152:BJ152"/>
    <mergeCell ref="BL152:BS152"/>
    <mergeCell ref="F152:H152"/>
    <mergeCell ref="I152:J152"/>
    <mergeCell ref="W152:X152"/>
    <mergeCell ref="AF152:AG152"/>
    <mergeCell ref="AJ152:AK152"/>
    <mergeCell ref="AM152:AO152"/>
    <mergeCell ref="BH153:BJ154"/>
    <mergeCell ref="BK153:BK155"/>
    <mergeCell ref="BL153:BS153"/>
    <mergeCell ref="AM154:AO154"/>
    <mergeCell ref="AP154:AR154"/>
    <mergeCell ref="AS154:AU154"/>
    <mergeCell ref="AV154:AX154"/>
    <mergeCell ref="AY154:BA154"/>
    <mergeCell ref="BL154:BS154"/>
    <mergeCell ref="AY155:BA155"/>
    <mergeCell ref="AP153:AR153"/>
    <mergeCell ref="AS153:AU153"/>
    <mergeCell ref="AV153:AX153"/>
    <mergeCell ref="AY153:BA153"/>
    <mergeCell ref="BB153:BD155"/>
    <mergeCell ref="AM153:AO153"/>
    <mergeCell ref="AA153:AA154"/>
    <mergeCell ref="W155:X155"/>
    <mergeCell ref="B147:B149"/>
    <mergeCell ref="C147:E149"/>
    <mergeCell ref="F147:J148"/>
    <mergeCell ref="BL150:BS150"/>
    <mergeCell ref="AM151:AO151"/>
    <mergeCell ref="AP151:AR151"/>
    <mergeCell ref="AS151:AU151"/>
    <mergeCell ref="AV151:AX151"/>
    <mergeCell ref="AY151:BA151"/>
    <mergeCell ref="BL151:BS151"/>
    <mergeCell ref="AV150:AX150"/>
    <mergeCell ref="AY150:BA150"/>
    <mergeCell ref="BB150:BD152"/>
    <mergeCell ref="BE150:BG152"/>
    <mergeCell ref="BH150:BJ151"/>
    <mergeCell ref="BK150:BK152"/>
    <mergeCell ref="AD150:AD151"/>
    <mergeCell ref="AE150:AH151"/>
    <mergeCell ref="AI150:AL151"/>
    <mergeCell ref="AM150:AO150"/>
    <mergeCell ref="AP150:AR150"/>
    <mergeCell ref="AS150:AU150"/>
    <mergeCell ref="BE147:BG149"/>
    <mergeCell ref="AB147:AB148"/>
    <mergeCell ref="AC147:AC148"/>
    <mergeCell ref="AD147:AD148"/>
    <mergeCell ref="AE147:AH148"/>
    <mergeCell ref="AI147:AL148"/>
    <mergeCell ref="AP152:AR152"/>
    <mergeCell ref="AS152:AU152"/>
    <mergeCell ref="AV152:AX152"/>
    <mergeCell ref="AY152:BA152"/>
    <mergeCell ref="W150:X151"/>
    <mergeCell ref="Y150:Y151"/>
    <mergeCell ref="Z150:Z151"/>
    <mergeCell ref="AA150:AA151"/>
    <mergeCell ref="AB150:AB151"/>
    <mergeCell ref="AC150:AC151"/>
    <mergeCell ref="BH149:BJ149"/>
    <mergeCell ref="BL149:BS149"/>
    <mergeCell ref="B150:B152"/>
    <mergeCell ref="C150:E152"/>
    <mergeCell ref="F150:J151"/>
    <mergeCell ref="K150:O152"/>
    <mergeCell ref="P150:P152"/>
    <mergeCell ref="Q150:Q152"/>
    <mergeCell ref="R150:T152"/>
    <mergeCell ref="U150:V152"/>
    <mergeCell ref="AF149:AG149"/>
    <mergeCell ref="AJ149:AK149"/>
    <mergeCell ref="AM149:AO149"/>
    <mergeCell ref="AP149:AR149"/>
    <mergeCell ref="AS149:AU149"/>
    <mergeCell ref="AV149:AX149"/>
    <mergeCell ref="R147:T149"/>
    <mergeCell ref="U147:V149"/>
    <mergeCell ref="W147:X148"/>
    <mergeCell ref="K147:O149"/>
    <mergeCell ref="P147:P149"/>
    <mergeCell ref="Q147:Q149"/>
    <mergeCell ref="F149:H149"/>
    <mergeCell ref="I149:J149"/>
    <mergeCell ref="Y147:Y148"/>
    <mergeCell ref="Z147:Z148"/>
    <mergeCell ref="F146:H146"/>
    <mergeCell ref="I146:J146"/>
    <mergeCell ref="W146:X146"/>
    <mergeCell ref="AF146:AG146"/>
    <mergeCell ref="AJ146:AK146"/>
    <mergeCell ref="AM146:AO146"/>
    <mergeCell ref="BH147:BJ148"/>
    <mergeCell ref="BK147:BK149"/>
    <mergeCell ref="BL147:BS147"/>
    <mergeCell ref="AM148:AO148"/>
    <mergeCell ref="AP148:AR148"/>
    <mergeCell ref="AS148:AU148"/>
    <mergeCell ref="AV148:AX148"/>
    <mergeCell ref="AY148:BA148"/>
    <mergeCell ref="BL148:BS148"/>
    <mergeCell ref="AY149:BA149"/>
    <mergeCell ref="AP147:AR147"/>
    <mergeCell ref="AS147:AU147"/>
    <mergeCell ref="AV147:AX147"/>
    <mergeCell ref="AY147:BA147"/>
    <mergeCell ref="BB147:BD149"/>
    <mergeCell ref="AM147:AO147"/>
    <mergeCell ref="AA147:AA148"/>
    <mergeCell ref="W149:X149"/>
    <mergeCell ref="BL144:BS144"/>
    <mergeCell ref="AM145:AO145"/>
    <mergeCell ref="AP145:AR145"/>
    <mergeCell ref="AS145:AU145"/>
    <mergeCell ref="AV145:AX145"/>
    <mergeCell ref="AY145:BA145"/>
    <mergeCell ref="BL145:BS145"/>
    <mergeCell ref="AV144:AX144"/>
    <mergeCell ref="AY144:BA144"/>
    <mergeCell ref="BB144:BD146"/>
    <mergeCell ref="BE144:BG146"/>
    <mergeCell ref="BH144:BJ145"/>
    <mergeCell ref="BK144:BK146"/>
    <mergeCell ref="AD144:AD145"/>
    <mergeCell ref="AE144:AH145"/>
    <mergeCell ref="AI144:AL145"/>
    <mergeCell ref="AM144:AO144"/>
    <mergeCell ref="AP144:AR144"/>
    <mergeCell ref="AS144:AU144"/>
    <mergeCell ref="AP146:AR146"/>
    <mergeCell ref="AS146:AU146"/>
    <mergeCell ref="AV146:AX146"/>
    <mergeCell ref="AY146:BA146"/>
    <mergeCell ref="BH146:BJ146"/>
    <mergeCell ref="BL146:BS146"/>
    <mergeCell ref="BB141:BD142"/>
    <mergeCell ref="AE142:AH142"/>
    <mergeCell ref="AI142:AL142"/>
    <mergeCell ref="AM142:AO142"/>
    <mergeCell ref="AP142:AR142"/>
    <mergeCell ref="AS142:AU142"/>
    <mergeCell ref="W144:X145"/>
    <mergeCell ref="Y144:Y145"/>
    <mergeCell ref="Z144:Z145"/>
    <mergeCell ref="AA144:AA145"/>
    <mergeCell ref="AB144:AB145"/>
    <mergeCell ref="AC144:AC145"/>
    <mergeCell ref="BB143:BD143"/>
    <mergeCell ref="BE143:BG143"/>
    <mergeCell ref="B144:B146"/>
    <mergeCell ref="C144:E146"/>
    <mergeCell ref="F144:J145"/>
    <mergeCell ref="K144:O146"/>
    <mergeCell ref="P144:P146"/>
    <mergeCell ref="Q144:Q146"/>
    <mergeCell ref="R144:T146"/>
    <mergeCell ref="U144:V146"/>
    <mergeCell ref="AV142:AX142"/>
    <mergeCell ref="AY142:BA142"/>
    <mergeCell ref="B138:B143"/>
    <mergeCell ref="C138:E143"/>
    <mergeCell ref="F138:J140"/>
    <mergeCell ref="K138:O143"/>
    <mergeCell ref="P138:P143"/>
    <mergeCell ref="Q138:Q143"/>
    <mergeCell ref="F141:H143"/>
    <mergeCell ref="I141:J143"/>
    <mergeCell ref="BL138:BS139"/>
    <mergeCell ref="W140:Z140"/>
    <mergeCell ref="AA140:AB143"/>
    <mergeCell ref="AC140:AD143"/>
    <mergeCell ref="AE140:AL140"/>
    <mergeCell ref="AM140:BD140"/>
    <mergeCell ref="BE140:BG142"/>
    <mergeCell ref="BH140:BJ141"/>
    <mergeCell ref="BL140:BS143"/>
    <mergeCell ref="W141:X143"/>
    <mergeCell ref="R138:T143"/>
    <mergeCell ref="U138:V143"/>
    <mergeCell ref="W138:AD139"/>
    <mergeCell ref="AE138:BG139"/>
    <mergeCell ref="BH138:BJ139"/>
    <mergeCell ref="BK138:BK143"/>
    <mergeCell ref="Y141:Z143"/>
    <mergeCell ref="AE141:AH141"/>
    <mergeCell ref="AI141:AL141"/>
    <mergeCell ref="AM141:AO141"/>
    <mergeCell ref="BH142:BJ143"/>
    <mergeCell ref="AF143:AG143"/>
    <mergeCell ref="AJ143:AK143"/>
    <mergeCell ref="AM143:AO143"/>
    <mergeCell ref="AP143:AR143"/>
    <mergeCell ref="AS143:AU143"/>
    <mergeCell ref="AV143:AX143"/>
    <mergeCell ref="AY143:BA143"/>
    <mergeCell ref="AP141:AR141"/>
    <mergeCell ref="AS141:AU141"/>
    <mergeCell ref="AV141:AX141"/>
    <mergeCell ref="AY141:BA141"/>
    <mergeCell ref="W126:X127"/>
    <mergeCell ref="Y126:Y127"/>
    <mergeCell ref="Z126:Z127"/>
    <mergeCell ref="AA126:AA127"/>
    <mergeCell ref="J131:BT132"/>
    <mergeCell ref="J133:BT133"/>
    <mergeCell ref="J135:BL135"/>
    <mergeCell ref="B136:BT136"/>
    <mergeCell ref="BE137:BK137"/>
    <mergeCell ref="BL137:BM137"/>
    <mergeCell ref="BN137:BS137"/>
    <mergeCell ref="AP128:AR128"/>
    <mergeCell ref="AS128:AU128"/>
    <mergeCell ref="AV128:AX128"/>
    <mergeCell ref="AY128:BA128"/>
    <mergeCell ref="BH128:BJ128"/>
    <mergeCell ref="BL128:BS128"/>
    <mergeCell ref="F128:H128"/>
    <mergeCell ref="I128:J128"/>
    <mergeCell ref="W128:X128"/>
    <mergeCell ref="AF128:AG128"/>
    <mergeCell ref="AJ128:AK128"/>
    <mergeCell ref="AM128:AO128"/>
    <mergeCell ref="AM127:AO127"/>
    <mergeCell ref="AP127:AR127"/>
    <mergeCell ref="AS127:AU127"/>
    <mergeCell ref="AV127:AX127"/>
    <mergeCell ref="AY127:BA127"/>
    <mergeCell ref="BL127:BS127"/>
    <mergeCell ref="AV126:AX126"/>
    <mergeCell ref="AY126:BA126"/>
    <mergeCell ref="BB126:BD128"/>
    <mergeCell ref="BE126:BG128"/>
    <mergeCell ref="BH126:BJ127"/>
    <mergeCell ref="BK126:BK128"/>
    <mergeCell ref="AD126:AD127"/>
    <mergeCell ref="AE126:AH127"/>
    <mergeCell ref="AI126:AL127"/>
    <mergeCell ref="AM126:AO126"/>
    <mergeCell ref="AP126:AR126"/>
    <mergeCell ref="AS126:AU126"/>
    <mergeCell ref="AB126:AB127"/>
    <mergeCell ref="AC126:AC127"/>
    <mergeCell ref="BH125:BJ125"/>
    <mergeCell ref="BL125:BS125"/>
    <mergeCell ref="B126:B128"/>
    <mergeCell ref="C126:E128"/>
    <mergeCell ref="F126:J127"/>
    <mergeCell ref="K126:O128"/>
    <mergeCell ref="P126:P128"/>
    <mergeCell ref="Q126:Q128"/>
    <mergeCell ref="R126:T128"/>
    <mergeCell ref="U126:V128"/>
    <mergeCell ref="AF125:AG125"/>
    <mergeCell ref="AJ125:AK125"/>
    <mergeCell ref="AM125:AO125"/>
    <mergeCell ref="AP125:AR125"/>
    <mergeCell ref="AS125:AU125"/>
    <mergeCell ref="AV125:AX125"/>
    <mergeCell ref="R123:T125"/>
    <mergeCell ref="U123:V125"/>
    <mergeCell ref="W123:X124"/>
    <mergeCell ref="K123:O125"/>
    <mergeCell ref="P123:P125"/>
    <mergeCell ref="Q123:Q125"/>
    <mergeCell ref="F125:H125"/>
    <mergeCell ref="I125:J125"/>
    <mergeCell ref="Y123:Y124"/>
    <mergeCell ref="Z123:Z124"/>
    <mergeCell ref="B123:B125"/>
    <mergeCell ref="C123:E125"/>
    <mergeCell ref="F123:J124"/>
    <mergeCell ref="BL126:BS126"/>
    <mergeCell ref="F122:H122"/>
    <mergeCell ref="I122:J122"/>
    <mergeCell ref="W122:X122"/>
    <mergeCell ref="AF122:AG122"/>
    <mergeCell ref="AJ122:AK122"/>
    <mergeCell ref="AM122:AO122"/>
    <mergeCell ref="BH123:BJ124"/>
    <mergeCell ref="BK123:BK125"/>
    <mergeCell ref="BL123:BS123"/>
    <mergeCell ref="AM124:AO124"/>
    <mergeCell ref="AP124:AR124"/>
    <mergeCell ref="AS124:AU124"/>
    <mergeCell ref="AV124:AX124"/>
    <mergeCell ref="AY124:BA124"/>
    <mergeCell ref="BL124:BS124"/>
    <mergeCell ref="AY125:BA125"/>
    <mergeCell ref="AP123:AR123"/>
    <mergeCell ref="AS123:AU123"/>
    <mergeCell ref="AV123:AX123"/>
    <mergeCell ref="AY123:BA123"/>
    <mergeCell ref="BB123:BD125"/>
    <mergeCell ref="AM123:AO123"/>
    <mergeCell ref="AA123:AA124"/>
    <mergeCell ref="W125:X125"/>
    <mergeCell ref="BE123:BG125"/>
    <mergeCell ref="AB123:AB124"/>
    <mergeCell ref="AC123:AC124"/>
    <mergeCell ref="AD123:AD124"/>
    <mergeCell ref="AE123:AH124"/>
    <mergeCell ref="AI123:AL124"/>
    <mergeCell ref="AP121:AR121"/>
    <mergeCell ref="AS121:AU121"/>
    <mergeCell ref="AV121:AX121"/>
    <mergeCell ref="AY121:BA121"/>
    <mergeCell ref="BL121:BS121"/>
    <mergeCell ref="AV120:AX120"/>
    <mergeCell ref="AY120:BA120"/>
    <mergeCell ref="BB120:BD122"/>
    <mergeCell ref="BE120:BG122"/>
    <mergeCell ref="BH120:BJ121"/>
    <mergeCell ref="BK120:BK122"/>
    <mergeCell ref="AD120:AD121"/>
    <mergeCell ref="AE120:AH121"/>
    <mergeCell ref="AI120:AL121"/>
    <mergeCell ref="AM120:AO120"/>
    <mergeCell ref="AP120:AR120"/>
    <mergeCell ref="AS120:AU120"/>
    <mergeCell ref="AP122:AR122"/>
    <mergeCell ref="AS122:AU122"/>
    <mergeCell ref="AV122:AX122"/>
    <mergeCell ref="AY122:BA122"/>
    <mergeCell ref="BH122:BJ122"/>
    <mergeCell ref="BL122:BS122"/>
    <mergeCell ref="W120:X121"/>
    <mergeCell ref="Y120:Y121"/>
    <mergeCell ref="Z120:Z121"/>
    <mergeCell ref="AA120:AA121"/>
    <mergeCell ref="AB120:AB121"/>
    <mergeCell ref="AC120:AC121"/>
    <mergeCell ref="BH119:BJ119"/>
    <mergeCell ref="BL119:BS119"/>
    <mergeCell ref="B120:B122"/>
    <mergeCell ref="C120:E122"/>
    <mergeCell ref="F120:J121"/>
    <mergeCell ref="K120:O122"/>
    <mergeCell ref="P120:P122"/>
    <mergeCell ref="Q120:Q122"/>
    <mergeCell ref="R120:T122"/>
    <mergeCell ref="U120:V122"/>
    <mergeCell ref="AF119:AG119"/>
    <mergeCell ref="AJ119:AK119"/>
    <mergeCell ref="AM119:AO119"/>
    <mergeCell ref="AP119:AR119"/>
    <mergeCell ref="AS119:AU119"/>
    <mergeCell ref="AV119:AX119"/>
    <mergeCell ref="B117:B119"/>
    <mergeCell ref="C117:E119"/>
    <mergeCell ref="F117:J118"/>
    <mergeCell ref="Y117:Y118"/>
    <mergeCell ref="Z117:Z118"/>
    <mergeCell ref="AA117:AA118"/>
    <mergeCell ref="F119:H119"/>
    <mergeCell ref="I119:J119"/>
    <mergeCell ref="BL120:BS120"/>
    <mergeCell ref="AM121:AO121"/>
    <mergeCell ref="AE114:AH115"/>
    <mergeCell ref="AI114:AL115"/>
    <mergeCell ref="AM114:AO114"/>
    <mergeCell ref="AP114:AR114"/>
    <mergeCell ref="AS114:AU114"/>
    <mergeCell ref="W114:X115"/>
    <mergeCell ref="BH117:BJ118"/>
    <mergeCell ref="BK117:BK119"/>
    <mergeCell ref="BL117:BS117"/>
    <mergeCell ref="AM118:AO118"/>
    <mergeCell ref="AP118:AR118"/>
    <mergeCell ref="AS118:AU118"/>
    <mergeCell ref="AV118:AX118"/>
    <mergeCell ref="AY118:BA118"/>
    <mergeCell ref="BL118:BS118"/>
    <mergeCell ref="AY119:BA119"/>
    <mergeCell ref="AP117:AR117"/>
    <mergeCell ref="AS117:AU117"/>
    <mergeCell ref="AV117:AX117"/>
    <mergeCell ref="AY117:BA117"/>
    <mergeCell ref="BB117:BD119"/>
    <mergeCell ref="BE117:BG119"/>
    <mergeCell ref="AB117:AB118"/>
    <mergeCell ref="AC117:AC118"/>
    <mergeCell ref="AD117:AD118"/>
    <mergeCell ref="AE117:AH118"/>
    <mergeCell ref="AI117:AL118"/>
    <mergeCell ref="AM117:AO117"/>
    <mergeCell ref="AA111:AA112"/>
    <mergeCell ref="W113:X113"/>
    <mergeCell ref="B111:B113"/>
    <mergeCell ref="C111:E113"/>
    <mergeCell ref="F111:J112"/>
    <mergeCell ref="K111:O113"/>
    <mergeCell ref="AP116:AR116"/>
    <mergeCell ref="AS116:AU116"/>
    <mergeCell ref="AV116:AX116"/>
    <mergeCell ref="AY116:BA116"/>
    <mergeCell ref="BH116:BJ116"/>
    <mergeCell ref="BL116:BS116"/>
    <mergeCell ref="F116:H116"/>
    <mergeCell ref="I116:J116"/>
    <mergeCell ref="W116:X116"/>
    <mergeCell ref="AF116:AG116"/>
    <mergeCell ref="AJ116:AK116"/>
    <mergeCell ref="AM116:AO116"/>
    <mergeCell ref="BL114:BS114"/>
    <mergeCell ref="AM115:AO115"/>
    <mergeCell ref="AP115:AR115"/>
    <mergeCell ref="AS115:AU115"/>
    <mergeCell ref="AV115:AX115"/>
    <mergeCell ref="AY115:BA115"/>
    <mergeCell ref="BL115:BS115"/>
    <mergeCell ref="AV114:AX114"/>
    <mergeCell ref="AY114:BA114"/>
    <mergeCell ref="BB114:BD116"/>
    <mergeCell ref="BE114:BG116"/>
    <mergeCell ref="BH114:BJ115"/>
    <mergeCell ref="BK114:BK116"/>
    <mergeCell ref="AD114:AD115"/>
    <mergeCell ref="AB111:AB112"/>
    <mergeCell ref="AC111:AC112"/>
    <mergeCell ref="AD111:AD112"/>
    <mergeCell ref="AE111:AH112"/>
    <mergeCell ref="AI111:AL112"/>
    <mergeCell ref="AM111:AO111"/>
    <mergeCell ref="Y114:Y115"/>
    <mergeCell ref="Z114:Z115"/>
    <mergeCell ref="AA114:AA115"/>
    <mergeCell ref="AB114:AB115"/>
    <mergeCell ref="AC114:AC115"/>
    <mergeCell ref="BH113:BJ113"/>
    <mergeCell ref="BL113:BS113"/>
    <mergeCell ref="B114:B116"/>
    <mergeCell ref="C114:E116"/>
    <mergeCell ref="F114:J115"/>
    <mergeCell ref="K114:O116"/>
    <mergeCell ref="P114:P116"/>
    <mergeCell ref="Q114:Q116"/>
    <mergeCell ref="R114:T116"/>
    <mergeCell ref="U114:V116"/>
    <mergeCell ref="AF113:AG113"/>
    <mergeCell ref="AJ113:AK113"/>
    <mergeCell ref="AM113:AO113"/>
    <mergeCell ref="AP113:AR113"/>
    <mergeCell ref="AS113:AU113"/>
    <mergeCell ref="AV113:AX113"/>
    <mergeCell ref="R111:T113"/>
    <mergeCell ref="U111:V113"/>
    <mergeCell ref="W111:X112"/>
    <mergeCell ref="Y111:Y112"/>
    <mergeCell ref="Z111:Z112"/>
    <mergeCell ref="AI108:AL109"/>
    <mergeCell ref="BH111:BJ112"/>
    <mergeCell ref="BK111:BK113"/>
    <mergeCell ref="BL111:BS111"/>
    <mergeCell ref="AM112:AO112"/>
    <mergeCell ref="AP112:AR112"/>
    <mergeCell ref="AS112:AU112"/>
    <mergeCell ref="AV112:AX112"/>
    <mergeCell ref="AY112:BA112"/>
    <mergeCell ref="BL112:BS112"/>
    <mergeCell ref="AY113:BA113"/>
    <mergeCell ref="AP111:AR111"/>
    <mergeCell ref="AS111:AU111"/>
    <mergeCell ref="AV111:AX111"/>
    <mergeCell ref="AY111:BA111"/>
    <mergeCell ref="BB111:BD113"/>
    <mergeCell ref="BE111:BG113"/>
    <mergeCell ref="AM108:AO108"/>
    <mergeCell ref="AP108:AR108"/>
    <mergeCell ref="AS108:AU108"/>
    <mergeCell ref="AI105:AL106"/>
    <mergeCell ref="P111:P113"/>
    <mergeCell ref="Q111:Q113"/>
    <mergeCell ref="F113:H113"/>
    <mergeCell ref="I113:J113"/>
    <mergeCell ref="AP110:AR110"/>
    <mergeCell ref="AS110:AU110"/>
    <mergeCell ref="AV110:AX110"/>
    <mergeCell ref="AY110:BA110"/>
    <mergeCell ref="BH110:BJ110"/>
    <mergeCell ref="BL110:BS110"/>
    <mergeCell ref="F110:H110"/>
    <mergeCell ref="I110:J110"/>
    <mergeCell ref="W110:X110"/>
    <mergeCell ref="AF110:AG110"/>
    <mergeCell ref="AJ110:AK110"/>
    <mergeCell ref="AM110:AO110"/>
    <mergeCell ref="BL108:BS108"/>
    <mergeCell ref="AM109:AO109"/>
    <mergeCell ref="AP109:AR109"/>
    <mergeCell ref="AS109:AU109"/>
    <mergeCell ref="AV109:AX109"/>
    <mergeCell ref="AY109:BA109"/>
    <mergeCell ref="BL109:BS109"/>
    <mergeCell ref="AV108:AX108"/>
    <mergeCell ref="AY108:BA108"/>
    <mergeCell ref="BB108:BD110"/>
    <mergeCell ref="BE108:BG110"/>
    <mergeCell ref="BH108:BJ109"/>
    <mergeCell ref="BK108:BK110"/>
    <mergeCell ref="AD108:AD109"/>
    <mergeCell ref="AE108:AH109"/>
    <mergeCell ref="W108:X109"/>
    <mergeCell ref="Y108:Y109"/>
    <mergeCell ref="Z108:Z109"/>
    <mergeCell ref="AA108:AA109"/>
    <mergeCell ref="AB108:AB109"/>
    <mergeCell ref="AC108:AC109"/>
    <mergeCell ref="B105:B107"/>
    <mergeCell ref="C105:E107"/>
    <mergeCell ref="F105:J106"/>
    <mergeCell ref="K105:O107"/>
    <mergeCell ref="P105:P107"/>
    <mergeCell ref="Q105:Q107"/>
    <mergeCell ref="F107:H107"/>
    <mergeCell ref="I107:J107"/>
    <mergeCell ref="B108:B110"/>
    <mergeCell ref="C108:E110"/>
    <mergeCell ref="F108:J109"/>
    <mergeCell ref="K108:O110"/>
    <mergeCell ref="P108:P110"/>
    <mergeCell ref="Q108:Q110"/>
    <mergeCell ref="R108:T110"/>
    <mergeCell ref="U108:V110"/>
    <mergeCell ref="AA105:AA106"/>
    <mergeCell ref="W107:X107"/>
    <mergeCell ref="AC105:AC106"/>
    <mergeCell ref="AM107:AO107"/>
    <mergeCell ref="AP107:AR107"/>
    <mergeCell ref="AS107:AU107"/>
    <mergeCell ref="R105:T107"/>
    <mergeCell ref="U105:V107"/>
    <mergeCell ref="F104:H104"/>
    <mergeCell ref="I104:J104"/>
    <mergeCell ref="W104:X104"/>
    <mergeCell ref="AF104:AG104"/>
    <mergeCell ref="AJ104:AK104"/>
    <mergeCell ref="AM104:AO104"/>
    <mergeCell ref="BH105:BJ106"/>
    <mergeCell ref="BK105:BK107"/>
    <mergeCell ref="BL105:BS105"/>
    <mergeCell ref="AM106:AO106"/>
    <mergeCell ref="AP106:AR106"/>
    <mergeCell ref="AS106:AU106"/>
    <mergeCell ref="AV106:AX106"/>
    <mergeCell ref="AY106:BA106"/>
    <mergeCell ref="BL106:BS106"/>
    <mergeCell ref="AY107:BA107"/>
    <mergeCell ref="AP105:AR105"/>
    <mergeCell ref="AS105:AU105"/>
    <mergeCell ref="AM105:AO105"/>
    <mergeCell ref="BH107:BJ107"/>
    <mergeCell ref="BL107:BS107"/>
    <mergeCell ref="AV107:AX107"/>
    <mergeCell ref="W105:X106"/>
    <mergeCell ref="Y105:Y106"/>
    <mergeCell ref="Z105:Z106"/>
    <mergeCell ref="AD105:AD106"/>
    <mergeCell ref="AE105:AH106"/>
    <mergeCell ref="AV105:AX105"/>
    <mergeCell ref="AY105:BA105"/>
    <mergeCell ref="BB105:BD107"/>
    <mergeCell ref="BE105:BG107"/>
    <mergeCell ref="AB105:AB106"/>
    <mergeCell ref="BL102:BS102"/>
    <mergeCell ref="AM103:AO103"/>
    <mergeCell ref="AP103:AR103"/>
    <mergeCell ref="AS103:AU103"/>
    <mergeCell ref="AV103:AX103"/>
    <mergeCell ref="AY103:BA103"/>
    <mergeCell ref="BL103:BS103"/>
    <mergeCell ref="AV102:AX102"/>
    <mergeCell ref="AY102:BA102"/>
    <mergeCell ref="BB102:BD104"/>
    <mergeCell ref="BE102:BG104"/>
    <mergeCell ref="BH102:BJ103"/>
    <mergeCell ref="BK102:BK104"/>
    <mergeCell ref="AD102:AD103"/>
    <mergeCell ref="AE102:AH103"/>
    <mergeCell ref="AI102:AL103"/>
    <mergeCell ref="AM102:AO102"/>
    <mergeCell ref="AP102:AR102"/>
    <mergeCell ref="AS102:AU102"/>
    <mergeCell ref="AP104:AR104"/>
    <mergeCell ref="AS104:AU104"/>
    <mergeCell ref="AV104:AX104"/>
    <mergeCell ref="AY104:BA104"/>
    <mergeCell ref="BH104:BJ104"/>
    <mergeCell ref="BL104:BS104"/>
    <mergeCell ref="AF107:AG107"/>
    <mergeCell ref="AJ107:AK107"/>
    <mergeCell ref="W102:X103"/>
    <mergeCell ref="Y102:Y103"/>
    <mergeCell ref="Z102:Z103"/>
    <mergeCell ref="AA102:AA103"/>
    <mergeCell ref="AB102:AB103"/>
    <mergeCell ref="AC102:AC103"/>
    <mergeCell ref="BH101:BJ101"/>
    <mergeCell ref="BL101:BS101"/>
    <mergeCell ref="B102:B104"/>
    <mergeCell ref="C102:E104"/>
    <mergeCell ref="F102:J103"/>
    <mergeCell ref="K102:O104"/>
    <mergeCell ref="P102:P104"/>
    <mergeCell ref="Q102:Q104"/>
    <mergeCell ref="R102:T104"/>
    <mergeCell ref="U102:V104"/>
    <mergeCell ref="AF101:AG101"/>
    <mergeCell ref="AJ101:AK101"/>
    <mergeCell ref="AM101:AO101"/>
    <mergeCell ref="AP101:AR101"/>
    <mergeCell ref="AS101:AU101"/>
    <mergeCell ref="AV101:AX101"/>
    <mergeCell ref="R99:T101"/>
    <mergeCell ref="U99:V101"/>
    <mergeCell ref="W99:X100"/>
    <mergeCell ref="Y99:Y100"/>
    <mergeCell ref="Z99:Z100"/>
    <mergeCell ref="AA99:AA100"/>
    <mergeCell ref="W101:X101"/>
    <mergeCell ref="B99:B101"/>
    <mergeCell ref="C99:E101"/>
    <mergeCell ref="F99:J100"/>
    <mergeCell ref="BH99:BJ100"/>
    <mergeCell ref="BK99:BK101"/>
    <mergeCell ref="BL99:BS99"/>
    <mergeCell ref="AM100:AO100"/>
    <mergeCell ref="AP100:AR100"/>
    <mergeCell ref="AS100:AU100"/>
    <mergeCell ref="AV100:AX100"/>
    <mergeCell ref="AY100:BA100"/>
    <mergeCell ref="BL100:BS100"/>
    <mergeCell ref="AY101:BA101"/>
    <mergeCell ref="AP99:AR99"/>
    <mergeCell ref="AS99:AU99"/>
    <mergeCell ref="AV99:AX99"/>
    <mergeCell ref="AY99:BA99"/>
    <mergeCell ref="BB99:BD101"/>
    <mergeCell ref="BE99:BG101"/>
    <mergeCell ref="AB99:AB100"/>
    <mergeCell ref="AC99:AC100"/>
    <mergeCell ref="AD99:AD100"/>
    <mergeCell ref="AE99:AH100"/>
    <mergeCell ref="AI99:AL100"/>
    <mergeCell ref="AM99:AO99"/>
    <mergeCell ref="AB81:AB82"/>
    <mergeCell ref="AC81:AC82"/>
    <mergeCell ref="AD81:AD82"/>
    <mergeCell ref="AE81:AH82"/>
    <mergeCell ref="AI81:AL82"/>
    <mergeCell ref="AM81:AO81"/>
    <mergeCell ref="K99:O101"/>
    <mergeCell ref="P99:P101"/>
    <mergeCell ref="Q99:Q101"/>
    <mergeCell ref="F101:H101"/>
    <mergeCell ref="I101:J101"/>
    <mergeCell ref="BH97:BJ98"/>
    <mergeCell ref="AF98:AG98"/>
    <mergeCell ref="AJ98:AK98"/>
    <mergeCell ref="AM98:AO98"/>
    <mergeCell ref="AP98:AR98"/>
    <mergeCell ref="AS98:AU98"/>
    <mergeCell ref="AV98:AX98"/>
    <mergeCell ref="AY98:BA98"/>
    <mergeCell ref="BB98:BD98"/>
    <mergeCell ref="BE98:BG98"/>
    <mergeCell ref="BB96:BD97"/>
    <mergeCell ref="AE97:AH97"/>
    <mergeCell ref="AI97:AL97"/>
    <mergeCell ref="AM97:AO97"/>
    <mergeCell ref="AP97:AR97"/>
    <mergeCell ref="AS97:AU97"/>
    <mergeCell ref="AV97:AX97"/>
    <mergeCell ref="AY97:BA97"/>
    <mergeCell ref="F96:H98"/>
    <mergeCell ref="I96:J98"/>
    <mergeCell ref="W96:X98"/>
    <mergeCell ref="BL93:BS94"/>
    <mergeCell ref="W95:Z95"/>
    <mergeCell ref="AA95:AB98"/>
    <mergeCell ref="AC95:AD98"/>
    <mergeCell ref="AE95:AL95"/>
    <mergeCell ref="AM95:BD95"/>
    <mergeCell ref="BE95:BG97"/>
    <mergeCell ref="BH95:BJ96"/>
    <mergeCell ref="BL95:BS98"/>
    <mergeCell ref="AM96:AO96"/>
    <mergeCell ref="R93:T98"/>
    <mergeCell ref="U93:V98"/>
    <mergeCell ref="W93:AD94"/>
    <mergeCell ref="AE93:BG94"/>
    <mergeCell ref="BH93:BJ94"/>
    <mergeCell ref="BK93:BK98"/>
    <mergeCell ref="AP96:AR96"/>
    <mergeCell ref="AS96:AU96"/>
    <mergeCell ref="AV96:AX96"/>
    <mergeCell ref="AY96:BA96"/>
    <mergeCell ref="Y96:Z98"/>
    <mergeCell ref="AE96:AH96"/>
    <mergeCell ref="AI96:AL96"/>
    <mergeCell ref="B91:BT91"/>
    <mergeCell ref="BE92:BK92"/>
    <mergeCell ref="BL92:BM92"/>
    <mergeCell ref="BN92:BS92"/>
    <mergeCell ref="B93:B98"/>
    <mergeCell ref="C93:E98"/>
    <mergeCell ref="F93:J95"/>
    <mergeCell ref="K93:O98"/>
    <mergeCell ref="P93:P98"/>
    <mergeCell ref="Q93:Q98"/>
    <mergeCell ref="BH83:BJ83"/>
    <mergeCell ref="BL83:BS83"/>
    <mergeCell ref="J86:BT87"/>
    <mergeCell ref="J88:BT88"/>
    <mergeCell ref="J90:BL90"/>
    <mergeCell ref="AF83:AG83"/>
    <mergeCell ref="AJ83:AK83"/>
    <mergeCell ref="AM83:AO83"/>
    <mergeCell ref="AP83:AR83"/>
    <mergeCell ref="AS83:AU83"/>
    <mergeCell ref="AV83:AX83"/>
    <mergeCell ref="R81:T83"/>
    <mergeCell ref="U81:V83"/>
    <mergeCell ref="W81:X82"/>
    <mergeCell ref="Y81:Y82"/>
    <mergeCell ref="Z81:Z82"/>
    <mergeCell ref="AA81:AA82"/>
    <mergeCell ref="W83:X83"/>
    <mergeCell ref="B81:B83"/>
    <mergeCell ref="C81:E83"/>
    <mergeCell ref="F81:J82"/>
    <mergeCell ref="K81:O83"/>
    <mergeCell ref="BE78:BG80"/>
    <mergeCell ref="BH78:BJ79"/>
    <mergeCell ref="BK78:BK80"/>
    <mergeCell ref="AD78:AD79"/>
    <mergeCell ref="AE78:AH79"/>
    <mergeCell ref="AI78:AL79"/>
    <mergeCell ref="BH81:BJ82"/>
    <mergeCell ref="BK81:BK83"/>
    <mergeCell ref="BL81:BS81"/>
    <mergeCell ref="AM82:AO82"/>
    <mergeCell ref="AP82:AR82"/>
    <mergeCell ref="AS82:AU82"/>
    <mergeCell ref="AV82:AX82"/>
    <mergeCell ref="AY82:BA82"/>
    <mergeCell ref="BL82:BS82"/>
    <mergeCell ref="AY83:BA83"/>
    <mergeCell ref="AP81:AR81"/>
    <mergeCell ref="AS81:AU81"/>
    <mergeCell ref="AV81:AX81"/>
    <mergeCell ref="AY81:BA81"/>
    <mergeCell ref="BB81:BD83"/>
    <mergeCell ref="BE81:BG83"/>
    <mergeCell ref="AM78:AO78"/>
    <mergeCell ref="AP78:AR78"/>
    <mergeCell ref="AS78:AU78"/>
    <mergeCell ref="BE75:BG77"/>
    <mergeCell ref="AB75:AB76"/>
    <mergeCell ref="AC75:AC76"/>
    <mergeCell ref="AD75:AD76"/>
    <mergeCell ref="AE75:AH76"/>
    <mergeCell ref="AI75:AL76"/>
    <mergeCell ref="P81:P83"/>
    <mergeCell ref="Q81:Q83"/>
    <mergeCell ref="F83:H83"/>
    <mergeCell ref="I83:J83"/>
    <mergeCell ref="AP80:AR80"/>
    <mergeCell ref="AS80:AU80"/>
    <mergeCell ref="AV80:AX80"/>
    <mergeCell ref="AY80:BA80"/>
    <mergeCell ref="BH80:BJ80"/>
    <mergeCell ref="BL80:BS80"/>
    <mergeCell ref="F80:H80"/>
    <mergeCell ref="I80:J80"/>
    <mergeCell ref="W80:X80"/>
    <mergeCell ref="AF80:AG80"/>
    <mergeCell ref="AJ80:AK80"/>
    <mergeCell ref="AM80:AO80"/>
    <mergeCell ref="BL78:BS78"/>
    <mergeCell ref="AM79:AO79"/>
    <mergeCell ref="AP79:AR79"/>
    <mergeCell ref="AS79:AU79"/>
    <mergeCell ref="AV79:AX79"/>
    <mergeCell ref="AY79:BA79"/>
    <mergeCell ref="BL79:BS79"/>
    <mergeCell ref="AV78:AX78"/>
    <mergeCell ref="AY78:BA78"/>
    <mergeCell ref="BB78:BD80"/>
    <mergeCell ref="W78:X79"/>
    <mergeCell ref="Y78:Y79"/>
    <mergeCell ref="Z78:Z79"/>
    <mergeCell ref="AA78:AA79"/>
    <mergeCell ref="AB78:AB79"/>
    <mergeCell ref="AC78:AC79"/>
    <mergeCell ref="B75:B77"/>
    <mergeCell ref="C75:E77"/>
    <mergeCell ref="F75:J76"/>
    <mergeCell ref="K75:O77"/>
    <mergeCell ref="P75:P77"/>
    <mergeCell ref="Q75:Q77"/>
    <mergeCell ref="F77:H77"/>
    <mergeCell ref="I77:J77"/>
    <mergeCell ref="B78:B80"/>
    <mergeCell ref="C78:E80"/>
    <mergeCell ref="F78:J79"/>
    <mergeCell ref="K78:O80"/>
    <mergeCell ref="P78:P80"/>
    <mergeCell ref="Q78:Q80"/>
    <mergeCell ref="R78:T80"/>
    <mergeCell ref="U78:V80"/>
    <mergeCell ref="Y75:Y76"/>
    <mergeCell ref="Z75:Z76"/>
    <mergeCell ref="AA75:AA76"/>
    <mergeCell ref="W77:X77"/>
    <mergeCell ref="AF77:AG77"/>
    <mergeCell ref="AJ77:AK77"/>
    <mergeCell ref="AM77:AO77"/>
    <mergeCell ref="AP77:AR77"/>
    <mergeCell ref="AS77:AU77"/>
    <mergeCell ref="R75:T77"/>
    <mergeCell ref="U75:V77"/>
    <mergeCell ref="BH74:BJ74"/>
    <mergeCell ref="BL74:BS74"/>
    <mergeCell ref="F74:H74"/>
    <mergeCell ref="I74:J74"/>
    <mergeCell ref="W74:X74"/>
    <mergeCell ref="AF74:AG74"/>
    <mergeCell ref="AJ74:AK74"/>
    <mergeCell ref="AM74:AO74"/>
    <mergeCell ref="BH75:BJ76"/>
    <mergeCell ref="BK75:BK77"/>
    <mergeCell ref="BL75:BS75"/>
    <mergeCell ref="AM76:AO76"/>
    <mergeCell ref="AP76:AR76"/>
    <mergeCell ref="AS76:AU76"/>
    <mergeCell ref="AV76:AX76"/>
    <mergeCell ref="AY76:BA76"/>
    <mergeCell ref="BL76:BS76"/>
    <mergeCell ref="AY77:BA77"/>
    <mergeCell ref="AP75:AR75"/>
    <mergeCell ref="AS75:AU75"/>
    <mergeCell ref="AM75:AO75"/>
    <mergeCell ref="BH77:BJ77"/>
    <mergeCell ref="BL77:BS77"/>
    <mergeCell ref="AV77:AX77"/>
    <mergeCell ref="W75:X76"/>
    <mergeCell ref="AV75:AX75"/>
    <mergeCell ref="AY75:BA75"/>
    <mergeCell ref="BB75:BD77"/>
    <mergeCell ref="B69:B71"/>
    <mergeCell ref="C69:E71"/>
    <mergeCell ref="F69:J70"/>
    <mergeCell ref="BL72:BS72"/>
    <mergeCell ref="AM73:AO73"/>
    <mergeCell ref="AP73:AR73"/>
    <mergeCell ref="AS73:AU73"/>
    <mergeCell ref="AV73:AX73"/>
    <mergeCell ref="AY73:BA73"/>
    <mergeCell ref="BL73:BS73"/>
    <mergeCell ref="AV72:AX72"/>
    <mergeCell ref="AY72:BA72"/>
    <mergeCell ref="BB72:BD74"/>
    <mergeCell ref="BE72:BG74"/>
    <mergeCell ref="BH72:BJ73"/>
    <mergeCell ref="BK72:BK74"/>
    <mergeCell ref="AD72:AD73"/>
    <mergeCell ref="AE72:AH73"/>
    <mergeCell ref="AI72:AL73"/>
    <mergeCell ref="AM72:AO72"/>
    <mergeCell ref="AP72:AR72"/>
    <mergeCell ref="AS72:AU72"/>
    <mergeCell ref="BE69:BG71"/>
    <mergeCell ref="AB69:AB70"/>
    <mergeCell ref="AC69:AC70"/>
    <mergeCell ref="AD69:AD70"/>
    <mergeCell ref="AE69:AH70"/>
    <mergeCell ref="AI69:AL70"/>
    <mergeCell ref="AP74:AR74"/>
    <mergeCell ref="AS74:AU74"/>
    <mergeCell ref="AV74:AX74"/>
    <mergeCell ref="AY74:BA74"/>
    <mergeCell ref="W72:X73"/>
    <mergeCell ref="Y72:Y73"/>
    <mergeCell ref="Z72:Z73"/>
    <mergeCell ref="AA72:AA73"/>
    <mergeCell ref="AB72:AB73"/>
    <mergeCell ref="AC72:AC73"/>
    <mergeCell ref="BH71:BJ71"/>
    <mergeCell ref="BL71:BS71"/>
    <mergeCell ref="B72:B74"/>
    <mergeCell ref="C72:E74"/>
    <mergeCell ref="F72:J73"/>
    <mergeCell ref="K72:O74"/>
    <mergeCell ref="P72:P74"/>
    <mergeCell ref="Q72:Q74"/>
    <mergeCell ref="R72:T74"/>
    <mergeCell ref="U72:V74"/>
    <mergeCell ref="AF71:AG71"/>
    <mergeCell ref="AJ71:AK71"/>
    <mergeCell ref="AM71:AO71"/>
    <mergeCell ref="AP71:AR71"/>
    <mergeCell ref="AS71:AU71"/>
    <mergeCell ref="AV71:AX71"/>
    <mergeCell ref="R69:T71"/>
    <mergeCell ref="U69:V71"/>
    <mergeCell ref="W69:X70"/>
    <mergeCell ref="K69:O71"/>
    <mergeCell ref="P69:P71"/>
    <mergeCell ref="Q69:Q71"/>
    <mergeCell ref="F71:H71"/>
    <mergeCell ref="I71:J71"/>
    <mergeCell ref="Y69:Y70"/>
    <mergeCell ref="Z69:Z70"/>
    <mergeCell ref="BH68:BJ68"/>
    <mergeCell ref="BL68:BS68"/>
    <mergeCell ref="F68:H68"/>
    <mergeCell ref="I68:J68"/>
    <mergeCell ref="W68:X68"/>
    <mergeCell ref="AF68:AG68"/>
    <mergeCell ref="AJ68:AK68"/>
    <mergeCell ref="AM68:AO68"/>
    <mergeCell ref="BH69:BJ70"/>
    <mergeCell ref="BK69:BK71"/>
    <mergeCell ref="BL69:BS69"/>
    <mergeCell ref="AM70:AO70"/>
    <mergeCell ref="AP70:AR70"/>
    <mergeCell ref="AS70:AU70"/>
    <mergeCell ref="AV70:AX70"/>
    <mergeCell ref="AY70:BA70"/>
    <mergeCell ref="BL70:BS70"/>
    <mergeCell ref="AY71:BA71"/>
    <mergeCell ref="AP69:AR69"/>
    <mergeCell ref="AS69:AU69"/>
    <mergeCell ref="AV69:AX69"/>
    <mergeCell ref="AY69:BA69"/>
    <mergeCell ref="BB69:BD71"/>
    <mergeCell ref="AM69:AO69"/>
    <mergeCell ref="AA69:AA70"/>
    <mergeCell ref="W71:X71"/>
    <mergeCell ref="B63:B65"/>
    <mergeCell ref="C63:E65"/>
    <mergeCell ref="F63:J64"/>
    <mergeCell ref="BL66:BS66"/>
    <mergeCell ref="AM67:AO67"/>
    <mergeCell ref="AP67:AR67"/>
    <mergeCell ref="AS67:AU67"/>
    <mergeCell ref="AV67:AX67"/>
    <mergeCell ref="AY67:BA67"/>
    <mergeCell ref="BL67:BS67"/>
    <mergeCell ref="AV66:AX66"/>
    <mergeCell ref="AY66:BA66"/>
    <mergeCell ref="BB66:BD68"/>
    <mergeCell ref="BE66:BG68"/>
    <mergeCell ref="BH66:BJ67"/>
    <mergeCell ref="BK66:BK68"/>
    <mergeCell ref="AD66:AD67"/>
    <mergeCell ref="AE66:AH67"/>
    <mergeCell ref="AI66:AL67"/>
    <mergeCell ref="AM66:AO66"/>
    <mergeCell ref="AP66:AR66"/>
    <mergeCell ref="AS66:AU66"/>
    <mergeCell ref="BE63:BG65"/>
    <mergeCell ref="AB63:AB64"/>
    <mergeCell ref="AC63:AC64"/>
    <mergeCell ref="AD63:AD64"/>
    <mergeCell ref="AE63:AH64"/>
    <mergeCell ref="AI63:AL64"/>
    <mergeCell ref="AP68:AR68"/>
    <mergeCell ref="AS68:AU68"/>
    <mergeCell ref="AV68:AX68"/>
    <mergeCell ref="AY68:BA68"/>
    <mergeCell ref="W66:X67"/>
    <mergeCell ref="Y66:Y67"/>
    <mergeCell ref="Z66:Z67"/>
    <mergeCell ref="AA66:AA67"/>
    <mergeCell ref="AB66:AB67"/>
    <mergeCell ref="AC66:AC67"/>
    <mergeCell ref="BH65:BJ65"/>
    <mergeCell ref="BL65:BS65"/>
    <mergeCell ref="B66:B68"/>
    <mergeCell ref="C66:E68"/>
    <mergeCell ref="F66:J67"/>
    <mergeCell ref="K66:O68"/>
    <mergeCell ref="P66:P68"/>
    <mergeCell ref="Q66:Q68"/>
    <mergeCell ref="R66:T68"/>
    <mergeCell ref="U66:V68"/>
    <mergeCell ref="AF65:AG65"/>
    <mergeCell ref="AJ65:AK65"/>
    <mergeCell ref="AM65:AO65"/>
    <mergeCell ref="AP65:AR65"/>
    <mergeCell ref="AS65:AU65"/>
    <mergeCell ref="AV65:AX65"/>
    <mergeCell ref="R63:T65"/>
    <mergeCell ref="U63:V65"/>
    <mergeCell ref="W63:X64"/>
    <mergeCell ref="K63:O65"/>
    <mergeCell ref="P63:P65"/>
    <mergeCell ref="Q63:Q65"/>
    <mergeCell ref="F65:H65"/>
    <mergeCell ref="I65:J65"/>
    <mergeCell ref="Y63:Y64"/>
    <mergeCell ref="Z63:Z64"/>
    <mergeCell ref="BH62:BJ62"/>
    <mergeCell ref="BL62:BS62"/>
    <mergeCell ref="F62:H62"/>
    <mergeCell ref="I62:J62"/>
    <mergeCell ref="W62:X62"/>
    <mergeCell ref="AF62:AG62"/>
    <mergeCell ref="AJ62:AK62"/>
    <mergeCell ref="AM62:AO62"/>
    <mergeCell ref="BH63:BJ64"/>
    <mergeCell ref="BK63:BK65"/>
    <mergeCell ref="BL63:BS63"/>
    <mergeCell ref="AM64:AO64"/>
    <mergeCell ref="AP64:AR64"/>
    <mergeCell ref="AS64:AU64"/>
    <mergeCell ref="AV64:AX64"/>
    <mergeCell ref="AY64:BA64"/>
    <mergeCell ref="BL64:BS64"/>
    <mergeCell ref="AY65:BA65"/>
    <mergeCell ref="AP63:AR63"/>
    <mergeCell ref="AS63:AU63"/>
    <mergeCell ref="AV63:AX63"/>
    <mergeCell ref="AY63:BA63"/>
    <mergeCell ref="BB63:BD65"/>
    <mergeCell ref="AM63:AO63"/>
    <mergeCell ref="AA63:AA64"/>
    <mergeCell ref="W65:X65"/>
    <mergeCell ref="B57:B59"/>
    <mergeCell ref="C57:E59"/>
    <mergeCell ref="F57:J58"/>
    <mergeCell ref="BL60:BS60"/>
    <mergeCell ref="AM61:AO61"/>
    <mergeCell ref="AP61:AR61"/>
    <mergeCell ref="AS61:AU61"/>
    <mergeCell ref="AV61:AX61"/>
    <mergeCell ref="AY61:BA61"/>
    <mergeCell ref="BL61:BS61"/>
    <mergeCell ref="AV60:AX60"/>
    <mergeCell ref="AY60:BA60"/>
    <mergeCell ref="BB60:BD62"/>
    <mergeCell ref="BE60:BG62"/>
    <mergeCell ref="BH60:BJ61"/>
    <mergeCell ref="BK60:BK62"/>
    <mergeCell ref="AD60:AD61"/>
    <mergeCell ref="AE60:AH61"/>
    <mergeCell ref="AI60:AL61"/>
    <mergeCell ref="AM60:AO60"/>
    <mergeCell ref="AP60:AR60"/>
    <mergeCell ref="AS60:AU60"/>
    <mergeCell ref="BE57:BG59"/>
    <mergeCell ref="AB57:AB58"/>
    <mergeCell ref="AC57:AC58"/>
    <mergeCell ref="AD57:AD58"/>
    <mergeCell ref="AE57:AH58"/>
    <mergeCell ref="AI57:AL58"/>
    <mergeCell ref="AP62:AR62"/>
    <mergeCell ref="AS62:AU62"/>
    <mergeCell ref="AV62:AX62"/>
    <mergeCell ref="AY62:BA62"/>
    <mergeCell ref="W60:X61"/>
    <mergeCell ref="Y60:Y61"/>
    <mergeCell ref="Z60:Z61"/>
    <mergeCell ref="AA60:AA61"/>
    <mergeCell ref="AB60:AB61"/>
    <mergeCell ref="AC60:AC61"/>
    <mergeCell ref="BH59:BJ59"/>
    <mergeCell ref="BL59:BS59"/>
    <mergeCell ref="B60:B62"/>
    <mergeCell ref="C60:E62"/>
    <mergeCell ref="F60:J61"/>
    <mergeCell ref="K60:O62"/>
    <mergeCell ref="P60:P62"/>
    <mergeCell ref="Q60:Q62"/>
    <mergeCell ref="R60:T62"/>
    <mergeCell ref="U60:V62"/>
    <mergeCell ref="AF59:AG59"/>
    <mergeCell ref="AJ59:AK59"/>
    <mergeCell ref="AM59:AO59"/>
    <mergeCell ref="AP59:AR59"/>
    <mergeCell ref="AS59:AU59"/>
    <mergeCell ref="AV59:AX59"/>
    <mergeCell ref="R57:T59"/>
    <mergeCell ref="U57:V59"/>
    <mergeCell ref="W57:X58"/>
    <mergeCell ref="K57:O59"/>
    <mergeCell ref="P57:P59"/>
    <mergeCell ref="Q57:Q59"/>
    <mergeCell ref="F59:H59"/>
    <mergeCell ref="I59:J59"/>
    <mergeCell ref="Y57:Y58"/>
    <mergeCell ref="Z57:Z58"/>
    <mergeCell ref="F56:H56"/>
    <mergeCell ref="I56:J56"/>
    <mergeCell ref="W56:X56"/>
    <mergeCell ref="AF56:AG56"/>
    <mergeCell ref="AJ56:AK56"/>
    <mergeCell ref="AM56:AO56"/>
    <mergeCell ref="BH57:BJ58"/>
    <mergeCell ref="BK57:BK59"/>
    <mergeCell ref="BL57:BS57"/>
    <mergeCell ref="AM58:AO58"/>
    <mergeCell ref="AP58:AR58"/>
    <mergeCell ref="AS58:AU58"/>
    <mergeCell ref="AV58:AX58"/>
    <mergeCell ref="AY58:BA58"/>
    <mergeCell ref="BL58:BS58"/>
    <mergeCell ref="AY59:BA59"/>
    <mergeCell ref="AP57:AR57"/>
    <mergeCell ref="AS57:AU57"/>
    <mergeCell ref="AV57:AX57"/>
    <mergeCell ref="AY57:BA57"/>
    <mergeCell ref="BB57:BD59"/>
    <mergeCell ref="AM57:AO57"/>
    <mergeCell ref="AA57:AA58"/>
    <mergeCell ref="W59:X59"/>
    <mergeCell ref="BL54:BS54"/>
    <mergeCell ref="AM55:AO55"/>
    <mergeCell ref="AP55:AR55"/>
    <mergeCell ref="AS55:AU55"/>
    <mergeCell ref="AV55:AX55"/>
    <mergeCell ref="AY55:BA55"/>
    <mergeCell ref="BL55:BS55"/>
    <mergeCell ref="AV54:AX54"/>
    <mergeCell ref="AY54:BA54"/>
    <mergeCell ref="BB54:BD56"/>
    <mergeCell ref="BE54:BG56"/>
    <mergeCell ref="BH54:BJ55"/>
    <mergeCell ref="BK54:BK56"/>
    <mergeCell ref="AD54:AD55"/>
    <mergeCell ref="AE54:AH55"/>
    <mergeCell ref="AI54:AL55"/>
    <mergeCell ref="AM54:AO54"/>
    <mergeCell ref="AP54:AR54"/>
    <mergeCell ref="AS54:AU54"/>
    <mergeCell ref="AP56:AR56"/>
    <mergeCell ref="AS56:AU56"/>
    <mergeCell ref="AV56:AX56"/>
    <mergeCell ref="AY56:BA56"/>
    <mergeCell ref="BH56:BJ56"/>
    <mergeCell ref="BL56:BS56"/>
    <mergeCell ref="BE53:BG53"/>
    <mergeCell ref="B54:B56"/>
    <mergeCell ref="C54:E56"/>
    <mergeCell ref="F54:J55"/>
    <mergeCell ref="K54:O56"/>
    <mergeCell ref="P54:P56"/>
    <mergeCell ref="Q54:Q56"/>
    <mergeCell ref="R54:T56"/>
    <mergeCell ref="U54:V56"/>
    <mergeCell ref="AV52:AX52"/>
    <mergeCell ref="AY52:BA52"/>
    <mergeCell ref="B48:B53"/>
    <mergeCell ref="C48:E53"/>
    <mergeCell ref="F48:J50"/>
    <mergeCell ref="K48:O53"/>
    <mergeCell ref="P48:P53"/>
    <mergeCell ref="Q48:Q53"/>
    <mergeCell ref="F51:H53"/>
    <mergeCell ref="I51:J53"/>
    <mergeCell ref="AV53:AX53"/>
    <mergeCell ref="AY53:BA53"/>
    <mergeCell ref="AP51:AR51"/>
    <mergeCell ref="AS51:AU51"/>
    <mergeCell ref="AV51:AX51"/>
    <mergeCell ref="AY51:BA51"/>
    <mergeCell ref="BB51:BD52"/>
    <mergeCell ref="AE52:AH52"/>
    <mergeCell ref="AI52:AL52"/>
    <mergeCell ref="AM52:AO52"/>
    <mergeCell ref="AP52:AR52"/>
    <mergeCell ref="AS52:AU52"/>
    <mergeCell ref="W54:X55"/>
    <mergeCell ref="Y54:Y55"/>
    <mergeCell ref="Z54:Z55"/>
    <mergeCell ref="AA54:AA55"/>
    <mergeCell ref="AB54:AB55"/>
    <mergeCell ref="AC54:AC55"/>
    <mergeCell ref="BB53:BD53"/>
    <mergeCell ref="C32:E34"/>
    <mergeCell ref="F32:J33"/>
    <mergeCell ref="K32:O34"/>
    <mergeCell ref="P32:P34"/>
    <mergeCell ref="Q32:Q34"/>
    <mergeCell ref="F34:H34"/>
    <mergeCell ref="BL48:BS49"/>
    <mergeCell ref="W50:Z50"/>
    <mergeCell ref="AA50:AB53"/>
    <mergeCell ref="AC50:AD53"/>
    <mergeCell ref="AE50:AL50"/>
    <mergeCell ref="AM50:BD50"/>
    <mergeCell ref="BE50:BG52"/>
    <mergeCell ref="BH50:BJ51"/>
    <mergeCell ref="BL50:BS53"/>
    <mergeCell ref="W51:X53"/>
    <mergeCell ref="R48:T53"/>
    <mergeCell ref="U48:V53"/>
    <mergeCell ref="W48:AD49"/>
    <mergeCell ref="AE48:BG49"/>
    <mergeCell ref="BH48:BJ49"/>
    <mergeCell ref="BK48:BK53"/>
    <mergeCell ref="Y51:Z53"/>
    <mergeCell ref="AE51:AH51"/>
    <mergeCell ref="AI51:AL51"/>
    <mergeCell ref="AM51:AO51"/>
    <mergeCell ref="AS31:AU31"/>
    <mergeCell ref="AV31:AX31"/>
    <mergeCell ref="AY31:BA31"/>
    <mergeCell ref="BH31:BJ31"/>
    <mergeCell ref="BL31:BS31"/>
    <mergeCell ref="F31:H31"/>
    <mergeCell ref="BH52:BJ53"/>
    <mergeCell ref="AF53:AG53"/>
    <mergeCell ref="AJ53:AK53"/>
    <mergeCell ref="AM53:AO53"/>
    <mergeCell ref="AP53:AR53"/>
    <mergeCell ref="AS53:AU53"/>
    <mergeCell ref="AB32:AB33"/>
    <mergeCell ref="AC32:AC33"/>
    <mergeCell ref="AD32:AD33"/>
    <mergeCell ref="AE32:AH33"/>
    <mergeCell ref="AI32:AL33"/>
    <mergeCell ref="AM32:AO32"/>
    <mergeCell ref="J42:BT42"/>
    <mergeCell ref="J44:BL44"/>
    <mergeCell ref="B46:BT46"/>
    <mergeCell ref="BE47:BK47"/>
    <mergeCell ref="BL47:BM47"/>
    <mergeCell ref="BN47:BS47"/>
    <mergeCell ref="BH34:BJ34"/>
    <mergeCell ref="BL34:BS34"/>
    <mergeCell ref="AE37:AH38"/>
    <mergeCell ref="AI37:AL38"/>
    <mergeCell ref="BH37:BJ38"/>
    <mergeCell ref="J40:BT41"/>
    <mergeCell ref="R32:T34"/>
    <mergeCell ref="U32:V34"/>
    <mergeCell ref="AP30:AR30"/>
    <mergeCell ref="AS30:AU30"/>
    <mergeCell ref="AV30:AX30"/>
    <mergeCell ref="AY30:BA30"/>
    <mergeCell ref="BL30:BS30"/>
    <mergeCell ref="AV29:AX29"/>
    <mergeCell ref="AY29:BA29"/>
    <mergeCell ref="BB29:BD31"/>
    <mergeCell ref="BE29:BG31"/>
    <mergeCell ref="BH29:BJ30"/>
    <mergeCell ref="B32:B34"/>
    <mergeCell ref="BK29:BK31"/>
    <mergeCell ref="AD29:AD30"/>
    <mergeCell ref="AE29:AH30"/>
    <mergeCell ref="AI29:AL30"/>
    <mergeCell ref="AM29:AO29"/>
    <mergeCell ref="AP29:AR29"/>
    <mergeCell ref="AS29:AU29"/>
    <mergeCell ref="BH32:BJ33"/>
    <mergeCell ref="BK32:BK34"/>
    <mergeCell ref="BL32:BS32"/>
    <mergeCell ref="AM33:AO33"/>
    <mergeCell ref="AP33:AR33"/>
    <mergeCell ref="AS33:AU33"/>
    <mergeCell ref="AV33:AX33"/>
    <mergeCell ref="AY33:BA33"/>
    <mergeCell ref="BL33:BS33"/>
    <mergeCell ref="AY34:BA34"/>
    <mergeCell ref="AP32:AR32"/>
    <mergeCell ref="AS32:AU32"/>
    <mergeCell ref="I34:J34"/>
    <mergeCell ref="AP31:AR31"/>
    <mergeCell ref="BL28:BS28"/>
    <mergeCell ref="B29:B31"/>
    <mergeCell ref="C29:E31"/>
    <mergeCell ref="F29:J30"/>
    <mergeCell ref="K29:O31"/>
    <mergeCell ref="P29:P31"/>
    <mergeCell ref="Q29:Q31"/>
    <mergeCell ref="R29:T31"/>
    <mergeCell ref="U29:V31"/>
    <mergeCell ref="AF28:AG28"/>
    <mergeCell ref="AJ28:AK28"/>
    <mergeCell ref="AM28:AO28"/>
    <mergeCell ref="AP28:AR28"/>
    <mergeCell ref="AS28:AU28"/>
    <mergeCell ref="AV28:AX28"/>
    <mergeCell ref="R26:T28"/>
    <mergeCell ref="U26:V28"/>
    <mergeCell ref="W26:X27"/>
    <mergeCell ref="Y26:Y27"/>
    <mergeCell ref="Z26:Z27"/>
    <mergeCell ref="AA26:AA27"/>
    <mergeCell ref="W28:X28"/>
    <mergeCell ref="B26:B28"/>
    <mergeCell ref="C26:E28"/>
    <mergeCell ref="F26:J27"/>
    <mergeCell ref="AV26:AX26"/>
    <mergeCell ref="AY26:BA26"/>
    <mergeCell ref="I31:J31"/>
    <mergeCell ref="W31:X31"/>
    <mergeCell ref="AF31:AG31"/>
    <mergeCell ref="AJ31:AK31"/>
    <mergeCell ref="BL29:BS29"/>
    <mergeCell ref="AC26:AC27"/>
    <mergeCell ref="AD26:AD27"/>
    <mergeCell ref="AE26:AH27"/>
    <mergeCell ref="AI26:AL27"/>
    <mergeCell ref="AM26:AO26"/>
    <mergeCell ref="W29:X30"/>
    <mergeCell ref="Y29:Y30"/>
    <mergeCell ref="Z29:Z30"/>
    <mergeCell ref="AA29:AA30"/>
    <mergeCell ref="AB29:AB30"/>
    <mergeCell ref="AC29:AC30"/>
    <mergeCell ref="BH28:BJ28"/>
    <mergeCell ref="AM23:AO23"/>
    <mergeCell ref="AP23:AR23"/>
    <mergeCell ref="AS23:AU23"/>
    <mergeCell ref="W32:X33"/>
    <mergeCell ref="Y32:Y33"/>
    <mergeCell ref="Z32:Z33"/>
    <mergeCell ref="AA32:AA33"/>
    <mergeCell ref="AM31:AO31"/>
    <mergeCell ref="AV32:AX32"/>
    <mergeCell ref="AY32:BA32"/>
    <mergeCell ref="BB32:BD34"/>
    <mergeCell ref="BE32:BG34"/>
    <mergeCell ref="AF34:AG34"/>
    <mergeCell ref="AJ34:AK34"/>
    <mergeCell ref="AM34:AO34"/>
    <mergeCell ref="AP34:AR34"/>
    <mergeCell ref="AS34:AU34"/>
    <mergeCell ref="AV34:AX34"/>
    <mergeCell ref="W34:X34"/>
    <mergeCell ref="AM30:AO30"/>
    <mergeCell ref="K26:O28"/>
    <mergeCell ref="P26:P28"/>
    <mergeCell ref="Q26:Q28"/>
    <mergeCell ref="F28:H28"/>
    <mergeCell ref="I28:J28"/>
    <mergeCell ref="AP25:AR25"/>
    <mergeCell ref="AS25:AU25"/>
    <mergeCell ref="AV25:AX25"/>
    <mergeCell ref="AY25:BA25"/>
    <mergeCell ref="BH25:BJ25"/>
    <mergeCell ref="BL25:BS25"/>
    <mergeCell ref="F25:H25"/>
    <mergeCell ref="I25:J25"/>
    <mergeCell ref="W25:X25"/>
    <mergeCell ref="AF25:AG25"/>
    <mergeCell ref="AJ25:AK25"/>
    <mergeCell ref="AM25:AO25"/>
    <mergeCell ref="BH26:BJ27"/>
    <mergeCell ref="BK26:BK28"/>
    <mergeCell ref="BL26:BS26"/>
    <mergeCell ref="AM27:AO27"/>
    <mergeCell ref="AP27:AR27"/>
    <mergeCell ref="AS27:AU27"/>
    <mergeCell ref="AV27:AX27"/>
    <mergeCell ref="AY27:BA27"/>
    <mergeCell ref="BL27:BS27"/>
    <mergeCell ref="AY28:BA28"/>
    <mergeCell ref="AP26:AR26"/>
    <mergeCell ref="AS26:AU26"/>
    <mergeCell ref="BB26:BD28"/>
    <mergeCell ref="BE26:BG28"/>
    <mergeCell ref="AB26:AB27"/>
    <mergeCell ref="BL22:BS22"/>
    <mergeCell ref="B23:B25"/>
    <mergeCell ref="C23:E25"/>
    <mergeCell ref="F23:J24"/>
    <mergeCell ref="K23:O25"/>
    <mergeCell ref="P23:P25"/>
    <mergeCell ref="Q23:Q25"/>
    <mergeCell ref="R23:T25"/>
    <mergeCell ref="U23:V25"/>
    <mergeCell ref="AF22:AG22"/>
    <mergeCell ref="AJ22:AK22"/>
    <mergeCell ref="AM22:AO22"/>
    <mergeCell ref="AP22:AR22"/>
    <mergeCell ref="AS22:AU22"/>
    <mergeCell ref="AV22:AX22"/>
    <mergeCell ref="R20:T22"/>
    <mergeCell ref="U20:V22"/>
    <mergeCell ref="W20:X21"/>
    <mergeCell ref="Y20:Y21"/>
    <mergeCell ref="Z20:Z21"/>
    <mergeCell ref="AA20:AA21"/>
    <mergeCell ref="W22:X22"/>
    <mergeCell ref="B20:B22"/>
    <mergeCell ref="C20:E22"/>
    <mergeCell ref="F20:J21"/>
    <mergeCell ref="BL23:BS23"/>
    <mergeCell ref="AM24:AO24"/>
    <mergeCell ref="AP24:AR24"/>
    <mergeCell ref="AS24:AU24"/>
    <mergeCell ref="AV24:AX24"/>
    <mergeCell ref="AY24:BA24"/>
    <mergeCell ref="BL24:BS24"/>
    <mergeCell ref="AY22:BA22"/>
    <mergeCell ref="AP20:AR20"/>
    <mergeCell ref="AS20:AU20"/>
    <mergeCell ref="AV20:AX20"/>
    <mergeCell ref="AY20:BA20"/>
    <mergeCell ref="BB20:BD22"/>
    <mergeCell ref="BE20:BG22"/>
    <mergeCell ref="AB20:AB21"/>
    <mergeCell ref="AC20:AC21"/>
    <mergeCell ref="AD20:AD21"/>
    <mergeCell ref="AE20:AH21"/>
    <mergeCell ref="AI20:AL21"/>
    <mergeCell ref="AM20:AO20"/>
    <mergeCell ref="BE17:BG19"/>
    <mergeCell ref="BH17:BJ18"/>
    <mergeCell ref="BK17:BK19"/>
    <mergeCell ref="W23:X24"/>
    <mergeCell ref="Y23:Y24"/>
    <mergeCell ref="Z23:Z24"/>
    <mergeCell ref="AA23:AA24"/>
    <mergeCell ref="AB23:AB24"/>
    <mergeCell ref="AC23:AC24"/>
    <mergeCell ref="BH22:BJ22"/>
    <mergeCell ref="AV23:AX23"/>
    <mergeCell ref="AY23:BA23"/>
    <mergeCell ref="BB23:BD25"/>
    <mergeCell ref="BE23:BG25"/>
    <mergeCell ref="BH23:BJ24"/>
    <mergeCell ref="BK23:BK25"/>
    <mergeCell ref="AD23:AD24"/>
    <mergeCell ref="AE23:AH24"/>
    <mergeCell ref="AI23:AL24"/>
    <mergeCell ref="K20:O22"/>
    <mergeCell ref="P20:P22"/>
    <mergeCell ref="Q20:Q22"/>
    <mergeCell ref="F22:H22"/>
    <mergeCell ref="I22:J22"/>
    <mergeCell ref="AP19:AR19"/>
    <mergeCell ref="AS19:AU19"/>
    <mergeCell ref="AV19:AX19"/>
    <mergeCell ref="AY19:BA19"/>
    <mergeCell ref="BH19:BJ19"/>
    <mergeCell ref="W17:X18"/>
    <mergeCell ref="Y17:Y18"/>
    <mergeCell ref="Z17:Z18"/>
    <mergeCell ref="AA17:AA18"/>
    <mergeCell ref="AB17:AB18"/>
    <mergeCell ref="AC17:AC18"/>
    <mergeCell ref="BL19:BS19"/>
    <mergeCell ref="F19:H19"/>
    <mergeCell ref="I19:J19"/>
    <mergeCell ref="W19:X19"/>
    <mergeCell ref="AF19:AG19"/>
    <mergeCell ref="AJ19:AK19"/>
    <mergeCell ref="AM19:AO19"/>
    <mergeCell ref="BH20:BJ21"/>
    <mergeCell ref="BK20:BK22"/>
    <mergeCell ref="BL20:BS20"/>
    <mergeCell ref="AM21:AO21"/>
    <mergeCell ref="AP21:AR21"/>
    <mergeCell ref="AS21:AU21"/>
    <mergeCell ref="AV21:AX21"/>
    <mergeCell ref="AY21:BA21"/>
    <mergeCell ref="BL21:BS21"/>
    <mergeCell ref="B17:B19"/>
    <mergeCell ref="C17:E19"/>
    <mergeCell ref="F17:J18"/>
    <mergeCell ref="K17:O19"/>
    <mergeCell ref="P17:P19"/>
    <mergeCell ref="Q17:Q19"/>
    <mergeCell ref="R17:T19"/>
    <mergeCell ref="U17:V19"/>
    <mergeCell ref="F16:H16"/>
    <mergeCell ref="I16:J16"/>
    <mergeCell ref="W16:X16"/>
    <mergeCell ref="AF16:AG16"/>
    <mergeCell ref="AJ16:AK16"/>
    <mergeCell ref="AM16:AO16"/>
    <mergeCell ref="BL17:BS17"/>
    <mergeCell ref="AM18:AO18"/>
    <mergeCell ref="AP18:AR18"/>
    <mergeCell ref="AS18:AU18"/>
    <mergeCell ref="AV18:AX18"/>
    <mergeCell ref="AY18:BA18"/>
    <mergeCell ref="BL18:BS18"/>
    <mergeCell ref="AV17:AX17"/>
    <mergeCell ref="AY17:BA17"/>
    <mergeCell ref="BB17:BD19"/>
    <mergeCell ref="AD17:AD18"/>
    <mergeCell ref="AE17:AH18"/>
    <mergeCell ref="AI17:AL18"/>
    <mergeCell ref="AM17:AO17"/>
    <mergeCell ref="AP17:AR17"/>
    <mergeCell ref="AS17:AU17"/>
    <mergeCell ref="BL14:BS14"/>
    <mergeCell ref="AM15:AO15"/>
    <mergeCell ref="AP15:AR15"/>
    <mergeCell ref="AS15:AU15"/>
    <mergeCell ref="AV15:AX15"/>
    <mergeCell ref="AY15:BA15"/>
    <mergeCell ref="BL15:BS15"/>
    <mergeCell ref="AP16:AR16"/>
    <mergeCell ref="AP14:AR14"/>
    <mergeCell ref="AS14:AU14"/>
    <mergeCell ref="AV14:AX14"/>
    <mergeCell ref="AY14:BA14"/>
    <mergeCell ref="BB14:BD16"/>
    <mergeCell ref="BE14:BG16"/>
    <mergeCell ref="AS16:AU16"/>
    <mergeCell ref="AV16:AX16"/>
    <mergeCell ref="AY16:BA16"/>
    <mergeCell ref="BH16:BJ16"/>
    <mergeCell ref="BL16:BS16"/>
    <mergeCell ref="AB14:AB15"/>
    <mergeCell ref="AC14:AC15"/>
    <mergeCell ref="AD14:AD15"/>
    <mergeCell ref="AE14:AH15"/>
    <mergeCell ref="AI14:AL15"/>
    <mergeCell ref="AM14:AO14"/>
    <mergeCell ref="R14:T16"/>
    <mergeCell ref="U14:V16"/>
    <mergeCell ref="W14:X15"/>
    <mergeCell ref="Y14:Y15"/>
    <mergeCell ref="Z14:Z15"/>
    <mergeCell ref="AA14:AA15"/>
    <mergeCell ref="AV13:AX13"/>
    <mergeCell ref="AY13:BA13"/>
    <mergeCell ref="BH13:BJ13"/>
    <mergeCell ref="BL13:BS13"/>
    <mergeCell ref="B14:B16"/>
    <mergeCell ref="C14:E16"/>
    <mergeCell ref="F14:J15"/>
    <mergeCell ref="K14:O16"/>
    <mergeCell ref="P14:P16"/>
    <mergeCell ref="Q14:Q16"/>
    <mergeCell ref="U11:V13"/>
    <mergeCell ref="B11:B13"/>
    <mergeCell ref="C11:E13"/>
    <mergeCell ref="F11:J13"/>
    <mergeCell ref="P11:P13"/>
    <mergeCell ref="Q11:Q13"/>
    <mergeCell ref="R11:T13"/>
    <mergeCell ref="K12:O13"/>
    <mergeCell ref="BH14:BJ15"/>
    <mergeCell ref="BK14:BK16"/>
    <mergeCell ref="AS12:AU12"/>
    <mergeCell ref="AV12:AX12"/>
    <mergeCell ref="AY12:BA12"/>
    <mergeCell ref="BL12:BS12"/>
    <mergeCell ref="W13:X13"/>
    <mergeCell ref="AF13:AG13"/>
    <mergeCell ref="AJ13:AK13"/>
    <mergeCell ref="AM13:AO13"/>
    <mergeCell ref="AP13:AR13"/>
    <mergeCell ref="AS13:AU13"/>
    <mergeCell ref="AY11:BA11"/>
    <mergeCell ref="BB11:BD13"/>
    <mergeCell ref="BE11:BG13"/>
    <mergeCell ref="BH11:BJ12"/>
    <mergeCell ref="BK11:BK13"/>
    <mergeCell ref="BL11:BS11"/>
    <mergeCell ref="AC11:AC12"/>
    <mergeCell ref="AD11:AD12"/>
    <mergeCell ref="AM11:AO11"/>
    <mergeCell ref="AP11:AR11"/>
    <mergeCell ref="AS11:AU11"/>
    <mergeCell ref="AV11:AX11"/>
    <mergeCell ref="AE12:AH12"/>
    <mergeCell ref="AI12:AL12"/>
    <mergeCell ref="AM12:AO12"/>
    <mergeCell ref="AP12:AR12"/>
    <mergeCell ref="W11:X12"/>
    <mergeCell ref="Y11:Y12"/>
    <mergeCell ref="Z11:Z12"/>
    <mergeCell ref="AA11:AA12"/>
    <mergeCell ref="AB11:AB12"/>
    <mergeCell ref="AM8:AO8"/>
    <mergeCell ref="AP8:AR8"/>
    <mergeCell ref="AS8:AU8"/>
    <mergeCell ref="AV8:AX8"/>
    <mergeCell ref="BH9:BJ10"/>
    <mergeCell ref="AF10:AG10"/>
    <mergeCell ref="AJ10:AK10"/>
    <mergeCell ref="AM10:AO10"/>
    <mergeCell ref="AP10:AR10"/>
    <mergeCell ref="AS10:AU10"/>
    <mergeCell ref="AV10:AX10"/>
    <mergeCell ref="AY10:BA10"/>
    <mergeCell ref="BB10:BD10"/>
    <mergeCell ref="BE10:BG10"/>
    <mergeCell ref="AY8:BA8"/>
    <mergeCell ref="BB8:BD9"/>
    <mergeCell ref="AE9:AH9"/>
    <mergeCell ref="AI9:AL9"/>
    <mergeCell ref="AM9:AO9"/>
    <mergeCell ref="AP9:AR9"/>
    <mergeCell ref="AS9:AU9"/>
    <mergeCell ref="AV9:AX9"/>
    <mergeCell ref="AY9:BA9"/>
    <mergeCell ref="B2:BT2"/>
    <mergeCell ref="BU2:BY2"/>
    <mergeCell ref="BE3:BK3"/>
    <mergeCell ref="BL3:BM3"/>
    <mergeCell ref="BN3:BS3"/>
    <mergeCell ref="B5:B10"/>
    <mergeCell ref="C5:E10"/>
    <mergeCell ref="F5:J7"/>
    <mergeCell ref="K5:O10"/>
    <mergeCell ref="P5:P10"/>
    <mergeCell ref="F8:H10"/>
    <mergeCell ref="I8:J10"/>
    <mergeCell ref="W8:X10"/>
    <mergeCell ref="Y8:Z10"/>
    <mergeCell ref="AE8:AH8"/>
    <mergeCell ref="AI8:AL8"/>
    <mergeCell ref="BK5:BK10"/>
    <mergeCell ref="BL5:BS6"/>
    <mergeCell ref="W7:Z7"/>
    <mergeCell ref="AA7:AB10"/>
    <mergeCell ref="AC7:AD10"/>
    <mergeCell ref="AE7:AL7"/>
    <mergeCell ref="AM7:BD7"/>
    <mergeCell ref="BE7:BG9"/>
    <mergeCell ref="BH7:BJ8"/>
    <mergeCell ref="BL7:BS10"/>
    <mergeCell ref="Q5:Q10"/>
    <mergeCell ref="R5:T10"/>
    <mergeCell ref="U5:V10"/>
    <mergeCell ref="W5:AD6"/>
    <mergeCell ref="AE5:BG6"/>
    <mergeCell ref="BH5:BJ6"/>
  </mergeCells>
  <phoneticPr fontId="2"/>
  <dataValidations count="9">
    <dataValidation type="list" allowBlank="1" showInputMessage="1" showErrorMessage="1" sqref="C11:E34 C54:E83 C99:E128 C144:E170">
      <formula1>"本園,その他の事業"</formula1>
    </dataValidation>
    <dataValidation type="list" allowBlank="1" showInputMessage="1" showErrorMessage="1" sqref="F16:H16 F113:H113 F107:H107 F19:H19 F22:H22 F25:H25 F28:H28 F31:H31 F34:H34 F56:H56 F59:H59 F62:H62 F65:H65 F68:H68 F80:H80 F83:H83 F101:H101 F104:H104 F110:H110 F71:H71 F116:H116 F125:H125 F128:H128 F146:H146 F149:H149 F152:H152 F155:H155 F158:H158 F74:H74 F77:H77 F119:H119 F122:H122 F161:H161 F164:H164 F167:H167 F170:H170">
      <formula1>"　,常勤,短時間"</formula1>
    </dataValidation>
    <dataValidation type="list" allowBlank="1" showInputMessage="1" showErrorMessage="1" sqref="F111 F168 F114 F66 F17 F20 F23 F26 F69 F29 F32 F54 F57 F60 F63 F72 F78 F81 F99 F102 F105 F108 F117 F123 F126 F144 F147 F150 F153 F156 F162 F75 F120 F159 F165 F14:J15">
      <formula1>"　,園長,副園長,事務長,事務員,幼稚園教諭,小学校教諭,養護教諭,看護師,准看護師,子育て支援員,保育補助,調理員,栄養士,用務員,支援センター支援員,放課後児童支援員"</formula1>
    </dataValidation>
    <dataValidation type="list" allowBlank="1" showInputMessage="1" showErrorMessage="1" sqref="BL3:BM3 BL47:BM47 BL137:BM137 BL92:BM92">
      <formula1>"6,7,8,9,10,11,12,1,2,3"</formula1>
    </dataValidation>
    <dataValidation type="list" allowBlank="1" showInputMessage="1" showErrorMessage="1" sqref="R99:T128 R144:T170 R11:T34 R54:T83">
      <formula1>"　,施設長,保育士,幼稚園教諭,看護師,准看護師,子育て支援員,管理栄養士,栄養士,簿記1級,簿記2級,簿記3級"</formula1>
    </dataValidation>
    <dataValidation type="list" allowBlank="1" showInputMessage="1" showErrorMessage="1" sqref="F11:J13">
      <formula1>"　,園長,副園長,事務長,事務員,,調理員,栄養士,看護師,准看護師,保育助手,用務員,放課後児童支援員,補助員,支援ｾﾝﾀｰ支援員,子育て支援員"</formula1>
    </dataValidation>
    <dataValidation type="list" allowBlank="1" showInputMessage="1" showErrorMessage="1" sqref="Q99:Q128 Q144:Q170 Q11:Q34 Q54:Q83">
      <formula1>"　,有,無"</formula1>
    </dataValidation>
    <dataValidation type="list" allowBlank="1" showInputMessage="1" showErrorMessage="1" sqref="U99:V128 U144:V170 U11:V37 U54:V83">
      <formula1>"　,大学院,大学,短大,専門学校,高校,中学校,特別支援学校"</formula1>
    </dataValidation>
    <dataValidation type="list" allowBlank="1" showInputMessage="1" showErrorMessage="1" sqref="BK54:BK83 BK144:BK170 BK11:BK34 BK99:BK128">
      <formula1>"　,◯,×"</formula1>
    </dataValidation>
  </dataValidations>
  <hyperlinks>
    <hyperlink ref="BU2" location="目次!A1" display="目次に戻る"/>
  </hyperlinks>
  <printOptions horizontalCentered="1"/>
  <pageMargins left="0.39370078740157483" right="0.19685039370078741" top="0.62992125984251968" bottom="0.19685039370078741" header="0.19685039370078741" footer="0.19685039370078741"/>
  <pageSetup paperSize="9" scale="92" orientation="landscape" r:id="rId1"/>
  <headerFooter alignWithMargins="0"/>
  <rowBreaks count="3" manualBreakCount="3">
    <brk id="45" min="1" max="71" man="1"/>
    <brk id="90" min="1" max="71" man="1"/>
    <brk id="135" min="1" max="71" man="1"/>
  </rowBreak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U185"/>
  <sheetViews>
    <sheetView view="pageBreakPreview" zoomScaleNormal="100" zoomScaleSheetLayoutView="100" workbookViewId="0">
      <selection activeCell="B2" sqref="B2:BO2"/>
    </sheetView>
  </sheetViews>
  <sheetFormatPr defaultColWidth="8" defaultRowHeight="12"/>
  <cols>
    <col min="1" max="1" width="5.625" style="5" customWidth="1"/>
    <col min="2" max="2" width="2.375" style="5" customWidth="1"/>
    <col min="3" max="4" width="2.125" style="5" customWidth="1"/>
    <col min="5" max="5" width="1.875" style="5" customWidth="1"/>
    <col min="6" max="15" width="2" style="5" customWidth="1"/>
    <col min="16" max="18" width="2.625" style="5" customWidth="1"/>
    <col min="19" max="19" width="2.125" style="5" customWidth="1"/>
    <col min="20" max="21" width="2.625" style="5" customWidth="1"/>
    <col min="22" max="23" width="1.875" style="5" customWidth="1"/>
    <col min="24" max="25" width="2.125" style="5" customWidth="1"/>
    <col min="26" max="26" width="2.625" style="5" customWidth="1"/>
    <col min="27" max="27" width="2.125" style="5" customWidth="1"/>
    <col min="28" max="28" width="2.625" style="5" customWidth="1"/>
    <col min="29" max="29" width="2.125" style="5" customWidth="1"/>
    <col min="30" max="30" width="2.625" style="5" customWidth="1"/>
    <col min="31" max="31" width="2.125" style="5" customWidth="1"/>
    <col min="32" max="35" width="4.125" style="5" customWidth="1"/>
    <col min="36" max="53" width="2" style="5" customWidth="1"/>
    <col min="54" max="56" width="2.125" style="5" customWidth="1"/>
    <col min="57" max="58" width="1.875" style="5" customWidth="1"/>
    <col min="59" max="59" width="2.625" style="16" customWidth="1"/>
    <col min="60" max="70" width="2.125" style="5" customWidth="1"/>
    <col min="71" max="16384" width="8" style="5"/>
  </cols>
  <sheetData>
    <row r="1" spans="1:73">
      <c r="BG1" s="1355"/>
    </row>
    <row r="2" spans="1:73" ht="14.1" customHeight="1">
      <c r="B2" s="1872" t="s">
        <v>1271</v>
      </c>
      <c r="C2" s="1872"/>
      <c r="D2" s="1872"/>
      <c r="E2" s="1872"/>
      <c r="F2" s="2025"/>
      <c r="G2" s="2025"/>
      <c r="H2" s="2025"/>
      <c r="I2" s="2025"/>
      <c r="J2" s="2025"/>
      <c r="K2" s="2025"/>
      <c r="L2" s="2025"/>
      <c r="M2" s="2025"/>
      <c r="N2" s="2025"/>
      <c r="O2" s="2025"/>
      <c r="P2" s="2025"/>
      <c r="Q2" s="2025"/>
      <c r="R2" s="2025"/>
      <c r="S2" s="2025"/>
      <c r="T2" s="2025"/>
      <c r="U2" s="2025"/>
      <c r="V2" s="2025"/>
      <c r="W2" s="2025"/>
      <c r="X2" s="2025"/>
      <c r="Y2" s="2025"/>
      <c r="Z2" s="2025"/>
      <c r="AA2" s="2025"/>
      <c r="AB2" s="2025"/>
      <c r="AC2" s="2025"/>
      <c r="AD2" s="2025"/>
      <c r="AE2" s="2025"/>
      <c r="AF2" s="2025"/>
      <c r="AG2" s="2025"/>
      <c r="AH2" s="2025"/>
      <c r="AI2" s="2025"/>
      <c r="AJ2" s="2025"/>
      <c r="AK2" s="2025"/>
      <c r="AL2" s="2025"/>
      <c r="AM2" s="2025"/>
      <c r="AN2" s="2025"/>
      <c r="AO2" s="2025"/>
      <c r="AP2" s="2025"/>
      <c r="AQ2" s="2025"/>
      <c r="AR2" s="2025"/>
      <c r="AS2" s="2025"/>
      <c r="AT2" s="2025"/>
      <c r="AU2" s="2025"/>
      <c r="AV2" s="2025"/>
      <c r="AW2" s="2025"/>
      <c r="AX2" s="2025"/>
      <c r="AY2" s="2025"/>
      <c r="AZ2" s="2025"/>
      <c r="BA2" s="2025"/>
      <c r="BB2" s="2025"/>
      <c r="BC2" s="2025"/>
      <c r="BD2" s="2025"/>
      <c r="BE2" s="2025"/>
      <c r="BF2" s="2025"/>
      <c r="BG2" s="2025"/>
      <c r="BH2" s="2025"/>
      <c r="BI2" s="2025"/>
      <c r="BJ2" s="2025"/>
      <c r="BK2" s="2025"/>
      <c r="BL2" s="2025"/>
      <c r="BM2" s="2025"/>
      <c r="BN2" s="2025"/>
      <c r="BO2" s="2025"/>
      <c r="BQ2" s="3210" t="s">
        <v>769</v>
      </c>
      <c r="BR2" s="3210"/>
      <c r="BS2" s="3210"/>
      <c r="BT2" s="3210"/>
      <c r="BU2" s="3210"/>
    </row>
    <row r="3" spans="1:73" ht="5.0999999999999996" customHeight="1"/>
    <row r="4" spans="1:73" ht="14.1" customHeight="1" thickBot="1">
      <c r="B4" s="142" t="s">
        <v>1427</v>
      </c>
      <c r="C4" s="142"/>
      <c r="D4" s="142"/>
      <c r="E4" s="142"/>
      <c r="F4" s="142"/>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Z4" s="3201" t="s">
        <v>557</v>
      </c>
      <c r="BA4" s="3201"/>
      <c r="BB4" s="3201"/>
      <c r="BC4" s="3201"/>
      <c r="BD4" s="3201"/>
      <c r="BE4" s="3201"/>
      <c r="BF4" s="3201"/>
      <c r="BG4" s="3202"/>
      <c r="BH4" s="3202"/>
      <c r="BI4" s="3203" t="s">
        <v>542</v>
      </c>
      <c r="BJ4" s="3203"/>
      <c r="BK4" s="3203"/>
      <c r="BL4" s="3203"/>
      <c r="BM4" s="3203"/>
      <c r="BN4" s="3203"/>
    </row>
    <row r="5" spans="1:73" s="40" customFormat="1" ht="12.95" customHeight="1">
      <c r="A5" s="3211" t="s">
        <v>1141</v>
      </c>
      <c r="B5" s="3212" t="s">
        <v>1142</v>
      </c>
      <c r="C5" s="3177" t="s">
        <v>1376</v>
      </c>
      <c r="D5" s="3178"/>
      <c r="E5" s="3179"/>
      <c r="F5" s="3224" t="s">
        <v>34</v>
      </c>
      <c r="G5" s="3225"/>
      <c r="H5" s="3225"/>
      <c r="I5" s="3225"/>
      <c r="J5" s="3226"/>
      <c r="K5" s="3224" t="s">
        <v>1143</v>
      </c>
      <c r="L5" s="3225"/>
      <c r="M5" s="3225"/>
      <c r="N5" s="3225"/>
      <c r="O5" s="3226"/>
      <c r="P5" s="3174" t="s">
        <v>1144</v>
      </c>
      <c r="Q5" s="3177" t="s">
        <v>1145</v>
      </c>
      <c r="R5" s="3178"/>
      <c r="S5" s="3179"/>
      <c r="T5" s="3174" t="s">
        <v>1146</v>
      </c>
      <c r="U5" s="3174" t="s">
        <v>1147</v>
      </c>
      <c r="V5" s="3331" t="s">
        <v>1148</v>
      </c>
      <c r="W5" s="3332"/>
      <c r="X5" s="3224" t="s">
        <v>1149</v>
      </c>
      <c r="Y5" s="3225"/>
      <c r="Z5" s="3225"/>
      <c r="AA5" s="3225"/>
      <c r="AB5" s="3225"/>
      <c r="AC5" s="3225"/>
      <c r="AD5" s="3225"/>
      <c r="AE5" s="3249"/>
      <c r="AF5" s="3248" t="s">
        <v>1150</v>
      </c>
      <c r="AG5" s="3225"/>
      <c r="AH5" s="3225"/>
      <c r="AI5" s="3225"/>
      <c r="AJ5" s="3225"/>
      <c r="AK5" s="3225"/>
      <c r="AL5" s="3225"/>
      <c r="AM5" s="3225"/>
      <c r="AN5" s="3225"/>
      <c r="AO5" s="3225"/>
      <c r="AP5" s="4004"/>
      <c r="AQ5" s="4004"/>
      <c r="AR5" s="4004"/>
      <c r="AS5" s="4004"/>
      <c r="AT5" s="4004"/>
      <c r="AU5" s="4004"/>
      <c r="AV5" s="4004"/>
      <c r="AW5" s="4004"/>
      <c r="AX5" s="4004"/>
      <c r="AY5" s="4004"/>
      <c r="AZ5" s="4004"/>
      <c r="BA5" s="4004"/>
      <c r="BB5" s="4004"/>
      <c r="BC5" s="4004"/>
      <c r="BD5" s="4005"/>
      <c r="BE5" s="4008" t="s">
        <v>1164</v>
      </c>
      <c r="BF5" s="4009"/>
      <c r="BG5" s="3256" t="s">
        <v>1152</v>
      </c>
      <c r="BH5" s="3177" t="s">
        <v>1153</v>
      </c>
      <c r="BI5" s="3259"/>
      <c r="BJ5" s="3259"/>
      <c r="BK5" s="3259"/>
      <c r="BL5" s="3259"/>
      <c r="BM5" s="3259"/>
      <c r="BN5" s="3259"/>
      <c r="BO5" s="3260"/>
    </row>
    <row r="6" spans="1:73" s="40" customFormat="1" ht="12.95" customHeight="1">
      <c r="A6" s="2302"/>
      <c r="B6" s="3213"/>
      <c r="C6" s="3180"/>
      <c r="D6" s="3181"/>
      <c r="E6" s="3182"/>
      <c r="F6" s="2497"/>
      <c r="G6" s="2498"/>
      <c r="H6" s="2498"/>
      <c r="I6" s="2498"/>
      <c r="J6" s="2499"/>
      <c r="K6" s="2497"/>
      <c r="L6" s="2498"/>
      <c r="M6" s="2498"/>
      <c r="N6" s="2498"/>
      <c r="O6" s="2499"/>
      <c r="P6" s="3175"/>
      <c r="Q6" s="3180"/>
      <c r="R6" s="3181"/>
      <c r="S6" s="3182"/>
      <c r="T6" s="3175"/>
      <c r="U6" s="3175"/>
      <c r="V6" s="3333"/>
      <c r="W6" s="3334"/>
      <c r="X6" s="2500"/>
      <c r="Y6" s="2501"/>
      <c r="Z6" s="2501"/>
      <c r="AA6" s="2501"/>
      <c r="AB6" s="2501"/>
      <c r="AC6" s="2501"/>
      <c r="AD6" s="2501"/>
      <c r="AE6" s="3251"/>
      <c r="AF6" s="3250"/>
      <c r="AG6" s="2501"/>
      <c r="AH6" s="2501"/>
      <c r="AI6" s="2501"/>
      <c r="AJ6" s="2501"/>
      <c r="AK6" s="2501"/>
      <c r="AL6" s="2501"/>
      <c r="AM6" s="2501"/>
      <c r="AN6" s="2501"/>
      <c r="AO6" s="2501"/>
      <c r="AP6" s="4006"/>
      <c r="AQ6" s="4006"/>
      <c r="AR6" s="4006"/>
      <c r="AS6" s="4006"/>
      <c r="AT6" s="4006"/>
      <c r="AU6" s="4006"/>
      <c r="AV6" s="4006"/>
      <c r="AW6" s="4006"/>
      <c r="AX6" s="4006"/>
      <c r="AY6" s="4006"/>
      <c r="AZ6" s="4006"/>
      <c r="BA6" s="4006"/>
      <c r="BB6" s="4006"/>
      <c r="BC6" s="4006"/>
      <c r="BD6" s="4007"/>
      <c r="BE6" s="4010" t="s">
        <v>1240</v>
      </c>
      <c r="BF6" s="4011"/>
      <c r="BG6" s="3257"/>
      <c r="BH6" s="1865"/>
      <c r="BI6" s="1866"/>
      <c r="BJ6" s="1866"/>
      <c r="BK6" s="1866"/>
      <c r="BL6" s="1866"/>
      <c r="BM6" s="1866"/>
      <c r="BN6" s="1866"/>
      <c r="BO6" s="3261"/>
    </row>
    <row r="7" spans="1:73" s="40" customFormat="1" ht="15" customHeight="1">
      <c r="A7" s="2302"/>
      <c r="B7" s="3213"/>
      <c r="C7" s="3180"/>
      <c r="D7" s="3181"/>
      <c r="E7" s="3182"/>
      <c r="F7" s="4001"/>
      <c r="G7" s="4002"/>
      <c r="H7" s="4002"/>
      <c r="I7" s="4002"/>
      <c r="J7" s="4003"/>
      <c r="K7" s="2497"/>
      <c r="L7" s="2498"/>
      <c r="M7" s="2498"/>
      <c r="N7" s="2498"/>
      <c r="O7" s="2499"/>
      <c r="P7" s="3175"/>
      <c r="Q7" s="3183"/>
      <c r="R7" s="3184"/>
      <c r="S7" s="3185"/>
      <c r="T7" s="3175"/>
      <c r="U7" s="3175"/>
      <c r="V7" s="3333"/>
      <c r="W7" s="3334"/>
      <c r="X7" s="3344" t="s">
        <v>1154</v>
      </c>
      <c r="Y7" s="3345"/>
      <c r="Z7" s="3345"/>
      <c r="AA7" s="3346"/>
      <c r="AB7" s="3347" t="s">
        <v>1155</v>
      </c>
      <c r="AC7" s="3348"/>
      <c r="AD7" s="3347" t="s">
        <v>1156</v>
      </c>
      <c r="AE7" s="3353"/>
      <c r="AF7" s="3356" t="s">
        <v>1157</v>
      </c>
      <c r="AG7" s="2952"/>
      <c r="AH7" s="2952"/>
      <c r="AI7" s="2952"/>
      <c r="AJ7" s="2951" t="s">
        <v>1158</v>
      </c>
      <c r="AK7" s="2952"/>
      <c r="AL7" s="2952"/>
      <c r="AM7" s="2952"/>
      <c r="AN7" s="2952"/>
      <c r="AO7" s="2952"/>
      <c r="AP7" s="2952"/>
      <c r="AQ7" s="2952"/>
      <c r="AR7" s="2952"/>
      <c r="AS7" s="2952"/>
      <c r="AT7" s="2952"/>
      <c r="AU7" s="2952"/>
      <c r="AV7" s="2952"/>
      <c r="AW7" s="2952"/>
      <c r="AX7" s="2952"/>
      <c r="AY7" s="2952"/>
      <c r="AZ7" s="2952"/>
      <c r="BA7" s="2953"/>
      <c r="BB7" s="1861" t="s">
        <v>112</v>
      </c>
      <c r="BC7" s="1862"/>
      <c r="BD7" s="3172"/>
      <c r="BE7" s="4012" t="s">
        <v>1159</v>
      </c>
      <c r="BF7" s="4013"/>
      <c r="BG7" s="3257"/>
      <c r="BH7" s="3227" t="s">
        <v>1424</v>
      </c>
      <c r="BI7" s="3228"/>
      <c r="BJ7" s="3228"/>
      <c r="BK7" s="3228"/>
      <c r="BL7" s="3228"/>
      <c r="BM7" s="3228"/>
      <c r="BN7" s="3228"/>
      <c r="BO7" s="3229"/>
    </row>
    <row r="8" spans="1:73" s="40" customFormat="1" ht="15" customHeight="1">
      <c r="A8" s="2302"/>
      <c r="B8" s="3213"/>
      <c r="C8" s="3180"/>
      <c r="D8" s="3181"/>
      <c r="E8" s="3182"/>
      <c r="F8" s="3262" t="s">
        <v>1160</v>
      </c>
      <c r="G8" s="3263"/>
      <c r="H8" s="4016"/>
      <c r="I8" s="4019" t="s">
        <v>1161</v>
      </c>
      <c r="J8" s="4020"/>
      <c r="K8" s="2497"/>
      <c r="L8" s="2498"/>
      <c r="M8" s="2498"/>
      <c r="N8" s="2498"/>
      <c r="O8" s="2499"/>
      <c r="P8" s="3175"/>
      <c r="Q8" s="3262" t="s">
        <v>1172</v>
      </c>
      <c r="R8" s="3263"/>
      <c r="S8" s="3264"/>
      <c r="T8" s="3175"/>
      <c r="U8" s="3175"/>
      <c r="V8" s="3333"/>
      <c r="W8" s="3334"/>
      <c r="X8" s="3198" t="s">
        <v>1226</v>
      </c>
      <c r="Y8" s="3200"/>
      <c r="Z8" s="3198" t="s">
        <v>1163</v>
      </c>
      <c r="AA8" s="3200"/>
      <c r="AB8" s="3349"/>
      <c r="AC8" s="3350"/>
      <c r="AD8" s="3349"/>
      <c r="AE8" s="3354"/>
      <c r="AF8" s="3244" t="s">
        <v>1164</v>
      </c>
      <c r="AG8" s="2496"/>
      <c r="AH8" s="3198" t="s">
        <v>1241</v>
      </c>
      <c r="AI8" s="2496"/>
      <c r="AJ8" s="3246" t="s">
        <v>1166</v>
      </c>
      <c r="AK8" s="3247"/>
      <c r="AL8" s="2908"/>
      <c r="AM8" s="3246" t="s">
        <v>1167</v>
      </c>
      <c r="AN8" s="3247"/>
      <c r="AO8" s="2908"/>
      <c r="AP8" s="3820" t="s">
        <v>1168</v>
      </c>
      <c r="AQ8" s="3821"/>
      <c r="AR8" s="3822"/>
      <c r="AS8" s="3820" t="s">
        <v>1169</v>
      </c>
      <c r="AT8" s="3821"/>
      <c r="AU8" s="3822"/>
      <c r="AV8" s="3820" t="s">
        <v>1170</v>
      </c>
      <c r="AW8" s="3821"/>
      <c r="AX8" s="3822"/>
      <c r="AY8" s="3198" t="s">
        <v>1171</v>
      </c>
      <c r="AZ8" s="3199"/>
      <c r="BA8" s="3200"/>
      <c r="BB8" s="1851"/>
      <c r="BC8" s="1852"/>
      <c r="BD8" s="3173"/>
      <c r="BE8" s="4014"/>
      <c r="BF8" s="4015"/>
      <c r="BG8" s="3257"/>
      <c r="BH8" s="3230"/>
      <c r="BI8" s="3231"/>
      <c r="BJ8" s="3231"/>
      <c r="BK8" s="3231"/>
      <c r="BL8" s="3231"/>
      <c r="BM8" s="3231"/>
      <c r="BN8" s="3231"/>
      <c r="BO8" s="3232"/>
    </row>
    <row r="9" spans="1:73" s="40" customFormat="1" ht="15" customHeight="1">
      <c r="A9" s="2302"/>
      <c r="B9" s="3213"/>
      <c r="C9" s="3180"/>
      <c r="D9" s="3181"/>
      <c r="E9" s="3182"/>
      <c r="F9" s="3180"/>
      <c r="G9" s="3181"/>
      <c r="H9" s="4017"/>
      <c r="I9" s="4021"/>
      <c r="J9" s="4022"/>
      <c r="K9" s="2497"/>
      <c r="L9" s="2498"/>
      <c r="M9" s="2498"/>
      <c r="N9" s="2498"/>
      <c r="O9" s="2499"/>
      <c r="P9" s="3175"/>
      <c r="Q9" s="3180"/>
      <c r="R9" s="3181"/>
      <c r="S9" s="3182"/>
      <c r="T9" s="3175"/>
      <c r="U9" s="3175"/>
      <c r="V9" s="3333"/>
      <c r="W9" s="3334"/>
      <c r="X9" s="3180"/>
      <c r="Y9" s="3182"/>
      <c r="Z9" s="3180"/>
      <c r="AA9" s="3182"/>
      <c r="AB9" s="3349"/>
      <c r="AC9" s="3350"/>
      <c r="AD9" s="3349"/>
      <c r="AE9" s="3354"/>
      <c r="AF9" s="4025"/>
      <c r="AG9" s="4003"/>
      <c r="AH9" s="4001"/>
      <c r="AI9" s="4003"/>
      <c r="AJ9" s="3265" t="s">
        <v>1173</v>
      </c>
      <c r="AK9" s="2335"/>
      <c r="AL9" s="3266"/>
      <c r="AM9" s="3265" t="s">
        <v>1174</v>
      </c>
      <c r="AN9" s="2335"/>
      <c r="AO9" s="3266"/>
      <c r="AP9" s="3267" t="s">
        <v>1175</v>
      </c>
      <c r="AQ9" s="3268"/>
      <c r="AR9" s="3269"/>
      <c r="AS9" s="3267" t="s">
        <v>1176</v>
      </c>
      <c r="AT9" s="3268"/>
      <c r="AU9" s="3269"/>
      <c r="AV9" s="3267" t="s">
        <v>1177</v>
      </c>
      <c r="AW9" s="3268"/>
      <c r="AX9" s="3269"/>
      <c r="AY9" s="3180"/>
      <c r="AZ9" s="3181"/>
      <c r="BA9" s="3182"/>
      <c r="BB9" s="1851"/>
      <c r="BC9" s="1852"/>
      <c r="BD9" s="3173"/>
      <c r="BE9" s="4014" t="s">
        <v>1178</v>
      </c>
      <c r="BF9" s="4015"/>
      <c r="BG9" s="3257"/>
      <c r="BH9" s="3230"/>
      <c r="BI9" s="3231"/>
      <c r="BJ9" s="3231"/>
      <c r="BK9" s="3231"/>
      <c r="BL9" s="3231"/>
      <c r="BM9" s="3231"/>
      <c r="BN9" s="3231"/>
      <c r="BO9" s="3232"/>
    </row>
    <row r="10" spans="1:73" s="40" customFormat="1" ht="15" customHeight="1" thickBot="1">
      <c r="A10" s="2302"/>
      <c r="B10" s="3214"/>
      <c r="C10" s="3215"/>
      <c r="D10" s="3216"/>
      <c r="E10" s="3217"/>
      <c r="F10" s="3215"/>
      <c r="G10" s="3216"/>
      <c r="H10" s="4018"/>
      <c r="I10" s="4023"/>
      <c r="J10" s="4024"/>
      <c r="K10" s="2948"/>
      <c r="L10" s="2949"/>
      <c r="M10" s="2949"/>
      <c r="N10" s="2949"/>
      <c r="O10" s="2950"/>
      <c r="P10" s="3176"/>
      <c r="Q10" s="3215"/>
      <c r="R10" s="3216"/>
      <c r="S10" s="3217"/>
      <c r="T10" s="3176"/>
      <c r="U10" s="3176"/>
      <c r="V10" s="3335"/>
      <c r="W10" s="3336"/>
      <c r="X10" s="3215"/>
      <c r="Y10" s="3217"/>
      <c r="Z10" s="3215"/>
      <c r="AA10" s="3217"/>
      <c r="AB10" s="3351"/>
      <c r="AC10" s="3352"/>
      <c r="AD10" s="3351"/>
      <c r="AE10" s="3355"/>
      <c r="AF10" s="4033" t="s">
        <v>1242</v>
      </c>
      <c r="AG10" s="4034"/>
      <c r="AH10" s="4034" t="s">
        <v>1242</v>
      </c>
      <c r="AI10" s="4034"/>
      <c r="AJ10" s="3358"/>
      <c r="AK10" s="3359"/>
      <c r="AL10" s="3360"/>
      <c r="AM10" s="3358" t="s">
        <v>1180</v>
      </c>
      <c r="AN10" s="3359"/>
      <c r="AO10" s="3360"/>
      <c r="AP10" s="3186" t="s">
        <v>1181</v>
      </c>
      <c r="AQ10" s="3187"/>
      <c r="AR10" s="3188"/>
      <c r="AS10" s="3186" t="s">
        <v>1182</v>
      </c>
      <c r="AT10" s="3187"/>
      <c r="AU10" s="3188"/>
      <c r="AV10" s="3186" t="s">
        <v>1183</v>
      </c>
      <c r="AW10" s="3187"/>
      <c r="AX10" s="3188"/>
      <c r="AY10" s="2948"/>
      <c r="AZ10" s="2949"/>
      <c r="BA10" s="2950"/>
      <c r="BB10" s="3192" t="s">
        <v>1184</v>
      </c>
      <c r="BC10" s="3193"/>
      <c r="BD10" s="3194"/>
      <c r="BE10" s="4031"/>
      <c r="BF10" s="4032"/>
      <c r="BG10" s="3258"/>
      <c r="BH10" s="3233"/>
      <c r="BI10" s="3234"/>
      <c r="BJ10" s="3234"/>
      <c r="BK10" s="3234"/>
      <c r="BL10" s="3234"/>
      <c r="BM10" s="3234"/>
      <c r="BN10" s="3234"/>
      <c r="BO10" s="3235"/>
    </row>
    <row r="11" spans="1:73" ht="12" customHeight="1" thickTop="1">
      <c r="A11" s="2302"/>
      <c r="B11" s="4026">
        <v>0</v>
      </c>
      <c r="C11" s="3378" t="s">
        <v>1366</v>
      </c>
      <c r="D11" s="3379"/>
      <c r="E11" s="3380"/>
      <c r="F11" s="3378" t="s">
        <v>1185</v>
      </c>
      <c r="G11" s="3379"/>
      <c r="H11" s="3379"/>
      <c r="I11" s="3379"/>
      <c r="J11" s="3380"/>
      <c r="K11" s="1100" t="s">
        <v>1186</v>
      </c>
      <c r="L11" s="1102"/>
      <c r="M11" s="1102"/>
      <c r="N11" s="1102"/>
      <c r="O11" s="1103"/>
      <c r="P11" s="3311">
        <v>34</v>
      </c>
      <c r="Q11" s="3378" t="s">
        <v>1243</v>
      </c>
      <c r="R11" s="3379"/>
      <c r="S11" s="3380"/>
      <c r="T11" s="3311" t="s">
        <v>1188</v>
      </c>
      <c r="U11" s="3311"/>
      <c r="V11" s="3314" t="s">
        <v>1244</v>
      </c>
      <c r="W11" s="3315"/>
      <c r="X11" s="3320" t="s">
        <v>1190</v>
      </c>
      <c r="Y11" s="3321"/>
      <c r="Z11" s="3324">
        <v>8</v>
      </c>
      <c r="AA11" s="3291" t="s">
        <v>19</v>
      </c>
      <c r="AB11" s="3324">
        <v>2</v>
      </c>
      <c r="AC11" s="3291" t="s">
        <v>19</v>
      </c>
      <c r="AD11" s="3324">
        <v>10</v>
      </c>
      <c r="AE11" s="3295" t="s">
        <v>19</v>
      </c>
      <c r="AF11" s="4038">
        <v>155250</v>
      </c>
      <c r="AG11" s="4039"/>
      <c r="AH11" s="4042">
        <v>162000</v>
      </c>
      <c r="AI11" s="4039"/>
      <c r="AJ11" s="3451">
        <v>7200</v>
      </c>
      <c r="AK11" s="4044"/>
      <c r="AL11" s="4045"/>
      <c r="AM11" s="3305">
        <v>10000</v>
      </c>
      <c r="AN11" s="4046"/>
      <c r="AO11" s="4047"/>
      <c r="AP11" s="3305"/>
      <c r="AQ11" s="3839"/>
      <c r="AR11" s="3840"/>
      <c r="AS11" s="3305"/>
      <c r="AT11" s="3839"/>
      <c r="AU11" s="3840"/>
      <c r="AV11" s="3305">
        <v>5625</v>
      </c>
      <c r="AW11" s="3839"/>
      <c r="AX11" s="3840"/>
      <c r="AY11" s="3841">
        <f>SUM(AJ11:AX13)</f>
        <v>43825</v>
      </c>
      <c r="AZ11" s="3842"/>
      <c r="BA11" s="3843"/>
      <c r="BB11" s="3850">
        <f>AF12+AY11</f>
        <v>43825</v>
      </c>
      <c r="BC11" s="3851"/>
      <c r="BD11" s="3852"/>
      <c r="BE11" s="4036">
        <v>8</v>
      </c>
      <c r="BF11" s="4037"/>
      <c r="BG11" s="3481" t="s">
        <v>1192</v>
      </c>
      <c r="BH11" s="3448"/>
      <c r="BI11" s="3449"/>
      <c r="BJ11" s="3449"/>
      <c r="BK11" s="3449"/>
      <c r="BL11" s="3449"/>
      <c r="BM11" s="3449"/>
      <c r="BN11" s="3449"/>
      <c r="BO11" s="3450"/>
    </row>
    <row r="12" spans="1:73" s="40" customFormat="1" ht="12" customHeight="1">
      <c r="A12" s="2302"/>
      <c r="B12" s="4026"/>
      <c r="C12" s="3381"/>
      <c r="D12" s="3382"/>
      <c r="E12" s="3383"/>
      <c r="F12" s="4028"/>
      <c r="G12" s="4029"/>
      <c r="H12" s="4029"/>
      <c r="I12" s="4029"/>
      <c r="J12" s="4030"/>
      <c r="K12" s="3285" t="s">
        <v>1245</v>
      </c>
      <c r="L12" s="3286"/>
      <c r="M12" s="3286"/>
      <c r="N12" s="3286"/>
      <c r="O12" s="3287"/>
      <c r="P12" s="3312"/>
      <c r="Q12" s="4028"/>
      <c r="R12" s="4029"/>
      <c r="S12" s="4030"/>
      <c r="T12" s="3312"/>
      <c r="U12" s="3312"/>
      <c r="V12" s="3316"/>
      <c r="W12" s="3317"/>
      <c r="X12" s="3322"/>
      <c r="Y12" s="3323"/>
      <c r="Z12" s="3325"/>
      <c r="AA12" s="3292"/>
      <c r="AB12" s="3325"/>
      <c r="AC12" s="3292"/>
      <c r="AD12" s="3325"/>
      <c r="AE12" s="3296"/>
      <c r="AF12" s="4040"/>
      <c r="AG12" s="4041"/>
      <c r="AH12" s="4043"/>
      <c r="AI12" s="4041"/>
      <c r="AJ12" s="3341">
        <v>7000</v>
      </c>
      <c r="AK12" s="3342"/>
      <c r="AL12" s="3343"/>
      <c r="AM12" s="3341">
        <v>7000</v>
      </c>
      <c r="AN12" s="3342"/>
      <c r="AO12" s="3343"/>
      <c r="AP12" s="3833"/>
      <c r="AQ12" s="4035"/>
      <c r="AR12" s="3835"/>
      <c r="AS12" s="3833"/>
      <c r="AT12" s="3834"/>
      <c r="AU12" s="3835"/>
      <c r="AV12" s="3833">
        <v>3000</v>
      </c>
      <c r="AW12" s="3834"/>
      <c r="AX12" s="3835"/>
      <c r="AY12" s="3844"/>
      <c r="AZ12" s="3845"/>
      <c r="BA12" s="3846"/>
      <c r="BB12" s="3784"/>
      <c r="BC12" s="3785"/>
      <c r="BD12" s="3788"/>
      <c r="BE12" s="4036"/>
      <c r="BF12" s="4037"/>
      <c r="BG12" s="3481"/>
      <c r="BH12" s="3454"/>
      <c r="BI12" s="3455"/>
      <c r="BJ12" s="3455"/>
      <c r="BK12" s="3455"/>
      <c r="BL12" s="3455"/>
      <c r="BM12" s="3455"/>
      <c r="BN12" s="3455"/>
      <c r="BO12" s="3456"/>
    </row>
    <row r="13" spans="1:73" s="40" customFormat="1" ht="12" customHeight="1">
      <c r="A13" s="2302"/>
      <c r="B13" s="4027"/>
      <c r="C13" s="3381"/>
      <c r="D13" s="3382"/>
      <c r="E13" s="3383"/>
      <c r="F13" s="3396" t="s">
        <v>1246</v>
      </c>
      <c r="G13" s="3397"/>
      <c r="H13" s="3398"/>
      <c r="I13" s="4054">
        <v>30</v>
      </c>
      <c r="J13" s="4055"/>
      <c r="K13" s="3288"/>
      <c r="L13" s="3289"/>
      <c r="M13" s="3289"/>
      <c r="N13" s="3289"/>
      <c r="O13" s="3290"/>
      <c r="P13" s="3313"/>
      <c r="Q13" s="3401" t="s">
        <v>1247</v>
      </c>
      <c r="R13" s="3402"/>
      <c r="S13" s="3403"/>
      <c r="T13" s="3313"/>
      <c r="U13" s="3313"/>
      <c r="V13" s="3318"/>
      <c r="W13" s="3319"/>
      <c r="X13" s="3326">
        <v>42367</v>
      </c>
      <c r="Y13" s="3327"/>
      <c r="Z13" s="1112">
        <v>0</v>
      </c>
      <c r="AA13" s="1113" t="s">
        <v>21</v>
      </c>
      <c r="AB13" s="1114">
        <v>8</v>
      </c>
      <c r="AC13" s="1113" t="s">
        <v>21</v>
      </c>
      <c r="AD13" s="1112">
        <v>8</v>
      </c>
      <c r="AE13" s="1113" t="s">
        <v>21</v>
      </c>
      <c r="AF13" s="1126" t="s">
        <v>1248</v>
      </c>
      <c r="AG13" s="1127" t="s">
        <v>1249</v>
      </c>
      <c r="AH13" s="1128" t="s">
        <v>1250</v>
      </c>
      <c r="AI13" s="1129" t="s">
        <v>1251</v>
      </c>
      <c r="AJ13" s="3442"/>
      <c r="AK13" s="3443"/>
      <c r="AL13" s="3444"/>
      <c r="AM13" s="3442"/>
      <c r="AN13" s="3443"/>
      <c r="AO13" s="3444"/>
      <c r="AP13" s="3279"/>
      <c r="AQ13" s="3280"/>
      <c r="AR13" s="3281"/>
      <c r="AS13" s="3279">
        <v>4000</v>
      </c>
      <c r="AT13" s="3280"/>
      <c r="AU13" s="3281"/>
      <c r="AV13" s="3279"/>
      <c r="AW13" s="3280"/>
      <c r="AX13" s="3281"/>
      <c r="AY13" s="3847"/>
      <c r="AZ13" s="3848"/>
      <c r="BA13" s="3849"/>
      <c r="BB13" s="3767"/>
      <c r="BC13" s="3768"/>
      <c r="BD13" s="3769"/>
      <c r="BE13" s="3884">
        <v>20</v>
      </c>
      <c r="BF13" s="3886"/>
      <c r="BG13" s="3482"/>
      <c r="BH13" s="3404"/>
      <c r="BI13" s="3405"/>
      <c r="BJ13" s="3405"/>
      <c r="BK13" s="3405"/>
      <c r="BL13" s="3405"/>
      <c r="BM13" s="3405"/>
      <c r="BN13" s="3405"/>
      <c r="BO13" s="3406"/>
    </row>
    <row r="14" spans="1:73" s="40" customFormat="1" ht="12" customHeight="1">
      <c r="A14" s="3407" t="str">
        <f>IF(F14="","","○")</f>
        <v/>
      </c>
      <c r="B14" s="3408">
        <v>1</v>
      </c>
      <c r="C14" s="4048"/>
      <c r="D14" s="4049"/>
      <c r="E14" s="4050"/>
      <c r="F14" s="3411"/>
      <c r="G14" s="3412"/>
      <c r="H14" s="3412"/>
      <c r="I14" s="3412"/>
      <c r="J14" s="3413"/>
      <c r="K14" s="3426"/>
      <c r="L14" s="3427"/>
      <c r="M14" s="3427"/>
      <c r="N14" s="3427"/>
      <c r="O14" s="3428"/>
      <c r="P14" s="3435"/>
      <c r="Q14" s="3198"/>
      <c r="R14" s="3199"/>
      <c r="S14" s="3200"/>
      <c r="T14" s="3438"/>
      <c r="U14" s="3438"/>
      <c r="V14" s="3529"/>
      <c r="W14" s="3530"/>
      <c r="X14" s="3535"/>
      <c r="Y14" s="3536"/>
      <c r="Z14" s="3539"/>
      <c r="AA14" s="3541" t="s">
        <v>76</v>
      </c>
      <c r="AB14" s="3543"/>
      <c r="AC14" s="3541" t="s">
        <v>76</v>
      </c>
      <c r="AD14" s="2494"/>
      <c r="AE14" s="3516" t="s">
        <v>76</v>
      </c>
      <c r="AF14" s="4075"/>
      <c r="AG14" s="4072"/>
      <c r="AH14" s="4071"/>
      <c r="AI14" s="4072"/>
      <c r="AJ14" s="3776"/>
      <c r="AK14" s="3247"/>
      <c r="AL14" s="2908"/>
      <c r="AM14" s="3246"/>
      <c r="AN14" s="3247"/>
      <c r="AO14" s="2908"/>
      <c r="AP14" s="3780"/>
      <c r="AQ14" s="3781"/>
      <c r="AR14" s="3782"/>
      <c r="AS14" s="3780"/>
      <c r="AT14" s="3781"/>
      <c r="AU14" s="3782"/>
      <c r="AV14" s="3780"/>
      <c r="AW14" s="3781"/>
      <c r="AX14" s="3782"/>
      <c r="AY14" s="3764">
        <f>SUM(AJ14:AX16)</f>
        <v>0</v>
      </c>
      <c r="AZ14" s="3765"/>
      <c r="BA14" s="3783"/>
      <c r="BB14" s="3916">
        <f>AH14+AY14</f>
        <v>0</v>
      </c>
      <c r="BC14" s="3917"/>
      <c r="BD14" s="3918"/>
      <c r="BE14" s="4064"/>
      <c r="BF14" s="4065"/>
      <c r="BG14" s="3364"/>
      <c r="BH14" s="4068"/>
      <c r="BI14" s="4069"/>
      <c r="BJ14" s="4069"/>
      <c r="BK14" s="4069"/>
      <c r="BL14" s="4069"/>
      <c r="BM14" s="4069"/>
      <c r="BN14" s="4069"/>
      <c r="BO14" s="4070"/>
    </row>
    <row r="15" spans="1:73" s="40" customFormat="1" ht="12" customHeight="1">
      <c r="A15" s="3407"/>
      <c r="B15" s="3409"/>
      <c r="C15" s="3414"/>
      <c r="D15" s="3415"/>
      <c r="E15" s="3416"/>
      <c r="F15" s="4051"/>
      <c r="G15" s="4052"/>
      <c r="H15" s="4052"/>
      <c r="I15" s="4052"/>
      <c r="J15" s="4053"/>
      <c r="K15" s="3429"/>
      <c r="L15" s="3430"/>
      <c r="M15" s="3430"/>
      <c r="N15" s="3430"/>
      <c r="O15" s="3431"/>
      <c r="P15" s="3436"/>
      <c r="Q15" s="3183"/>
      <c r="R15" s="3184"/>
      <c r="S15" s="3185"/>
      <c r="T15" s="3439"/>
      <c r="U15" s="3439"/>
      <c r="V15" s="3531"/>
      <c r="W15" s="3532"/>
      <c r="X15" s="3537"/>
      <c r="Y15" s="3538"/>
      <c r="Z15" s="3540"/>
      <c r="AA15" s="3542"/>
      <c r="AB15" s="3544"/>
      <c r="AC15" s="3542"/>
      <c r="AD15" s="2497"/>
      <c r="AE15" s="3517"/>
      <c r="AF15" s="4076"/>
      <c r="AG15" s="4074"/>
      <c r="AH15" s="4073"/>
      <c r="AI15" s="4074"/>
      <c r="AJ15" s="3265"/>
      <c r="AK15" s="2335"/>
      <c r="AL15" s="3266"/>
      <c r="AM15" s="3265"/>
      <c r="AN15" s="2335"/>
      <c r="AO15" s="3266"/>
      <c r="AP15" s="3777"/>
      <c r="AQ15" s="3778"/>
      <c r="AR15" s="3779"/>
      <c r="AS15" s="3777"/>
      <c r="AT15" s="3778"/>
      <c r="AU15" s="3779"/>
      <c r="AV15" s="3777"/>
      <c r="AW15" s="3778"/>
      <c r="AX15" s="3779"/>
      <c r="AY15" s="3784"/>
      <c r="AZ15" s="3785"/>
      <c r="BA15" s="3786"/>
      <c r="BB15" s="3919"/>
      <c r="BC15" s="3920"/>
      <c r="BD15" s="3921"/>
      <c r="BE15" s="4066"/>
      <c r="BF15" s="4067"/>
      <c r="BG15" s="3365"/>
      <c r="BH15" s="4056"/>
      <c r="BI15" s="4057"/>
      <c r="BJ15" s="4057"/>
      <c r="BK15" s="4057"/>
      <c r="BL15" s="4057"/>
      <c r="BM15" s="4057"/>
      <c r="BN15" s="4057"/>
      <c r="BO15" s="4058"/>
    </row>
    <row r="16" spans="1:73" s="40" customFormat="1" ht="12" customHeight="1">
      <c r="A16" s="3407"/>
      <c r="B16" s="3410"/>
      <c r="C16" s="3417"/>
      <c r="D16" s="3418"/>
      <c r="E16" s="3419"/>
      <c r="F16" s="4059"/>
      <c r="G16" s="4060"/>
      <c r="H16" s="4061"/>
      <c r="I16" s="4062"/>
      <c r="J16" s="4063"/>
      <c r="K16" s="3432"/>
      <c r="L16" s="3433"/>
      <c r="M16" s="3433"/>
      <c r="N16" s="3433"/>
      <c r="O16" s="3434"/>
      <c r="P16" s="3437"/>
      <c r="Q16" s="3301"/>
      <c r="R16" s="3302"/>
      <c r="S16" s="3303"/>
      <c r="T16" s="3440"/>
      <c r="U16" s="3440"/>
      <c r="V16" s="3533"/>
      <c r="W16" s="3534"/>
      <c r="X16" s="3550"/>
      <c r="Y16" s="3552"/>
      <c r="Z16" s="930"/>
      <c r="AA16" s="931" t="s">
        <v>21</v>
      </c>
      <c r="AB16" s="932"/>
      <c r="AC16" s="931" t="s">
        <v>21</v>
      </c>
      <c r="AD16" s="932"/>
      <c r="AE16" s="931" t="s">
        <v>21</v>
      </c>
      <c r="AF16" s="1030"/>
      <c r="AG16" s="1031"/>
      <c r="AH16" s="1032"/>
      <c r="AI16" s="1033"/>
      <c r="AJ16" s="3301"/>
      <c r="AK16" s="3302"/>
      <c r="AL16" s="3303"/>
      <c r="AM16" s="3301"/>
      <c r="AN16" s="3302"/>
      <c r="AO16" s="3303"/>
      <c r="AP16" s="3789"/>
      <c r="AQ16" s="3790"/>
      <c r="AR16" s="3791"/>
      <c r="AS16" s="3789"/>
      <c r="AT16" s="3790"/>
      <c r="AU16" s="3791"/>
      <c r="AV16" s="3789"/>
      <c r="AW16" s="3790"/>
      <c r="AX16" s="3791"/>
      <c r="AY16" s="3767"/>
      <c r="AZ16" s="3768"/>
      <c r="BA16" s="3787"/>
      <c r="BB16" s="3922"/>
      <c r="BC16" s="3923"/>
      <c r="BD16" s="3924"/>
      <c r="BE16" s="4077"/>
      <c r="BF16" s="4078"/>
      <c r="BG16" s="3366"/>
      <c r="BH16" s="4079"/>
      <c r="BI16" s="4080"/>
      <c r="BJ16" s="4080"/>
      <c r="BK16" s="4080"/>
      <c r="BL16" s="4080"/>
      <c r="BM16" s="4080"/>
      <c r="BN16" s="4080"/>
      <c r="BO16" s="4081"/>
    </row>
    <row r="17" spans="1:67" s="40" customFormat="1" ht="12" customHeight="1">
      <c r="A17" s="3407" t="str">
        <f>IF(F17="","","○")</f>
        <v/>
      </c>
      <c r="B17" s="3408">
        <v>2</v>
      </c>
      <c r="C17" s="4048"/>
      <c r="D17" s="4049"/>
      <c r="E17" s="4050"/>
      <c r="F17" s="3411"/>
      <c r="G17" s="3412"/>
      <c r="H17" s="3412"/>
      <c r="I17" s="3412"/>
      <c r="J17" s="3413"/>
      <c r="K17" s="3426"/>
      <c r="L17" s="3427"/>
      <c r="M17" s="3427"/>
      <c r="N17" s="3427"/>
      <c r="O17" s="3428"/>
      <c r="P17" s="3435"/>
      <c r="Q17" s="3198"/>
      <c r="R17" s="3199"/>
      <c r="S17" s="3200"/>
      <c r="T17" s="3438"/>
      <c r="U17" s="3438"/>
      <c r="V17" s="3529"/>
      <c r="W17" s="3530"/>
      <c r="X17" s="3535"/>
      <c r="Y17" s="3536"/>
      <c r="Z17" s="3539"/>
      <c r="AA17" s="3541" t="s">
        <v>76</v>
      </c>
      <c r="AB17" s="3543"/>
      <c r="AC17" s="3541" t="s">
        <v>76</v>
      </c>
      <c r="AD17" s="2494"/>
      <c r="AE17" s="3516" t="s">
        <v>76</v>
      </c>
      <c r="AF17" s="4075"/>
      <c r="AG17" s="4072"/>
      <c r="AH17" s="4071"/>
      <c r="AI17" s="4072"/>
      <c r="AJ17" s="3776"/>
      <c r="AK17" s="3247"/>
      <c r="AL17" s="2908"/>
      <c r="AM17" s="3246"/>
      <c r="AN17" s="3247"/>
      <c r="AO17" s="2908"/>
      <c r="AP17" s="3780"/>
      <c r="AQ17" s="3781"/>
      <c r="AR17" s="3782"/>
      <c r="AS17" s="3780"/>
      <c r="AT17" s="3781"/>
      <c r="AU17" s="3782"/>
      <c r="AV17" s="3780"/>
      <c r="AW17" s="3781"/>
      <c r="AX17" s="3782"/>
      <c r="AY17" s="3764">
        <f>SUM(AJ17:AX19)</f>
        <v>0</v>
      </c>
      <c r="AZ17" s="3765"/>
      <c r="BA17" s="3783"/>
      <c r="BB17" s="3764">
        <f t="shared" ref="BB17" si="0">AH17+AY17</f>
        <v>0</v>
      </c>
      <c r="BC17" s="3765"/>
      <c r="BD17" s="3766"/>
      <c r="BE17" s="4064"/>
      <c r="BF17" s="4065"/>
      <c r="BG17" s="3364"/>
      <c r="BH17" s="4068"/>
      <c r="BI17" s="4069"/>
      <c r="BJ17" s="4069"/>
      <c r="BK17" s="4069"/>
      <c r="BL17" s="4069"/>
      <c r="BM17" s="4069"/>
      <c r="BN17" s="4069"/>
      <c r="BO17" s="4070"/>
    </row>
    <row r="18" spans="1:67" s="40" customFormat="1" ht="12" customHeight="1">
      <c r="A18" s="3407"/>
      <c r="B18" s="3409"/>
      <c r="C18" s="3414"/>
      <c r="D18" s="3415"/>
      <c r="E18" s="3416"/>
      <c r="F18" s="4051"/>
      <c r="G18" s="4052"/>
      <c r="H18" s="4052"/>
      <c r="I18" s="4052"/>
      <c r="J18" s="4053"/>
      <c r="K18" s="3429"/>
      <c r="L18" s="3430"/>
      <c r="M18" s="3430"/>
      <c r="N18" s="3430"/>
      <c r="O18" s="3431"/>
      <c r="P18" s="3436"/>
      <c r="Q18" s="3183"/>
      <c r="R18" s="3184"/>
      <c r="S18" s="3185"/>
      <c r="T18" s="3439"/>
      <c r="U18" s="3439"/>
      <c r="V18" s="3531"/>
      <c r="W18" s="3532"/>
      <c r="X18" s="3537"/>
      <c r="Y18" s="3538"/>
      <c r="Z18" s="3540"/>
      <c r="AA18" s="3542"/>
      <c r="AB18" s="3544"/>
      <c r="AC18" s="3542"/>
      <c r="AD18" s="2497"/>
      <c r="AE18" s="3517"/>
      <c r="AF18" s="4076"/>
      <c r="AG18" s="4074"/>
      <c r="AH18" s="4073"/>
      <c r="AI18" s="4074"/>
      <c r="AJ18" s="3265"/>
      <c r="AK18" s="2335"/>
      <c r="AL18" s="3266"/>
      <c r="AM18" s="3265"/>
      <c r="AN18" s="2335"/>
      <c r="AO18" s="3266"/>
      <c r="AP18" s="3777"/>
      <c r="AQ18" s="3778"/>
      <c r="AR18" s="3779"/>
      <c r="AS18" s="3777"/>
      <c r="AT18" s="3778"/>
      <c r="AU18" s="3779"/>
      <c r="AV18" s="3777"/>
      <c r="AW18" s="3778"/>
      <c r="AX18" s="3779"/>
      <c r="AY18" s="3784"/>
      <c r="AZ18" s="3785"/>
      <c r="BA18" s="3786"/>
      <c r="BB18" s="3784"/>
      <c r="BC18" s="3785"/>
      <c r="BD18" s="3788"/>
      <c r="BE18" s="4066"/>
      <c r="BF18" s="4067"/>
      <c r="BG18" s="3365"/>
      <c r="BH18" s="4056"/>
      <c r="BI18" s="4057"/>
      <c r="BJ18" s="4057"/>
      <c r="BK18" s="4057"/>
      <c r="BL18" s="4057"/>
      <c r="BM18" s="4057"/>
      <c r="BN18" s="4057"/>
      <c r="BO18" s="4058"/>
    </row>
    <row r="19" spans="1:67" s="40" customFormat="1" ht="12" customHeight="1">
      <c r="A19" s="3407"/>
      <c r="B19" s="3410"/>
      <c r="C19" s="3417"/>
      <c r="D19" s="3418"/>
      <c r="E19" s="3419"/>
      <c r="F19" s="4059"/>
      <c r="G19" s="4060"/>
      <c r="H19" s="4061"/>
      <c r="I19" s="4062"/>
      <c r="J19" s="4063"/>
      <c r="K19" s="3432"/>
      <c r="L19" s="3433"/>
      <c r="M19" s="3433"/>
      <c r="N19" s="3433"/>
      <c r="O19" s="3434"/>
      <c r="P19" s="3437"/>
      <c r="Q19" s="3301"/>
      <c r="R19" s="3302"/>
      <c r="S19" s="3303"/>
      <c r="T19" s="3549"/>
      <c r="U19" s="3549"/>
      <c r="V19" s="3553"/>
      <c r="W19" s="3554"/>
      <c r="X19" s="3550"/>
      <c r="Y19" s="3552"/>
      <c r="Z19" s="930"/>
      <c r="AA19" s="931" t="s">
        <v>21</v>
      </c>
      <c r="AB19" s="932"/>
      <c r="AC19" s="931" t="s">
        <v>21</v>
      </c>
      <c r="AD19" s="932"/>
      <c r="AE19" s="931" t="s">
        <v>21</v>
      </c>
      <c r="AF19" s="1030"/>
      <c r="AG19" s="1031"/>
      <c r="AH19" s="1032"/>
      <c r="AI19" s="1033"/>
      <c r="AJ19" s="3301"/>
      <c r="AK19" s="3302"/>
      <c r="AL19" s="3303"/>
      <c r="AM19" s="3301"/>
      <c r="AN19" s="3302"/>
      <c r="AO19" s="3303"/>
      <c r="AP19" s="3789"/>
      <c r="AQ19" s="3790"/>
      <c r="AR19" s="3791"/>
      <c r="AS19" s="3789"/>
      <c r="AT19" s="3790"/>
      <c r="AU19" s="3791"/>
      <c r="AV19" s="3789"/>
      <c r="AW19" s="3790"/>
      <c r="AX19" s="3791"/>
      <c r="AY19" s="3767"/>
      <c r="AZ19" s="3768"/>
      <c r="BA19" s="3787"/>
      <c r="BB19" s="3767"/>
      <c r="BC19" s="3768"/>
      <c r="BD19" s="3769"/>
      <c r="BE19" s="4077"/>
      <c r="BF19" s="4078"/>
      <c r="BG19" s="3366"/>
      <c r="BH19" s="4079"/>
      <c r="BI19" s="4080"/>
      <c r="BJ19" s="4080"/>
      <c r="BK19" s="4080"/>
      <c r="BL19" s="4080"/>
      <c r="BM19" s="4080"/>
      <c r="BN19" s="4080"/>
      <c r="BO19" s="4081"/>
    </row>
    <row r="20" spans="1:67" s="40" customFormat="1" ht="12" customHeight="1">
      <c r="A20" s="3407" t="str">
        <f>IF(F20="","","○")</f>
        <v/>
      </c>
      <c r="B20" s="3408">
        <v>3</v>
      </c>
      <c r="C20" s="4048"/>
      <c r="D20" s="4049"/>
      <c r="E20" s="4050"/>
      <c r="F20" s="3414"/>
      <c r="G20" s="3415"/>
      <c r="H20" s="3415"/>
      <c r="I20" s="3415"/>
      <c r="J20" s="3416"/>
      <c r="K20" s="3426"/>
      <c r="L20" s="3427"/>
      <c r="M20" s="3427"/>
      <c r="N20" s="3427"/>
      <c r="O20" s="3428"/>
      <c r="P20" s="3435"/>
      <c r="Q20" s="3198"/>
      <c r="R20" s="3199"/>
      <c r="S20" s="3200"/>
      <c r="T20" s="3439"/>
      <c r="U20" s="3439"/>
      <c r="V20" s="3529"/>
      <c r="W20" s="3530"/>
      <c r="X20" s="3535"/>
      <c r="Y20" s="3564"/>
      <c r="Z20" s="3539"/>
      <c r="AA20" s="3541" t="s">
        <v>76</v>
      </c>
      <c r="AB20" s="3543"/>
      <c r="AC20" s="3541" t="s">
        <v>76</v>
      </c>
      <c r="AD20" s="2494"/>
      <c r="AE20" s="3541" t="s">
        <v>76</v>
      </c>
      <c r="AF20" s="4075"/>
      <c r="AG20" s="4072"/>
      <c r="AH20" s="4071"/>
      <c r="AI20" s="4072"/>
      <c r="AJ20" s="3776"/>
      <c r="AK20" s="3247"/>
      <c r="AL20" s="2908"/>
      <c r="AM20" s="3246"/>
      <c r="AN20" s="3247"/>
      <c r="AO20" s="2908"/>
      <c r="AP20" s="3780"/>
      <c r="AQ20" s="3781"/>
      <c r="AR20" s="3782"/>
      <c r="AS20" s="3780"/>
      <c r="AT20" s="3781"/>
      <c r="AU20" s="3782"/>
      <c r="AV20" s="3780"/>
      <c r="AW20" s="3781"/>
      <c r="AX20" s="3782"/>
      <c r="AY20" s="3764">
        <f>SUM(AJ20:AX22)</f>
        <v>0</v>
      </c>
      <c r="AZ20" s="3765"/>
      <c r="BA20" s="3783"/>
      <c r="BB20" s="3764">
        <f t="shared" ref="BB20" si="1">AH20+AY20</f>
        <v>0</v>
      </c>
      <c r="BC20" s="3765"/>
      <c r="BD20" s="3766"/>
      <c r="BE20" s="4064"/>
      <c r="BF20" s="4065"/>
      <c r="BG20" s="3364"/>
      <c r="BH20" s="4068"/>
      <c r="BI20" s="4069"/>
      <c r="BJ20" s="4069"/>
      <c r="BK20" s="4069"/>
      <c r="BL20" s="4069"/>
      <c r="BM20" s="4069"/>
      <c r="BN20" s="4069"/>
      <c r="BO20" s="4070"/>
    </row>
    <row r="21" spans="1:67" s="40" customFormat="1" ht="12" customHeight="1">
      <c r="A21" s="3407"/>
      <c r="B21" s="3409"/>
      <c r="C21" s="3414"/>
      <c r="D21" s="3415"/>
      <c r="E21" s="3416"/>
      <c r="F21" s="4051"/>
      <c r="G21" s="4052"/>
      <c r="H21" s="4052"/>
      <c r="I21" s="4052"/>
      <c r="J21" s="4053"/>
      <c r="K21" s="3429"/>
      <c r="L21" s="3430"/>
      <c r="M21" s="3430"/>
      <c r="N21" s="3430"/>
      <c r="O21" s="3431"/>
      <c r="P21" s="3436"/>
      <c r="Q21" s="3180"/>
      <c r="R21" s="3181"/>
      <c r="S21" s="3182"/>
      <c r="T21" s="3439"/>
      <c r="U21" s="3439"/>
      <c r="V21" s="3531"/>
      <c r="W21" s="3532"/>
      <c r="X21" s="3537"/>
      <c r="Y21" s="3565"/>
      <c r="Z21" s="3540"/>
      <c r="AA21" s="3542"/>
      <c r="AB21" s="3544"/>
      <c r="AC21" s="3542"/>
      <c r="AD21" s="2497"/>
      <c r="AE21" s="3542"/>
      <c r="AF21" s="4076"/>
      <c r="AG21" s="4074"/>
      <c r="AH21" s="4073"/>
      <c r="AI21" s="4074"/>
      <c r="AJ21" s="3265"/>
      <c r="AK21" s="2335"/>
      <c r="AL21" s="3266"/>
      <c r="AM21" s="3265"/>
      <c r="AN21" s="2335"/>
      <c r="AO21" s="3266"/>
      <c r="AP21" s="3777"/>
      <c r="AQ21" s="3778"/>
      <c r="AR21" s="3779"/>
      <c r="AS21" s="3777"/>
      <c r="AT21" s="3778"/>
      <c r="AU21" s="3779"/>
      <c r="AV21" s="3777"/>
      <c r="AW21" s="3778"/>
      <c r="AX21" s="3779"/>
      <c r="AY21" s="3784"/>
      <c r="AZ21" s="3785"/>
      <c r="BA21" s="3786"/>
      <c r="BB21" s="3784"/>
      <c r="BC21" s="3785"/>
      <c r="BD21" s="3788"/>
      <c r="BE21" s="4066"/>
      <c r="BF21" s="4067"/>
      <c r="BG21" s="3365"/>
      <c r="BH21" s="4056"/>
      <c r="BI21" s="4057"/>
      <c r="BJ21" s="4057"/>
      <c r="BK21" s="4057"/>
      <c r="BL21" s="4057"/>
      <c r="BM21" s="4057"/>
      <c r="BN21" s="4057"/>
      <c r="BO21" s="4058"/>
    </row>
    <row r="22" spans="1:67" s="40" customFormat="1" ht="12" customHeight="1">
      <c r="A22" s="3407"/>
      <c r="B22" s="3410"/>
      <c r="C22" s="3417"/>
      <c r="D22" s="3418"/>
      <c r="E22" s="3419"/>
      <c r="F22" s="4059"/>
      <c r="G22" s="4060"/>
      <c r="H22" s="4061"/>
      <c r="I22" s="4082"/>
      <c r="J22" s="4083"/>
      <c r="K22" s="3432"/>
      <c r="L22" s="3433"/>
      <c r="M22" s="3433"/>
      <c r="N22" s="3433"/>
      <c r="O22" s="3434"/>
      <c r="P22" s="3437"/>
      <c r="Q22" s="3301"/>
      <c r="R22" s="3302"/>
      <c r="S22" s="3303"/>
      <c r="T22" s="3439"/>
      <c r="U22" s="3439"/>
      <c r="V22" s="3553"/>
      <c r="W22" s="3554"/>
      <c r="X22" s="3550"/>
      <c r="Y22" s="3551"/>
      <c r="Z22" s="930"/>
      <c r="AA22" s="931" t="s">
        <v>21</v>
      </c>
      <c r="AB22" s="932"/>
      <c r="AC22" s="931" t="s">
        <v>21</v>
      </c>
      <c r="AD22" s="932"/>
      <c r="AE22" s="931" t="s">
        <v>21</v>
      </c>
      <c r="AF22" s="1030"/>
      <c r="AG22" s="1031"/>
      <c r="AH22" s="1032"/>
      <c r="AI22" s="1033"/>
      <c r="AJ22" s="3301"/>
      <c r="AK22" s="3302"/>
      <c r="AL22" s="3303"/>
      <c r="AM22" s="3301"/>
      <c r="AN22" s="3302"/>
      <c r="AO22" s="3303"/>
      <c r="AP22" s="3789"/>
      <c r="AQ22" s="3790"/>
      <c r="AR22" s="3791"/>
      <c r="AS22" s="3789"/>
      <c r="AT22" s="3790"/>
      <c r="AU22" s="3791"/>
      <c r="AV22" s="3789"/>
      <c r="AW22" s="3790"/>
      <c r="AX22" s="3791"/>
      <c r="AY22" s="3767"/>
      <c r="AZ22" s="3768"/>
      <c r="BA22" s="3787"/>
      <c r="BB22" s="3767"/>
      <c r="BC22" s="3768"/>
      <c r="BD22" s="3769"/>
      <c r="BE22" s="4077"/>
      <c r="BF22" s="4078"/>
      <c r="BG22" s="3366"/>
      <c r="BH22" s="4079"/>
      <c r="BI22" s="4080"/>
      <c r="BJ22" s="4080"/>
      <c r="BK22" s="4080"/>
      <c r="BL22" s="4080"/>
      <c r="BM22" s="4080"/>
      <c r="BN22" s="4080"/>
      <c r="BO22" s="4081"/>
    </row>
    <row r="23" spans="1:67" s="40" customFormat="1" ht="12" customHeight="1">
      <c r="A23" s="3407" t="str">
        <f>IF(F23="","","○")</f>
        <v/>
      </c>
      <c r="B23" s="3408">
        <v>4</v>
      </c>
      <c r="C23" s="4048"/>
      <c r="D23" s="4049"/>
      <c r="E23" s="4050"/>
      <c r="F23" s="3414"/>
      <c r="G23" s="3415"/>
      <c r="H23" s="3415"/>
      <c r="I23" s="3415"/>
      <c r="J23" s="3416"/>
      <c r="K23" s="3426"/>
      <c r="L23" s="3427"/>
      <c r="M23" s="3427"/>
      <c r="N23" s="3427"/>
      <c r="O23" s="3428"/>
      <c r="P23" s="3435"/>
      <c r="Q23" s="3198"/>
      <c r="R23" s="3199"/>
      <c r="S23" s="3200"/>
      <c r="T23" s="3438"/>
      <c r="U23" s="3438"/>
      <c r="V23" s="3529"/>
      <c r="W23" s="3530"/>
      <c r="X23" s="3535"/>
      <c r="Y23" s="3564"/>
      <c r="Z23" s="3539"/>
      <c r="AA23" s="3541" t="s">
        <v>76</v>
      </c>
      <c r="AB23" s="3543"/>
      <c r="AC23" s="3541" t="s">
        <v>76</v>
      </c>
      <c r="AD23" s="2494"/>
      <c r="AE23" s="3541" t="s">
        <v>76</v>
      </c>
      <c r="AF23" s="4075"/>
      <c r="AG23" s="4072"/>
      <c r="AH23" s="4071"/>
      <c r="AI23" s="4072"/>
      <c r="AJ23" s="3776"/>
      <c r="AK23" s="3247"/>
      <c r="AL23" s="2908"/>
      <c r="AM23" s="3246"/>
      <c r="AN23" s="3247"/>
      <c r="AO23" s="2908"/>
      <c r="AP23" s="3780"/>
      <c r="AQ23" s="3781"/>
      <c r="AR23" s="3782"/>
      <c r="AS23" s="3780"/>
      <c r="AT23" s="3781"/>
      <c r="AU23" s="3782"/>
      <c r="AV23" s="3780"/>
      <c r="AW23" s="3781"/>
      <c r="AX23" s="3782"/>
      <c r="AY23" s="3764">
        <f>SUM(AJ23:AX25)</f>
        <v>0</v>
      </c>
      <c r="AZ23" s="3765"/>
      <c r="BA23" s="3783"/>
      <c r="BB23" s="3764">
        <f t="shared" ref="BB23" si="2">AH23+AY23</f>
        <v>0</v>
      </c>
      <c r="BC23" s="3765"/>
      <c r="BD23" s="3766"/>
      <c r="BE23" s="4064"/>
      <c r="BF23" s="4065"/>
      <c r="BG23" s="3364"/>
      <c r="BH23" s="4068"/>
      <c r="BI23" s="4069"/>
      <c r="BJ23" s="4069"/>
      <c r="BK23" s="4069"/>
      <c r="BL23" s="4069"/>
      <c r="BM23" s="4069"/>
      <c r="BN23" s="4069"/>
      <c r="BO23" s="4070"/>
    </row>
    <row r="24" spans="1:67" s="40" customFormat="1" ht="12" customHeight="1">
      <c r="A24" s="3407"/>
      <c r="B24" s="3409"/>
      <c r="C24" s="3414"/>
      <c r="D24" s="3415"/>
      <c r="E24" s="3416"/>
      <c r="F24" s="4051"/>
      <c r="G24" s="4052"/>
      <c r="H24" s="4052"/>
      <c r="I24" s="4052"/>
      <c r="J24" s="4053"/>
      <c r="K24" s="3429"/>
      <c r="L24" s="3430"/>
      <c r="M24" s="3430"/>
      <c r="N24" s="3430"/>
      <c r="O24" s="3431"/>
      <c r="P24" s="3436"/>
      <c r="Q24" s="3180"/>
      <c r="R24" s="3181"/>
      <c r="S24" s="3182"/>
      <c r="T24" s="3439"/>
      <c r="U24" s="3439"/>
      <c r="V24" s="3531"/>
      <c r="W24" s="3532"/>
      <c r="X24" s="3537"/>
      <c r="Y24" s="3565"/>
      <c r="Z24" s="3540"/>
      <c r="AA24" s="3542"/>
      <c r="AB24" s="3544"/>
      <c r="AC24" s="3542"/>
      <c r="AD24" s="2497"/>
      <c r="AE24" s="3542"/>
      <c r="AF24" s="4076"/>
      <c r="AG24" s="4074"/>
      <c r="AH24" s="4073"/>
      <c r="AI24" s="4074"/>
      <c r="AJ24" s="3265"/>
      <c r="AK24" s="2335"/>
      <c r="AL24" s="3266"/>
      <c r="AM24" s="3265"/>
      <c r="AN24" s="2335"/>
      <c r="AO24" s="3266"/>
      <c r="AP24" s="3777"/>
      <c r="AQ24" s="3778"/>
      <c r="AR24" s="3779"/>
      <c r="AS24" s="3777"/>
      <c r="AT24" s="3778"/>
      <c r="AU24" s="3779"/>
      <c r="AV24" s="3777"/>
      <c r="AW24" s="3778"/>
      <c r="AX24" s="3779"/>
      <c r="AY24" s="3784"/>
      <c r="AZ24" s="3785"/>
      <c r="BA24" s="3786"/>
      <c r="BB24" s="3784"/>
      <c r="BC24" s="3785"/>
      <c r="BD24" s="3788"/>
      <c r="BE24" s="4066"/>
      <c r="BF24" s="4067"/>
      <c r="BG24" s="3365"/>
      <c r="BH24" s="4056"/>
      <c r="BI24" s="4057"/>
      <c r="BJ24" s="4057"/>
      <c r="BK24" s="4057"/>
      <c r="BL24" s="4057"/>
      <c r="BM24" s="4057"/>
      <c r="BN24" s="4057"/>
      <c r="BO24" s="4058"/>
    </row>
    <row r="25" spans="1:67" s="40" customFormat="1" ht="12" customHeight="1">
      <c r="A25" s="3407"/>
      <c r="B25" s="3410"/>
      <c r="C25" s="3417"/>
      <c r="D25" s="3418"/>
      <c r="E25" s="3419"/>
      <c r="F25" s="4059"/>
      <c r="G25" s="4060"/>
      <c r="H25" s="4061"/>
      <c r="I25" s="4082"/>
      <c r="J25" s="4083"/>
      <c r="K25" s="3432"/>
      <c r="L25" s="3433"/>
      <c r="M25" s="3433"/>
      <c r="N25" s="3433"/>
      <c r="O25" s="3434"/>
      <c r="P25" s="3437"/>
      <c r="Q25" s="3301"/>
      <c r="R25" s="3302"/>
      <c r="S25" s="3303"/>
      <c r="T25" s="3549"/>
      <c r="U25" s="3549"/>
      <c r="V25" s="3553"/>
      <c r="W25" s="3554"/>
      <c r="X25" s="3550"/>
      <c r="Y25" s="3551"/>
      <c r="Z25" s="930"/>
      <c r="AA25" s="931" t="s">
        <v>21</v>
      </c>
      <c r="AB25" s="932"/>
      <c r="AC25" s="931" t="s">
        <v>21</v>
      </c>
      <c r="AD25" s="932"/>
      <c r="AE25" s="931" t="s">
        <v>21</v>
      </c>
      <c r="AF25" s="1030"/>
      <c r="AG25" s="1031"/>
      <c r="AH25" s="1032"/>
      <c r="AI25" s="1033"/>
      <c r="AJ25" s="3301"/>
      <c r="AK25" s="3302"/>
      <c r="AL25" s="3303"/>
      <c r="AM25" s="3301"/>
      <c r="AN25" s="3302"/>
      <c r="AO25" s="3303"/>
      <c r="AP25" s="3789"/>
      <c r="AQ25" s="3790"/>
      <c r="AR25" s="3791"/>
      <c r="AS25" s="3789"/>
      <c r="AT25" s="3790"/>
      <c r="AU25" s="3791"/>
      <c r="AV25" s="3789"/>
      <c r="AW25" s="3790"/>
      <c r="AX25" s="3791"/>
      <c r="AY25" s="3767"/>
      <c r="AZ25" s="3768"/>
      <c r="BA25" s="3787"/>
      <c r="BB25" s="3767"/>
      <c r="BC25" s="3768"/>
      <c r="BD25" s="3769"/>
      <c r="BE25" s="4077"/>
      <c r="BF25" s="4078"/>
      <c r="BG25" s="3366"/>
      <c r="BH25" s="4079"/>
      <c r="BI25" s="4080"/>
      <c r="BJ25" s="4080"/>
      <c r="BK25" s="4080"/>
      <c r="BL25" s="4080"/>
      <c r="BM25" s="4080"/>
      <c r="BN25" s="4080"/>
      <c r="BO25" s="4081"/>
    </row>
    <row r="26" spans="1:67" s="40" customFormat="1" ht="12" customHeight="1">
      <c r="A26" s="3407" t="str">
        <f>IF(F26="","","○")</f>
        <v/>
      </c>
      <c r="B26" s="3408">
        <v>5</v>
      </c>
      <c r="C26" s="4048"/>
      <c r="D26" s="4049"/>
      <c r="E26" s="4050"/>
      <c r="F26" s="3414"/>
      <c r="G26" s="3415"/>
      <c r="H26" s="3415"/>
      <c r="I26" s="3415"/>
      <c r="J26" s="3416"/>
      <c r="K26" s="3426"/>
      <c r="L26" s="3427"/>
      <c r="M26" s="3427"/>
      <c r="N26" s="3427"/>
      <c r="O26" s="3428"/>
      <c r="P26" s="3435"/>
      <c r="Q26" s="3198"/>
      <c r="R26" s="3199"/>
      <c r="S26" s="3200"/>
      <c r="T26" s="3439"/>
      <c r="U26" s="3439"/>
      <c r="V26" s="3529"/>
      <c r="W26" s="3530"/>
      <c r="X26" s="3535"/>
      <c r="Y26" s="3564"/>
      <c r="Z26" s="3539"/>
      <c r="AA26" s="3541" t="s">
        <v>76</v>
      </c>
      <c r="AB26" s="3543"/>
      <c r="AC26" s="3541" t="s">
        <v>76</v>
      </c>
      <c r="AD26" s="2494"/>
      <c r="AE26" s="3541" t="s">
        <v>76</v>
      </c>
      <c r="AF26" s="4075"/>
      <c r="AG26" s="4072"/>
      <c r="AH26" s="4071"/>
      <c r="AI26" s="4072"/>
      <c r="AJ26" s="3776"/>
      <c r="AK26" s="3247"/>
      <c r="AL26" s="2908"/>
      <c r="AM26" s="3246"/>
      <c r="AN26" s="3247"/>
      <c r="AO26" s="2908"/>
      <c r="AP26" s="3780"/>
      <c r="AQ26" s="3781"/>
      <c r="AR26" s="3782"/>
      <c r="AS26" s="3780"/>
      <c r="AT26" s="3781"/>
      <c r="AU26" s="3782"/>
      <c r="AV26" s="3780"/>
      <c r="AW26" s="3781"/>
      <c r="AX26" s="3782"/>
      <c r="AY26" s="3764">
        <f>SUM(AJ26:AX28)</f>
        <v>0</v>
      </c>
      <c r="AZ26" s="3765"/>
      <c r="BA26" s="3783"/>
      <c r="BB26" s="3764">
        <f t="shared" ref="BB26" si="3">AH26+AY26</f>
        <v>0</v>
      </c>
      <c r="BC26" s="3765"/>
      <c r="BD26" s="3766"/>
      <c r="BE26" s="4064"/>
      <c r="BF26" s="4065"/>
      <c r="BG26" s="3364"/>
      <c r="BH26" s="4068"/>
      <c r="BI26" s="4069"/>
      <c r="BJ26" s="4069"/>
      <c r="BK26" s="4069"/>
      <c r="BL26" s="4069"/>
      <c r="BM26" s="4069"/>
      <c r="BN26" s="4069"/>
      <c r="BO26" s="4070"/>
    </row>
    <row r="27" spans="1:67" s="40" customFormat="1" ht="12" customHeight="1">
      <c r="A27" s="3407"/>
      <c r="B27" s="3409"/>
      <c r="C27" s="3414"/>
      <c r="D27" s="3415"/>
      <c r="E27" s="3416"/>
      <c r="F27" s="4051"/>
      <c r="G27" s="4052"/>
      <c r="H27" s="4052"/>
      <c r="I27" s="4052"/>
      <c r="J27" s="4053"/>
      <c r="K27" s="3429"/>
      <c r="L27" s="3430"/>
      <c r="M27" s="3430"/>
      <c r="N27" s="3430"/>
      <c r="O27" s="3431"/>
      <c r="P27" s="3436"/>
      <c r="Q27" s="3180"/>
      <c r="R27" s="3181"/>
      <c r="S27" s="3182"/>
      <c r="T27" s="3439"/>
      <c r="U27" s="3439"/>
      <c r="V27" s="3531"/>
      <c r="W27" s="3532"/>
      <c r="X27" s="3537"/>
      <c r="Y27" s="3565"/>
      <c r="Z27" s="3540"/>
      <c r="AA27" s="3542"/>
      <c r="AB27" s="3544"/>
      <c r="AC27" s="3542"/>
      <c r="AD27" s="2497"/>
      <c r="AE27" s="3542"/>
      <c r="AF27" s="4076"/>
      <c r="AG27" s="4074"/>
      <c r="AH27" s="4073"/>
      <c r="AI27" s="4074"/>
      <c r="AJ27" s="3265"/>
      <c r="AK27" s="2335"/>
      <c r="AL27" s="3266"/>
      <c r="AM27" s="3265"/>
      <c r="AN27" s="2335"/>
      <c r="AO27" s="3266"/>
      <c r="AP27" s="3777"/>
      <c r="AQ27" s="3778"/>
      <c r="AR27" s="3779"/>
      <c r="AS27" s="3777"/>
      <c r="AT27" s="3778"/>
      <c r="AU27" s="3779"/>
      <c r="AV27" s="3777"/>
      <c r="AW27" s="3778"/>
      <c r="AX27" s="3779"/>
      <c r="AY27" s="3784"/>
      <c r="AZ27" s="3785"/>
      <c r="BA27" s="3786"/>
      <c r="BB27" s="3784"/>
      <c r="BC27" s="3785"/>
      <c r="BD27" s="3788"/>
      <c r="BE27" s="4066"/>
      <c r="BF27" s="4067"/>
      <c r="BG27" s="3365"/>
      <c r="BH27" s="4056"/>
      <c r="BI27" s="4057"/>
      <c r="BJ27" s="4057"/>
      <c r="BK27" s="4057"/>
      <c r="BL27" s="4057"/>
      <c r="BM27" s="4057"/>
      <c r="BN27" s="4057"/>
      <c r="BO27" s="4058"/>
    </row>
    <row r="28" spans="1:67" s="40" customFormat="1" ht="12" customHeight="1">
      <c r="A28" s="3407"/>
      <c r="B28" s="3410"/>
      <c r="C28" s="3417"/>
      <c r="D28" s="3418"/>
      <c r="E28" s="3419"/>
      <c r="F28" s="4059"/>
      <c r="G28" s="4060"/>
      <c r="H28" s="4061"/>
      <c r="I28" s="4082"/>
      <c r="J28" s="4083"/>
      <c r="K28" s="3432"/>
      <c r="L28" s="3433"/>
      <c r="M28" s="3433"/>
      <c r="N28" s="3433"/>
      <c r="O28" s="3434"/>
      <c r="P28" s="3437"/>
      <c r="Q28" s="3301"/>
      <c r="R28" s="3302"/>
      <c r="S28" s="3303"/>
      <c r="T28" s="3439"/>
      <c r="U28" s="3439"/>
      <c r="V28" s="3553"/>
      <c r="W28" s="3554"/>
      <c r="X28" s="3550"/>
      <c r="Y28" s="3551"/>
      <c r="Z28" s="930"/>
      <c r="AA28" s="931" t="s">
        <v>21</v>
      </c>
      <c r="AB28" s="932"/>
      <c r="AC28" s="931" t="s">
        <v>21</v>
      </c>
      <c r="AD28" s="932"/>
      <c r="AE28" s="931" t="s">
        <v>21</v>
      </c>
      <c r="AF28" s="1030"/>
      <c r="AG28" s="1031"/>
      <c r="AH28" s="1032"/>
      <c r="AI28" s="1033"/>
      <c r="AJ28" s="3301"/>
      <c r="AK28" s="3302"/>
      <c r="AL28" s="3303"/>
      <c r="AM28" s="3301"/>
      <c r="AN28" s="3302"/>
      <c r="AO28" s="3303"/>
      <c r="AP28" s="3789"/>
      <c r="AQ28" s="3790"/>
      <c r="AR28" s="3791"/>
      <c r="AS28" s="3789"/>
      <c r="AT28" s="3790"/>
      <c r="AU28" s="3791"/>
      <c r="AV28" s="3789"/>
      <c r="AW28" s="3790"/>
      <c r="AX28" s="3791"/>
      <c r="AY28" s="3767"/>
      <c r="AZ28" s="3768"/>
      <c r="BA28" s="3787"/>
      <c r="BB28" s="3767"/>
      <c r="BC28" s="3768"/>
      <c r="BD28" s="3769"/>
      <c r="BE28" s="4077"/>
      <c r="BF28" s="4078"/>
      <c r="BG28" s="3366"/>
      <c r="BH28" s="4079"/>
      <c r="BI28" s="4080"/>
      <c r="BJ28" s="4080"/>
      <c r="BK28" s="4080"/>
      <c r="BL28" s="4080"/>
      <c r="BM28" s="4080"/>
      <c r="BN28" s="4080"/>
      <c r="BO28" s="4081"/>
    </row>
    <row r="29" spans="1:67" s="40" customFormat="1" ht="12" customHeight="1">
      <c r="A29" s="3407" t="str">
        <f>IF(F29="","","○")</f>
        <v/>
      </c>
      <c r="B29" s="3408">
        <v>6</v>
      </c>
      <c r="C29" s="4048"/>
      <c r="D29" s="4049"/>
      <c r="E29" s="4050"/>
      <c r="F29" s="3414"/>
      <c r="G29" s="3415"/>
      <c r="H29" s="3415"/>
      <c r="I29" s="3415"/>
      <c r="J29" s="3416"/>
      <c r="K29" s="3426"/>
      <c r="L29" s="3427"/>
      <c r="M29" s="3427"/>
      <c r="N29" s="3427"/>
      <c r="O29" s="3428"/>
      <c r="P29" s="3435"/>
      <c r="Q29" s="3198"/>
      <c r="R29" s="3199"/>
      <c r="S29" s="3200"/>
      <c r="T29" s="3438"/>
      <c r="U29" s="3438"/>
      <c r="V29" s="3529"/>
      <c r="W29" s="3530"/>
      <c r="X29" s="3535"/>
      <c r="Y29" s="3564"/>
      <c r="Z29" s="3539"/>
      <c r="AA29" s="3541" t="s">
        <v>76</v>
      </c>
      <c r="AB29" s="3543"/>
      <c r="AC29" s="3541" t="s">
        <v>76</v>
      </c>
      <c r="AD29" s="2494"/>
      <c r="AE29" s="3541" t="s">
        <v>76</v>
      </c>
      <c r="AF29" s="4075"/>
      <c r="AG29" s="4072"/>
      <c r="AH29" s="4071"/>
      <c r="AI29" s="4072"/>
      <c r="AJ29" s="3776"/>
      <c r="AK29" s="3247"/>
      <c r="AL29" s="2908"/>
      <c r="AM29" s="3246"/>
      <c r="AN29" s="3247"/>
      <c r="AO29" s="2908"/>
      <c r="AP29" s="3780"/>
      <c r="AQ29" s="3781"/>
      <c r="AR29" s="3782"/>
      <c r="AS29" s="3780"/>
      <c r="AT29" s="3781"/>
      <c r="AU29" s="3782"/>
      <c r="AV29" s="3780"/>
      <c r="AW29" s="3781"/>
      <c r="AX29" s="3782"/>
      <c r="AY29" s="3764">
        <f>SUM(AJ29:AX31)</f>
        <v>0</v>
      </c>
      <c r="AZ29" s="3765"/>
      <c r="BA29" s="3783"/>
      <c r="BB29" s="3764">
        <f t="shared" ref="BB29" si="4">AH29+AY29</f>
        <v>0</v>
      </c>
      <c r="BC29" s="3765"/>
      <c r="BD29" s="3766"/>
      <c r="BE29" s="4064"/>
      <c r="BF29" s="4065"/>
      <c r="BG29" s="3364"/>
      <c r="BH29" s="4068"/>
      <c r="BI29" s="4069"/>
      <c r="BJ29" s="4069"/>
      <c r="BK29" s="4069"/>
      <c r="BL29" s="4069"/>
      <c r="BM29" s="4069"/>
      <c r="BN29" s="4069"/>
      <c r="BO29" s="4070"/>
    </row>
    <row r="30" spans="1:67" s="40" customFormat="1" ht="12" customHeight="1">
      <c r="A30" s="3407"/>
      <c r="B30" s="3409"/>
      <c r="C30" s="3414"/>
      <c r="D30" s="3415"/>
      <c r="E30" s="3416"/>
      <c r="F30" s="4051"/>
      <c r="G30" s="4052"/>
      <c r="H30" s="4052"/>
      <c r="I30" s="4052"/>
      <c r="J30" s="4053"/>
      <c r="K30" s="3429"/>
      <c r="L30" s="3430"/>
      <c r="M30" s="3430"/>
      <c r="N30" s="3430"/>
      <c r="O30" s="3431"/>
      <c r="P30" s="3436"/>
      <c r="Q30" s="3180"/>
      <c r="R30" s="3181"/>
      <c r="S30" s="3182"/>
      <c r="T30" s="3439"/>
      <c r="U30" s="3439"/>
      <c r="V30" s="3531"/>
      <c r="W30" s="3532"/>
      <c r="X30" s="3537"/>
      <c r="Y30" s="3565"/>
      <c r="Z30" s="3540"/>
      <c r="AA30" s="3542"/>
      <c r="AB30" s="3544"/>
      <c r="AC30" s="3542"/>
      <c r="AD30" s="2497"/>
      <c r="AE30" s="3542"/>
      <c r="AF30" s="4076"/>
      <c r="AG30" s="4074"/>
      <c r="AH30" s="4073"/>
      <c r="AI30" s="4074"/>
      <c r="AJ30" s="3265"/>
      <c r="AK30" s="2335"/>
      <c r="AL30" s="3266"/>
      <c r="AM30" s="3265"/>
      <c r="AN30" s="2335"/>
      <c r="AO30" s="3266"/>
      <c r="AP30" s="3777"/>
      <c r="AQ30" s="3778"/>
      <c r="AR30" s="3779"/>
      <c r="AS30" s="3777"/>
      <c r="AT30" s="3778"/>
      <c r="AU30" s="3779"/>
      <c r="AV30" s="3777"/>
      <c r="AW30" s="3778"/>
      <c r="AX30" s="3779"/>
      <c r="AY30" s="3784"/>
      <c r="AZ30" s="3785"/>
      <c r="BA30" s="3786"/>
      <c r="BB30" s="3784"/>
      <c r="BC30" s="3785"/>
      <c r="BD30" s="3788"/>
      <c r="BE30" s="4066"/>
      <c r="BF30" s="4067"/>
      <c r="BG30" s="3365"/>
      <c r="BH30" s="4056"/>
      <c r="BI30" s="4057"/>
      <c r="BJ30" s="4057"/>
      <c r="BK30" s="4057"/>
      <c r="BL30" s="4057"/>
      <c r="BM30" s="4057"/>
      <c r="BN30" s="4057"/>
      <c r="BO30" s="4058"/>
    </row>
    <row r="31" spans="1:67" s="40" customFormat="1" ht="12" customHeight="1">
      <c r="A31" s="3407"/>
      <c r="B31" s="3410"/>
      <c r="C31" s="3417"/>
      <c r="D31" s="3418"/>
      <c r="E31" s="3419"/>
      <c r="F31" s="4059"/>
      <c r="G31" s="4060"/>
      <c r="H31" s="4061"/>
      <c r="I31" s="4082"/>
      <c r="J31" s="4083"/>
      <c r="K31" s="3432"/>
      <c r="L31" s="3433"/>
      <c r="M31" s="3433"/>
      <c r="N31" s="3433"/>
      <c r="O31" s="3434"/>
      <c r="P31" s="3437"/>
      <c r="Q31" s="3301"/>
      <c r="R31" s="3302"/>
      <c r="S31" s="3303"/>
      <c r="T31" s="3549"/>
      <c r="U31" s="3549"/>
      <c r="V31" s="3553"/>
      <c r="W31" s="3554"/>
      <c r="X31" s="3550"/>
      <c r="Y31" s="3551"/>
      <c r="Z31" s="930"/>
      <c r="AA31" s="931" t="s">
        <v>21</v>
      </c>
      <c r="AB31" s="932"/>
      <c r="AC31" s="931" t="s">
        <v>21</v>
      </c>
      <c r="AD31" s="932"/>
      <c r="AE31" s="931" t="s">
        <v>21</v>
      </c>
      <c r="AF31" s="1030"/>
      <c r="AG31" s="1031"/>
      <c r="AH31" s="1032"/>
      <c r="AI31" s="1033"/>
      <c r="AJ31" s="3301"/>
      <c r="AK31" s="3302"/>
      <c r="AL31" s="3303"/>
      <c r="AM31" s="3301"/>
      <c r="AN31" s="3302"/>
      <c r="AO31" s="3303"/>
      <c r="AP31" s="3789"/>
      <c r="AQ31" s="3790"/>
      <c r="AR31" s="3791"/>
      <c r="AS31" s="3789"/>
      <c r="AT31" s="3790"/>
      <c r="AU31" s="3791"/>
      <c r="AV31" s="3789"/>
      <c r="AW31" s="3790"/>
      <c r="AX31" s="3791"/>
      <c r="AY31" s="3767"/>
      <c r="AZ31" s="3768"/>
      <c r="BA31" s="3787"/>
      <c r="BB31" s="3767"/>
      <c r="BC31" s="3768"/>
      <c r="BD31" s="3769"/>
      <c r="BE31" s="4077"/>
      <c r="BF31" s="4078"/>
      <c r="BG31" s="3366"/>
      <c r="BH31" s="4079"/>
      <c r="BI31" s="4080"/>
      <c r="BJ31" s="4080"/>
      <c r="BK31" s="4080"/>
      <c r="BL31" s="4080"/>
      <c r="BM31" s="4080"/>
      <c r="BN31" s="4080"/>
      <c r="BO31" s="4081"/>
    </row>
    <row r="32" spans="1:67" s="40" customFormat="1" ht="12" customHeight="1">
      <c r="A32" s="3407" t="str">
        <f>IF(F32="","","○")</f>
        <v/>
      </c>
      <c r="B32" s="3408">
        <v>7</v>
      </c>
      <c r="C32" s="4048"/>
      <c r="D32" s="4049"/>
      <c r="E32" s="4050"/>
      <c r="F32" s="3414"/>
      <c r="G32" s="3415"/>
      <c r="H32" s="3415"/>
      <c r="I32" s="3415"/>
      <c r="J32" s="3416"/>
      <c r="K32" s="3426"/>
      <c r="L32" s="3427"/>
      <c r="M32" s="3427"/>
      <c r="N32" s="3427"/>
      <c r="O32" s="3428"/>
      <c r="P32" s="3435"/>
      <c r="Q32" s="3198"/>
      <c r="R32" s="3199"/>
      <c r="S32" s="3200"/>
      <c r="T32" s="3439"/>
      <c r="U32" s="3439"/>
      <c r="V32" s="3529"/>
      <c r="W32" s="3530"/>
      <c r="X32" s="3535"/>
      <c r="Y32" s="3564"/>
      <c r="Z32" s="3539"/>
      <c r="AA32" s="3541" t="s">
        <v>76</v>
      </c>
      <c r="AB32" s="3543"/>
      <c r="AC32" s="3541" t="s">
        <v>76</v>
      </c>
      <c r="AD32" s="2494"/>
      <c r="AE32" s="3541" t="s">
        <v>76</v>
      </c>
      <c r="AF32" s="4075"/>
      <c r="AG32" s="4072"/>
      <c r="AH32" s="4071"/>
      <c r="AI32" s="4072"/>
      <c r="AJ32" s="3776"/>
      <c r="AK32" s="3247"/>
      <c r="AL32" s="2908"/>
      <c r="AM32" s="3246"/>
      <c r="AN32" s="3247"/>
      <c r="AO32" s="2908"/>
      <c r="AP32" s="3780"/>
      <c r="AQ32" s="3781"/>
      <c r="AR32" s="3782"/>
      <c r="AS32" s="3780"/>
      <c r="AT32" s="3781"/>
      <c r="AU32" s="3782"/>
      <c r="AV32" s="3780"/>
      <c r="AW32" s="3781"/>
      <c r="AX32" s="3782"/>
      <c r="AY32" s="3764">
        <f>SUM(AJ32:AX34)</f>
        <v>0</v>
      </c>
      <c r="AZ32" s="3765"/>
      <c r="BA32" s="3783"/>
      <c r="BB32" s="3764">
        <f t="shared" ref="BB32" si="5">AH32+AY32</f>
        <v>0</v>
      </c>
      <c r="BC32" s="3765"/>
      <c r="BD32" s="3766"/>
      <c r="BE32" s="4064"/>
      <c r="BF32" s="4065"/>
      <c r="BG32" s="3364"/>
      <c r="BH32" s="4068"/>
      <c r="BI32" s="4069"/>
      <c r="BJ32" s="4069"/>
      <c r="BK32" s="4069"/>
      <c r="BL32" s="4069"/>
      <c r="BM32" s="4069"/>
      <c r="BN32" s="4069"/>
      <c r="BO32" s="4070"/>
    </row>
    <row r="33" spans="1:72" s="40" customFormat="1" ht="12" customHeight="1">
      <c r="A33" s="3407"/>
      <c r="B33" s="3409"/>
      <c r="C33" s="3414"/>
      <c r="D33" s="3415"/>
      <c r="E33" s="3416"/>
      <c r="F33" s="4051"/>
      <c r="G33" s="4052"/>
      <c r="H33" s="4052"/>
      <c r="I33" s="4052"/>
      <c r="J33" s="4053"/>
      <c r="K33" s="3429"/>
      <c r="L33" s="3430"/>
      <c r="M33" s="3430"/>
      <c r="N33" s="3430"/>
      <c r="O33" s="3431"/>
      <c r="P33" s="3436"/>
      <c r="Q33" s="3180"/>
      <c r="R33" s="3181"/>
      <c r="S33" s="3182"/>
      <c r="T33" s="3439"/>
      <c r="U33" s="3439"/>
      <c r="V33" s="3531"/>
      <c r="W33" s="3532"/>
      <c r="X33" s="3537"/>
      <c r="Y33" s="3565"/>
      <c r="Z33" s="3540"/>
      <c r="AA33" s="3542"/>
      <c r="AB33" s="3544"/>
      <c r="AC33" s="3542"/>
      <c r="AD33" s="2497"/>
      <c r="AE33" s="3542"/>
      <c r="AF33" s="4076"/>
      <c r="AG33" s="4074"/>
      <c r="AH33" s="4073"/>
      <c r="AI33" s="4074"/>
      <c r="AJ33" s="3265"/>
      <c r="AK33" s="2335"/>
      <c r="AL33" s="3266"/>
      <c r="AM33" s="3265"/>
      <c r="AN33" s="2335"/>
      <c r="AO33" s="3266"/>
      <c r="AP33" s="3777"/>
      <c r="AQ33" s="3778"/>
      <c r="AR33" s="3779"/>
      <c r="AS33" s="3777"/>
      <c r="AT33" s="3778"/>
      <c r="AU33" s="3779"/>
      <c r="AV33" s="3777"/>
      <c r="AW33" s="3778"/>
      <c r="AX33" s="3779"/>
      <c r="AY33" s="3784"/>
      <c r="AZ33" s="3785"/>
      <c r="BA33" s="3786"/>
      <c r="BB33" s="3784"/>
      <c r="BC33" s="3785"/>
      <c r="BD33" s="3788"/>
      <c r="BE33" s="4066"/>
      <c r="BF33" s="4067"/>
      <c r="BG33" s="3365"/>
      <c r="BH33" s="4056"/>
      <c r="BI33" s="4057"/>
      <c r="BJ33" s="4057"/>
      <c r="BK33" s="4057"/>
      <c r="BL33" s="4057"/>
      <c r="BM33" s="4057"/>
      <c r="BN33" s="4057"/>
      <c r="BO33" s="4058"/>
    </row>
    <row r="34" spans="1:72" s="40" customFormat="1" ht="12" customHeight="1">
      <c r="A34" s="3407"/>
      <c r="B34" s="3410"/>
      <c r="C34" s="3417"/>
      <c r="D34" s="3418"/>
      <c r="E34" s="3419"/>
      <c r="F34" s="4059"/>
      <c r="G34" s="4060"/>
      <c r="H34" s="4061"/>
      <c r="I34" s="4082"/>
      <c r="J34" s="4083"/>
      <c r="K34" s="3432"/>
      <c r="L34" s="3433"/>
      <c r="M34" s="3433"/>
      <c r="N34" s="3433"/>
      <c r="O34" s="3434"/>
      <c r="P34" s="3437"/>
      <c r="Q34" s="3265"/>
      <c r="R34" s="2335"/>
      <c r="S34" s="3266"/>
      <c r="T34" s="3439"/>
      <c r="U34" s="3439"/>
      <c r="V34" s="3553"/>
      <c r="W34" s="3554"/>
      <c r="X34" s="3550"/>
      <c r="Y34" s="3551"/>
      <c r="Z34" s="930"/>
      <c r="AA34" s="931" t="s">
        <v>21</v>
      </c>
      <c r="AB34" s="932"/>
      <c r="AC34" s="931" t="s">
        <v>21</v>
      </c>
      <c r="AD34" s="932"/>
      <c r="AE34" s="931" t="s">
        <v>21</v>
      </c>
      <c r="AF34" s="1030"/>
      <c r="AG34" s="1031"/>
      <c r="AH34" s="1032"/>
      <c r="AI34" s="1033"/>
      <c r="AJ34" s="3265"/>
      <c r="AK34" s="2335"/>
      <c r="AL34" s="3266"/>
      <c r="AM34" s="3265"/>
      <c r="AN34" s="2335"/>
      <c r="AO34" s="3266"/>
      <c r="AP34" s="3789"/>
      <c r="AQ34" s="3790"/>
      <c r="AR34" s="3791"/>
      <c r="AS34" s="3789"/>
      <c r="AT34" s="3790"/>
      <c r="AU34" s="3791"/>
      <c r="AV34" s="3789"/>
      <c r="AW34" s="3790"/>
      <c r="AX34" s="3791"/>
      <c r="AY34" s="3767"/>
      <c r="AZ34" s="3768"/>
      <c r="BA34" s="3787"/>
      <c r="BB34" s="3767"/>
      <c r="BC34" s="3768"/>
      <c r="BD34" s="3769"/>
      <c r="BE34" s="4077"/>
      <c r="BF34" s="4078"/>
      <c r="BG34" s="3366"/>
      <c r="BH34" s="4079"/>
      <c r="BI34" s="4080"/>
      <c r="BJ34" s="4080"/>
      <c r="BK34" s="4080"/>
      <c r="BL34" s="4080"/>
      <c r="BM34" s="4080"/>
      <c r="BN34" s="4080"/>
      <c r="BO34" s="4081"/>
    </row>
    <row r="35" spans="1:72" s="40" customFormat="1" ht="12" customHeight="1">
      <c r="A35" s="3407" t="str">
        <f>IF(F35="","","○")</f>
        <v/>
      </c>
      <c r="B35" s="3408">
        <v>8</v>
      </c>
      <c r="C35" s="3411"/>
      <c r="D35" s="3412"/>
      <c r="E35" s="3413"/>
      <c r="F35" s="3414"/>
      <c r="G35" s="3415"/>
      <c r="H35" s="3415"/>
      <c r="I35" s="3415"/>
      <c r="J35" s="3416"/>
      <c r="K35" s="3426"/>
      <c r="L35" s="3427"/>
      <c r="M35" s="3427"/>
      <c r="N35" s="3427"/>
      <c r="O35" s="3428"/>
      <c r="P35" s="3435"/>
      <c r="Q35" s="3198"/>
      <c r="R35" s="3199"/>
      <c r="S35" s="3200"/>
      <c r="T35" s="3438"/>
      <c r="U35" s="3438"/>
      <c r="V35" s="3529"/>
      <c r="W35" s="3530"/>
      <c r="X35" s="3535"/>
      <c r="Y35" s="3564"/>
      <c r="Z35" s="3539"/>
      <c r="AA35" s="3541" t="s">
        <v>76</v>
      </c>
      <c r="AB35" s="3543"/>
      <c r="AC35" s="3541" t="s">
        <v>76</v>
      </c>
      <c r="AD35" s="2494"/>
      <c r="AE35" s="3541" t="s">
        <v>76</v>
      </c>
      <c r="AF35" s="4075"/>
      <c r="AG35" s="4072"/>
      <c r="AH35" s="4071"/>
      <c r="AI35" s="4072"/>
      <c r="AJ35" s="3776"/>
      <c r="AK35" s="3247"/>
      <c r="AL35" s="2908"/>
      <c r="AM35" s="3246"/>
      <c r="AN35" s="3247"/>
      <c r="AO35" s="2908"/>
      <c r="AP35" s="3780"/>
      <c r="AQ35" s="3781"/>
      <c r="AR35" s="3782"/>
      <c r="AS35" s="3780"/>
      <c r="AT35" s="3781"/>
      <c r="AU35" s="3782"/>
      <c r="AV35" s="4099"/>
      <c r="AW35" s="4100"/>
      <c r="AX35" s="4101"/>
      <c r="AY35" s="3784">
        <f>SUM(AJ35:AX37)</f>
        <v>0</v>
      </c>
      <c r="AZ35" s="3785"/>
      <c r="BA35" s="3786"/>
      <c r="BB35" s="3784">
        <f t="shared" ref="BB35" si="6">AH35+AY35</f>
        <v>0</v>
      </c>
      <c r="BC35" s="3785"/>
      <c r="BD35" s="3788"/>
      <c r="BE35" s="4064"/>
      <c r="BF35" s="4065"/>
      <c r="BG35" s="3364"/>
      <c r="BH35" s="4096"/>
      <c r="BI35" s="4097"/>
      <c r="BJ35" s="4097"/>
      <c r="BK35" s="4097"/>
      <c r="BL35" s="4097"/>
      <c r="BM35" s="4097"/>
      <c r="BN35" s="4097"/>
      <c r="BO35" s="4098"/>
    </row>
    <row r="36" spans="1:72" s="40" customFormat="1" ht="12" customHeight="1">
      <c r="A36" s="3407"/>
      <c r="B36" s="3409"/>
      <c r="C36" s="3414"/>
      <c r="D36" s="3415"/>
      <c r="E36" s="3416"/>
      <c r="F36" s="4051"/>
      <c r="G36" s="4052"/>
      <c r="H36" s="4052"/>
      <c r="I36" s="4052"/>
      <c r="J36" s="4053"/>
      <c r="K36" s="3429"/>
      <c r="L36" s="3430"/>
      <c r="M36" s="3430"/>
      <c r="N36" s="3430"/>
      <c r="O36" s="3431"/>
      <c r="P36" s="3436"/>
      <c r="Q36" s="3180"/>
      <c r="R36" s="3181"/>
      <c r="S36" s="3182"/>
      <c r="T36" s="3439"/>
      <c r="U36" s="3439"/>
      <c r="V36" s="3531"/>
      <c r="W36" s="3532"/>
      <c r="X36" s="3537"/>
      <c r="Y36" s="3565"/>
      <c r="Z36" s="3540"/>
      <c r="AA36" s="3542"/>
      <c r="AB36" s="3544"/>
      <c r="AC36" s="3542"/>
      <c r="AD36" s="2497"/>
      <c r="AE36" s="3542"/>
      <c r="AF36" s="4076"/>
      <c r="AG36" s="4074"/>
      <c r="AH36" s="4073"/>
      <c r="AI36" s="4074"/>
      <c r="AJ36" s="3265"/>
      <c r="AK36" s="2335"/>
      <c r="AL36" s="3266"/>
      <c r="AM36" s="3265"/>
      <c r="AN36" s="2335"/>
      <c r="AO36" s="3266"/>
      <c r="AP36" s="3777"/>
      <c r="AQ36" s="3778"/>
      <c r="AR36" s="3779"/>
      <c r="AS36" s="3777"/>
      <c r="AT36" s="3778"/>
      <c r="AU36" s="3779"/>
      <c r="AV36" s="3777"/>
      <c r="AW36" s="3778"/>
      <c r="AX36" s="3779"/>
      <c r="AY36" s="3784"/>
      <c r="AZ36" s="3785"/>
      <c r="BA36" s="3786"/>
      <c r="BB36" s="3784"/>
      <c r="BC36" s="3785"/>
      <c r="BD36" s="3788"/>
      <c r="BE36" s="4066"/>
      <c r="BF36" s="4067"/>
      <c r="BG36" s="3365"/>
      <c r="BH36" s="4056"/>
      <c r="BI36" s="4057"/>
      <c r="BJ36" s="4057"/>
      <c r="BK36" s="4057"/>
      <c r="BL36" s="4057"/>
      <c r="BM36" s="4057"/>
      <c r="BN36" s="4057"/>
      <c r="BO36" s="4058"/>
    </row>
    <row r="37" spans="1:72" s="40" customFormat="1" ht="12" customHeight="1" thickBot="1">
      <c r="A37" s="3407"/>
      <c r="B37" s="3566"/>
      <c r="C37" s="4084"/>
      <c r="D37" s="4085"/>
      <c r="E37" s="4086"/>
      <c r="F37" s="4091"/>
      <c r="G37" s="4092"/>
      <c r="H37" s="4093"/>
      <c r="I37" s="4094"/>
      <c r="J37" s="4095"/>
      <c r="K37" s="3570"/>
      <c r="L37" s="3571"/>
      <c r="M37" s="3571"/>
      <c r="N37" s="3571"/>
      <c r="O37" s="3572"/>
      <c r="P37" s="3573"/>
      <c r="Q37" s="3620"/>
      <c r="R37" s="3621"/>
      <c r="S37" s="3622"/>
      <c r="T37" s="3574"/>
      <c r="U37" s="3574"/>
      <c r="V37" s="3583"/>
      <c r="W37" s="3584"/>
      <c r="X37" s="3623"/>
      <c r="Y37" s="3624"/>
      <c r="Z37" s="949"/>
      <c r="AA37" s="950" t="s">
        <v>21</v>
      </c>
      <c r="AB37" s="569"/>
      <c r="AC37" s="950" t="s">
        <v>21</v>
      </c>
      <c r="AD37" s="569"/>
      <c r="AE37" s="950" t="s">
        <v>21</v>
      </c>
      <c r="AF37" s="1040"/>
      <c r="AG37" s="1041"/>
      <c r="AH37" s="1042"/>
      <c r="AI37" s="1043"/>
      <c r="AJ37" s="3620"/>
      <c r="AK37" s="3621"/>
      <c r="AL37" s="3622"/>
      <c r="AM37" s="3620"/>
      <c r="AN37" s="3621"/>
      <c r="AO37" s="3622"/>
      <c r="AP37" s="3796"/>
      <c r="AQ37" s="3797"/>
      <c r="AR37" s="3798"/>
      <c r="AS37" s="3796"/>
      <c r="AT37" s="3797"/>
      <c r="AU37" s="3798"/>
      <c r="AV37" s="3796"/>
      <c r="AW37" s="3797"/>
      <c r="AX37" s="3798"/>
      <c r="AY37" s="3792"/>
      <c r="AZ37" s="3793"/>
      <c r="BA37" s="3794"/>
      <c r="BB37" s="3792"/>
      <c r="BC37" s="3793"/>
      <c r="BD37" s="3795"/>
      <c r="BE37" s="4116"/>
      <c r="BF37" s="4117"/>
      <c r="BG37" s="3626"/>
      <c r="BH37" s="4118"/>
      <c r="BI37" s="4119"/>
      <c r="BJ37" s="4119"/>
      <c r="BK37" s="4119"/>
      <c r="BL37" s="4119"/>
      <c r="BM37" s="4119"/>
      <c r="BN37" s="4119"/>
      <c r="BO37" s="4120"/>
    </row>
    <row r="38" spans="1:72" s="40" customFormat="1" ht="6.95" customHeight="1">
      <c r="B38" s="575"/>
      <c r="C38" s="575"/>
      <c r="D38" s="575"/>
      <c r="E38" s="575"/>
      <c r="F38" s="575"/>
      <c r="G38" s="575"/>
      <c r="H38" s="575"/>
      <c r="I38" s="575"/>
      <c r="J38" s="575"/>
      <c r="K38" s="575"/>
      <c r="L38" s="575"/>
      <c r="M38" s="575"/>
      <c r="N38" s="575"/>
      <c r="O38" s="575"/>
      <c r="P38" s="575"/>
      <c r="Q38" s="575"/>
      <c r="R38" s="575"/>
      <c r="S38" s="575"/>
      <c r="T38" s="575"/>
      <c r="U38" s="575"/>
      <c r="V38" s="575"/>
      <c r="W38" s="575"/>
      <c r="X38" s="575"/>
      <c r="Y38" s="575"/>
      <c r="Z38" s="57"/>
      <c r="AA38" s="575"/>
      <c r="AB38" s="575"/>
      <c r="AC38" s="575"/>
      <c r="AD38" s="575"/>
      <c r="AE38" s="575"/>
      <c r="AF38" s="57"/>
      <c r="AG38" s="57"/>
      <c r="AH38" s="57"/>
      <c r="AI38" s="57"/>
      <c r="AJ38" s="575"/>
      <c r="AK38" s="575"/>
      <c r="AL38" s="575"/>
      <c r="AM38" s="575"/>
      <c r="AN38" s="575"/>
      <c r="AO38" s="575"/>
      <c r="AP38" s="575"/>
      <c r="AQ38" s="575"/>
      <c r="AR38" s="575"/>
      <c r="AS38" s="575"/>
      <c r="AT38" s="575"/>
      <c r="AU38" s="575"/>
      <c r="AV38" s="575"/>
      <c r="AW38" s="575"/>
      <c r="AX38" s="575"/>
      <c r="AY38" s="575"/>
      <c r="AZ38" s="575"/>
      <c r="BA38" s="575"/>
      <c r="BB38" s="575"/>
      <c r="BC38" s="575"/>
      <c r="BD38" s="575"/>
      <c r="BE38" s="456"/>
      <c r="BF38" s="456"/>
      <c r="BG38" s="456"/>
      <c r="BH38" s="57"/>
      <c r="BI38" s="57"/>
      <c r="BJ38" s="57"/>
      <c r="BK38" s="57"/>
      <c r="BL38" s="57"/>
      <c r="BM38" s="57"/>
      <c r="BN38" s="57"/>
      <c r="BO38" s="57"/>
    </row>
    <row r="39" spans="1:72" ht="15.75" customHeight="1">
      <c r="A39" s="40"/>
      <c r="B39" s="6" t="s">
        <v>1199</v>
      </c>
      <c r="C39" s="6"/>
      <c r="D39" s="6"/>
      <c r="E39" s="6"/>
      <c r="F39" s="6"/>
      <c r="G39" s="6"/>
      <c r="H39" s="6"/>
      <c r="I39" s="6"/>
      <c r="J39" s="6"/>
      <c r="K39" s="6"/>
      <c r="L39" s="6"/>
      <c r="M39" s="6"/>
      <c r="N39" s="6"/>
      <c r="O39" s="6"/>
      <c r="P39" s="6"/>
      <c r="Q39" s="956"/>
      <c r="R39" s="956"/>
      <c r="S39" s="503"/>
      <c r="T39" s="503"/>
      <c r="U39" s="155"/>
      <c r="V39" s="959"/>
      <c r="W39" s="394"/>
      <c r="X39" s="959"/>
      <c r="Y39" s="456"/>
      <c r="Z39" s="959"/>
      <c r="AA39" s="6"/>
      <c r="AB39" s="6"/>
      <c r="AC39" s="6"/>
      <c r="AD39" s="6"/>
      <c r="AE39" s="6"/>
      <c r="AF39" s="6"/>
      <c r="AG39" s="150"/>
      <c r="AH39" s="6"/>
      <c r="AI39" s="6"/>
      <c r="AJ39" s="6"/>
      <c r="AK39" s="6"/>
      <c r="AL39" s="6"/>
      <c r="AM39" s="6"/>
      <c r="AN39" s="6"/>
      <c r="AO39" s="6"/>
      <c r="AP39" s="6"/>
      <c r="AQ39" s="6"/>
      <c r="AR39" s="6"/>
      <c r="AS39" s="6"/>
      <c r="AT39" s="6"/>
      <c r="AU39" s="6"/>
      <c r="AV39" s="6"/>
      <c r="AW39" s="6"/>
      <c r="AX39" s="6"/>
      <c r="AY39" s="6"/>
      <c r="AZ39" s="6"/>
      <c r="BA39" s="6"/>
      <c r="BB39" s="150"/>
      <c r="BC39" s="6"/>
      <c r="BD39" s="6"/>
      <c r="BE39" s="6"/>
      <c r="BF39" s="961"/>
      <c r="BG39" s="4121" t="s">
        <v>1200</v>
      </c>
      <c r="BH39" s="4121"/>
      <c r="BI39" s="4121"/>
      <c r="BJ39" s="4121"/>
      <c r="BK39" s="4122"/>
      <c r="BL39" s="3597" t="s">
        <v>1201</v>
      </c>
      <c r="BM39" s="4123"/>
      <c r="BN39" s="4123"/>
      <c r="BO39" s="4124"/>
      <c r="BQ39" s="963" t="s">
        <v>581</v>
      </c>
    </row>
    <row r="40" spans="1:72" s="40" customFormat="1" ht="12" customHeight="1">
      <c r="B40" s="3600" t="s">
        <v>1202</v>
      </c>
      <c r="C40" s="2495"/>
      <c r="D40" s="2495"/>
      <c r="E40" s="2496"/>
      <c r="F40" s="3602">
        <f>SUM(I16,I19,I22,I25,I28,I31,I34,I37)</f>
        <v>0</v>
      </c>
      <c r="G40" s="3603"/>
      <c r="H40" s="3603"/>
      <c r="I40" s="3603"/>
      <c r="J40" s="3604"/>
      <c r="K40" s="907"/>
      <c r="L40" s="907"/>
      <c r="M40" s="895"/>
      <c r="N40" s="897"/>
      <c r="O40" s="897"/>
      <c r="P40" s="897"/>
      <c r="Q40" s="2495"/>
      <c r="R40" s="2495"/>
      <c r="S40" s="964"/>
      <c r="T40" s="964"/>
      <c r="U40" s="964"/>
      <c r="V40" s="964"/>
      <c r="W40" s="811"/>
      <c r="X40" s="965"/>
      <c r="Y40" s="966"/>
      <c r="Z40" s="965"/>
      <c r="AA40" s="895"/>
      <c r="AB40" s="965"/>
      <c r="AC40" s="967"/>
      <c r="AD40" s="967"/>
      <c r="AE40" s="967"/>
      <c r="AF40" s="4087" t="e">
        <f>ROUND(AVERAGE($AF14:$AG37),0)</f>
        <v>#DIV/0!</v>
      </c>
      <c r="AG40" s="4088"/>
      <c r="AH40" s="4088" t="e">
        <f>ROUND(AVERAGE($AH14:$AI37),0)</f>
        <v>#DIV/0!</v>
      </c>
      <c r="AI40" s="4088"/>
      <c r="AJ40" s="3655"/>
      <c r="AK40" s="3656"/>
      <c r="AL40" s="3657"/>
      <c r="AM40" s="3655"/>
      <c r="AN40" s="3656"/>
      <c r="AO40" s="3657"/>
      <c r="AP40" s="3711"/>
      <c r="AQ40" s="3712"/>
      <c r="AR40" s="3713"/>
      <c r="AS40" s="3711"/>
      <c r="AT40" s="3712"/>
      <c r="AU40" s="3713"/>
      <c r="AV40" s="3711"/>
      <c r="AW40" s="3712"/>
      <c r="AX40" s="3713"/>
      <c r="AY40" s="3764" t="e">
        <f>ROUND(SUMIF($A14:$A37,#REF!,$AY14:$BA37)/$BG40,0)</f>
        <v>#DIV/0!</v>
      </c>
      <c r="AZ40" s="3765"/>
      <c r="BA40" s="3783"/>
      <c r="BB40" s="3614" t="e">
        <f>ROUND(SUMIF($A14:$A37,#REF!,$BB14:$BD37)/$BG40,0)</f>
        <v>#DIV/0!</v>
      </c>
      <c r="BC40" s="3609"/>
      <c r="BD40" s="4102"/>
      <c r="BE40" s="4104" t="e">
        <f>ROUND(AVERAGE(BE14,BE17,BE20,BE23,BE26,BE29,BE32,BE35),0)</f>
        <v>#DIV/0!</v>
      </c>
      <c r="BF40" s="4105"/>
      <c r="BG40" s="4106">
        <f>COUNTIF(F14:H37,BQ40)+COUNTIF(F14:H37,BQ41)+COUNTIF(F14:H37,BQ42)+COUNTIF(F14:H37,BQ43)+COUNTIF(F14:H37,BQ44)+COUNTIF(F14:H37,BQ45)</f>
        <v>0</v>
      </c>
      <c r="BH40" s="4107"/>
      <c r="BI40" s="4107"/>
      <c r="BJ40" s="4107"/>
      <c r="BK40" s="4108"/>
      <c r="BL40" s="3643" t="e">
        <f>ROUND((BE40/BE41)*100,1)</f>
        <v>#DIV/0!</v>
      </c>
      <c r="BM40" s="3644"/>
      <c r="BN40" s="3644"/>
      <c r="BO40" s="4112"/>
      <c r="BQ40" s="963" t="s">
        <v>1203</v>
      </c>
    </row>
    <row r="41" spans="1:72" s="40" customFormat="1" ht="12" customHeight="1">
      <c r="A41" s="5"/>
      <c r="B41" s="3601"/>
      <c r="C41" s="2501"/>
      <c r="D41" s="2501"/>
      <c r="E41" s="2502"/>
      <c r="F41" s="3605"/>
      <c r="G41" s="3606"/>
      <c r="H41" s="3606"/>
      <c r="I41" s="3606"/>
      <c r="J41" s="3607"/>
      <c r="K41" s="929"/>
      <c r="L41" s="929"/>
      <c r="M41" s="631"/>
      <c r="N41" s="968"/>
      <c r="O41" s="968"/>
      <c r="P41" s="968"/>
      <c r="Q41" s="2501"/>
      <c r="R41" s="2501"/>
      <c r="S41" s="969"/>
      <c r="T41" s="969"/>
      <c r="U41" s="969"/>
      <c r="V41" s="969"/>
      <c r="W41" s="932"/>
      <c r="X41" s="970"/>
      <c r="Y41" s="932"/>
      <c r="Z41" s="970"/>
      <c r="AA41" s="932"/>
      <c r="AB41" s="970"/>
      <c r="AC41" s="971"/>
      <c r="AD41" s="971"/>
      <c r="AE41" s="971"/>
      <c r="AF41" s="4089"/>
      <c r="AG41" s="4090"/>
      <c r="AH41" s="4090"/>
      <c r="AI41" s="4090"/>
      <c r="AJ41" s="3658"/>
      <c r="AK41" s="3659"/>
      <c r="AL41" s="3660"/>
      <c r="AM41" s="3658"/>
      <c r="AN41" s="3659"/>
      <c r="AO41" s="3660"/>
      <c r="AP41" s="3708"/>
      <c r="AQ41" s="3709"/>
      <c r="AR41" s="3710"/>
      <c r="AS41" s="3708"/>
      <c r="AT41" s="3709"/>
      <c r="AU41" s="3710"/>
      <c r="AV41" s="3708"/>
      <c r="AW41" s="3709"/>
      <c r="AX41" s="3710"/>
      <c r="AY41" s="3767"/>
      <c r="AZ41" s="3768"/>
      <c r="BA41" s="3787"/>
      <c r="BB41" s="3615"/>
      <c r="BC41" s="3612"/>
      <c r="BD41" s="4103"/>
      <c r="BE41" s="4114" t="e">
        <f>ROUND(AVERAGE(BE16,BE19,BE22,BE25,BE28,BE31,BE34,BE37),0)</f>
        <v>#DIV/0!</v>
      </c>
      <c r="BF41" s="4115"/>
      <c r="BG41" s="4109"/>
      <c r="BH41" s="4110"/>
      <c r="BI41" s="4110"/>
      <c r="BJ41" s="4110"/>
      <c r="BK41" s="4111"/>
      <c r="BL41" s="3646"/>
      <c r="BM41" s="3647"/>
      <c r="BN41" s="3647"/>
      <c r="BO41" s="4113"/>
      <c r="BQ41" s="40" t="s">
        <v>1204</v>
      </c>
    </row>
    <row r="42" spans="1:72" s="40" customFormat="1" ht="12" customHeight="1">
      <c r="B42" s="40" t="s">
        <v>1205</v>
      </c>
      <c r="F42" s="361"/>
      <c r="G42" s="972" t="s">
        <v>1206</v>
      </c>
      <c r="H42" s="135" t="s">
        <v>1207</v>
      </c>
      <c r="I42" s="135"/>
      <c r="J42" s="135"/>
      <c r="K42" s="135"/>
      <c r="L42" s="135"/>
      <c r="M42" s="973"/>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c r="AQ42" s="135"/>
      <c r="AR42" s="135"/>
      <c r="AS42" s="135"/>
      <c r="AT42" s="135"/>
      <c r="AU42" s="135"/>
      <c r="AV42" s="135"/>
      <c r="AW42" s="135"/>
      <c r="AX42" s="135"/>
      <c r="AY42" s="135"/>
      <c r="AZ42" s="135"/>
      <c r="BA42" s="135"/>
      <c r="BB42" s="135"/>
      <c r="BC42" s="135"/>
      <c r="BD42" s="194"/>
      <c r="BE42" s="194"/>
      <c r="BF42" s="194"/>
      <c r="BG42" s="455"/>
      <c r="BH42" s="194"/>
      <c r="BI42" s="194"/>
      <c r="BJ42" s="194"/>
      <c r="BK42" s="194"/>
      <c r="BL42" s="194"/>
      <c r="BM42" s="194"/>
      <c r="BN42" s="194"/>
      <c r="BO42" s="194"/>
      <c r="BQ42" s="40" t="s">
        <v>1208</v>
      </c>
    </row>
    <row r="43" spans="1:72" s="40" customFormat="1" ht="12" customHeight="1">
      <c r="F43" s="361"/>
      <c r="G43" s="972" t="s">
        <v>1238</v>
      </c>
      <c r="H43" s="135" t="s">
        <v>1367</v>
      </c>
      <c r="I43" s="135"/>
      <c r="J43" s="135"/>
      <c r="K43" s="135"/>
      <c r="L43" s="135"/>
      <c r="M43" s="135"/>
      <c r="N43" s="135"/>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c r="AO43" s="135"/>
      <c r="AP43" s="135"/>
      <c r="AQ43" s="135"/>
      <c r="AR43" s="135"/>
      <c r="AS43" s="135"/>
      <c r="AT43" s="135"/>
      <c r="AU43" s="135"/>
      <c r="AV43" s="135"/>
      <c r="AW43" s="135"/>
      <c r="AX43" s="135"/>
      <c r="AY43" s="135"/>
      <c r="AZ43" s="135"/>
      <c r="BA43" s="135"/>
      <c r="BB43" s="135"/>
      <c r="BC43" s="135"/>
      <c r="BD43" s="194"/>
      <c r="BE43" s="194"/>
      <c r="BF43" s="194"/>
      <c r="BG43" s="455"/>
      <c r="BH43" s="194"/>
      <c r="BI43" s="194"/>
      <c r="BJ43" s="194"/>
      <c r="BK43" s="194"/>
      <c r="BL43" s="194"/>
      <c r="BM43" s="194"/>
      <c r="BN43" s="194"/>
      <c r="BO43" s="194"/>
      <c r="BQ43" s="40" t="s">
        <v>35</v>
      </c>
    </row>
    <row r="44" spans="1:72" s="40" customFormat="1" ht="12" customHeight="1">
      <c r="G44" s="972" t="s">
        <v>1252</v>
      </c>
      <c r="H44" s="2016" t="s">
        <v>1210</v>
      </c>
      <c r="I44" s="2016"/>
      <c r="J44" s="2016"/>
      <c r="K44" s="2016"/>
      <c r="L44" s="2016"/>
      <c r="M44" s="2016"/>
      <c r="N44" s="2016"/>
      <c r="O44" s="2016"/>
      <c r="P44" s="2016"/>
      <c r="Q44" s="2016"/>
      <c r="R44" s="2016"/>
      <c r="S44" s="2016"/>
      <c r="T44" s="2016"/>
      <c r="U44" s="2016"/>
      <c r="V44" s="2016"/>
      <c r="W44" s="2016"/>
      <c r="X44" s="2016"/>
      <c r="Y44" s="2016"/>
      <c r="Z44" s="2016"/>
      <c r="AA44" s="2016"/>
      <c r="AB44" s="2016"/>
      <c r="AC44" s="2016"/>
      <c r="AD44" s="2016"/>
      <c r="AE44" s="2016"/>
      <c r="AF44" s="2016"/>
      <c r="AG44" s="2016"/>
      <c r="AH44" s="2016"/>
      <c r="AI44" s="2016"/>
      <c r="AJ44" s="2016"/>
      <c r="AK44" s="2016"/>
      <c r="AL44" s="2016"/>
      <c r="AM44" s="2016"/>
      <c r="AN44" s="2016"/>
      <c r="AO44" s="2016"/>
      <c r="AP44" s="2016"/>
      <c r="AQ44" s="2016"/>
      <c r="AR44" s="2016"/>
      <c r="AS44" s="2016"/>
      <c r="AT44" s="2016"/>
      <c r="AU44" s="2016"/>
      <c r="AV44" s="2016"/>
      <c r="AW44" s="2016"/>
      <c r="AX44" s="2016"/>
      <c r="AY44" s="2016"/>
      <c r="AZ44" s="2016"/>
      <c r="BA44" s="2016"/>
      <c r="BB44" s="2016"/>
      <c r="BC44" s="2016"/>
      <c r="BD44" s="2016"/>
      <c r="BE44" s="2016"/>
      <c r="BF44" s="2016"/>
      <c r="BG44" s="2016"/>
      <c r="BH44" s="2016"/>
      <c r="BI44" s="2016"/>
      <c r="BJ44" s="2016"/>
      <c r="BK44" s="2016"/>
      <c r="BL44" s="2016"/>
      <c r="BM44" s="2016"/>
      <c r="BN44" s="2016"/>
      <c r="BO44" s="2016"/>
      <c r="BQ44" s="40" t="s">
        <v>1211</v>
      </c>
    </row>
    <row r="45" spans="1:72" s="40" customFormat="1" ht="12" customHeight="1">
      <c r="G45" s="972"/>
      <c r="H45" s="2016"/>
      <c r="I45" s="2016"/>
      <c r="J45" s="2016"/>
      <c r="K45" s="2016"/>
      <c r="L45" s="2016"/>
      <c r="M45" s="2016"/>
      <c r="N45" s="2016"/>
      <c r="O45" s="2016"/>
      <c r="P45" s="2016"/>
      <c r="Q45" s="2016"/>
      <c r="R45" s="2016"/>
      <c r="S45" s="2016"/>
      <c r="T45" s="2016"/>
      <c r="U45" s="2016"/>
      <c r="V45" s="2016"/>
      <c r="W45" s="2016"/>
      <c r="X45" s="2016"/>
      <c r="Y45" s="2016"/>
      <c r="Z45" s="2016"/>
      <c r="AA45" s="2016"/>
      <c r="AB45" s="2016"/>
      <c r="AC45" s="2016"/>
      <c r="AD45" s="2016"/>
      <c r="AE45" s="2016"/>
      <c r="AF45" s="2016"/>
      <c r="AG45" s="2016"/>
      <c r="AH45" s="2016"/>
      <c r="AI45" s="2016"/>
      <c r="AJ45" s="2016"/>
      <c r="AK45" s="2016"/>
      <c r="AL45" s="2016"/>
      <c r="AM45" s="2016"/>
      <c r="AN45" s="2016"/>
      <c r="AO45" s="2016"/>
      <c r="AP45" s="2016"/>
      <c r="AQ45" s="2016"/>
      <c r="AR45" s="2016"/>
      <c r="AS45" s="2016"/>
      <c r="AT45" s="2016"/>
      <c r="AU45" s="2016"/>
      <c r="AV45" s="2016"/>
      <c r="AW45" s="2016"/>
      <c r="AX45" s="2016"/>
      <c r="AY45" s="2016"/>
      <c r="AZ45" s="2016"/>
      <c r="BA45" s="2016"/>
      <c r="BB45" s="2016"/>
      <c r="BC45" s="2016"/>
      <c r="BD45" s="2016"/>
      <c r="BE45" s="2016"/>
      <c r="BF45" s="2016"/>
      <c r="BG45" s="2016"/>
      <c r="BH45" s="2016"/>
      <c r="BI45" s="2016"/>
      <c r="BJ45" s="2016"/>
      <c r="BK45" s="2016"/>
      <c r="BL45" s="2016"/>
      <c r="BM45" s="2016"/>
      <c r="BN45" s="2016"/>
      <c r="BO45" s="2016"/>
      <c r="BQ45" s="40" t="s">
        <v>1214</v>
      </c>
    </row>
    <row r="46" spans="1:72" s="40" customFormat="1" ht="12" customHeight="1">
      <c r="G46" s="972" t="s">
        <v>1253</v>
      </c>
      <c r="H46" s="2016" t="s">
        <v>1254</v>
      </c>
      <c r="I46" s="3631"/>
      <c r="J46" s="3631"/>
      <c r="K46" s="3631"/>
      <c r="L46" s="3631"/>
      <c r="M46" s="3631"/>
      <c r="N46" s="3631"/>
      <c r="O46" s="3631"/>
      <c r="P46" s="3631"/>
      <c r="Q46" s="3631"/>
      <c r="R46" s="3631"/>
      <c r="S46" s="3631"/>
      <c r="T46" s="3631"/>
      <c r="U46" s="3631"/>
      <c r="V46" s="3631"/>
      <c r="W46" s="3631"/>
      <c r="X46" s="3631"/>
      <c r="Y46" s="3631"/>
      <c r="Z46" s="3631"/>
      <c r="AA46" s="3631"/>
      <c r="AB46" s="3631"/>
      <c r="AC46" s="3631"/>
      <c r="AD46" s="3631"/>
      <c r="AE46" s="3631"/>
      <c r="AF46" s="3631"/>
      <c r="AG46" s="3631"/>
      <c r="AH46" s="3631"/>
      <c r="AI46" s="3631"/>
      <c r="AJ46" s="3631"/>
      <c r="AK46" s="3631"/>
      <c r="AL46" s="3631"/>
      <c r="AM46" s="3631"/>
      <c r="AN46" s="3631"/>
      <c r="AO46" s="3631"/>
      <c r="AP46" s="3631"/>
      <c r="AQ46" s="3631"/>
      <c r="AR46" s="3631"/>
      <c r="AS46" s="3631"/>
      <c r="AT46" s="3631"/>
      <c r="AU46" s="3631"/>
      <c r="AV46" s="3631"/>
      <c r="AW46" s="3631"/>
      <c r="AX46" s="3631"/>
      <c r="AY46" s="3631"/>
      <c r="AZ46" s="3631"/>
      <c r="BA46" s="3631"/>
      <c r="BB46" s="3631"/>
      <c r="BC46" s="3631"/>
      <c r="BD46" s="3631"/>
      <c r="BE46" s="3631"/>
      <c r="BF46" s="3631"/>
      <c r="BG46" s="3631"/>
      <c r="BH46" s="3631"/>
      <c r="BI46" s="3631"/>
      <c r="BJ46" s="3631"/>
      <c r="BK46" s="3631"/>
      <c r="BL46" s="3631"/>
      <c r="BM46" s="3631"/>
      <c r="BN46" s="3631"/>
      <c r="BO46" s="3631"/>
    </row>
    <row r="47" spans="1:72" s="40" customFormat="1" ht="12" customHeight="1">
      <c r="G47" s="972" t="s">
        <v>1255</v>
      </c>
      <c r="H47" s="3632" t="s">
        <v>1423</v>
      </c>
      <c r="I47" s="3632"/>
      <c r="J47" s="3632"/>
      <c r="K47" s="3632"/>
      <c r="L47" s="3632"/>
      <c r="M47" s="3632"/>
      <c r="N47" s="3632"/>
      <c r="O47" s="3632"/>
      <c r="P47" s="3632"/>
      <c r="Q47" s="3632"/>
      <c r="R47" s="3632"/>
      <c r="S47" s="3632"/>
      <c r="T47" s="3632"/>
      <c r="U47" s="3632"/>
      <c r="V47" s="3632"/>
      <c r="W47" s="3632"/>
      <c r="X47" s="3632"/>
      <c r="Y47" s="3632"/>
      <c r="Z47" s="3632"/>
      <c r="AA47" s="3632"/>
      <c r="AB47" s="3632"/>
      <c r="AC47" s="3632"/>
      <c r="AD47" s="3632"/>
      <c r="AE47" s="3632"/>
      <c r="AF47" s="3632"/>
      <c r="AG47" s="3632"/>
      <c r="AH47" s="3632"/>
      <c r="AI47" s="3632"/>
      <c r="AJ47" s="3632"/>
      <c r="AK47" s="3632"/>
      <c r="AL47" s="3632"/>
      <c r="AM47" s="3632"/>
      <c r="AN47" s="3632"/>
      <c r="AO47" s="3632"/>
      <c r="AP47" s="3632"/>
      <c r="AQ47" s="3632"/>
      <c r="AR47" s="3632"/>
      <c r="AS47" s="3632"/>
      <c r="AT47" s="3632"/>
      <c r="AU47" s="3632"/>
      <c r="AV47" s="3632"/>
      <c r="AW47" s="3632"/>
      <c r="AX47" s="3632"/>
      <c r="AY47" s="3632"/>
      <c r="AZ47" s="3632"/>
      <c r="BA47" s="3632"/>
      <c r="BB47" s="3632"/>
      <c r="BC47" s="3632"/>
      <c r="BD47" s="3632"/>
      <c r="BE47" s="3632"/>
      <c r="BF47" s="3632"/>
      <c r="BG47" s="3632"/>
      <c r="BH47" s="3632"/>
      <c r="BI47" s="3632"/>
      <c r="BJ47" s="3632"/>
      <c r="BK47" s="3632"/>
      <c r="BL47" s="3632"/>
      <c r="BM47" s="3632"/>
      <c r="BN47" s="3632"/>
      <c r="BO47" s="3632"/>
      <c r="BP47" s="3632"/>
      <c r="BQ47" s="3632"/>
      <c r="BR47" s="3632"/>
      <c r="BS47" s="3632"/>
      <c r="BT47" s="3632"/>
    </row>
    <row r="48" spans="1:72" s="40" customFormat="1" ht="12" customHeight="1">
      <c r="G48" s="972"/>
      <c r="H48" s="416"/>
      <c r="I48" s="416"/>
      <c r="J48" s="416"/>
      <c r="K48" s="416"/>
      <c r="L48" s="416"/>
      <c r="M48" s="416"/>
      <c r="N48" s="416"/>
      <c r="O48" s="416"/>
      <c r="P48" s="416"/>
      <c r="Q48" s="416"/>
      <c r="R48" s="416"/>
      <c r="S48" s="416"/>
      <c r="T48" s="416"/>
      <c r="U48" s="416"/>
      <c r="V48" s="416"/>
      <c r="W48" s="416"/>
      <c r="X48" s="416"/>
      <c r="Y48" s="416"/>
      <c r="Z48" s="416"/>
      <c r="AA48" s="416"/>
      <c r="AB48" s="416"/>
      <c r="AC48" s="416"/>
      <c r="AD48" s="416"/>
      <c r="AE48" s="416"/>
      <c r="AF48" s="416"/>
      <c r="AG48" s="416"/>
      <c r="AH48" s="416"/>
      <c r="AI48" s="416"/>
      <c r="AJ48" s="416"/>
      <c r="AK48" s="416"/>
      <c r="AL48" s="416"/>
      <c r="AM48" s="416"/>
      <c r="AN48" s="416"/>
      <c r="AO48" s="416"/>
      <c r="AP48" s="416"/>
      <c r="AQ48" s="416"/>
      <c r="AR48" s="416"/>
      <c r="AS48" s="416"/>
      <c r="AT48" s="416"/>
      <c r="AU48" s="416"/>
      <c r="AV48" s="416"/>
      <c r="AW48" s="416"/>
      <c r="AX48" s="416"/>
      <c r="AY48" s="416"/>
      <c r="AZ48" s="416"/>
      <c r="BA48" s="416"/>
      <c r="BB48" s="416"/>
      <c r="BC48" s="416"/>
      <c r="BD48" s="416"/>
      <c r="BE48" s="416"/>
      <c r="BF48" s="416"/>
      <c r="BG48" s="416"/>
      <c r="BH48" s="416"/>
      <c r="BI48" s="416"/>
      <c r="BJ48" s="416"/>
      <c r="BK48" s="416"/>
      <c r="BL48" s="416"/>
      <c r="BM48" s="416"/>
      <c r="BN48" s="416"/>
      <c r="BO48" s="416"/>
    </row>
    <row r="49" spans="1:67" ht="14.1" customHeight="1">
      <c r="B49" s="1872" t="s">
        <v>1369</v>
      </c>
      <c r="C49" s="1872"/>
      <c r="D49" s="1872"/>
      <c r="E49" s="1872"/>
      <c r="F49" s="2025"/>
      <c r="G49" s="2025"/>
      <c r="H49" s="2025"/>
      <c r="I49" s="2025"/>
      <c r="J49" s="2025"/>
      <c r="K49" s="2025"/>
      <c r="L49" s="2025"/>
      <c r="M49" s="2025"/>
      <c r="N49" s="2025"/>
      <c r="O49" s="2025"/>
      <c r="P49" s="2025"/>
      <c r="Q49" s="2025"/>
      <c r="R49" s="2025"/>
      <c r="S49" s="2025"/>
      <c r="T49" s="2025"/>
      <c r="U49" s="2025"/>
      <c r="V49" s="2025"/>
      <c r="W49" s="2025"/>
      <c r="X49" s="2025"/>
      <c r="Y49" s="2025"/>
      <c r="Z49" s="2025"/>
      <c r="AA49" s="2025"/>
      <c r="AB49" s="2025"/>
      <c r="AC49" s="2025"/>
      <c r="AD49" s="2025"/>
      <c r="AE49" s="2025"/>
      <c r="AF49" s="2025"/>
      <c r="AG49" s="2025"/>
      <c r="AH49" s="2025"/>
      <c r="AI49" s="2025"/>
      <c r="AJ49" s="2025"/>
      <c r="AK49" s="2025"/>
      <c r="AL49" s="2025"/>
      <c r="AM49" s="2025"/>
      <c r="AN49" s="2025"/>
      <c r="AO49" s="2025"/>
      <c r="AP49" s="2025"/>
      <c r="AQ49" s="2025"/>
      <c r="AR49" s="2025"/>
      <c r="AS49" s="2025"/>
      <c r="AT49" s="2025"/>
      <c r="AU49" s="2025"/>
      <c r="AV49" s="2025"/>
      <c r="AW49" s="2025"/>
      <c r="AX49" s="2025"/>
      <c r="AY49" s="2025"/>
      <c r="AZ49" s="2025"/>
      <c r="BA49" s="2025"/>
      <c r="BB49" s="2025"/>
      <c r="BC49" s="2025"/>
      <c r="BD49" s="2025"/>
      <c r="BE49" s="2025"/>
      <c r="BF49" s="2025"/>
      <c r="BG49" s="2025"/>
      <c r="BH49" s="2025"/>
      <c r="BI49" s="2025"/>
      <c r="BJ49" s="2025"/>
      <c r="BK49" s="2025"/>
      <c r="BL49" s="2025"/>
      <c r="BM49" s="2025"/>
      <c r="BN49" s="2025"/>
      <c r="BO49" s="2025"/>
    </row>
    <row r="50" spans="1:67" ht="14.1" customHeight="1">
      <c r="B50" s="142" t="s">
        <v>1427</v>
      </c>
      <c r="C50" s="142"/>
      <c r="D50" s="142"/>
      <c r="E50" s="142"/>
      <c r="F50" s="142"/>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Z50" s="3201" t="s">
        <v>557</v>
      </c>
      <c r="BA50" s="3201"/>
      <c r="BB50" s="3201"/>
      <c r="BC50" s="3201"/>
      <c r="BD50" s="3201"/>
      <c r="BE50" s="3201"/>
      <c r="BF50" s="3201"/>
      <c r="BG50" s="3202"/>
      <c r="BH50" s="3202"/>
      <c r="BI50" s="3203" t="s">
        <v>542</v>
      </c>
      <c r="BJ50" s="3203"/>
      <c r="BK50" s="3203"/>
      <c r="BL50" s="3203"/>
      <c r="BM50" s="3203"/>
      <c r="BN50" s="3203"/>
    </row>
    <row r="51" spans="1:67" ht="6.95" customHeight="1" thickBot="1">
      <c r="B51" s="142"/>
      <c r="C51" s="142"/>
      <c r="D51" s="142"/>
      <c r="E51" s="142"/>
      <c r="F51" s="142"/>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row>
    <row r="52" spans="1:67" s="38" customFormat="1" ht="12.95" customHeight="1">
      <c r="B52" s="3212" t="s">
        <v>1142</v>
      </c>
      <c r="C52" s="3177" t="s">
        <v>1376</v>
      </c>
      <c r="D52" s="3178"/>
      <c r="E52" s="3179"/>
      <c r="F52" s="3224" t="s">
        <v>34</v>
      </c>
      <c r="G52" s="3225"/>
      <c r="H52" s="3225"/>
      <c r="I52" s="3225"/>
      <c r="J52" s="3226"/>
      <c r="K52" s="3224" t="s">
        <v>1143</v>
      </c>
      <c r="L52" s="3225"/>
      <c r="M52" s="3225"/>
      <c r="N52" s="3225"/>
      <c r="O52" s="3226"/>
      <c r="P52" s="3174" t="s">
        <v>1144</v>
      </c>
      <c r="Q52" s="3177" t="s">
        <v>1145</v>
      </c>
      <c r="R52" s="3178"/>
      <c r="S52" s="3179"/>
      <c r="T52" s="3174" t="s">
        <v>1146</v>
      </c>
      <c r="U52" s="3174" t="s">
        <v>1147</v>
      </c>
      <c r="V52" s="3331" t="s">
        <v>1148</v>
      </c>
      <c r="W52" s="3332"/>
      <c r="X52" s="3224" t="s">
        <v>1149</v>
      </c>
      <c r="Y52" s="3225"/>
      <c r="Z52" s="3225"/>
      <c r="AA52" s="3225"/>
      <c r="AB52" s="3225"/>
      <c r="AC52" s="3225"/>
      <c r="AD52" s="3225"/>
      <c r="AE52" s="3225"/>
      <c r="AF52" s="3248" t="s">
        <v>1150</v>
      </c>
      <c r="AG52" s="3225"/>
      <c r="AH52" s="3225"/>
      <c r="AI52" s="3225"/>
      <c r="AJ52" s="3225"/>
      <c r="AK52" s="3225"/>
      <c r="AL52" s="3225"/>
      <c r="AM52" s="3225"/>
      <c r="AN52" s="3225"/>
      <c r="AO52" s="3225"/>
      <c r="AP52" s="3225"/>
      <c r="AQ52" s="3225"/>
      <c r="AR52" s="3225"/>
      <c r="AS52" s="3225"/>
      <c r="AT52" s="3225"/>
      <c r="AU52" s="3225"/>
      <c r="AV52" s="3225"/>
      <c r="AW52" s="3225"/>
      <c r="AX52" s="3225"/>
      <c r="AY52" s="3225"/>
      <c r="AZ52" s="3225"/>
      <c r="BA52" s="3225"/>
      <c r="BB52" s="3225"/>
      <c r="BC52" s="3225"/>
      <c r="BD52" s="3249"/>
      <c r="BE52" s="4008" t="s">
        <v>1164</v>
      </c>
      <c r="BF52" s="4009"/>
      <c r="BG52" s="3256" t="s">
        <v>1152</v>
      </c>
      <c r="BH52" s="3177" t="s">
        <v>1153</v>
      </c>
      <c r="BI52" s="3259"/>
      <c r="BJ52" s="3259"/>
      <c r="BK52" s="3259"/>
      <c r="BL52" s="3259"/>
      <c r="BM52" s="3259"/>
      <c r="BN52" s="3259"/>
      <c r="BO52" s="3260"/>
    </row>
    <row r="53" spans="1:67" s="38" customFormat="1" ht="12.95" customHeight="1">
      <c r="B53" s="3213"/>
      <c r="C53" s="3180"/>
      <c r="D53" s="3181"/>
      <c r="E53" s="3182"/>
      <c r="F53" s="2497"/>
      <c r="G53" s="2498"/>
      <c r="H53" s="2498"/>
      <c r="I53" s="2498"/>
      <c r="J53" s="2499"/>
      <c r="K53" s="2497"/>
      <c r="L53" s="2498"/>
      <c r="M53" s="2498"/>
      <c r="N53" s="2498"/>
      <c r="O53" s="2499"/>
      <c r="P53" s="3175"/>
      <c r="Q53" s="3180"/>
      <c r="R53" s="3181"/>
      <c r="S53" s="3182"/>
      <c r="T53" s="4125"/>
      <c r="U53" s="4125"/>
      <c r="V53" s="3333"/>
      <c r="W53" s="3334"/>
      <c r="X53" s="2500"/>
      <c r="Y53" s="2501"/>
      <c r="Z53" s="2501"/>
      <c r="AA53" s="2501"/>
      <c r="AB53" s="2501"/>
      <c r="AC53" s="2501"/>
      <c r="AD53" s="2501"/>
      <c r="AE53" s="2501"/>
      <c r="AF53" s="3250"/>
      <c r="AG53" s="2501"/>
      <c r="AH53" s="2501"/>
      <c r="AI53" s="2501"/>
      <c r="AJ53" s="2501"/>
      <c r="AK53" s="2501"/>
      <c r="AL53" s="2501"/>
      <c r="AM53" s="2501"/>
      <c r="AN53" s="2501"/>
      <c r="AO53" s="2501"/>
      <c r="AP53" s="2501"/>
      <c r="AQ53" s="2501"/>
      <c r="AR53" s="2501"/>
      <c r="AS53" s="2501"/>
      <c r="AT53" s="2501"/>
      <c r="AU53" s="2501"/>
      <c r="AV53" s="2501"/>
      <c r="AW53" s="2501"/>
      <c r="AX53" s="2501"/>
      <c r="AY53" s="2501"/>
      <c r="AZ53" s="2501"/>
      <c r="BA53" s="2501"/>
      <c r="BB53" s="2501"/>
      <c r="BC53" s="2501"/>
      <c r="BD53" s="3251"/>
      <c r="BE53" s="4010" t="s">
        <v>1240</v>
      </c>
      <c r="BF53" s="4011"/>
      <c r="BG53" s="3257"/>
      <c r="BH53" s="1865"/>
      <c r="BI53" s="1866"/>
      <c r="BJ53" s="1866"/>
      <c r="BK53" s="1866"/>
      <c r="BL53" s="1866"/>
      <c r="BM53" s="1866"/>
      <c r="BN53" s="1866"/>
      <c r="BO53" s="3261"/>
    </row>
    <row r="54" spans="1:67" s="38" customFormat="1" ht="15" customHeight="1">
      <c r="B54" s="3213"/>
      <c r="C54" s="3180"/>
      <c r="D54" s="3181"/>
      <c r="E54" s="3182"/>
      <c r="F54" s="2497"/>
      <c r="G54" s="2498"/>
      <c r="H54" s="2498"/>
      <c r="I54" s="2498"/>
      <c r="J54" s="2499"/>
      <c r="K54" s="2497"/>
      <c r="L54" s="2498"/>
      <c r="M54" s="2498"/>
      <c r="N54" s="2498"/>
      <c r="O54" s="2499"/>
      <c r="P54" s="3175"/>
      <c r="Q54" s="3180"/>
      <c r="R54" s="3181"/>
      <c r="S54" s="3182"/>
      <c r="T54" s="4125"/>
      <c r="U54" s="4125"/>
      <c r="V54" s="3333"/>
      <c r="W54" s="3334"/>
      <c r="X54" s="3344" t="s">
        <v>1154</v>
      </c>
      <c r="Y54" s="3345"/>
      <c r="Z54" s="3345"/>
      <c r="AA54" s="3346"/>
      <c r="AB54" s="3347" t="s">
        <v>1155</v>
      </c>
      <c r="AC54" s="3348"/>
      <c r="AD54" s="3347" t="s">
        <v>1156</v>
      </c>
      <c r="AE54" s="3669"/>
      <c r="AF54" s="3356" t="s">
        <v>1157</v>
      </c>
      <c r="AG54" s="2952"/>
      <c r="AH54" s="2952"/>
      <c r="AI54" s="2952"/>
      <c r="AJ54" s="2951" t="s">
        <v>1158</v>
      </c>
      <c r="AK54" s="2952"/>
      <c r="AL54" s="2952"/>
      <c r="AM54" s="2952"/>
      <c r="AN54" s="2952"/>
      <c r="AO54" s="2952"/>
      <c r="AP54" s="2952"/>
      <c r="AQ54" s="2952"/>
      <c r="AR54" s="2952"/>
      <c r="AS54" s="2952"/>
      <c r="AT54" s="2952"/>
      <c r="AU54" s="2952"/>
      <c r="AV54" s="2952"/>
      <c r="AW54" s="2952"/>
      <c r="AX54" s="2952"/>
      <c r="AY54" s="2952"/>
      <c r="AZ54" s="2952"/>
      <c r="BA54" s="2952"/>
      <c r="BB54" s="1861" t="s">
        <v>112</v>
      </c>
      <c r="BC54" s="1862"/>
      <c r="BD54" s="3172"/>
      <c r="BE54" s="4012" t="s">
        <v>1159</v>
      </c>
      <c r="BF54" s="4013"/>
      <c r="BG54" s="3257"/>
      <c r="BH54" s="3227" t="s">
        <v>1424</v>
      </c>
      <c r="BI54" s="3228"/>
      <c r="BJ54" s="3228"/>
      <c r="BK54" s="3228"/>
      <c r="BL54" s="3228"/>
      <c r="BM54" s="3228"/>
      <c r="BN54" s="3228"/>
      <c r="BO54" s="3229"/>
    </row>
    <row r="55" spans="1:67" s="38" customFormat="1" ht="15" customHeight="1">
      <c r="B55" s="3213"/>
      <c r="C55" s="3180"/>
      <c r="D55" s="3181"/>
      <c r="E55" s="3182"/>
      <c r="F55" s="3262" t="s">
        <v>1160</v>
      </c>
      <c r="G55" s="3263"/>
      <c r="H55" s="3263"/>
      <c r="I55" s="4019" t="s">
        <v>1161</v>
      </c>
      <c r="J55" s="4020"/>
      <c r="K55" s="2497"/>
      <c r="L55" s="2498"/>
      <c r="M55" s="2498"/>
      <c r="N55" s="2498"/>
      <c r="O55" s="2499"/>
      <c r="P55" s="3175"/>
      <c r="Q55" s="3262" t="s">
        <v>1172</v>
      </c>
      <c r="R55" s="3263"/>
      <c r="S55" s="3264"/>
      <c r="T55" s="4125"/>
      <c r="U55" s="4125"/>
      <c r="V55" s="3333"/>
      <c r="W55" s="3334"/>
      <c r="X55" s="3198" t="s">
        <v>1226</v>
      </c>
      <c r="Y55" s="3200"/>
      <c r="Z55" s="3198" t="s">
        <v>1163</v>
      </c>
      <c r="AA55" s="3200"/>
      <c r="AB55" s="3349"/>
      <c r="AC55" s="3350"/>
      <c r="AD55" s="3349"/>
      <c r="AE55" s="3670"/>
      <c r="AF55" s="3244" t="s">
        <v>1164</v>
      </c>
      <c r="AG55" s="2496"/>
      <c r="AH55" s="3198" t="s">
        <v>1241</v>
      </c>
      <c r="AI55" s="2496"/>
      <c r="AJ55" s="3246" t="s">
        <v>1166</v>
      </c>
      <c r="AK55" s="3247"/>
      <c r="AL55" s="2908"/>
      <c r="AM55" s="3246" t="s">
        <v>1167</v>
      </c>
      <c r="AN55" s="3247"/>
      <c r="AO55" s="2908"/>
      <c r="AP55" s="3820" t="s">
        <v>1168</v>
      </c>
      <c r="AQ55" s="3821"/>
      <c r="AR55" s="3822"/>
      <c r="AS55" s="3820" t="s">
        <v>1169</v>
      </c>
      <c r="AT55" s="3821"/>
      <c r="AU55" s="3822"/>
      <c r="AV55" s="3820" t="s">
        <v>1170</v>
      </c>
      <c r="AW55" s="3821"/>
      <c r="AX55" s="3822"/>
      <c r="AY55" s="3198" t="s">
        <v>1171</v>
      </c>
      <c r="AZ55" s="3199"/>
      <c r="BA55" s="3199"/>
      <c r="BB55" s="1851"/>
      <c r="BC55" s="1852"/>
      <c r="BD55" s="3173"/>
      <c r="BE55" s="4014"/>
      <c r="BF55" s="4015"/>
      <c r="BG55" s="3257"/>
      <c r="BH55" s="3230"/>
      <c r="BI55" s="3231"/>
      <c r="BJ55" s="3231"/>
      <c r="BK55" s="3231"/>
      <c r="BL55" s="3231"/>
      <c r="BM55" s="3231"/>
      <c r="BN55" s="3231"/>
      <c r="BO55" s="3232"/>
    </row>
    <row r="56" spans="1:67" s="38" customFormat="1" ht="15" customHeight="1">
      <c r="B56" s="3213"/>
      <c r="C56" s="3180"/>
      <c r="D56" s="3181"/>
      <c r="E56" s="3182"/>
      <c r="F56" s="3180"/>
      <c r="G56" s="3181"/>
      <c r="H56" s="3181"/>
      <c r="I56" s="4021"/>
      <c r="J56" s="4022"/>
      <c r="K56" s="2497"/>
      <c r="L56" s="2498"/>
      <c r="M56" s="2498"/>
      <c r="N56" s="2498"/>
      <c r="O56" s="2499"/>
      <c r="P56" s="3175"/>
      <c r="Q56" s="3180"/>
      <c r="R56" s="3181"/>
      <c r="S56" s="3182"/>
      <c r="T56" s="4125"/>
      <c r="U56" s="4125"/>
      <c r="V56" s="3333"/>
      <c r="W56" s="3334"/>
      <c r="X56" s="3180"/>
      <c r="Y56" s="3182"/>
      <c r="Z56" s="3180"/>
      <c r="AA56" s="3182"/>
      <c r="AB56" s="3349"/>
      <c r="AC56" s="3350"/>
      <c r="AD56" s="3349"/>
      <c r="AE56" s="3670"/>
      <c r="AF56" s="4025"/>
      <c r="AG56" s="4003"/>
      <c r="AH56" s="4001"/>
      <c r="AI56" s="4003"/>
      <c r="AJ56" s="3265" t="s">
        <v>1173</v>
      </c>
      <c r="AK56" s="2335"/>
      <c r="AL56" s="3266"/>
      <c r="AM56" s="3265" t="s">
        <v>1174</v>
      </c>
      <c r="AN56" s="2335"/>
      <c r="AO56" s="3266"/>
      <c r="AP56" s="3267" t="s">
        <v>1175</v>
      </c>
      <c r="AQ56" s="3268"/>
      <c r="AR56" s="3269"/>
      <c r="AS56" s="3267" t="s">
        <v>1176</v>
      </c>
      <c r="AT56" s="3268"/>
      <c r="AU56" s="3269"/>
      <c r="AV56" s="3267" t="s">
        <v>1177</v>
      </c>
      <c r="AW56" s="3268"/>
      <c r="AX56" s="3269"/>
      <c r="AY56" s="3180"/>
      <c r="AZ56" s="3181"/>
      <c r="BA56" s="3181"/>
      <c r="BB56" s="1851"/>
      <c r="BC56" s="1852"/>
      <c r="BD56" s="3173"/>
      <c r="BE56" s="4014" t="s">
        <v>1178</v>
      </c>
      <c r="BF56" s="4015"/>
      <c r="BG56" s="3257"/>
      <c r="BH56" s="3230"/>
      <c r="BI56" s="3231"/>
      <c r="BJ56" s="3231"/>
      <c r="BK56" s="3231"/>
      <c r="BL56" s="3231"/>
      <c r="BM56" s="3231"/>
      <c r="BN56" s="3231"/>
      <c r="BO56" s="3232"/>
    </row>
    <row r="57" spans="1:67" s="38" customFormat="1" ht="15" customHeight="1" thickBot="1">
      <c r="B57" s="3214"/>
      <c r="C57" s="3215"/>
      <c r="D57" s="3216"/>
      <c r="E57" s="3217"/>
      <c r="F57" s="3215"/>
      <c r="G57" s="3216"/>
      <c r="H57" s="3216"/>
      <c r="I57" s="4023"/>
      <c r="J57" s="4024"/>
      <c r="K57" s="2948"/>
      <c r="L57" s="2949"/>
      <c r="M57" s="2949"/>
      <c r="N57" s="2949"/>
      <c r="O57" s="2950"/>
      <c r="P57" s="3176"/>
      <c r="Q57" s="3215"/>
      <c r="R57" s="3216"/>
      <c r="S57" s="3217"/>
      <c r="T57" s="4126"/>
      <c r="U57" s="4126"/>
      <c r="V57" s="3335"/>
      <c r="W57" s="3336"/>
      <c r="X57" s="3215"/>
      <c r="Y57" s="3217"/>
      <c r="Z57" s="3215"/>
      <c r="AA57" s="3217"/>
      <c r="AB57" s="3351"/>
      <c r="AC57" s="3352"/>
      <c r="AD57" s="3351"/>
      <c r="AE57" s="3671"/>
      <c r="AF57" s="4033" t="s">
        <v>1242</v>
      </c>
      <c r="AG57" s="4034"/>
      <c r="AH57" s="4034" t="s">
        <v>1242</v>
      </c>
      <c r="AI57" s="4034"/>
      <c r="AJ57" s="3358"/>
      <c r="AK57" s="3359"/>
      <c r="AL57" s="3360"/>
      <c r="AM57" s="3358" t="s">
        <v>1180</v>
      </c>
      <c r="AN57" s="3359"/>
      <c r="AO57" s="3360"/>
      <c r="AP57" s="3186" t="s">
        <v>1181</v>
      </c>
      <c r="AQ57" s="3187"/>
      <c r="AR57" s="3188"/>
      <c r="AS57" s="3186" t="s">
        <v>1182</v>
      </c>
      <c r="AT57" s="3187"/>
      <c r="AU57" s="3188"/>
      <c r="AV57" s="3186" t="s">
        <v>1183</v>
      </c>
      <c r="AW57" s="3187"/>
      <c r="AX57" s="3188"/>
      <c r="AY57" s="2948" t="s">
        <v>26</v>
      </c>
      <c r="AZ57" s="2949"/>
      <c r="BA57" s="2950"/>
      <c r="BB57" s="3192" t="s">
        <v>1184</v>
      </c>
      <c r="BC57" s="3193"/>
      <c r="BD57" s="3194"/>
      <c r="BE57" s="4031"/>
      <c r="BF57" s="4032"/>
      <c r="BG57" s="3258"/>
      <c r="BH57" s="3233"/>
      <c r="BI57" s="3234"/>
      <c r="BJ57" s="3234"/>
      <c r="BK57" s="3234"/>
      <c r="BL57" s="3234"/>
      <c r="BM57" s="3234"/>
      <c r="BN57" s="3234"/>
      <c r="BO57" s="3235"/>
    </row>
    <row r="58" spans="1:67" s="38" customFormat="1" ht="12" customHeight="1" thickTop="1">
      <c r="A58" s="3407" t="str">
        <f>IF(F58="","","○")</f>
        <v/>
      </c>
      <c r="B58" s="3408">
        <v>9</v>
      </c>
      <c r="C58" s="4048"/>
      <c r="D58" s="4049"/>
      <c r="E58" s="4050"/>
      <c r="F58" s="3414"/>
      <c r="G58" s="3415"/>
      <c r="H58" s="3415"/>
      <c r="I58" s="3415"/>
      <c r="J58" s="3416"/>
      <c r="K58" s="3426"/>
      <c r="L58" s="3427"/>
      <c r="M58" s="3427"/>
      <c r="N58" s="3427"/>
      <c r="O58" s="3428"/>
      <c r="P58" s="3435"/>
      <c r="Q58" s="3198"/>
      <c r="R58" s="3199"/>
      <c r="S58" s="3200"/>
      <c r="T58" s="3674"/>
      <c r="U58" s="3674"/>
      <c r="V58" s="3529"/>
      <c r="W58" s="3530"/>
      <c r="X58" s="3535"/>
      <c r="Y58" s="3564"/>
      <c r="Z58" s="3539"/>
      <c r="AA58" s="3541" t="s">
        <v>76</v>
      </c>
      <c r="AB58" s="3543"/>
      <c r="AC58" s="3541" t="s">
        <v>76</v>
      </c>
      <c r="AD58" s="2494"/>
      <c r="AE58" s="3541" t="s">
        <v>76</v>
      </c>
      <c r="AF58" s="4075"/>
      <c r="AG58" s="4072"/>
      <c r="AH58" s="4071"/>
      <c r="AI58" s="4072"/>
      <c r="AJ58" s="3776"/>
      <c r="AK58" s="3247"/>
      <c r="AL58" s="2908"/>
      <c r="AM58" s="3246"/>
      <c r="AN58" s="3247"/>
      <c r="AO58" s="2908"/>
      <c r="AP58" s="3780"/>
      <c r="AQ58" s="3781"/>
      <c r="AR58" s="3782"/>
      <c r="AS58" s="3780"/>
      <c r="AT58" s="3781"/>
      <c r="AU58" s="3782"/>
      <c r="AV58" s="3780"/>
      <c r="AW58" s="3781"/>
      <c r="AX58" s="3782"/>
      <c r="AY58" s="3764">
        <f>SUM(AJ58:AX60)</f>
        <v>0</v>
      </c>
      <c r="AZ58" s="3765"/>
      <c r="BA58" s="3783"/>
      <c r="BB58" s="3916">
        <f>AH58+AY58</f>
        <v>0</v>
      </c>
      <c r="BC58" s="3917"/>
      <c r="BD58" s="3918"/>
      <c r="BE58" s="4064"/>
      <c r="BF58" s="4065"/>
      <c r="BG58" s="3364"/>
      <c r="BH58" s="4068"/>
      <c r="BI58" s="4069"/>
      <c r="BJ58" s="4069"/>
      <c r="BK58" s="4069"/>
      <c r="BL58" s="4069"/>
      <c r="BM58" s="4069"/>
      <c r="BN58" s="4069"/>
      <c r="BO58" s="4070"/>
    </row>
    <row r="59" spans="1:67" s="38" customFormat="1" ht="12" customHeight="1">
      <c r="A59" s="3407"/>
      <c r="B59" s="3409"/>
      <c r="C59" s="3414"/>
      <c r="D59" s="3415"/>
      <c r="E59" s="3416"/>
      <c r="F59" s="4051"/>
      <c r="G59" s="4052"/>
      <c r="H59" s="4052"/>
      <c r="I59" s="4052"/>
      <c r="J59" s="4053"/>
      <c r="K59" s="3429"/>
      <c r="L59" s="3430"/>
      <c r="M59" s="3430"/>
      <c r="N59" s="3430"/>
      <c r="O59" s="3431"/>
      <c r="P59" s="3436"/>
      <c r="Q59" s="3180"/>
      <c r="R59" s="3181"/>
      <c r="S59" s="3182"/>
      <c r="T59" s="3439"/>
      <c r="U59" s="3439"/>
      <c r="V59" s="3531"/>
      <c r="W59" s="3532"/>
      <c r="X59" s="3537"/>
      <c r="Y59" s="3565"/>
      <c r="Z59" s="3540"/>
      <c r="AA59" s="3542"/>
      <c r="AB59" s="3544"/>
      <c r="AC59" s="3542"/>
      <c r="AD59" s="2497"/>
      <c r="AE59" s="3542"/>
      <c r="AF59" s="4076"/>
      <c r="AG59" s="4074"/>
      <c r="AH59" s="4073"/>
      <c r="AI59" s="4074"/>
      <c r="AJ59" s="3265"/>
      <c r="AK59" s="2335"/>
      <c r="AL59" s="3266"/>
      <c r="AM59" s="3265"/>
      <c r="AN59" s="2335"/>
      <c r="AO59" s="3266"/>
      <c r="AP59" s="3777"/>
      <c r="AQ59" s="3778"/>
      <c r="AR59" s="3779"/>
      <c r="AS59" s="3777"/>
      <c r="AT59" s="3778"/>
      <c r="AU59" s="3779"/>
      <c r="AV59" s="3777"/>
      <c r="AW59" s="3778"/>
      <c r="AX59" s="3779"/>
      <c r="AY59" s="3784"/>
      <c r="AZ59" s="3785"/>
      <c r="BA59" s="3786"/>
      <c r="BB59" s="3919"/>
      <c r="BC59" s="3920"/>
      <c r="BD59" s="3921"/>
      <c r="BE59" s="4066"/>
      <c r="BF59" s="4067"/>
      <c r="BG59" s="3365"/>
      <c r="BH59" s="4056"/>
      <c r="BI59" s="4057"/>
      <c r="BJ59" s="4057"/>
      <c r="BK59" s="4057"/>
      <c r="BL59" s="4057"/>
      <c r="BM59" s="4057"/>
      <c r="BN59" s="4057"/>
      <c r="BO59" s="4058"/>
    </row>
    <row r="60" spans="1:67" s="38" customFormat="1" ht="12" customHeight="1">
      <c r="A60" s="3407"/>
      <c r="B60" s="3410"/>
      <c r="C60" s="3417"/>
      <c r="D60" s="3418"/>
      <c r="E60" s="3419"/>
      <c r="F60" s="4059"/>
      <c r="G60" s="4060"/>
      <c r="H60" s="4061"/>
      <c r="I60" s="4082"/>
      <c r="J60" s="4083"/>
      <c r="K60" s="3432"/>
      <c r="L60" s="3433"/>
      <c r="M60" s="3433"/>
      <c r="N60" s="3433"/>
      <c r="O60" s="3434"/>
      <c r="P60" s="3437"/>
      <c r="Q60" s="3301"/>
      <c r="R60" s="3302"/>
      <c r="S60" s="3303"/>
      <c r="T60" s="3549"/>
      <c r="U60" s="3549"/>
      <c r="V60" s="3553"/>
      <c r="W60" s="3554"/>
      <c r="X60" s="3550"/>
      <c r="Y60" s="3551"/>
      <c r="Z60" s="930"/>
      <c r="AA60" s="931" t="s">
        <v>21</v>
      </c>
      <c r="AB60" s="932"/>
      <c r="AC60" s="931" t="s">
        <v>21</v>
      </c>
      <c r="AD60" s="932"/>
      <c r="AE60" s="931" t="s">
        <v>21</v>
      </c>
      <c r="AF60" s="1030"/>
      <c r="AG60" s="1031"/>
      <c r="AH60" s="1032"/>
      <c r="AI60" s="1033"/>
      <c r="AJ60" s="3301"/>
      <c r="AK60" s="3302"/>
      <c r="AL60" s="3303"/>
      <c r="AM60" s="3301"/>
      <c r="AN60" s="3302"/>
      <c r="AO60" s="3303"/>
      <c r="AP60" s="3789"/>
      <c r="AQ60" s="3790"/>
      <c r="AR60" s="3791"/>
      <c r="AS60" s="3789"/>
      <c r="AT60" s="3790"/>
      <c r="AU60" s="3791"/>
      <c r="AV60" s="3789"/>
      <c r="AW60" s="3790"/>
      <c r="AX60" s="3791"/>
      <c r="AY60" s="3767"/>
      <c r="AZ60" s="3768"/>
      <c r="BA60" s="3787"/>
      <c r="BB60" s="3922"/>
      <c r="BC60" s="3923"/>
      <c r="BD60" s="3924"/>
      <c r="BE60" s="4077"/>
      <c r="BF60" s="4078"/>
      <c r="BG60" s="3366"/>
      <c r="BH60" s="4079"/>
      <c r="BI60" s="4080"/>
      <c r="BJ60" s="4080"/>
      <c r="BK60" s="4080"/>
      <c r="BL60" s="4080"/>
      <c r="BM60" s="4080"/>
      <c r="BN60" s="4080"/>
      <c r="BO60" s="4081"/>
    </row>
    <row r="61" spans="1:67" s="38" customFormat="1" ht="12" customHeight="1">
      <c r="A61" s="3407" t="str">
        <f>IF(F61="","","○")</f>
        <v/>
      </c>
      <c r="B61" s="3408">
        <v>10</v>
      </c>
      <c r="C61" s="4048"/>
      <c r="D61" s="4049"/>
      <c r="E61" s="4050"/>
      <c r="F61" s="3414"/>
      <c r="G61" s="3415"/>
      <c r="H61" s="3415"/>
      <c r="I61" s="3415"/>
      <c r="J61" s="3416"/>
      <c r="K61" s="3426"/>
      <c r="L61" s="3427"/>
      <c r="M61" s="3427"/>
      <c r="N61" s="3427"/>
      <c r="O61" s="3428"/>
      <c r="P61" s="3435"/>
      <c r="Q61" s="3198"/>
      <c r="R61" s="3199"/>
      <c r="S61" s="3200"/>
      <c r="T61" s="3439"/>
      <c r="U61" s="3439"/>
      <c r="V61" s="3529"/>
      <c r="W61" s="3530"/>
      <c r="X61" s="3535"/>
      <c r="Y61" s="3564"/>
      <c r="Z61" s="3539"/>
      <c r="AA61" s="3541" t="s">
        <v>76</v>
      </c>
      <c r="AB61" s="3543"/>
      <c r="AC61" s="3541" t="s">
        <v>76</v>
      </c>
      <c r="AD61" s="2494"/>
      <c r="AE61" s="3541" t="s">
        <v>76</v>
      </c>
      <c r="AF61" s="4075"/>
      <c r="AG61" s="4072"/>
      <c r="AH61" s="4071"/>
      <c r="AI61" s="4072"/>
      <c r="AJ61" s="3776"/>
      <c r="AK61" s="3247"/>
      <c r="AL61" s="2908"/>
      <c r="AM61" s="3246"/>
      <c r="AN61" s="3247"/>
      <c r="AO61" s="2908"/>
      <c r="AP61" s="3780"/>
      <c r="AQ61" s="3781"/>
      <c r="AR61" s="3782"/>
      <c r="AS61" s="3780"/>
      <c r="AT61" s="3781"/>
      <c r="AU61" s="3782"/>
      <c r="AV61" s="3780"/>
      <c r="AW61" s="3781"/>
      <c r="AX61" s="3782"/>
      <c r="AY61" s="3764">
        <f>SUM(AJ61:AX63)</f>
        <v>0</v>
      </c>
      <c r="AZ61" s="3765"/>
      <c r="BA61" s="3783"/>
      <c r="BB61" s="3764">
        <f t="shared" ref="BB61" si="7">AH61+AY61</f>
        <v>0</v>
      </c>
      <c r="BC61" s="3765"/>
      <c r="BD61" s="3766"/>
      <c r="BE61" s="4064"/>
      <c r="BF61" s="4065"/>
      <c r="BG61" s="3364"/>
      <c r="BH61" s="4068"/>
      <c r="BI61" s="4069"/>
      <c r="BJ61" s="4069"/>
      <c r="BK61" s="4069"/>
      <c r="BL61" s="4069"/>
      <c r="BM61" s="4069"/>
      <c r="BN61" s="4069"/>
      <c r="BO61" s="4070"/>
    </row>
    <row r="62" spans="1:67" s="38" customFormat="1" ht="12" customHeight="1">
      <c r="A62" s="3407"/>
      <c r="B62" s="3409"/>
      <c r="C62" s="3414"/>
      <c r="D62" s="3415"/>
      <c r="E62" s="3416"/>
      <c r="F62" s="4051"/>
      <c r="G62" s="4052"/>
      <c r="H62" s="4052"/>
      <c r="I62" s="4052"/>
      <c r="J62" s="4053"/>
      <c r="K62" s="3429"/>
      <c r="L62" s="3430"/>
      <c r="M62" s="3430"/>
      <c r="N62" s="3430"/>
      <c r="O62" s="3431"/>
      <c r="P62" s="3436"/>
      <c r="Q62" s="3180"/>
      <c r="R62" s="3181"/>
      <c r="S62" s="3182"/>
      <c r="T62" s="3439"/>
      <c r="U62" s="3439"/>
      <c r="V62" s="3531"/>
      <c r="W62" s="3532"/>
      <c r="X62" s="3537"/>
      <c r="Y62" s="3565"/>
      <c r="Z62" s="3540"/>
      <c r="AA62" s="3542"/>
      <c r="AB62" s="3544"/>
      <c r="AC62" s="3542"/>
      <c r="AD62" s="2497"/>
      <c r="AE62" s="3542"/>
      <c r="AF62" s="4076"/>
      <c r="AG62" s="4074"/>
      <c r="AH62" s="4073"/>
      <c r="AI62" s="4074"/>
      <c r="AJ62" s="3265"/>
      <c r="AK62" s="2335"/>
      <c r="AL62" s="3266"/>
      <c r="AM62" s="3265"/>
      <c r="AN62" s="2335"/>
      <c r="AO62" s="3266"/>
      <c r="AP62" s="3777"/>
      <c r="AQ62" s="3778"/>
      <c r="AR62" s="3779"/>
      <c r="AS62" s="3777"/>
      <c r="AT62" s="3778"/>
      <c r="AU62" s="3779"/>
      <c r="AV62" s="3777"/>
      <c r="AW62" s="3778"/>
      <c r="AX62" s="3779"/>
      <c r="AY62" s="3784"/>
      <c r="AZ62" s="3785"/>
      <c r="BA62" s="3786"/>
      <c r="BB62" s="3784"/>
      <c r="BC62" s="3785"/>
      <c r="BD62" s="3788"/>
      <c r="BE62" s="4066"/>
      <c r="BF62" s="4067"/>
      <c r="BG62" s="3365"/>
      <c r="BH62" s="4056"/>
      <c r="BI62" s="4057"/>
      <c r="BJ62" s="4057"/>
      <c r="BK62" s="4057"/>
      <c r="BL62" s="4057"/>
      <c r="BM62" s="4057"/>
      <c r="BN62" s="4057"/>
      <c r="BO62" s="4058"/>
    </row>
    <row r="63" spans="1:67" s="38" customFormat="1" ht="12" customHeight="1">
      <c r="A63" s="3407"/>
      <c r="B63" s="3410"/>
      <c r="C63" s="3417"/>
      <c r="D63" s="3418"/>
      <c r="E63" s="3419"/>
      <c r="F63" s="4059"/>
      <c r="G63" s="4060"/>
      <c r="H63" s="4061"/>
      <c r="I63" s="4082"/>
      <c r="J63" s="4083"/>
      <c r="K63" s="3432"/>
      <c r="L63" s="3433"/>
      <c r="M63" s="3433"/>
      <c r="N63" s="3433"/>
      <c r="O63" s="3434"/>
      <c r="P63" s="3437"/>
      <c r="Q63" s="3301"/>
      <c r="R63" s="3302"/>
      <c r="S63" s="3303"/>
      <c r="T63" s="3439"/>
      <c r="U63" s="3439"/>
      <c r="V63" s="3553"/>
      <c r="W63" s="3554"/>
      <c r="X63" s="3550"/>
      <c r="Y63" s="3551"/>
      <c r="Z63" s="930"/>
      <c r="AA63" s="931" t="s">
        <v>21</v>
      </c>
      <c r="AB63" s="932"/>
      <c r="AC63" s="931" t="s">
        <v>21</v>
      </c>
      <c r="AD63" s="932"/>
      <c r="AE63" s="931" t="s">
        <v>21</v>
      </c>
      <c r="AF63" s="1030"/>
      <c r="AG63" s="1031"/>
      <c r="AH63" s="1032"/>
      <c r="AI63" s="1033"/>
      <c r="AJ63" s="3301"/>
      <c r="AK63" s="3302"/>
      <c r="AL63" s="3303"/>
      <c r="AM63" s="3301"/>
      <c r="AN63" s="3302"/>
      <c r="AO63" s="3303"/>
      <c r="AP63" s="3789"/>
      <c r="AQ63" s="3790"/>
      <c r="AR63" s="3791"/>
      <c r="AS63" s="3789"/>
      <c r="AT63" s="3790"/>
      <c r="AU63" s="3791"/>
      <c r="AV63" s="3789"/>
      <c r="AW63" s="3790"/>
      <c r="AX63" s="3791"/>
      <c r="AY63" s="3767"/>
      <c r="AZ63" s="3768"/>
      <c r="BA63" s="3787"/>
      <c r="BB63" s="3767"/>
      <c r="BC63" s="3768"/>
      <c r="BD63" s="3769"/>
      <c r="BE63" s="4077"/>
      <c r="BF63" s="4078"/>
      <c r="BG63" s="3366"/>
      <c r="BH63" s="4079"/>
      <c r="BI63" s="4080"/>
      <c r="BJ63" s="4080"/>
      <c r="BK63" s="4080"/>
      <c r="BL63" s="4080"/>
      <c r="BM63" s="4080"/>
      <c r="BN63" s="4080"/>
      <c r="BO63" s="4081"/>
    </row>
    <row r="64" spans="1:67" s="38" customFormat="1" ht="12" customHeight="1">
      <c r="A64" s="3407" t="str">
        <f>IF(F64="","","○")</f>
        <v/>
      </c>
      <c r="B64" s="3408">
        <v>11</v>
      </c>
      <c r="C64" s="4048"/>
      <c r="D64" s="4049"/>
      <c r="E64" s="4050"/>
      <c r="F64" s="3414"/>
      <c r="G64" s="3415"/>
      <c r="H64" s="3415"/>
      <c r="I64" s="3415"/>
      <c r="J64" s="3416"/>
      <c r="K64" s="3426"/>
      <c r="L64" s="3427"/>
      <c r="M64" s="3427"/>
      <c r="N64" s="3427"/>
      <c r="O64" s="3428"/>
      <c r="P64" s="3435"/>
      <c r="Q64" s="3198"/>
      <c r="R64" s="3199"/>
      <c r="S64" s="3200"/>
      <c r="T64" s="3438"/>
      <c r="U64" s="3438"/>
      <c r="V64" s="3529"/>
      <c r="W64" s="3530"/>
      <c r="X64" s="3535"/>
      <c r="Y64" s="3564"/>
      <c r="Z64" s="3539"/>
      <c r="AA64" s="3541" t="s">
        <v>76</v>
      </c>
      <c r="AB64" s="3543"/>
      <c r="AC64" s="3541" t="s">
        <v>76</v>
      </c>
      <c r="AD64" s="2494"/>
      <c r="AE64" s="3541" t="s">
        <v>76</v>
      </c>
      <c r="AF64" s="4075"/>
      <c r="AG64" s="4072"/>
      <c r="AH64" s="4071"/>
      <c r="AI64" s="4072"/>
      <c r="AJ64" s="3776"/>
      <c r="AK64" s="3247"/>
      <c r="AL64" s="2908"/>
      <c r="AM64" s="3246"/>
      <c r="AN64" s="3247"/>
      <c r="AO64" s="2908"/>
      <c r="AP64" s="3780"/>
      <c r="AQ64" s="3781"/>
      <c r="AR64" s="3782"/>
      <c r="AS64" s="3780"/>
      <c r="AT64" s="3781"/>
      <c r="AU64" s="3782"/>
      <c r="AV64" s="3780"/>
      <c r="AW64" s="3781"/>
      <c r="AX64" s="3782"/>
      <c r="AY64" s="3764">
        <f>SUM(AJ64:AX66)</f>
        <v>0</v>
      </c>
      <c r="AZ64" s="3765"/>
      <c r="BA64" s="3783"/>
      <c r="BB64" s="3764">
        <f t="shared" ref="BB64" si="8">AH64+AY64</f>
        <v>0</v>
      </c>
      <c r="BC64" s="3765"/>
      <c r="BD64" s="3766"/>
      <c r="BE64" s="4064"/>
      <c r="BF64" s="4065"/>
      <c r="BG64" s="3364"/>
      <c r="BH64" s="4068"/>
      <c r="BI64" s="4069"/>
      <c r="BJ64" s="4069"/>
      <c r="BK64" s="4069"/>
      <c r="BL64" s="4069"/>
      <c r="BM64" s="4069"/>
      <c r="BN64" s="4069"/>
      <c r="BO64" s="4070"/>
    </row>
    <row r="65" spans="1:67" s="38" customFormat="1" ht="12" customHeight="1">
      <c r="A65" s="3407"/>
      <c r="B65" s="3409"/>
      <c r="C65" s="3414"/>
      <c r="D65" s="3415"/>
      <c r="E65" s="3416"/>
      <c r="F65" s="4051"/>
      <c r="G65" s="4052"/>
      <c r="H65" s="4052"/>
      <c r="I65" s="4052"/>
      <c r="J65" s="4053"/>
      <c r="K65" s="3429"/>
      <c r="L65" s="3430"/>
      <c r="M65" s="3430"/>
      <c r="N65" s="3430"/>
      <c r="O65" s="3431"/>
      <c r="P65" s="3436"/>
      <c r="Q65" s="3180"/>
      <c r="R65" s="3181"/>
      <c r="S65" s="3182"/>
      <c r="T65" s="3439"/>
      <c r="U65" s="3439"/>
      <c r="V65" s="3531"/>
      <c r="W65" s="3532"/>
      <c r="X65" s="3537"/>
      <c r="Y65" s="3565"/>
      <c r="Z65" s="3540"/>
      <c r="AA65" s="3542"/>
      <c r="AB65" s="3544"/>
      <c r="AC65" s="3542"/>
      <c r="AD65" s="2497"/>
      <c r="AE65" s="3542"/>
      <c r="AF65" s="4076"/>
      <c r="AG65" s="4074"/>
      <c r="AH65" s="4073"/>
      <c r="AI65" s="4074"/>
      <c r="AJ65" s="3265"/>
      <c r="AK65" s="2335"/>
      <c r="AL65" s="3266"/>
      <c r="AM65" s="3265"/>
      <c r="AN65" s="2335"/>
      <c r="AO65" s="3266"/>
      <c r="AP65" s="3777"/>
      <c r="AQ65" s="3778"/>
      <c r="AR65" s="3779"/>
      <c r="AS65" s="3777"/>
      <c r="AT65" s="3778"/>
      <c r="AU65" s="3779"/>
      <c r="AV65" s="3777"/>
      <c r="AW65" s="3778"/>
      <c r="AX65" s="3779"/>
      <c r="AY65" s="3784"/>
      <c r="AZ65" s="3785"/>
      <c r="BA65" s="3786"/>
      <c r="BB65" s="3784"/>
      <c r="BC65" s="3785"/>
      <c r="BD65" s="3788"/>
      <c r="BE65" s="4066"/>
      <c r="BF65" s="4067"/>
      <c r="BG65" s="3365"/>
      <c r="BH65" s="4056"/>
      <c r="BI65" s="4057"/>
      <c r="BJ65" s="4057"/>
      <c r="BK65" s="4057"/>
      <c r="BL65" s="4057"/>
      <c r="BM65" s="4057"/>
      <c r="BN65" s="4057"/>
      <c r="BO65" s="4058"/>
    </row>
    <row r="66" spans="1:67" s="38" customFormat="1" ht="12" customHeight="1">
      <c r="A66" s="3407"/>
      <c r="B66" s="3410"/>
      <c r="C66" s="3417"/>
      <c r="D66" s="3418"/>
      <c r="E66" s="3419"/>
      <c r="F66" s="4059"/>
      <c r="G66" s="4060"/>
      <c r="H66" s="4061"/>
      <c r="I66" s="4082"/>
      <c r="J66" s="4083"/>
      <c r="K66" s="3432"/>
      <c r="L66" s="3433"/>
      <c r="M66" s="3433"/>
      <c r="N66" s="3433"/>
      <c r="O66" s="3434"/>
      <c r="P66" s="3437"/>
      <c r="Q66" s="3301"/>
      <c r="R66" s="3302"/>
      <c r="S66" s="3303"/>
      <c r="T66" s="3549"/>
      <c r="U66" s="3549"/>
      <c r="V66" s="3553"/>
      <c r="W66" s="3554"/>
      <c r="X66" s="3550"/>
      <c r="Y66" s="3551"/>
      <c r="Z66" s="930"/>
      <c r="AA66" s="931" t="s">
        <v>21</v>
      </c>
      <c r="AB66" s="932"/>
      <c r="AC66" s="931" t="s">
        <v>21</v>
      </c>
      <c r="AD66" s="932"/>
      <c r="AE66" s="931" t="s">
        <v>21</v>
      </c>
      <c r="AF66" s="1030"/>
      <c r="AG66" s="1031"/>
      <c r="AH66" s="1032"/>
      <c r="AI66" s="1033"/>
      <c r="AJ66" s="3301"/>
      <c r="AK66" s="3302"/>
      <c r="AL66" s="3303"/>
      <c r="AM66" s="3301"/>
      <c r="AN66" s="3302"/>
      <c r="AO66" s="3303"/>
      <c r="AP66" s="3789"/>
      <c r="AQ66" s="3790"/>
      <c r="AR66" s="3791"/>
      <c r="AS66" s="3789"/>
      <c r="AT66" s="3790"/>
      <c r="AU66" s="3791"/>
      <c r="AV66" s="3789"/>
      <c r="AW66" s="3790"/>
      <c r="AX66" s="3791"/>
      <c r="AY66" s="3767"/>
      <c r="AZ66" s="3768"/>
      <c r="BA66" s="3787"/>
      <c r="BB66" s="3767"/>
      <c r="BC66" s="3768"/>
      <c r="BD66" s="3769"/>
      <c r="BE66" s="4077"/>
      <c r="BF66" s="4078"/>
      <c r="BG66" s="3366"/>
      <c r="BH66" s="4079"/>
      <c r="BI66" s="4080"/>
      <c r="BJ66" s="4080"/>
      <c r="BK66" s="4080"/>
      <c r="BL66" s="4080"/>
      <c r="BM66" s="4080"/>
      <c r="BN66" s="4080"/>
      <c r="BO66" s="4081"/>
    </row>
    <row r="67" spans="1:67" s="38" customFormat="1" ht="12" customHeight="1">
      <c r="A67" s="3407" t="str">
        <f>IF(F67="","","○")</f>
        <v/>
      </c>
      <c r="B67" s="3408">
        <v>12</v>
      </c>
      <c r="C67" s="4048"/>
      <c r="D67" s="4049"/>
      <c r="E67" s="4050"/>
      <c r="F67" s="3414"/>
      <c r="G67" s="3415"/>
      <c r="H67" s="3415"/>
      <c r="I67" s="3415"/>
      <c r="J67" s="3416"/>
      <c r="K67" s="3426"/>
      <c r="L67" s="3427"/>
      <c r="M67" s="3427"/>
      <c r="N67" s="3427"/>
      <c r="O67" s="3428"/>
      <c r="P67" s="3435"/>
      <c r="Q67" s="3198"/>
      <c r="R67" s="3199"/>
      <c r="S67" s="3200"/>
      <c r="T67" s="3439"/>
      <c r="U67" s="3439"/>
      <c r="V67" s="3529"/>
      <c r="W67" s="3530"/>
      <c r="X67" s="3535"/>
      <c r="Y67" s="3564"/>
      <c r="Z67" s="3539"/>
      <c r="AA67" s="3541" t="s">
        <v>76</v>
      </c>
      <c r="AB67" s="3543"/>
      <c r="AC67" s="3541" t="s">
        <v>76</v>
      </c>
      <c r="AD67" s="2494"/>
      <c r="AE67" s="3541" t="s">
        <v>76</v>
      </c>
      <c r="AF67" s="4075"/>
      <c r="AG67" s="4072"/>
      <c r="AH67" s="4071"/>
      <c r="AI67" s="4072"/>
      <c r="AJ67" s="3776"/>
      <c r="AK67" s="3247"/>
      <c r="AL67" s="2908"/>
      <c r="AM67" s="3246"/>
      <c r="AN67" s="3247"/>
      <c r="AO67" s="2908"/>
      <c r="AP67" s="3780"/>
      <c r="AQ67" s="3781"/>
      <c r="AR67" s="3782"/>
      <c r="AS67" s="3780"/>
      <c r="AT67" s="3781"/>
      <c r="AU67" s="3782"/>
      <c r="AV67" s="3780"/>
      <c r="AW67" s="3781"/>
      <c r="AX67" s="3782"/>
      <c r="AY67" s="3764">
        <f>SUM(AJ67:AX69)</f>
        <v>0</v>
      </c>
      <c r="AZ67" s="3765"/>
      <c r="BA67" s="3783"/>
      <c r="BB67" s="3764">
        <f t="shared" ref="BB67" si="9">AH67+AY67</f>
        <v>0</v>
      </c>
      <c r="BC67" s="3765"/>
      <c r="BD67" s="3766"/>
      <c r="BE67" s="4064"/>
      <c r="BF67" s="4065"/>
      <c r="BG67" s="3364"/>
      <c r="BH67" s="4068"/>
      <c r="BI67" s="4069"/>
      <c r="BJ67" s="4069"/>
      <c r="BK67" s="4069"/>
      <c r="BL67" s="4069"/>
      <c r="BM67" s="4069"/>
      <c r="BN67" s="4069"/>
      <c r="BO67" s="4070"/>
    </row>
    <row r="68" spans="1:67" s="38" customFormat="1" ht="12" customHeight="1">
      <c r="A68" s="3407"/>
      <c r="B68" s="3409"/>
      <c r="C68" s="3414"/>
      <c r="D68" s="3415"/>
      <c r="E68" s="3416"/>
      <c r="F68" s="4051"/>
      <c r="G68" s="4052"/>
      <c r="H68" s="4052"/>
      <c r="I68" s="4052"/>
      <c r="J68" s="4053"/>
      <c r="K68" s="3429"/>
      <c r="L68" s="3430"/>
      <c r="M68" s="3430"/>
      <c r="N68" s="3430"/>
      <c r="O68" s="3431"/>
      <c r="P68" s="3436"/>
      <c r="Q68" s="3180"/>
      <c r="R68" s="3181"/>
      <c r="S68" s="3182"/>
      <c r="T68" s="3439"/>
      <c r="U68" s="3439"/>
      <c r="V68" s="3531"/>
      <c r="W68" s="3532"/>
      <c r="X68" s="3537"/>
      <c r="Y68" s="3565"/>
      <c r="Z68" s="3540"/>
      <c r="AA68" s="3542"/>
      <c r="AB68" s="3544"/>
      <c r="AC68" s="3542"/>
      <c r="AD68" s="2497"/>
      <c r="AE68" s="3542"/>
      <c r="AF68" s="4076"/>
      <c r="AG68" s="4074"/>
      <c r="AH68" s="4073"/>
      <c r="AI68" s="4074"/>
      <c r="AJ68" s="3265"/>
      <c r="AK68" s="2335"/>
      <c r="AL68" s="3266"/>
      <c r="AM68" s="3265"/>
      <c r="AN68" s="2335"/>
      <c r="AO68" s="3266"/>
      <c r="AP68" s="3777"/>
      <c r="AQ68" s="3778"/>
      <c r="AR68" s="3779"/>
      <c r="AS68" s="3777"/>
      <c r="AT68" s="3778"/>
      <c r="AU68" s="3779"/>
      <c r="AV68" s="3777"/>
      <c r="AW68" s="3778"/>
      <c r="AX68" s="3779"/>
      <c r="AY68" s="3784"/>
      <c r="AZ68" s="3785"/>
      <c r="BA68" s="3786"/>
      <c r="BB68" s="3784"/>
      <c r="BC68" s="3785"/>
      <c r="BD68" s="3788"/>
      <c r="BE68" s="4066"/>
      <c r="BF68" s="4067"/>
      <c r="BG68" s="3365"/>
      <c r="BH68" s="4056"/>
      <c r="BI68" s="4057"/>
      <c r="BJ68" s="4057"/>
      <c r="BK68" s="4057"/>
      <c r="BL68" s="4057"/>
      <c r="BM68" s="4057"/>
      <c r="BN68" s="4057"/>
      <c r="BO68" s="4058"/>
    </row>
    <row r="69" spans="1:67" s="38" customFormat="1" ht="12" customHeight="1">
      <c r="A69" s="3407"/>
      <c r="B69" s="3410"/>
      <c r="C69" s="3417"/>
      <c r="D69" s="3418"/>
      <c r="E69" s="3419"/>
      <c r="F69" s="4059"/>
      <c r="G69" s="4060"/>
      <c r="H69" s="4061"/>
      <c r="I69" s="4082"/>
      <c r="J69" s="4083"/>
      <c r="K69" s="3432"/>
      <c r="L69" s="3433"/>
      <c r="M69" s="3433"/>
      <c r="N69" s="3433"/>
      <c r="O69" s="3434"/>
      <c r="P69" s="3437"/>
      <c r="Q69" s="3301"/>
      <c r="R69" s="3302"/>
      <c r="S69" s="3303"/>
      <c r="T69" s="3439"/>
      <c r="U69" s="3439"/>
      <c r="V69" s="3553"/>
      <c r="W69" s="3554"/>
      <c r="X69" s="3550"/>
      <c r="Y69" s="3551"/>
      <c r="Z69" s="930"/>
      <c r="AA69" s="931" t="s">
        <v>21</v>
      </c>
      <c r="AB69" s="932"/>
      <c r="AC69" s="931" t="s">
        <v>21</v>
      </c>
      <c r="AD69" s="932"/>
      <c r="AE69" s="931" t="s">
        <v>21</v>
      </c>
      <c r="AF69" s="1030"/>
      <c r="AG69" s="1031"/>
      <c r="AH69" s="1032"/>
      <c r="AI69" s="1033"/>
      <c r="AJ69" s="3301"/>
      <c r="AK69" s="3302"/>
      <c r="AL69" s="3303"/>
      <c r="AM69" s="3301"/>
      <c r="AN69" s="3302"/>
      <c r="AO69" s="3303"/>
      <c r="AP69" s="3789"/>
      <c r="AQ69" s="3790"/>
      <c r="AR69" s="3791"/>
      <c r="AS69" s="3789"/>
      <c r="AT69" s="3790"/>
      <c r="AU69" s="3791"/>
      <c r="AV69" s="3789"/>
      <c r="AW69" s="3790"/>
      <c r="AX69" s="3791"/>
      <c r="AY69" s="3767"/>
      <c r="AZ69" s="3768"/>
      <c r="BA69" s="3787"/>
      <c r="BB69" s="3767"/>
      <c r="BC69" s="3768"/>
      <c r="BD69" s="3769"/>
      <c r="BE69" s="4077"/>
      <c r="BF69" s="4078"/>
      <c r="BG69" s="3366"/>
      <c r="BH69" s="4079"/>
      <c r="BI69" s="4080"/>
      <c r="BJ69" s="4080"/>
      <c r="BK69" s="4080"/>
      <c r="BL69" s="4080"/>
      <c r="BM69" s="4080"/>
      <c r="BN69" s="4080"/>
      <c r="BO69" s="4081"/>
    </row>
    <row r="70" spans="1:67" s="38" customFormat="1" ht="12" customHeight="1">
      <c r="A70" s="3407" t="str">
        <f>IF(F70="","","○")</f>
        <v/>
      </c>
      <c r="B70" s="3408">
        <v>13</v>
      </c>
      <c r="C70" s="4048"/>
      <c r="D70" s="4049"/>
      <c r="E70" s="4050"/>
      <c r="F70" s="3414"/>
      <c r="G70" s="3415"/>
      <c r="H70" s="3415"/>
      <c r="I70" s="3415"/>
      <c r="J70" s="3416"/>
      <c r="K70" s="3426"/>
      <c r="L70" s="3427"/>
      <c r="M70" s="3427"/>
      <c r="N70" s="3427"/>
      <c r="O70" s="3428"/>
      <c r="P70" s="3435"/>
      <c r="Q70" s="3198"/>
      <c r="R70" s="3199"/>
      <c r="S70" s="3200"/>
      <c r="T70" s="3438"/>
      <c r="U70" s="3438"/>
      <c r="V70" s="3529"/>
      <c r="W70" s="3530"/>
      <c r="X70" s="3535"/>
      <c r="Y70" s="3564"/>
      <c r="Z70" s="3539"/>
      <c r="AA70" s="3541" t="s">
        <v>76</v>
      </c>
      <c r="AB70" s="3543"/>
      <c r="AC70" s="3541" t="s">
        <v>76</v>
      </c>
      <c r="AD70" s="2494"/>
      <c r="AE70" s="3541" t="s">
        <v>76</v>
      </c>
      <c r="AF70" s="4075"/>
      <c r="AG70" s="4072"/>
      <c r="AH70" s="4071"/>
      <c r="AI70" s="4072"/>
      <c r="AJ70" s="3776"/>
      <c r="AK70" s="3247"/>
      <c r="AL70" s="2908"/>
      <c r="AM70" s="3246"/>
      <c r="AN70" s="3247"/>
      <c r="AO70" s="2908"/>
      <c r="AP70" s="3780"/>
      <c r="AQ70" s="3781"/>
      <c r="AR70" s="3782"/>
      <c r="AS70" s="3780"/>
      <c r="AT70" s="3781"/>
      <c r="AU70" s="3782"/>
      <c r="AV70" s="3780"/>
      <c r="AW70" s="3781"/>
      <c r="AX70" s="3782"/>
      <c r="AY70" s="3764">
        <f>SUM(AJ70:AX72)</f>
        <v>0</v>
      </c>
      <c r="AZ70" s="3765"/>
      <c r="BA70" s="3783"/>
      <c r="BB70" s="3764">
        <f t="shared" ref="BB70" si="10">AH70+AY70</f>
        <v>0</v>
      </c>
      <c r="BC70" s="3765"/>
      <c r="BD70" s="3766"/>
      <c r="BE70" s="4064"/>
      <c r="BF70" s="4065"/>
      <c r="BG70" s="3364"/>
      <c r="BH70" s="4068"/>
      <c r="BI70" s="4069"/>
      <c r="BJ70" s="4069"/>
      <c r="BK70" s="4069"/>
      <c r="BL70" s="4069"/>
      <c r="BM70" s="4069"/>
      <c r="BN70" s="4069"/>
      <c r="BO70" s="4070"/>
    </row>
    <row r="71" spans="1:67" s="38" customFormat="1" ht="12" customHeight="1">
      <c r="A71" s="3407"/>
      <c r="B71" s="3409"/>
      <c r="C71" s="3414"/>
      <c r="D71" s="3415"/>
      <c r="E71" s="3416"/>
      <c r="F71" s="4051"/>
      <c r="G71" s="4052"/>
      <c r="H71" s="4052"/>
      <c r="I71" s="4052"/>
      <c r="J71" s="4053"/>
      <c r="K71" s="3429"/>
      <c r="L71" s="3430"/>
      <c r="M71" s="3430"/>
      <c r="N71" s="3430"/>
      <c r="O71" s="3431"/>
      <c r="P71" s="3436"/>
      <c r="Q71" s="3180"/>
      <c r="R71" s="3181"/>
      <c r="S71" s="3182"/>
      <c r="T71" s="3439"/>
      <c r="U71" s="3439"/>
      <c r="V71" s="3531"/>
      <c r="W71" s="3532"/>
      <c r="X71" s="3537"/>
      <c r="Y71" s="3565"/>
      <c r="Z71" s="3540"/>
      <c r="AA71" s="3542"/>
      <c r="AB71" s="3544"/>
      <c r="AC71" s="3542"/>
      <c r="AD71" s="2497"/>
      <c r="AE71" s="3542"/>
      <c r="AF71" s="4076"/>
      <c r="AG71" s="4074"/>
      <c r="AH71" s="4073"/>
      <c r="AI71" s="4074"/>
      <c r="AJ71" s="3265"/>
      <c r="AK71" s="2335"/>
      <c r="AL71" s="3266"/>
      <c r="AM71" s="3265"/>
      <c r="AN71" s="2335"/>
      <c r="AO71" s="3266"/>
      <c r="AP71" s="3777"/>
      <c r="AQ71" s="3778"/>
      <c r="AR71" s="3779"/>
      <c r="AS71" s="3777"/>
      <c r="AT71" s="3778"/>
      <c r="AU71" s="3779"/>
      <c r="AV71" s="3777"/>
      <c r="AW71" s="3778"/>
      <c r="AX71" s="3779"/>
      <c r="AY71" s="3784"/>
      <c r="AZ71" s="3785"/>
      <c r="BA71" s="3786"/>
      <c r="BB71" s="3784"/>
      <c r="BC71" s="3785"/>
      <c r="BD71" s="3788"/>
      <c r="BE71" s="4066"/>
      <c r="BF71" s="4067"/>
      <c r="BG71" s="3365"/>
      <c r="BH71" s="4056"/>
      <c r="BI71" s="4057"/>
      <c r="BJ71" s="4057"/>
      <c r="BK71" s="4057"/>
      <c r="BL71" s="4057"/>
      <c r="BM71" s="4057"/>
      <c r="BN71" s="4057"/>
      <c r="BO71" s="4058"/>
    </row>
    <row r="72" spans="1:67" s="38" customFormat="1" ht="12" customHeight="1">
      <c r="A72" s="3407"/>
      <c r="B72" s="3410"/>
      <c r="C72" s="3417"/>
      <c r="D72" s="3418"/>
      <c r="E72" s="3419"/>
      <c r="F72" s="4059"/>
      <c r="G72" s="4060"/>
      <c r="H72" s="4061"/>
      <c r="I72" s="4082"/>
      <c r="J72" s="4083"/>
      <c r="K72" s="3432"/>
      <c r="L72" s="3433"/>
      <c r="M72" s="3433"/>
      <c r="N72" s="3433"/>
      <c r="O72" s="3434"/>
      <c r="P72" s="3437"/>
      <c r="Q72" s="3301"/>
      <c r="R72" s="3302"/>
      <c r="S72" s="3303"/>
      <c r="T72" s="3549"/>
      <c r="U72" s="3549"/>
      <c r="V72" s="3553"/>
      <c r="W72" s="3554"/>
      <c r="X72" s="3550"/>
      <c r="Y72" s="3551"/>
      <c r="Z72" s="930"/>
      <c r="AA72" s="931" t="s">
        <v>21</v>
      </c>
      <c r="AB72" s="932"/>
      <c r="AC72" s="931" t="s">
        <v>21</v>
      </c>
      <c r="AD72" s="932"/>
      <c r="AE72" s="931" t="s">
        <v>21</v>
      </c>
      <c r="AF72" s="1030"/>
      <c r="AG72" s="1031"/>
      <c r="AH72" s="1032"/>
      <c r="AI72" s="1033"/>
      <c r="AJ72" s="3301"/>
      <c r="AK72" s="3302"/>
      <c r="AL72" s="3303"/>
      <c r="AM72" s="3301"/>
      <c r="AN72" s="3302"/>
      <c r="AO72" s="3303"/>
      <c r="AP72" s="3789"/>
      <c r="AQ72" s="3790"/>
      <c r="AR72" s="3791"/>
      <c r="AS72" s="3789"/>
      <c r="AT72" s="3790"/>
      <c r="AU72" s="3791"/>
      <c r="AV72" s="3789"/>
      <c r="AW72" s="3790"/>
      <c r="AX72" s="3791"/>
      <c r="AY72" s="3767"/>
      <c r="AZ72" s="3768"/>
      <c r="BA72" s="3787"/>
      <c r="BB72" s="3767"/>
      <c r="BC72" s="3768"/>
      <c r="BD72" s="3769"/>
      <c r="BE72" s="4077"/>
      <c r="BF72" s="4078"/>
      <c r="BG72" s="3366"/>
      <c r="BH72" s="4079"/>
      <c r="BI72" s="4080"/>
      <c r="BJ72" s="4080"/>
      <c r="BK72" s="4080"/>
      <c r="BL72" s="4080"/>
      <c r="BM72" s="4080"/>
      <c r="BN72" s="4080"/>
      <c r="BO72" s="4081"/>
    </row>
    <row r="73" spans="1:67" s="38" customFormat="1" ht="12" customHeight="1">
      <c r="A73" s="3407" t="str">
        <f>IF(F73="","","○")</f>
        <v/>
      </c>
      <c r="B73" s="3408">
        <v>14</v>
      </c>
      <c r="C73" s="4048"/>
      <c r="D73" s="4049"/>
      <c r="E73" s="4050"/>
      <c r="F73" s="3414"/>
      <c r="G73" s="3415"/>
      <c r="H73" s="3415"/>
      <c r="I73" s="3415"/>
      <c r="J73" s="3416"/>
      <c r="K73" s="3426"/>
      <c r="L73" s="3427"/>
      <c r="M73" s="3427"/>
      <c r="N73" s="3427"/>
      <c r="O73" s="3428"/>
      <c r="P73" s="3435"/>
      <c r="Q73" s="3198"/>
      <c r="R73" s="3199"/>
      <c r="S73" s="3200"/>
      <c r="T73" s="3439"/>
      <c r="U73" s="3439"/>
      <c r="V73" s="3529"/>
      <c r="W73" s="3530"/>
      <c r="X73" s="3535"/>
      <c r="Y73" s="3564"/>
      <c r="Z73" s="3539"/>
      <c r="AA73" s="3541" t="s">
        <v>76</v>
      </c>
      <c r="AB73" s="3543"/>
      <c r="AC73" s="3541" t="s">
        <v>76</v>
      </c>
      <c r="AD73" s="2494"/>
      <c r="AE73" s="3541" t="s">
        <v>76</v>
      </c>
      <c r="AF73" s="4075"/>
      <c r="AG73" s="4072"/>
      <c r="AH73" s="4071"/>
      <c r="AI73" s="4072"/>
      <c r="AJ73" s="3776"/>
      <c r="AK73" s="3247"/>
      <c r="AL73" s="2908"/>
      <c r="AM73" s="3246"/>
      <c r="AN73" s="3247"/>
      <c r="AO73" s="2908"/>
      <c r="AP73" s="3780"/>
      <c r="AQ73" s="3781"/>
      <c r="AR73" s="3782"/>
      <c r="AS73" s="3780"/>
      <c r="AT73" s="3781"/>
      <c r="AU73" s="3782"/>
      <c r="AV73" s="3780"/>
      <c r="AW73" s="3781"/>
      <c r="AX73" s="3782"/>
      <c r="AY73" s="3764">
        <f>SUM(AJ73:AX75)</f>
        <v>0</v>
      </c>
      <c r="AZ73" s="3765"/>
      <c r="BA73" s="3783"/>
      <c r="BB73" s="3764">
        <f t="shared" ref="BB73" si="11">AH73+AY73</f>
        <v>0</v>
      </c>
      <c r="BC73" s="3765"/>
      <c r="BD73" s="3766"/>
      <c r="BE73" s="4064"/>
      <c r="BF73" s="4065"/>
      <c r="BG73" s="3364"/>
      <c r="BH73" s="4068"/>
      <c r="BI73" s="4069"/>
      <c r="BJ73" s="4069"/>
      <c r="BK73" s="4069"/>
      <c r="BL73" s="4069"/>
      <c r="BM73" s="4069"/>
      <c r="BN73" s="4069"/>
      <c r="BO73" s="4070"/>
    </row>
    <row r="74" spans="1:67" s="38" customFormat="1" ht="12" customHeight="1">
      <c r="A74" s="3407"/>
      <c r="B74" s="3409"/>
      <c r="C74" s="3414"/>
      <c r="D74" s="3415"/>
      <c r="E74" s="3416"/>
      <c r="F74" s="4051"/>
      <c r="G74" s="4052"/>
      <c r="H74" s="4052"/>
      <c r="I74" s="4052"/>
      <c r="J74" s="4053"/>
      <c r="K74" s="3429"/>
      <c r="L74" s="3430"/>
      <c r="M74" s="3430"/>
      <c r="N74" s="3430"/>
      <c r="O74" s="3431"/>
      <c r="P74" s="3436"/>
      <c r="Q74" s="3180"/>
      <c r="R74" s="3181"/>
      <c r="S74" s="3182"/>
      <c r="T74" s="3439"/>
      <c r="U74" s="3439"/>
      <c r="V74" s="3531"/>
      <c r="W74" s="3532"/>
      <c r="X74" s="3537"/>
      <c r="Y74" s="3565"/>
      <c r="Z74" s="3540"/>
      <c r="AA74" s="3542"/>
      <c r="AB74" s="3544"/>
      <c r="AC74" s="3542"/>
      <c r="AD74" s="2497"/>
      <c r="AE74" s="3542"/>
      <c r="AF74" s="4076"/>
      <c r="AG74" s="4074"/>
      <c r="AH74" s="4073"/>
      <c r="AI74" s="4074"/>
      <c r="AJ74" s="3265"/>
      <c r="AK74" s="2335"/>
      <c r="AL74" s="3266"/>
      <c r="AM74" s="3265"/>
      <c r="AN74" s="2335"/>
      <c r="AO74" s="3266"/>
      <c r="AP74" s="3777"/>
      <c r="AQ74" s="3778"/>
      <c r="AR74" s="3779"/>
      <c r="AS74" s="3777"/>
      <c r="AT74" s="3778"/>
      <c r="AU74" s="3779"/>
      <c r="AV74" s="3777"/>
      <c r="AW74" s="3778"/>
      <c r="AX74" s="3779"/>
      <c r="AY74" s="3784"/>
      <c r="AZ74" s="3785"/>
      <c r="BA74" s="3786"/>
      <c r="BB74" s="3784"/>
      <c r="BC74" s="3785"/>
      <c r="BD74" s="3788"/>
      <c r="BE74" s="4066"/>
      <c r="BF74" s="4067"/>
      <c r="BG74" s="3365"/>
      <c r="BH74" s="4056"/>
      <c r="BI74" s="4057"/>
      <c r="BJ74" s="4057"/>
      <c r="BK74" s="4057"/>
      <c r="BL74" s="4057"/>
      <c r="BM74" s="4057"/>
      <c r="BN74" s="4057"/>
      <c r="BO74" s="4058"/>
    </row>
    <row r="75" spans="1:67" s="38" customFormat="1" ht="12" customHeight="1">
      <c r="A75" s="3407"/>
      <c r="B75" s="3410"/>
      <c r="C75" s="3417"/>
      <c r="D75" s="3418"/>
      <c r="E75" s="3419"/>
      <c r="F75" s="4059"/>
      <c r="G75" s="4060"/>
      <c r="H75" s="4061"/>
      <c r="I75" s="4082"/>
      <c r="J75" s="4083"/>
      <c r="K75" s="3432"/>
      <c r="L75" s="3433"/>
      <c r="M75" s="3433"/>
      <c r="N75" s="3433"/>
      <c r="O75" s="3434"/>
      <c r="P75" s="3437"/>
      <c r="Q75" s="3301"/>
      <c r="R75" s="3302"/>
      <c r="S75" s="3303"/>
      <c r="T75" s="3439"/>
      <c r="U75" s="3439"/>
      <c r="V75" s="3553"/>
      <c r="W75" s="3554"/>
      <c r="X75" s="3550"/>
      <c r="Y75" s="3551"/>
      <c r="Z75" s="930"/>
      <c r="AA75" s="931" t="s">
        <v>21</v>
      </c>
      <c r="AB75" s="932"/>
      <c r="AC75" s="931" t="s">
        <v>21</v>
      </c>
      <c r="AD75" s="932"/>
      <c r="AE75" s="931" t="s">
        <v>21</v>
      </c>
      <c r="AF75" s="1030"/>
      <c r="AG75" s="1031"/>
      <c r="AH75" s="1032"/>
      <c r="AI75" s="1033"/>
      <c r="AJ75" s="3301"/>
      <c r="AK75" s="3302"/>
      <c r="AL75" s="3303"/>
      <c r="AM75" s="3301"/>
      <c r="AN75" s="3302"/>
      <c r="AO75" s="3303"/>
      <c r="AP75" s="3789"/>
      <c r="AQ75" s="3790"/>
      <c r="AR75" s="3791"/>
      <c r="AS75" s="3789"/>
      <c r="AT75" s="3790"/>
      <c r="AU75" s="3791"/>
      <c r="AV75" s="3789"/>
      <c r="AW75" s="3790"/>
      <c r="AX75" s="3791"/>
      <c r="AY75" s="3767"/>
      <c r="AZ75" s="3768"/>
      <c r="BA75" s="3787"/>
      <c r="BB75" s="3767"/>
      <c r="BC75" s="3768"/>
      <c r="BD75" s="3769"/>
      <c r="BE75" s="4077"/>
      <c r="BF75" s="4078"/>
      <c r="BG75" s="3366"/>
      <c r="BH75" s="4079"/>
      <c r="BI75" s="4080"/>
      <c r="BJ75" s="4080"/>
      <c r="BK75" s="4080"/>
      <c r="BL75" s="4080"/>
      <c r="BM75" s="4080"/>
      <c r="BN75" s="4080"/>
      <c r="BO75" s="4081"/>
    </row>
    <row r="76" spans="1:67" s="38" customFormat="1" ht="12" customHeight="1">
      <c r="A76" s="3407" t="str">
        <f>IF(F76="","","○")</f>
        <v/>
      </c>
      <c r="B76" s="3408">
        <v>15</v>
      </c>
      <c r="C76" s="4048"/>
      <c r="D76" s="4049"/>
      <c r="E76" s="4050"/>
      <c r="F76" s="3414"/>
      <c r="G76" s="3415"/>
      <c r="H76" s="3415"/>
      <c r="I76" s="3415"/>
      <c r="J76" s="3416"/>
      <c r="K76" s="3426"/>
      <c r="L76" s="3427"/>
      <c r="M76" s="3427"/>
      <c r="N76" s="3427"/>
      <c r="O76" s="3428"/>
      <c r="P76" s="3435"/>
      <c r="Q76" s="3198"/>
      <c r="R76" s="3199"/>
      <c r="S76" s="3200"/>
      <c r="T76" s="3438"/>
      <c r="U76" s="3438"/>
      <c r="V76" s="3529"/>
      <c r="W76" s="3530"/>
      <c r="X76" s="3535"/>
      <c r="Y76" s="3564"/>
      <c r="Z76" s="3539"/>
      <c r="AA76" s="3541" t="s">
        <v>76</v>
      </c>
      <c r="AB76" s="3543"/>
      <c r="AC76" s="3541" t="s">
        <v>76</v>
      </c>
      <c r="AD76" s="2494"/>
      <c r="AE76" s="3541" t="s">
        <v>76</v>
      </c>
      <c r="AF76" s="4075"/>
      <c r="AG76" s="4072"/>
      <c r="AH76" s="4071"/>
      <c r="AI76" s="4072"/>
      <c r="AJ76" s="3776"/>
      <c r="AK76" s="3247"/>
      <c r="AL76" s="2908"/>
      <c r="AM76" s="3246"/>
      <c r="AN76" s="3247"/>
      <c r="AO76" s="2908"/>
      <c r="AP76" s="3780"/>
      <c r="AQ76" s="3781"/>
      <c r="AR76" s="3782"/>
      <c r="AS76" s="3780"/>
      <c r="AT76" s="3781"/>
      <c r="AU76" s="3782"/>
      <c r="AV76" s="3780"/>
      <c r="AW76" s="3781"/>
      <c r="AX76" s="3782"/>
      <c r="AY76" s="3764">
        <f>SUM(AJ76:AX78)</f>
        <v>0</v>
      </c>
      <c r="AZ76" s="3765"/>
      <c r="BA76" s="3783"/>
      <c r="BB76" s="3764">
        <f t="shared" ref="BB76" si="12">AH76+AY76</f>
        <v>0</v>
      </c>
      <c r="BC76" s="3765"/>
      <c r="BD76" s="3766"/>
      <c r="BE76" s="4064"/>
      <c r="BF76" s="4065"/>
      <c r="BG76" s="3364"/>
      <c r="BH76" s="4068"/>
      <c r="BI76" s="4069"/>
      <c r="BJ76" s="4069"/>
      <c r="BK76" s="4069"/>
      <c r="BL76" s="4069"/>
      <c r="BM76" s="4069"/>
      <c r="BN76" s="4069"/>
      <c r="BO76" s="4070"/>
    </row>
    <row r="77" spans="1:67" s="38" customFormat="1" ht="12" customHeight="1">
      <c r="A77" s="3407"/>
      <c r="B77" s="3409"/>
      <c r="C77" s="3414"/>
      <c r="D77" s="3415"/>
      <c r="E77" s="3416"/>
      <c r="F77" s="4051"/>
      <c r="G77" s="4052"/>
      <c r="H77" s="4052"/>
      <c r="I77" s="4052"/>
      <c r="J77" s="4053"/>
      <c r="K77" s="3429"/>
      <c r="L77" s="3430"/>
      <c r="M77" s="3430"/>
      <c r="N77" s="3430"/>
      <c r="O77" s="3431"/>
      <c r="P77" s="3436"/>
      <c r="Q77" s="3180"/>
      <c r="R77" s="3181"/>
      <c r="S77" s="3182"/>
      <c r="T77" s="3439"/>
      <c r="U77" s="3439"/>
      <c r="V77" s="3531"/>
      <c r="W77" s="3532"/>
      <c r="X77" s="3537"/>
      <c r="Y77" s="3565"/>
      <c r="Z77" s="3540"/>
      <c r="AA77" s="3542"/>
      <c r="AB77" s="3544"/>
      <c r="AC77" s="3542"/>
      <c r="AD77" s="2497"/>
      <c r="AE77" s="3542"/>
      <c r="AF77" s="4076"/>
      <c r="AG77" s="4074"/>
      <c r="AH77" s="4073"/>
      <c r="AI77" s="4074"/>
      <c r="AJ77" s="3265"/>
      <c r="AK77" s="2335"/>
      <c r="AL77" s="3266"/>
      <c r="AM77" s="3265"/>
      <c r="AN77" s="2335"/>
      <c r="AO77" s="3266"/>
      <c r="AP77" s="3777"/>
      <c r="AQ77" s="3778"/>
      <c r="AR77" s="3779"/>
      <c r="AS77" s="3777"/>
      <c r="AT77" s="3778"/>
      <c r="AU77" s="3779"/>
      <c r="AV77" s="3777"/>
      <c r="AW77" s="3778"/>
      <c r="AX77" s="3779"/>
      <c r="AY77" s="3784"/>
      <c r="AZ77" s="3785"/>
      <c r="BA77" s="3786"/>
      <c r="BB77" s="3784"/>
      <c r="BC77" s="3785"/>
      <c r="BD77" s="3788"/>
      <c r="BE77" s="4066"/>
      <c r="BF77" s="4067"/>
      <c r="BG77" s="3365"/>
      <c r="BH77" s="4056"/>
      <c r="BI77" s="4057"/>
      <c r="BJ77" s="4057"/>
      <c r="BK77" s="4057"/>
      <c r="BL77" s="4057"/>
      <c r="BM77" s="4057"/>
      <c r="BN77" s="4057"/>
      <c r="BO77" s="4058"/>
    </row>
    <row r="78" spans="1:67" s="38" customFormat="1" ht="12" customHeight="1">
      <c r="A78" s="3407"/>
      <c r="B78" s="3410"/>
      <c r="C78" s="3417"/>
      <c r="D78" s="3418"/>
      <c r="E78" s="3419"/>
      <c r="F78" s="4059"/>
      <c r="G78" s="4060"/>
      <c r="H78" s="4061"/>
      <c r="I78" s="4082"/>
      <c r="J78" s="4083"/>
      <c r="K78" s="3432"/>
      <c r="L78" s="3433"/>
      <c r="M78" s="3433"/>
      <c r="N78" s="3433"/>
      <c r="O78" s="3434"/>
      <c r="P78" s="3437"/>
      <c r="Q78" s="3301"/>
      <c r="R78" s="3302"/>
      <c r="S78" s="3303"/>
      <c r="T78" s="3549"/>
      <c r="U78" s="3549"/>
      <c r="V78" s="3553"/>
      <c r="W78" s="3554"/>
      <c r="X78" s="3550"/>
      <c r="Y78" s="3551"/>
      <c r="Z78" s="930"/>
      <c r="AA78" s="931" t="s">
        <v>21</v>
      </c>
      <c r="AB78" s="932"/>
      <c r="AC78" s="931" t="s">
        <v>21</v>
      </c>
      <c r="AD78" s="932"/>
      <c r="AE78" s="931" t="s">
        <v>21</v>
      </c>
      <c r="AF78" s="1030"/>
      <c r="AG78" s="1031"/>
      <c r="AH78" s="1032"/>
      <c r="AI78" s="1033"/>
      <c r="AJ78" s="3301"/>
      <c r="AK78" s="3302"/>
      <c r="AL78" s="3303"/>
      <c r="AM78" s="3301"/>
      <c r="AN78" s="3302"/>
      <c r="AO78" s="3303"/>
      <c r="AP78" s="3789"/>
      <c r="AQ78" s="3790"/>
      <c r="AR78" s="3791"/>
      <c r="AS78" s="3789"/>
      <c r="AT78" s="3790"/>
      <c r="AU78" s="3791"/>
      <c r="AV78" s="3789"/>
      <c r="AW78" s="3790"/>
      <c r="AX78" s="3791"/>
      <c r="AY78" s="3767"/>
      <c r="AZ78" s="3768"/>
      <c r="BA78" s="3787"/>
      <c r="BB78" s="3767"/>
      <c r="BC78" s="3768"/>
      <c r="BD78" s="3769"/>
      <c r="BE78" s="4077"/>
      <c r="BF78" s="4078"/>
      <c r="BG78" s="3366"/>
      <c r="BH78" s="4079"/>
      <c r="BI78" s="4080"/>
      <c r="BJ78" s="4080"/>
      <c r="BK78" s="4080"/>
      <c r="BL78" s="4080"/>
      <c r="BM78" s="4080"/>
      <c r="BN78" s="4080"/>
      <c r="BO78" s="4081"/>
    </row>
    <row r="79" spans="1:67" s="38" customFormat="1" ht="12" customHeight="1">
      <c r="A79" s="3407" t="str">
        <f>IF(F79="","","○")</f>
        <v/>
      </c>
      <c r="B79" s="3408">
        <v>16</v>
      </c>
      <c r="C79" s="3411"/>
      <c r="D79" s="3412"/>
      <c r="E79" s="3413"/>
      <c r="F79" s="3411"/>
      <c r="G79" s="3412"/>
      <c r="H79" s="3412"/>
      <c r="I79" s="3412"/>
      <c r="J79" s="3413"/>
      <c r="K79" s="3426"/>
      <c r="L79" s="3427"/>
      <c r="M79" s="3427"/>
      <c r="N79" s="3427"/>
      <c r="O79" s="3428"/>
      <c r="P79" s="3435"/>
      <c r="Q79" s="3198"/>
      <c r="R79" s="3199"/>
      <c r="S79" s="3200"/>
      <c r="T79" s="3438"/>
      <c r="U79" s="3438"/>
      <c r="V79" s="3529"/>
      <c r="W79" s="3530"/>
      <c r="X79" s="3535"/>
      <c r="Y79" s="3564"/>
      <c r="Z79" s="3539"/>
      <c r="AA79" s="3541" t="s">
        <v>76</v>
      </c>
      <c r="AB79" s="3543"/>
      <c r="AC79" s="3541" t="s">
        <v>76</v>
      </c>
      <c r="AD79" s="2494"/>
      <c r="AE79" s="3541" t="s">
        <v>76</v>
      </c>
      <c r="AF79" s="4075"/>
      <c r="AG79" s="4072"/>
      <c r="AH79" s="4071"/>
      <c r="AI79" s="4072"/>
      <c r="AJ79" s="3776"/>
      <c r="AK79" s="3247"/>
      <c r="AL79" s="2908"/>
      <c r="AM79" s="3246"/>
      <c r="AN79" s="3247"/>
      <c r="AO79" s="2908"/>
      <c r="AP79" s="3780"/>
      <c r="AQ79" s="3781"/>
      <c r="AR79" s="3782"/>
      <c r="AS79" s="3780"/>
      <c r="AT79" s="3781"/>
      <c r="AU79" s="3782"/>
      <c r="AV79" s="3780"/>
      <c r="AW79" s="3781"/>
      <c r="AX79" s="3782"/>
      <c r="AY79" s="3764">
        <f>SUM(AJ79:AX81)</f>
        <v>0</v>
      </c>
      <c r="AZ79" s="3765"/>
      <c r="BA79" s="3783"/>
      <c r="BB79" s="3764">
        <f t="shared" ref="BB79" si="13">AH79+AY79</f>
        <v>0</v>
      </c>
      <c r="BC79" s="3765"/>
      <c r="BD79" s="3766"/>
      <c r="BE79" s="4064"/>
      <c r="BF79" s="4065"/>
      <c r="BG79" s="3364"/>
      <c r="BH79" s="4096"/>
      <c r="BI79" s="4097"/>
      <c r="BJ79" s="4097"/>
      <c r="BK79" s="4097"/>
      <c r="BL79" s="4097"/>
      <c r="BM79" s="4097"/>
      <c r="BN79" s="4097"/>
      <c r="BO79" s="4098"/>
    </row>
    <row r="80" spans="1:67" s="38" customFormat="1" ht="12" customHeight="1">
      <c r="A80" s="3407"/>
      <c r="B80" s="3409"/>
      <c r="C80" s="3414"/>
      <c r="D80" s="3415"/>
      <c r="E80" s="3416"/>
      <c r="F80" s="4051"/>
      <c r="G80" s="4052"/>
      <c r="H80" s="4052"/>
      <c r="I80" s="4052"/>
      <c r="J80" s="4053"/>
      <c r="K80" s="3429"/>
      <c r="L80" s="3430"/>
      <c r="M80" s="3430"/>
      <c r="N80" s="3430"/>
      <c r="O80" s="3431"/>
      <c r="P80" s="3436"/>
      <c r="Q80" s="3180"/>
      <c r="R80" s="3181"/>
      <c r="S80" s="3182"/>
      <c r="T80" s="3439"/>
      <c r="U80" s="3439"/>
      <c r="V80" s="3531"/>
      <c r="W80" s="3532"/>
      <c r="X80" s="3537"/>
      <c r="Y80" s="3565"/>
      <c r="Z80" s="3540"/>
      <c r="AA80" s="3542"/>
      <c r="AB80" s="3544"/>
      <c r="AC80" s="3542"/>
      <c r="AD80" s="2497"/>
      <c r="AE80" s="3542"/>
      <c r="AF80" s="4076"/>
      <c r="AG80" s="4074"/>
      <c r="AH80" s="4073"/>
      <c r="AI80" s="4074"/>
      <c r="AJ80" s="3265"/>
      <c r="AK80" s="2335"/>
      <c r="AL80" s="3266"/>
      <c r="AM80" s="3265"/>
      <c r="AN80" s="2335"/>
      <c r="AO80" s="3266"/>
      <c r="AP80" s="3777"/>
      <c r="AQ80" s="3778"/>
      <c r="AR80" s="3779"/>
      <c r="AS80" s="3777"/>
      <c r="AT80" s="3778"/>
      <c r="AU80" s="3779"/>
      <c r="AV80" s="3777"/>
      <c r="AW80" s="3778"/>
      <c r="AX80" s="3779"/>
      <c r="AY80" s="3784"/>
      <c r="AZ80" s="3785"/>
      <c r="BA80" s="3786"/>
      <c r="BB80" s="3784"/>
      <c r="BC80" s="3785"/>
      <c r="BD80" s="3788"/>
      <c r="BE80" s="4066"/>
      <c r="BF80" s="4067"/>
      <c r="BG80" s="3365"/>
      <c r="BH80" s="4056"/>
      <c r="BI80" s="4057"/>
      <c r="BJ80" s="4057"/>
      <c r="BK80" s="4057"/>
      <c r="BL80" s="4057"/>
      <c r="BM80" s="4057"/>
      <c r="BN80" s="4057"/>
      <c r="BO80" s="4058"/>
    </row>
    <row r="81" spans="1:72" s="38" customFormat="1" ht="12" customHeight="1" thickBot="1">
      <c r="A81" s="3407"/>
      <c r="B81" s="3566"/>
      <c r="C81" s="4084"/>
      <c r="D81" s="4085"/>
      <c r="E81" s="4086"/>
      <c r="F81" s="4091"/>
      <c r="G81" s="4092"/>
      <c r="H81" s="4093"/>
      <c r="I81" s="4094"/>
      <c r="J81" s="4095"/>
      <c r="K81" s="3570"/>
      <c r="L81" s="3571"/>
      <c r="M81" s="3571"/>
      <c r="N81" s="3571"/>
      <c r="O81" s="3572"/>
      <c r="P81" s="3573"/>
      <c r="Q81" s="3620"/>
      <c r="R81" s="3621"/>
      <c r="S81" s="3622"/>
      <c r="T81" s="3574"/>
      <c r="U81" s="3574"/>
      <c r="V81" s="3583"/>
      <c r="W81" s="3584"/>
      <c r="X81" s="3623"/>
      <c r="Y81" s="3624"/>
      <c r="Z81" s="949"/>
      <c r="AA81" s="950" t="s">
        <v>21</v>
      </c>
      <c r="AB81" s="569"/>
      <c r="AC81" s="950" t="s">
        <v>21</v>
      </c>
      <c r="AD81" s="569"/>
      <c r="AE81" s="950" t="s">
        <v>21</v>
      </c>
      <c r="AF81" s="1040"/>
      <c r="AG81" s="1041"/>
      <c r="AH81" s="1042"/>
      <c r="AI81" s="1043"/>
      <c r="AJ81" s="3620"/>
      <c r="AK81" s="3621"/>
      <c r="AL81" s="3622"/>
      <c r="AM81" s="3620"/>
      <c r="AN81" s="3621"/>
      <c r="AO81" s="3622"/>
      <c r="AP81" s="3796"/>
      <c r="AQ81" s="3797"/>
      <c r="AR81" s="3798"/>
      <c r="AS81" s="3796"/>
      <c r="AT81" s="3797"/>
      <c r="AU81" s="3798"/>
      <c r="AV81" s="3796"/>
      <c r="AW81" s="3797"/>
      <c r="AX81" s="3798"/>
      <c r="AY81" s="3792"/>
      <c r="AZ81" s="3793"/>
      <c r="BA81" s="3794"/>
      <c r="BB81" s="3792"/>
      <c r="BC81" s="3793"/>
      <c r="BD81" s="3795"/>
      <c r="BE81" s="4116"/>
      <c r="BF81" s="4117"/>
      <c r="BG81" s="3626"/>
      <c r="BH81" s="4118"/>
      <c r="BI81" s="4119"/>
      <c r="BJ81" s="4119"/>
      <c r="BK81" s="4119"/>
      <c r="BL81" s="4119"/>
      <c r="BM81" s="4119"/>
      <c r="BN81" s="4119"/>
      <c r="BO81" s="4120"/>
    </row>
    <row r="82" spans="1:72" s="40" customFormat="1" ht="6.95" customHeight="1">
      <c r="B82" s="575"/>
      <c r="C82" s="575"/>
      <c r="D82" s="575"/>
      <c r="E82" s="575"/>
      <c r="F82" s="575"/>
      <c r="G82" s="575"/>
      <c r="H82" s="575"/>
      <c r="I82" s="575"/>
      <c r="J82" s="575"/>
      <c r="K82" s="575"/>
      <c r="L82" s="575"/>
      <c r="M82" s="575"/>
      <c r="N82" s="575"/>
      <c r="O82" s="575"/>
      <c r="P82" s="575"/>
      <c r="Q82" s="575"/>
      <c r="R82" s="575"/>
      <c r="S82" s="575"/>
      <c r="T82" s="575"/>
      <c r="U82" s="575"/>
      <c r="V82" s="575"/>
      <c r="W82" s="575"/>
      <c r="X82" s="575"/>
      <c r="Y82" s="575"/>
      <c r="Z82" s="57"/>
      <c r="AA82" s="575"/>
      <c r="AB82" s="575"/>
      <c r="AC82" s="575"/>
      <c r="AD82" s="575"/>
      <c r="AE82" s="575"/>
      <c r="AF82" s="57"/>
      <c r="AG82" s="57"/>
      <c r="AH82" s="57"/>
      <c r="AI82" s="57"/>
      <c r="AJ82" s="575"/>
      <c r="AK82" s="575"/>
      <c r="AL82" s="575"/>
      <c r="AM82" s="575"/>
      <c r="AN82" s="575"/>
      <c r="AO82" s="575"/>
      <c r="AP82" s="575"/>
      <c r="AQ82" s="575"/>
      <c r="AR82" s="575"/>
      <c r="AS82" s="575"/>
      <c r="AT82" s="575"/>
      <c r="AU82" s="575"/>
      <c r="AV82" s="575"/>
      <c r="AW82" s="575"/>
      <c r="AX82" s="575"/>
      <c r="AY82" s="575"/>
      <c r="AZ82" s="575"/>
      <c r="BA82" s="575"/>
      <c r="BB82" s="575"/>
      <c r="BC82" s="575"/>
      <c r="BD82" s="575"/>
      <c r="BE82" s="456"/>
      <c r="BF82" s="456"/>
      <c r="BG82" s="456"/>
      <c r="BH82" s="57"/>
      <c r="BI82" s="57"/>
      <c r="BJ82" s="57"/>
      <c r="BK82" s="57"/>
      <c r="BL82" s="57"/>
      <c r="BM82" s="57"/>
      <c r="BN82" s="57"/>
      <c r="BO82" s="57"/>
    </row>
    <row r="83" spans="1:72" ht="15.75" customHeight="1">
      <c r="A83" s="40"/>
      <c r="B83" s="6" t="s">
        <v>1199</v>
      </c>
      <c r="C83" s="6"/>
      <c r="D83" s="6"/>
      <c r="E83" s="6"/>
      <c r="F83" s="6"/>
      <c r="G83" s="6"/>
      <c r="H83" s="6"/>
      <c r="I83" s="6"/>
      <c r="J83" s="6"/>
      <c r="K83" s="6"/>
      <c r="L83" s="6"/>
      <c r="M83" s="6"/>
      <c r="N83" s="6"/>
      <c r="O83" s="6"/>
      <c r="P83" s="6"/>
      <c r="Q83" s="956"/>
      <c r="R83" s="956"/>
      <c r="S83" s="503"/>
      <c r="T83" s="503"/>
      <c r="U83" s="155"/>
      <c r="V83" s="959"/>
      <c r="W83" s="394"/>
      <c r="X83" s="959"/>
      <c r="Y83" s="456"/>
      <c r="Z83" s="959"/>
      <c r="AA83" s="6"/>
      <c r="AB83" s="6"/>
      <c r="AC83" s="6"/>
      <c r="AD83" s="6"/>
      <c r="AE83" s="6"/>
      <c r="AF83" s="6"/>
      <c r="AG83" s="150"/>
      <c r="AH83" s="6"/>
      <c r="AI83" s="6"/>
      <c r="AJ83" s="6"/>
      <c r="AK83" s="6"/>
      <c r="AL83" s="6"/>
      <c r="AM83" s="6"/>
      <c r="AN83" s="6"/>
      <c r="AO83" s="6"/>
      <c r="AP83" s="6"/>
      <c r="AQ83" s="6"/>
      <c r="AR83" s="6"/>
      <c r="AS83" s="6"/>
      <c r="AT83" s="6"/>
      <c r="AU83" s="6"/>
      <c r="AV83" s="6"/>
      <c r="AW83" s="6"/>
      <c r="AX83" s="6"/>
      <c r="AY83" s="6"/>
      <c r="AZ83" s="6"/>
      <c r="BA83" s="6"/>
      <c r="BB83" s="150"/>
      <c r="BC83" s="6"/>
      <c r="BD83" s="6"/>
      <c r="BE83" s="6"/>
      <c r="BF83" s="961"/>
      <c r="BG83" s="4121" t="s">
        <v>1200</v>
      </c>
      <c r="BH83" s="4121"/>
      <c r="BI83" s="4121"/>
      <c r="BJ83" s="4121"/>
      <c r="BK83" s="4122"/>
      <c r="BL83" s="3597" t="s">
        <v>1201</v>
      </c>
      <c r="BM83" s="4123"/>
      <c r="BN83" s="4123"/>
      <c r="BO83" s="4127"/>
      <c r="BQ83" s="963" t="s">
        <v>581</v>
      </c>
    </row>
    <row r="84" spans="1:72" s="40" customFormat="1" ht="12" customHeight="1">
      <c r="B84" s="3714" t="s">
        <v>379</v>
      </c>
      <c r="C84" s="2495"/>
      <c r="D84" s="2495"/>
      <c r="E84" s="2496"/>
      <c r="F84" s="3602">
        <f>SUM(I60,I63,I66,I69,I72,I75,I78,I81)</f>
        <v>0</v>
      </c>
      <c r="G84" s="3603"/>
      <c r="H84" s="3603"/>
      <c r="I84" s="3603"/>
      <c r="J84" s="3604"/>
      <c r="K84" s="907"/>
      <c r="L84" s="907"/>
      <c r="M84" s="895"/>
      <c r="N84" s="897"/>
      <c r="O84" s="897"/>
      <c r="P84" s="897"/>
      <c r="Q84" s="2495"/>
      <c r="R84" s="2495"/>
      <c r="S84" s="964"/>
      <c r="T84" s="964"/>
      <c r="U84" s="964"/>
      <c r="V84" s="964"/>
      <c r="W84" s="811"/>
      <c r="X84" s="965"/>
      <c r="Y84" s="966"/>
      <c r="Z84" s="965"/>
      <c r="AA84" s="895"/>
      <c r="AB84" s="965"/>
      <c r="AC84" s="967"/>
      <c r="AD84" s="967"/>
      <c r="AE84" s="967"/>
      <c r="AF84" s="4087" t="e">
        <f>ROUND(AVERAGE($AF58:$AG81),0)</f>
        <v>#DIV/0!</v>
      </c>
      <c r="AG84" s="4088"/>
      <c r="AH84" s="4088" t="e">
        <f>ROUND(AVERAGE($AH58:$AI81),0)</f>
        <v>#DIV/0!</v>
      </c>
      <c r="AI84" s="4088"/>
      <c r="AJ84" s="3655"/>
      <c r="AK84" s="3656"/>
      <c r="AL84" s="3657"/>
      <c r="AM84" s="3655"/>
      <c r="AN84" s="3656"/>
      <c r="AO84" s="3657"/>
      <c r="AP84" s="3711"/>
      <c r="AQ84" s="3712"/>
      <c r="AR84" s="3713"/>
      <c r="AS84" s="3711"/>
      <c r="AT84" s="3712"/>
      <c r="AU84" s="3713"/>
      <c r="AV84" s="3711"/>
      <c r="AW84" s="3712"/>
      <c r="AX84" s="3713"/>
      <c r="AY84" s="3764" t="e">
        <f>ROUND(SUMIF($A58:$A81,#REF!,$AY58:$BA81)/$BG84,0)</f>
        <v>#DIV/0!</v>
      </c>
      <c r="AZ84" s="3765"/>
      <c r="BA84" s="3783"/>
      <c r="BB84" s="3614" t="e">
        <f>ROUND(SUMIF($A58:$A81,#REF!,$BB58:$BD81)/$BG84,0)</f>
        <v>#DIV/0!</v>
      </c>
      <c r="BC84" s="3609"/>
      <c r="BD84" s="4102"/>
      <c r="BE84" s="4104" t="e">
        <f>ROUND(AVERAGE(BE58,BE61,BE64,BE67,BE70,BE73,BE76,BE79),0)</f>
        <v>#DIV/0!</v>
      </c>
      <c r="BF84" s="4105"/>
      <c r="BG84" s="4106">
        <f>COUNTIF(F58:H81,BQ84)+COUNTIF(F58:H81,BQ85)+COUNTIF(F58:H81,BQ86)+COUNTIF(F58:H81,BQ87)+COUNTIF(F58:H81,BQ88)+COUNTIF(F58:H81,BQ89)</f>
        <v>0</v>
      </c>
      <c r="BH84" s="4107"/>
      <c r="BI84" s="4107"/>
      <c r="BJ84" s="4107"/>
      <c r="BK84" s="4108"/>
      <c r="BL84" s="3643" t="e">
        <f>ROUND((BE84/BE85)*100,1)</f>
        <v>#DIV/0!</v>
      </c>
      <c r="BM84" s="3644"/>
      <c r="BN84" s="3644"/>
      <c r="BO84" s="3645"/>
      <c r="BQ84" s="963" t="s">
        <v>1203</v>
      </c>
    </row>
    <row r="85" spans="1:72" s="40" customFormat="1" ht="12" customHeight="1">
      <c r="A85" s="5"/>
      <c r="B85" s="3601"/>
      <c r="C85" s="2501"/>
      <c r="D85" s="2501"/>
      <c r="E85" s="2502"/>
      <c r="F85" s="3605"/>
      <c r="G85" s="3606"/>
      <c r="H85" s="3606"/>
      <c r="I85" s="3606"/>
      <c r="J85" s="3607"/>
      <c r="K85" s="929"/>
      <c r="L85" s="929"/>
      <c r="M85" s="631"/>
      <c r="N85" s="968"/>
      <c r="O85" s="968"/>
      <c r="P85" s="968"/>
      <c r="Q85" s="2501"/>
      <c r="R85" s="2501"/>
      <c r="S85" s="969"/>
      <c r="T85" s="969"/>
      <c r="U85" s="969"/>
      <c r="V85" s="969"/>
      <c r="W85" s="932"/>
      <c r="X85" s="970"/>
      <c r="Y85" s="932"/>
      <c r="Z85" s="970"/>
      <c r="AA85" s="932"/>
      <c r="AB85" s="970"/>
      <c r="AC85" s="971"/>
      <c r="AD85" s="971"/>
      <c r="AE85" s="971"/>
      <c r="AF85" s="4089"/>
      <c r="AG85" s="4090"/>
      <c r="AH85" s="4090"/>
      <c r="AI85" s="4090"/>
      <c r="AJ85" s="3658"/>
      <c r="AK85" s="3659"/>
      <c r="AL85" s="3660"/>
      <c r="AM85" s="3658"/>
      <c r="AN85" s="3659"/>
      <c r="AO85" s="3660"/>
      <c r="AP85" s="3708"/>
      <c r="AQ85" s="3709"/>
      <c r="AR85" s="3710"/>
      <c r="AS85" s="3708"/>
      <c r="AT85" s="3709"/>
      <c r="AU85" s="3710"/>
      <c r="AV85" s="3708"/>
      <c r="AW85" s="3709"/>
      <c r="AX85" s="3710"/>
      <c r="AY85" s="3767"/>
      <c r="AZ85" s="3768"/>
      <c r="BA85" s="3787"/>
      <c r="BB85" s="3615"/>
      <c r="BC85" s="3612"/>
      <c r="BD85" s="4103"/>
      <c r="BE85" s="4114" t="e">
        <f>ROUND(AVERAGE(BE60,BE63,BE66,BE69,BE72,BE75,BE78,BE81),0)</f>
        <v>#DIV/0!</v>
      </c>
      <c r="BF85" s="4115"/>
      <c r="BG85" s="4109"/>
      <c r="BH85" s="4110"/>
      <c r="BI85" s="4110"/>
      <c r="BJ85" s="4110"/>
      <c r="BK85" s="4111"/>
      <c r="BL85" s="3646"/>
      <c r="BM85" s="3647"/>
      <c r="BN85" s="3647"/>
      <c r="BO85" s="3648"/>
      <c r="BQ85" s="40" t="s">
        <v>1204</v>
      </c>
    </row>
    <row r="86" spans="1:72" s="40" customFormat="1" ht="12" customHeight="1">
      <c r="A86" s="5"/>
      <c r="B86" s="3740" t="s">
        <v>1218</v>
      </c>
      <c r="C86" s="3741"/>
      <c r="D86" s="3741"/>
      <c r="E86" s="3741"/>
      <c r="F86" s="3744">
        <f>SUM(F40,F84)</f>
        <v>0</v>
      </c>
      <c r="G86" s="3603"/>
      <c r="H86" s="3603"/>
      <c r="I86" s="3603"/>
      <c r="J86" s="3604"/>
      <c r="K86" s="907"/>
      <c r="L86" s="907"/>
      <c r="M86" s="895"/>
      <c r="N86" s="3199"/>
      <c r="O86" s="3199"/>
      <c r="P86" s="3199"/>
      <c r="Q86" s="2495"/>
      <c r="R86" s="2495"/>
      <c r="S86" s="3734"/>
      <c r="T86" s="3734"/>
      <c r="U86" s="3734"/>
      <c r="V86" s="3734"/>
      <c r="W86" s="811"/>
      <c r="X86" s="965"/>
      <c r="Y86" s="966"/>
      <c r="Z86" s="965"/>
      <c r="AA86" s="3736"/>
      <c r="AB86" s="3736"/>
      <c r="AC86" s="3736"/>
      <c r="AD86" s="3736"/>
      <c r="AE86" s="3737"/>
      <c r="AF86" s="4087">
        <f>ROUND(SUMIF($A$14:$A81,#REF!,$AF$14:$AG81),0)</f>
        <v>0</v>
      </c>
      <c r="AG86" s="4088"/>
      <c r="AH86" s="4088">
        <f>ROUND(SUMIF($A$14:$A81,#REF!,$AH$14:$AI81),0)</f>
        <v>0</v>
      </c>
      <c r="AI86" s="4088"/>
      <c r="AJ86" s="3655"/>
      <c r="AK86" s="3656"/>
      <c r="AL86" s="3657"/>
      <c r="AM86" s="3655"/>
      <c r="AN86" s="3656"/>
      <c r="AO86" s="3657"/>
      <c r="AP86" s="3711"/>
      <c r="AQ86" s="3712"/>
      <c r="AR86" s="3713"/>
      <c r="AS86" s="3711"/>
      <c r="AT86" s="3712"/>
      <c r="AU86" s="3713"/>
      <c r="AV86" s="3711"/>
      <c r="AW86" s="3712"/>
      <c r="AX86" s="3713"/>
      <c r="AY86" s="3764">
        <f>ROUND(SUMIF($A$14:$A81,#REF!,$AY$14:$BA81),0)</f>
        <v>0</v>
      </c>
      <c r="AZ86" s="3765"/>
      <c r="BA86" s="3783"/>
      <c r="BB86" s="3614">
        <f>ROUND(SUMIF($A$14:$A81,#REF!,$BB$14:$BD81),0)</f>
        <v>0</v>
      </c>
      <c r="BC86" s="3609"/>
      <c r="BD86" s="4102"/>
      <c r="BE86" s="4104" t="e">
        <f>ROUND(AVERAGE(BE14,BE17,BE20,BE23,BE26,BE29,BE32,BE35,BE58,BE61,BE64,BE67,BE70,BE73,BE76,BE79),0)</f>
        <v>#DIV/0!</v>
      </c>
      <c r="BF86" s="4105"/>
      <c r="BG86" s="4106">
        <f>SUM(BG40,BG84)</f>
        <v>0</v>
      </c>
      <c r="BH86" s="4107"/>
      <c r="BI86" s="4107"/>
      <c r="BJ86" s="4107"/>
      <c r="BK86" s="4108"/>
      <c r="BL86" s="3643" t="e">
        <f>ROUND((BE86/BE87)*100,1)</f>
        <v>#DIV/0!</v>
      </c>
      <c r="BM86" s="3644"/>
      <c r="BN86" s="3644"/>
      <c r="BO86" s="3645"/>
      <c r="BQ86" s="40" t="s">
        <v>1208</v>
      </c>
    </row>
    <row r="87" spans="1:72" s="40" customFormat="1" ht="12" customHeight="1">
      <c r="A87" s="5"/>
      <c r="B87" s="3742"/>
      <c r="C87" s="3743"/>
      <c r="D87" s="3743"/>
      <c r="E87" s="3743"/>
      <c r="F87" s="3745"/>
      <c r="G87" s="3606"/>
      <c r="H87" s="3606"/>
      <c r="I87" s="3606"/>
      <c r="J87" s="3607"/>
      <c r="K87" s="929"/>
      <c r="L87" s="929"/>
      <c r="M87" s="578"/>
      <c r="N87" s="2399"/>
      <c r="O87" s="2399"/>
      <c r="P87" s="2399"/>
      <c r="Q87" s="2501"/>
      <c r="R87" s="2501"/>
      <c r="S87" s="3735"/>
      <c r="T87" s="3735"/>
      <c r="U87" s="3735"/>
      <c r="V87" s="3735"/>
      <c r="W87" s="932"/>
      <c r="X87" s="970"/>
      <c r="Y87" s="932"/>
      <c r="Z87" s="970"/>
      <c r="AA87" s="3738"/>
      <c r="AB87" s="3738"/>
      <c r="AC87" s="3738"/>
      <c r="AD87" s="3738"/>
      <c r="AE87" s="3739"/>
      <c r="AF87" s="4089"/>
      <c r="AG87" s="4090"/>
      <c r="AH87" s="4090"/>
      <c r="AI87" s="4090"/>
      <c r="AJ87" s="3658"/>
      <c r="AK87" s="3659"/>
      <c r="AL87" s="3660"/>
      <c r="AM87" s="3658"/>
      <c r="AN87" s="3659"/>
      <c r="AO87" s="3660"/>
      <c r="AP87" s="3708"/>
      <c r="AQ87" s="3709"/>
      <c r="AR87" s="3710"/>
      <c r="AS87" s="3708"/>
      <c r="AT87" s="3709"/>
      <c r="AU87" s="3710"/>
      <c r="AV87" s="3708"/>
      <c r="AW87" s="3709"/>
      <c r="AX87" s="3710"/>
      <c r="AY87" s="3767"/>
      <c r="AZ87" s="3768"/>
      <c r="BA87" s="3787"/>
      <c r="BB87" s="3615"/>
      <c r="BC87" s="3612"/>
      <c r="BD87" s="4103"/>
      <c r="BE87" s="4114" t="e">
        <f>ROUND(AVERAGE(BE16,BE19,BE22,BE25,BE28,BE31,BE34,BE37,BE60,BE63,BE66,BE69,BE72,BE75,BE78,BE81),0)</f>
        <v>#DIV/0!</v>
      </c>
      <c r="BF87" s="4115"/>
      <c r="BG87" s="4109"/>
      <c r="BH87" s="4110"/>
      <c r="BI87" s="4110"/>
      <c r="BJ87" s="4110"/>
      <c r="BK87" s="4111"/>
      <c r="BL87" s="3646"/>
      <c r="BM87" s="3647"/>
      <c r="BN87" s="3647"/>
      <c r="BO87" s="3648"/>
      <c r="BQ87" s="40" t="s">
        <v>35</v>
      </c>
    </row>
    <row r="88" spans="1:72" s="40" customFormat="1" ht="12" customHeight="1">
      <c r="B88" s="40" t="s">
        <v>1205</v>
      </c>
      <c r="F88" s="361"/>
      <c r="G88" s="972" t="s">
        <v>1206</v>
      </c>
      <c r="H88" s="135" t="s">
        <v>1207</v>
      </c>
      <c r="I88" s="135"/>
      <c r="J88" s="135"/>
      <c r="K88" s="135"/>
      <c r="L88" s="135"/>
      <c r="M88" s="135"/>
      <c r="N88" s="135"/>
      <c r="O88" s="135"/>
      <c r="P88" s="135"/>
      <c r="Q88" s="135"/>
      <c r="R88" s="135"/>
      <c r="S88" s="135"/>
      <c r="T88" s="135"/>
      <c r="U88" s="135"/>
      <c r="V88" s="135"/>
      <c r="W88" s="135"/>
      <c r="X88" s="135"/>
      <c r="Y88" s="135"/>
      <c r="Z88" s="135"/>
      <c r="AA88" s="135"/>
      <c r="AB88" s="135"/>
      <c r="AC88" s="135"/>
      <c r="AD88" s="135"/>
      <c r="AE88" s="135"/>
      <c r="AF88" s="135"/>
      <c r="AG88" s="135"/>
      <c r="AH88" s="135"/>
      <c r="AI88" s="135"/>
      <c r="AJ88" s="135"/>
      <c r="AK88" s="135"/>
      <c r="AL88" s="135"/>
      <c r="AM88" s="135"/>
      <c r="AN88" s="135"/>
      <c r="AO88" s="135"/>
      <c r="AP88" s="135"/>
      <c r="AQ88" s="135"/>
      <c r="AR88" s="135"/>
      <c r="AS88" s="135"/>
      <c r="AT88" s="135"/>
      <c r="AU88" s="135"/>
      <c r="AV88" s="135"/>
      <c r="AW88" s="135"/>
      <c r="AX88" s="135"/>
      <c r="AY88" s="135"/>
      <c r="AZ88" s="135"/>
      <c r="BA88" s="135"/>
      <c r="BB88" s="135"/>
      <c r="BC88" s="135"/>
      <c r="BD88" s="194"/>
      <c r="BE88" s="194"/>
      <c r="BF88" s="194"/>
      <c r="BG88" s="455"/>
      <c r="BH88" s="194"/>
      <c r="BI88" s="194"/>
      <c r="BJ88" s="194"/>
      <c r="BK88" s="194"/>
      <c r="BL88" s="194"/>
      <c r="BM88" s="194"/>
      <c r="BN88" s="194"/>
      <c r="BO88" s="194"/>
      <c r="BQ88" s="40" t="s">
        <v>1211</v>
      </c>
    </row>
    <row r="89" spans="1:72" s="40" customFormat="1" ht="12" customHeight="1">
      <c r="F89" s="361"/>
      <c r="G89" s="972" t="s">
        <v>1238</v>
      </c>
      <c r="H89" s="135" t="s">
        <v>1367</v>
      </c>
      <c r="I89" s="135"/>
      <c r="J89" s="135"/>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5"/>
      <c r="AN89" s="135"/>
      <c r="AO89" s="135"/>
      <c r="AP89" s="135"/>
      <c r="AQ89" s="135"/>
      <c r="AR89" s="135"/>
      <c r="AS89" s="135"/>
      <c r="AT89" s="135"/>
      <c r="AU89" s="135"/>
      <c r="AV89" s="135"/>
      <c r="AW89" s="135"/>
      <c r="AX89" s="135"/>
      <c r="AY89" s="135"/>
      <c r="AZ89" s="135"/>
      <c r="BA89" s="135"/>
      <c r="BB89" s="135"/>
      <c r="BC89" s="135"/>
      <c r="BD89" s="194"/>
      <c r="BE89" s="194"/>
      <c r="BF89" s="194"/>
      <c r="BG89" s="455"/>
      <c r="BH89" s="194"/>
      <c r="BI89" s="194"/>
      <c r="BJ89" s="194"/>
      <c r="BK89" s="194"/>
      <c r="BL89" s="194"/>
      <c r="BM89" s="194"/>
      <c r="BN89" s="194"/>
      <c r="BO89" s="194"/>
      <c r="BQ89" s="40" t="s">
        <v>1214</v>
      </c>
    </row>
    <row r="90" spans="1:72" s="40" customFormat="1" ht="12" customHeight="1">
      <c r="G90" s="972" t="s">
        <v>1252</v>
      </c>
      <c r="H90" s="2016" t="s">
        <v>1210</v>
      </c>
      <c r="I90" s="2016"/>
      <c r="J90" s="2016"/>
      <c r="K90" s="2016"/>
      <c r="L90" s="2016"/>
      <c r="M90" s="2016"/>
      <c r="N90" s="2016"/>
      <c r="O90" s="2016"/>
      <c r="P90" s="2016"/>
      <c r="Q90" s="2016"/>
      <c r="R90" s="2016"/>
      <c r="S90" s="2016"/>
      <c r="T90" s="2016"/>
      <c r="U90" s="2016"/>
      <c r="V90" s="2016"/>
      <c r="W90" s="2016"/>
      <c r="X90" s="2016"/>
      <c r="Y90" s="2016"/>
      <c r="Z90" s="2016"/>
      <c r="AA90" s="2016"/>
      <c r="AB90" s="2016"/>
      <c r="AC90" s="2016"/>
      <c r="AD90" s="2016"/>
      <c r="AE90" s="2016"/>
      <c r="AF90" s="2016"/>
      <c r="AG90" s="2016"/>
      <c r="AH90" s="2016"/>
      <c r="AI90" s="2016"/>
      <c r="AJ90" s="2016"/>
      <c r="AK90" s="2016"/>
      <c r="AL90" s="2016"/>
      <c r="AM90" s="2016"/>
      <c r="AN90" s="2016"/>
      <c r="AO90" s="2016"/>
      <c r="AP90" s="2016"/>
      <c r="AQ90" s="2016"/>
      <c r="AR90" s="2016"/>
      <c r="AS90" s="2016"/>
      <c r="AT90" s="2016"/>
      <c r="AU90" s="2016"/>
      <c r="AV90" s="2016"/>
      <c r="AW90" s="2016"/>
      <c r="AX90" s="2016"/>
      <c r="AY90" s="2016"/>
      <c r="AZ90" s="2016"/>
      <c r="BA90" s="2016"/>
      <c r="BB90" s="2016"/>
      <c r="BC90" s="2016"/>
      <c r="BD90" s="2016"/>
      <c r="BE90" s="2016"/>
      <c r="BF90" s="2016"/>
      <c r="BG90" s="2016"/>
      <c r="BH90" s="2016"/>
      <c r="BI90" s="2016"/>
      <c r="BJ90" s="2016"/>
      <c r="BK90" s="2016"/>
      <c r="BL90" s="2016"/>
      <c r="BM90" s="2016"/>
      <c r="BN90" s="2016"/>
      <c r="BO90" s="2016"/>
    </row>
    <row r="91" spans="1:72" s="40" customFormat="1" ht="12" customHeight="1">
      <c r="G91" s="972"/>
      <c r="H91" s="2016"/>
      <c r="I91" s="2016"/>
      <c r="J91" s="2016"/>
      <c r="K91" s="2016"/>
      <c r="L91" s="2016"/>
      <c r="M91" s="2016"/>
      <c r="N91" s="2016"/>
      <c r="O91" s="2016"/>
      <c r="P91" s="2016"/>
      <c r="Q91" s="2016"/>
      <c r="R91" s="2016"/>
      <c r="S91" s="2016"/>
      <c r="T91" s="2016"/>
      <c r="U91" s="2016"/>
      <c r="V91" s="2016"/>
      <c r="W91" s="2016"/>
      <c r="X91" s="2016"/>
      <c r="Y91" s="2016"/>
      <c r="Z91" s="2016"/>
      <c r="AA91" s="2016"/>
      <c r="AB91" s="2016"/>
      <c r="AC91" s="2016"/>
      <c r="AD91" s="2016"/>
      <c r="AE91" s="2016"/>
      <c r="AF91" s="2016"/>
      <c r="AG91" s="2016"/>
      <c r="AH91" s="2016"/>
      <c r="AI91" s="2016"/>
      <c r="AJ91" s="2016"/>
      <c r="AK91" s="2016"/>
      <c r="AL91" s="2016"/>
      <c r="AM91" s="2016"/>
      <c r="AN91" s="2016"/>
      <c r="AO91" s="2016"/>
      <c r="AP91" s="2016"/>
      <c r="AQ91" s="2016"/>
      <c r="AR91" s="2016"/>
      <c r="AS91" s="2016"/>
      <c r="AT91" s="2016"/>
      <c r="AU91" s="2016"/>
      <c r="AV91" s="2016"/>
      <c r="AW91" s="2016"/>
      <c r="AX91" s="2016"/>
      <c r="AY91" s="2016"/>
      <c r="AZ91" s="2016"/>
      <c r="BA91" s="2016"/>
      <c r="BB91" s="2016"/>
      <c r="BC91" s="2016"/>
      <c r="BD91" s="2016"/>
      <c r="BE91" s="2016"/>
      <c r="BF91" s="2016"/>
      <c r="BG91" s="2016"/>
      <c r="BH91" s="2016"/>
      <c r="BI91" s="2016"/>
      <c r="BJ91" s="2016"/>
      <c r="BK91" s="2016"/>
      <c r="BL91" s="2016"/>
      <c r="BM91" s="2016"/>
      <c r="BN91" s="2016"/>
      <c r="BO91" s="2016"/>
    </row>
    <row r="92" spans="1:72" s="40" customFormat="1" ht="12" customHeight="1">
      <c r="G92" s="972" t="s">
        <v>1253</v>
      </c>
      <c r="H92" s="2016" t="s">
        <v>1254</v>
      </c>
      <c r="I92" s="2016"/>
      <c r="J92" s="2016"/>
      <c r="K92" s="2016"/>
      <c r="L92" s="2016"/>
      <c r="M92" s="2016"/>
      <c r="N92" s="2016"/>
      <c r="O92" s="2016"/>
      <c r="P92" s="2016"/>
      <c r="Q92" s="2016"/>
      <c r="R92" s="2016"/>
      <c r="S92" s="2016"/>
      <c r="T92" s="2016"/>
      <c r="U92" s="2016"/>
      <c r="V92" s="2016"/>
      <c r="W92" s="2016"/>
      <c r="X92" s="2016"/>
      <c r="Y92" s="2016"/>
      <c r="Z92" s="2016"/>
      <c r="AA92" s="2016"/>
      <c r="AB92" s="2016"/>
      <c r="AC92" s="2016"/>
      <c r="AD92" s="2016"/>
      <c r="AE92" s="2016"/>
      <c r="AF92" s="2016"/>
      <c r="AG92" s="2016"/>
      <c r="AH92" s="2016"/>
      <c r="AI92" s="2016"/>
      <c r="AJ92" s="2016"/>
      <c r="AK92" s="2016"/>
      <c r="AL92" s="2016"/>
      <c r="AM92" s="2016"/>
      <c r="AN92" s="2016"/>
      <c r="AO92" s="2016"/>
      <c r="AP92" s="2016"/>
      <c r="AQ92" s="2016"/>
      <c r="AR92" s="2016"/>
      <c r="AS92" s="2016"/>
      <c r="AT92" s="2016"/>
      <c r="AU92" s="2016"/>
      <c r="AV92" s="2016"/>
      <c r="AW92" s="2016"/>
      <c r="AX92" s="2016"/>
      <c r="AY92" s="2016"/>
      <c r="AZ92" s="2016"/>
      <c r="BA92" s="2016"/>
      <c r="BB92" s="2016"/>
      <c r="BC92" s="2016"/>
      <c r="BD92" s="2016"/>
      <c r="BE92" s="2016"/>
      <c r="BF92" s="2016"/>
      <c r="BG92" s="2016"/>
      <c r="BH92" s="2016"/>
      <c r="BI92" s="2016"/>
      <c r="BJ92" s="2016"/>
      <c r="BK92" s="2016"/>
      <c r="BL92" s="2016"/>
      <c r="BM92" s="2016"/>
      <c r="BN92" s="2016"/>
      <c r="BO92" s="2016"/>
      <c r="BQ92" s="38"/>
      <c r="BR92" s="38"/>
      <c r="BS92" s="38"/>
      <c r="BT92" s="38"/>
    </row>
    <row r="93" spans="1:72" s="40" customFormat="1" ht="12" customHeight="1">
      <c r="G93" s="972" t="s">
        <v>1255</v>
      </c>
      <c r="H93" s="3632" t="s">
        <v>1423</v>
      </c>
      <c r="I93" s="3632"/>
      <c r="J93" s="3632"/>
      <c r="K93" s="3632"/>
      <c r="L93" s="3632"/>
      <c r="M93" s="3632"/>
      <c r="N93" s="3632"/>
      <c r="O93" s="3632"/>
      <c r="P93" s="3632"/>
      <c r="Q93" s="3632"/>
      <c r="R93" s="3632"/>
      <c r="S93" s="3632"/>
      <c r="T93" s="3632"/>
      <c r="U93" s="3632"/>
      <c r="V93" s="3632"/>
      <c r="W93" s="3632"/>
      <c r="X93" s="3632"/>
      <c r="Y93" s="3632"/>
      <c r="Z93" s="3632"/>
      <c r="AA93" s="3632"/>
      <c r="AB93" s="3632"/>
      <c r="AC93" s="3632"/>
      <c r="AD93" s="3632"/>
      <c r="AE93" s="3632"/>
      <c r="AF93" s="3632"/>
      <c r="AG93" s="3632"/>
      <c r="AH93" s="3632"/>
      <c r="AI93" s="3632"/>
      <c r="AJ93" s="3632"/>
      <c r="AK93" s="3632"/>
      <c r="AL93" s="3632"/>
      <c r="AM93" s="3632"/>
      <c r="AN93" s="3632"/>
      <c r="AO93" s="3632"/>
      <c r="AP93" s="3632"/>
      <c r="AQ93" s="3632"/>
      <c r="AR93" s="3632"/>
      <c r="AS93" s="3632"/>
      <c r="AT93" s="3632"/>
      <c r="AU93" s="3632"/>
      <c r="AV93" s="3632"/>
      <c r="AW93" s="3632"/>
      <c r="AX93" s="3632"/>
      <c r="AY93" s="3632"/>
      <c r="AZ93" s="3632"/>
      <c r="BA93" s="3632"/>
      <c r="BB93" s="3632"/>
      <c r="BC93" s="3632"/>
      <c r="BD93" s="3632"/>
      <c r="BE93" s="3632"/>
      <c r="BF93" s="3632"/>
      <c r="BG93" s="3632"/>
      <c r="BH93" s="3632"/>
      <c r="BI93" s="3632"/>
      <c r="BJ93" s="3632"/>
      <c r="BK93" s="3632"/>
      <c r="BL93" s="3632"/>
      <c r="BM93" s="3632"/>
      <c r="BN93" s="3632"/>
      <c r="BO93" s="3632"/>
      <c r="BP93" s="3632"/>
      <c r="BQ93" s="3632"/>
      <c r="BR93" s="3632"/>
      <c r="BS93" s="3632"/>
      <c r="BT93" s="3632"/>
    </row>
    <row r="94" spans="1:72" s="38" customFormat="1" ht="14.1" customHeight="1">
      <c r="B94" s="36"/>
      <c r="C94" s="36"/>
      <c r="D94" s="36"/>
      <c r="E94" s="36"/>
      <c r="F94" s="36"/>
      <c r="G94" s="36"/>
      <c r="H94" s="36"/>
      <c r="I94" s="36"/>
      <c r="J94" s="36"/>
      <c r="P94" s="36"/>
      <c r="Q94" s="36"/>
      <c r="R94" s="36"/>
      <c r="S94" s="36"/>
      <c r="T94" s="36"/>
      <c r="U94" s="36"/>
      <c r="V94" s="36"/>
      <c r="W94" s="36"/>
      <c r="X94" s="610"/>
      <c r="Y94" s="610"/>
      <c r="Z94" s="840"/>
      <c r="AA94" s="36"/>
      <c r="AB94" s="840"/>
      <c r="AC94" s="36"/>
      <c r="AD94" s="36"/>
      <c r="AE94" s="36"/>
      <c r="AF94" s="1049"/>
      <c r="AG94" s="1049"/>
      <c r="AH94" s="1049"/>
      <c r="AI94" s="1049"/>
      <c r="AJ94" s="1050"/>
      <c r="AK94" s="1050"/>
      <c r="AL94" s="1050"/>
      <c r="AM94" s="1050"/>
      <c r="AN94" s="1050"/>
      <c r="AO94" s="1050"/>
      <c r="AP94" s="978"/>
      <c r="AQ94" s="978"/>
      <c r="AR94" s="978"/>
      <c r="AS94" s="978"/>
      <c r="AT94" s="978"/>
      <c r="AU94" s="978"/>
      <c r="AV94" s="978"/>
      <c r="AW94" s="978"/>
      <c r="AX94" s="978"/>
      <c r="AY94" s="1050"/>
      <c r="AZ94" s="1050"/>
      <c r="BA94" s="1050"/>
      <c r="BB94" s="1050"/>
      <c r="BC94" s="1050"/>
      <c r="BD94" s="1050"/>
      <c r="BE94" s="36"/>
      <c r="BF94" s="36"/>
      <c r="BG94" s="36"/>
      <c r="BH94" s="610"/>
      <c r="BI94" s="610"/>
      <c r="BJ94" s="610"/>
      <c r="BK94" s="610"/>
      <c r="BL94" s="610"/>
      <c r="BM94" s="610"/>
      <c r="BN94" s="610"/>
      <c r="BO94" s="610"/>
      <c r="BQ94" s="5"/>
      <c r="BR94" s="5"/>
      <c r="BS94" s="5"/>
      <c r="BT94" s="5"/>
    </row>
    <row r="95" spans="1:72" ht="14.1" customHeight="1">
      <c r="B95" s="1872" t="s">
        <v>1370</v>
      </c>
      <c r="C95" s="1872"/>
      <c r="D95" s="1872"/>
      <c r="E95" s="1872"/>
      <c r="F95" s="1872"/>
      <c r="G95" s="1872"/>
      <c r="H95" s="1872"/>
      <c r="I95" s="1872"/>
      <c r="J95" s="1872"/>
      <c r="K95" s="1872"/>
      <c r="L95" s="1872"/>
      <c r="M95" s="1872"/>
      <c r="N95" s="1872"/>
      <c r="O95" s="1872"/>
      <c r="P95" s="1872"/>
      <c r="Q95" s="1872"/>
      <c r="R95" s="1872"/>
      <c r="S95" s="1872"/>
      <c r="T95" s="1872"/>
      <c r="U95" s="1872"/>
      <c r="V95" s="1872"/>
      <c r="W95" s="1872"/>
      <c r="X95" s="1872"/>
      <c r="Y95" s="1872"/>
      <c r="Z95" s="1872"/>
      <c r="AA95" s="1872"/>
      <c r="AB95" s="1872"/>
      <c r="AC95" s="1872"/>
      <c r="AD95" s="1872"/>
      <c r="AE95" s="1872"/>
      <c r="AF95" s="1872"/>
      <c r="AG95" s="1872"/>
      <c r="AH95" s="1872"/>
      <c r="AI95" s="1872"/>
      <c r="AJ95" s="1872"/>
      <c r="AK95" s="1872"/>
      <c r="AL95" s="1872"/>
      <c r="AM95" s="1872"/>
      <c r="AN95" s="1872"/>
      <c r="AO95" s="1872"/>
      <c r="AP95" s="1872"/>
      <c r="AQ95" s="1872"/>
      <c r="AR95" s="1872"/>
      <c r="AS95" s="1872"/>
      <c r="AT95" s="1872"/>
      <c r="AU95" s="1872"/>
      <c r="AV95" s="1872"/>
      <c r="AW95" s="1872"/>
      <c r="AX95" s="1872"/>
      <c r="AY95" s="1872"/>
      <c r="AZ95" s="1872"/>
      <c r="BA95" s="1872"/>
      <c r="BB95" s="1872"/>
      <c r="BC95" s="1872"/>
      <c r="BD95" s="1872"/>
      <c r="BE95" s="1872"/>
      <c r="BF95" s="1872"/>
      <c r="BG95" s="1872"/>
      <c r="BH95" s="1872"/>
      <c r="BI95" s="1872"/>
      <c r="BJ95" s="1872"/>
      <c r="BK95" s="1872"/>
      <c r="BL95" s="1872"/>
      <c r="BM95" s="1872"/>
      <c r="BN95" s="1872"/>
      <c r="BO95" s="1872"/>
    </row>
    <row r="96" spans="1:72" ht="5.0999999999999996" customHeight="1"/>
    <row r="97" spans="1:72" ht="14.1" customHeight="1" thickBot="1">
      <c r="B97" s="142" t="s">
        <v>1427</v>
      </c>
      <c r="C97" s="142"/>
      <c r="D97" s="142"/>
      <c r="E97" s="142"/>
      <c r="F97" s="142"/>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Z97" s="3201" t="s">
        <v>557</v>
      </c>
      <c r="BA97" s="3201"/>
      <c r="BB97" s="3201"/>
      <c r="BC97" s="3201"/>
      <c r="BD97" s="3201"/>
      <c r="BE97" s="3201"/>
      <c r="BF97" s="3201"/>
      <c r="BG97" s="3202"/>
      <c r="BH97" s="3202"/>
      <c r="BI97" s="3203" t="s">
        <v>542</v>
      </c>
      <c r="BJ97" s="3203"/>
      <c r="BK97" s="3203"/>
      <c r="BL97" s="3203"/>
      <c r="BM97" s="3203"/>
      <c r="BN97" s="3203"/>
      <c r="BQ97" s="40"/>
      <c r="BR97" s="40"/>
      <c r="BS97" s="40"/>
      <c r="BT97" s="40"/>
    </row>
    <row r="98" spans="1:72" s="40" customFormat="1" ht="12.95" customHeight="1">
      <c r="B98" s="3212" t="s">
        <v>1142</v>
      </c>
      <c r="C98" s="3177" t="s">
        <v>1376</v>
      </c>
      <c r="D98" s="3178"/>
      <c r="E98" s="3179"/>
      <c r="F98" s="3224" t="s">
        <v>34</v>
      </c>
      <c r="G98" s="3225"/>
      <c r="H98" s="3225"/>
      <c r="I98" s="3225"/>
      <c r="J98" s="3226"/>
      <c r="K98" s="3224" t="s">
        <v>1143</v>
      </c>
      <c r="L98" s="3225"/>
      <c r="M98" s="3225"/>
      <c r="N98" s="3225"/>
      <c r="O98" s="3226"/>
      <c r="P98" s="3174" t="s">
        <v>1144</v>
      </c>
      <c r="Q98" s="3177" t="s">
        <v>1145</v>
      </c>
      <c r="R98" s="3178"/>
      <c r="S98" s="3179"/>
      <c r="T98" s="3174" t="s">
        <v>1146</v>
      </c>
      <c r="U98" s="3174" t="s">
        <v>1147</v>
      </c>
      <c r="V98" s="3331" t="s">
        <v>1148</v>
      </c>
      <c r="W98" s="3332"/>
      <c r="X98" s="3224" t="s">
        <v>1149</v>
      </c>
      <c r="Y98" s="3225"/>
      <c r="Z98" s="3225"/>
      <c r="AA98" s="3225"/>
      <c r="AB98" s="3225"/>
      <c r="AC98" s="3225"/>
      <c r="AD98" s="3225"/>
      <c r="AE98" s="3249"/>
      <c r="AF98" s="3248" t="s">
        <v>1150</v>
      </c>
      <c r="AG98" s="3225"/>
      <c r="AH98" s="3225"/>
      <c r="AI98" s="3225"/>
      <c r="AJ98" s="3225"/>
      <c r="AK98" s="3225"/>
      <c r="AL98" s="3225"/>
      <c r="AM98" s="3225"/>
      <c r="AN98" s="3225"/>
      <c r="AO98" s="3225"/>
      <c r="AP98" s="3225"/>
      <c r="AQ98" s="3225"/>
      <c r="AR98" s="3225"/>
      <c r="AS98" s="3225"/>
      <c r="AT98" s="3225"/>
      <c r="AU98" s="3225"/>
      <c r="AV98" s="3225"/>
      <c r="AW98" s="3225"/>
      <c r="AX98" s="3225"/>
      <c r="AY98" s="3225"/>
      <c r="AZ98" s="3225"/>
      <c r="BA98" s="3225"/>
      <c r="BB98" s="3225"/>
      <c r="BC98" s="3225"/>
      <c r="BD98" s="3249"/>
      <c r="BE98" s="4008" t="s">
        <v>1164</v>
      </c>
      <c r="BF98" s="4009"/>
      <c r="BG98" s="3256" t="s">
        <v>1152</v>
      </c>
      <c r="BH98" s="3177" t="s">
        <v>1153</v>
      </c>
      <c r="BI98" s="3178"/>
      <c r="BJ98" s="3178"/>
      <c r="BK98" s="3178"/>
      <c r="BL98" s="3178"/>
      <c r="BM98" s="3178"/>
      <c r="BN98" s="3178"/>
      <c r="BO98" s="3750"/>
    </row>
    <row r="99" spans="1:72" s="40" customFormat="1" ht="12.95" customHeight="1">
      <c r="B99" s="3213"/>
      <c r="C99" s="3180"/>
      <c r="D99" s="3181"/>
      <c r="E99" s="3182"/>
      <c r="F99" s="2497"/>
      <c r="G99" s="2498"/>
      <c r="H99" s="2498"/>
      <c r="I99" s="2498"/>
      <c r="J99" s="2499"/>
      <c r="K99" s="2497"/>
      <c r="L99" s="2498"/>
      <c r="M99" s="2498"/>
      <c r="N99" s="2498"/>
      <c r="O99" s="2499"/>
      <c r="P99" s="3175"/>
      <c r="Q99" s="3180"/>
      <c r="R99" s="3181"/>
      <c r="S99" s="3182"/>
      <c r="T99" s="4125"/>
      <c r="U99" s="4125"/>
      <c r="V99" s="3333"/>
      <c r="W99" s="3334"/>
      <c r="X99" s="2500"/>
      <c r="Y99" s="2501"/>
      <c r="Z99" s="2501"/>
      <c r="AA99" s="2501"/>
      <c r="AB99" s="2501"/>
      <c r="AC99" s="2501"/>
      <c r="AD99" s="2501"/>
      <c r="AE99" s="3251"/>
      <c r="AF99" s="3250"/>
      <c r="AG99" s="2501"/>
      <c r="AH99" s="2501"/>
      <c r="AI99" s="2501"/>
      <c r="AJ99" s="2501"/>
      <c r="AK99" s="2501"/>
      <c r="AL99" s="2501"/>
      <c r="AM99" s="2501"/>
      <c r="AN99" s="2501"/>
      <c r="AO99" s="2501"/>
      <c r="AP99" s="2501"/>
      <c r="AQ99" s="2501"/>
      <c r="AR99" s="2501"/>
      <c r="AS99" s="2501"/>
      <c r="AT99" s="2501"/>
      <c r="AU99" s="2501"/>
      <c r="AV99" s="2501"/>
      <c r="AW99" s="2501"/>
      <c r="AX99" s="2501"/>
      <c r="AY99" s="2501"/>
      <c r="AZ99" s="2501"/>
      <c r="BA99" s="2501"/>
      <c r="BB99" s="2501"/>
      <c r="BC99" s="2501"/>
      <c r="BD99" s="3251"/>
      <c r="BE99" s="4010" t="s">
        <v>1240</v>
      </c>
      <c r="BF99" s="4011"/>
      <c r="BG99" s="3257"/>
      <c r="BH99" s="3751"/>
      <c r="BI99" s="3752"/>
      <c r="BJ99" s="3752"/>
      <c r="BK99" s="3752"/>
      <c r="BL99" s="3752"/>
      <c r="BM99" s="3752"/>
      <c r="BN99" s="3752"/>
      <c r="BO99" s="3753"/>
    </row>
    <row r="100" spans="1:72" s="40" customFormat="1" ht="15" customHeight="1">
      <c r="B100" s="3213"/>
      <c r="C100" s="3180"/>
      <c r="D100" s="3181"/>
      <c r="E100" s="3182"/>
      <c r="F100" s="4001"/>
      <c r="G100" s="4002"/>
      <c r="H100" s="4002"/>
      <c r="I100" s="4002"/>
      <c r="J100" s="4003"/>
      <c r="K100" s="2497"/>
      <c r="L100" s="2498"/>
      <c r="M100" s="2498"/>
      <c r="N100" s="2498"/>
      <c r="O100" s="2499"/>
      <c r="P100" s="3175"/>
      <c r="Q100" s="3183"/>
      <c r="R100" s="3184"/>
      <c r="S100" s="3185"/>
      <c r="T100" s="4125"/>
      <c r="U100" s="4125"/>
      <c r="V100" s="3333"/>
      <c r="W100" s="3334"/>
      <c r="X100" s="3344" t="s">
        <v>1154</v>
      </c>
      <c r="Y100" s="3345"/>
      <c r="Z100" s="3345"/>
      <c r="AA100" s="3346"/>
      <c r="AB100" s="3347" t="s">
        <v>1155</v>
      </c>
      <c r="AC100" s="3348"/>
      <c r="AD100" s="3347" t="s">
        <v>1156</v>
      </c>
      <c r="AE100" s="3669"/>
      <c r="AF100" s="3356" t="s">
        <v>1157</v>
      </c>
      <c r="AG100" s="2952"/>
      <c r="AH100" s="2952"/>
      <c r="AI100" s="2952"/>
      <c r="AJ100" s="2951" t="s">
        <v>1158</v>
      </c>
      <c r="AK100" s="2952"/>
      <c r="AL100" s="2952"/>
      <c r="AM100" s="2952"/>
      <c r="AN100" s="2952"/>
      <c r="AO100" s="2952"/>
      <c r="AP100" s="2952"/>
      <c r="AQ100" s="2952"/>
      <c r="AR100" s="2952"/>
      <c r="AS100" s="2952"/>
      <c r="AT100" s="2952"/>
      <c r="AU100" s="2952"/>
      <c r="AV100" s="2952"/>
      <c r="AW100" s="2952"/>
      <c r="AX100" s="2952"/>
      <c r="AY100" s="2952"/>
      <c r="AZ100" s="2952"/>
      <c r="BA100" s="2953"/>
      <c r="BB100" s="1861" t="s">
        <v>112</v>
      </c>
      <c r="BC100" s="1862"/>
      <c r="BD100" s="3172"/>
      <c r="BE100" s="4129" t="s">
        <v>1159</v>
      </c>
      <c r="BF100" s="4130"/>
      <c r="BG100" s="3257"/>
      <c r="BH100" s="3227" t="s">
        <v>1424</v>
      </c>
      <c r="BI100" s="3228"/>
      <c r="BJ100" s="3228"/>
      <c r="BK100" s="3228"/>
      <c r="BL100" s="3228"/>
      <c r="BM100" s="3228"/>
      <c r="BN100" s="3228"/>
      <c r="BO100" s="3229"/>
    </row>
    <row r="101" spans="1:72" s="40" customFormat="1" ht="15" customHeight="1">
      <c r="B101" s="3213"/>
      <c r="C101" s="3180"/>
      <c r="D101" s="3181"/>
      <c r="E101" s="3182"/>
      <c r="F101" s="3262" t="s">
        <v>1160</v>
      </c>
      <c r="G101" s="3263"/>
      <c r="H101" s="3263"/>
      <c r="I101" s="4019" t="s">
        <v>1161</v>
      </c>
      <c r="J101" s="4020"/>
      <c r="K101" s="2497"/>
      <c r="L101" s="2498"/>
      <c r="M101" s="2498"/>
      <c r="N101" s="2498"/>
      <c r="O101" s="2499"/>
      <c r="P101" s="3175"/>
      <c r="Q101" s="3262" t="s">
        <v>1172</v>
      </c>
      <c r="R101" s="3263"/>
      <c r="S101" s="3264"/>
      <c r="T101" s="4125"/>
      <c r="U101" s="4125"/>
      <c r="V101" s="3333"/>
      <c r="W101" s="3334"/>
      <c r="X101" s="3198" t="s">
        <v>1226</v>
      </c>
      <c r="Y101" s="3200"/>
      <c r="Z101" s="3198" t="s">
        <v>1163</v>
      </c>
      <c r="AA101" s="3200"/>
      <c r="AB101" s="3349"/>
      <c r="AC101" s="3350"/>
      <c r="AD101" s="3349"/>
      <c r="AE101" s="3670"/>
      <c r="AF101" s="3244" t="s">
        <v>1164</v>
      </c>
      <c r="AG101" s="3200"/>
      <c r="AH101" s="2494" t="s">
        <v>1227</v>
      </c>
      <c r="AI101" s="2496"/>
      <c r="AJ101" s="3246" t="s">
        <v>1166</v>
      </c>
      <c r="AK101" s="3247"/>
      <c r="AL101" s="2908"/>
      <c r="AM101" s="3246" t="s">
        <v>1167</v>
      </c>
      <c r="AN101" s="3247"/>
      <c r="AO101" s="2908"/>
      <c r="AP101" s="3820" t="s">
        <v>1168</v>
      </c>
      <c r="AQ101" s="3821"/>
      <c r="AR101" s="3822"/>
      <c r="AS101" s="3820" t="s">
        <v>1169</v>
      </c>
      <c r="AT101" s="3821"/>
      <c r="AU101" s="3822"/>
      <c r="AV101" s="3820" t="s">
        <v>1170</v>
      </c>
      <c r="AW101" s="3821"/>
      <c r="AX101" s="3822"/>
      <c r="AY101" s="3198" t="s">
        <v>1171</v>
      </c>
      <c r="AZ101" s="3199"/>
      <c r="BA101" s="3200"/>
      <c r="BB101" s="1851"/>
      <c r="BC101" s="1852"/>
      <c r="BD101" s="3173"/>
      <c r="BE101" s="4131"/>
      <c r="BF101" s="4132"/>
      <c r="BG101" s="3257"/>
      <c r="BH101" s="3230"/>
      <c r="BI101" s="3231"/>
      <c r="BJ101" s="3231"/>
      <c r="BK101" s="3231"/>
      <c r="BL101" s="3231"/>
      <c r="BM101" s="3231"/>
      <c r="BN101" s="3231"/>
      <c r="BO101" s="3232"/>
    </row>
    <row r="102" spans="1:72" s="40" customFormat="1" ht="15" customHeight="1">
      <c r="B102" s="3213"/>
      <c r="C102" s="3180"/>
      <c r="D102" s="3181"/>
      <c r="E102" s="3182"/>
      <c r="F102" s="3180"/>
      <c r="G102" s="3181"/>
      <c r="H102" s="3181"/>
      <c r="I102" s="4021"/>
      <c r="J102" s="4022"/>
      <c r="K102" s="2497"/>
      <c r="L102" s="2498"/>
      <c r="M102" s="2498"/>
      <c r="N102" s="2498"/>
      <c r="O102" s="2499"/>
      <c r="P102" s="3175"/>
      <c r="Q102" s="3180"/>
      <c r="R102" s="3181"/>
      <c r="S102" s="3182"/>
      <c r="T102" s="4125"/>
      <c r="U102" s="4125"/>
      <c r="V102" s="3333"/>
      <c r="W102" s="3334"/>
      <c r="X102" s="3180"/>
      <c r="Y102" s="3182"/>
      <c r="Z102" s="3180"/>
      <c r="AA102" s="3182"/>
      <c r="AB102" s="3349"/>
      <c r="AC102" s="3350"/>
      <c r="AD102" s="3349"/>
      <c r="AE102" s="3670"/>
      <c r="AF102" s="4128"/>
      <c r="AG102" s="3185"/>
      <c r="AH102" s="4001"/>
      <c r="AI102" s="4003"/>
      <c r="AJ102" s="3265" t="s">
        <v>1173</v>
      </c>
      <c r="AK102" s="2335"/>
      <c r="AL102" s="3266"/>
      <c r="AM102" s="3265" t="s">
        <v>1174</v>
      </c>
      <c r="AN102" s="2335"/>
      <c r="AO102" s="3266"/>
      <c r="AP102" s="3267" t="s">
        <v>1175</v>
      </c>
      <c r="AQ102" s="3268"/>
      <c r="AR102" s="3269"/>
      <c r="AS102" s="3267" t="s">
        <v>1176</v>
      </c>
      <c r="AT102" s="3268"/>
      <c r="AU102" s="3269"/>
      <c r="AV102" s="3267" t="s">
        <v>1177</v>
      </c>
      <c r="AW102" s="3268"/>
      <c r="AX102" s="3269"/>
      <c r="AY102" s="3180"/>
      <c r="AZ102" s="3181"/>
      <c r="BA102" s="3182"/>
      <c r="BB102" s="1851"/>
      <c r="BC102" s="1852"/>
      <c r="BD102" s="3173"/>
      <c r="BE102" s="4014" t="s">
        <v>1178</v>
      </c>
      <c r="BF102" s="4015"/>
      <c r="BG102" s="3257"/>
      <c r="BH102" s="3230"/>
      <c r="BI102" s="3231"/>
      <c r="BJ102" s="3231"/>
      <c r="BK102" s="3231"/>
      <c r="BL102" s="3231"/>
      <c r="BM102" s="3231"/>
      <c r="BN102" s="3231"/>
      <c r="BO102" s="3232"/>
    </row>
    <row r="103" spans="1:72" s="40" customFormat="1" ht="15" customHeight="1" thickBot="1">
      <c r="B103" s="3214"/>
      <c r="C103" s="3215"/>
      <c r="D103" s="3216"/>
      <c r="E103" s="3217"/>
      <c r="F103" s="3215"/>
      <c r="G103" s="3216"/>
      <c r="H103" s="3216"/>
      <c r="I103" s="4023"/>
      <c r="J103" s="4024"/>
      <c r="K103" s="2948"/>
      <c r="L103" s="2949"/>
      <c r="M103" s="2949"/>
      <c r="N103" s="2949"/>
      <c r="O103" s="2950"/>
      <c r="P103" s="3176"/>
      <c r="Q103" s="3215"/>
      <c r="R103" s="3216"/>
      <c r="S103" s="3217"/>
      <c r="T103" s="4126"/>
      <c r="U103" s="4126"/>
      <c r="V103" s="3335"/>
      <c r="W103" s="3336"/>
      <c r="X103" s="3215"/>
      <c r="Y103" s="3217"/>
      <c r="Z103" s="3215"/>
      <c r="AA103" s="3217"/>
      <c r="AB103" s="3351"/>
      <c r="AC103" s="3352"/>
      <c r="AD103" s="3351"/>
      <c r="AE103" s="3671"/>
      <c r="AF103" s="4033" t="s">
        <v>1242</v>
      </c>
      <c r="AG103" s="4034"/>
      <c r="AH103" s="4133" t="s">
        <v>1242</v>
      </c>
      <c r="AI103" s="4134"/>
      <c r="AJ103" s="3358"/>
      <c r="AK103" s="3359"/>
      <c r="AL103" s="3360"/>
      <c r="AM103" s="3358" t="s">
        <v>1180</v>
      </c>
      <c r="AN103" s="3359"/>
      <c r="AO103" s="3360"/>
      <c r="AP103" s="3186" t="s">
        <v>1181</v>
      </c>
      <c r="AQ103" s="3187"/>
      <c r="AR103" s="3188"/>
      <c r="AS103" s="3186" t="s">
        <v>1182</v>
      </c>
      <c r="AT103" s="3187"/>
      <c r="AU103" s="3188"/>
      <c r="AV103" s="3186" t="s">
        <v>1183</v>
      </c>
      <c r="AW103" s="3187"/>
      <c r="AX103" s="3188"/>
      <c r="AY103" s="2948" t="s">
        <v>26</v>
      </c>
      <c r="AZ103" s="2949"/>
      <c r="BA103" s="2950"/>
      <c r="BB103" s="3192" t="s">
        <v>1184</v>
      </c>
      <c r="BC103" s="3193"/>
      <c r="BD103" s="3194"/>
      <c r="BE103" s="4031"/>
      <c r="BF103" s="4032"/>
      <c r="BG103" s="3258"/>
      <c r="BH103" s="3233"/>
      <c r="BI103" s="3234"/>
      <c r="BJ103" s="3234"/>
      <c r="BK103" s="3234"/>
      <c r="BL103" s="3234"/>
      <c r="BM103" s="3234"/>
      <c r="BN103" s="3234"/>
      <c r="BO103" s="3235"/>
    </row>
    <row r="104" spans="1:72" s="40" customFormat="1" ht="12" customHeight="1" thickTop="1">
      <c r="A104" s="3407" t="str">
        <f>IF(F104="","","○")</f>
        <v/>
      </c>
      <c r="B104" s="3408">
        <v>17</v>
      </c>
      <c r="C104" s="4048"/>
      <c r="D104" s="4049"/>
      <c r="E104" s="4050"/>
      <c r="F104" s="3414"/>
      <c r="G104" s="3415"/>
      <c r="H104" s="3415"/>
      <c r="I104" s="3415"/>
      <c r="J104" s="3416"/>
      <c r="K104" s="3426"/>
      <c r="L104" s="3427"/>
      <c r="M104" s="3427"/>
      <c r="N104" s="3427"/>
      <c r="O104" s="3428"/>
      <c r="P104" s="3435"/>
      <c r="Q104" s="3198"/>
      <c r="R104" s="3199"/>
      <c r="S104" s="3200"/>
      <c r="T104" s="3674"/>
      <c r="U104" s="3674"/>
      <c r="V104" s="3529"/>
      <c r="W104" s="3530"/>
      <c r="X104" s="3535"/>
      <c r="Y104" s="3564"/>
      <c r="Z104" s="3539"/>
      <c r="AA104" s="3541" t="s">
        <v>76</v>
      </c>
      <c r="AB104" s="3543"/>
      <c r="AC104" s="3541" t="s">
        <v>76</v>
      </c>
      <c r="AD104" s="2494"/>
      <c r="AE104" s="3541" t="s">
        <v>76</v>
      </c>
      <c r="AF104" s="4075"/>
      <c r="AG104" s="4072"/>
      <c r="AH104" s="4071"/>
      <c r="AI104" s="4072"/>
      <c r="AJ104" s="3776"/>
      <c r="AK104" s="3247"/>
      <c r="AL104" s="2908"/>
      <c r="AM104" s="3246"/>
      <c r="AN104" s="3247"/>
      <c r="AO104" s="2908"/>
      <c r="AP104" s="3780"/>
      <c r="AQ104" s="3781"/>
      <c r="AR104" s="3782"/>
      <c r="AS104" s="3780"/>
      <c r="AT104" s="3781"/>
      <c r="AU104" s="3782"/>
      <c r="AV104" s="3780"/>
      <c r="AW104" s="3781"/>
      <c r="AX104" s="3782"/>
      <c r="AY104" s="3764">
        <f>SUM(AJ104:AX106)</f>
        <v>0</v>
      </c>
      <c r="AZ104" s="3765"/>
      <c r="BA104" s="3783"/>
      <c r="BB104" s="3916">
        <f>AH104+AY104</f>
        <v>0</v>
      </c>
      <c r="BC104" s="3917"/>
      <c r="BD104" s="3918"/>
      <c r="BE104" s="4064"/>
      <c r="BF104" s="4065"/>
      <c r="BG104" s="3364"/>
      <c r="BH104" s="4068"/>
      <c r="BI104" s="4069"/>
      <c r="BJ104" s="4069"/>
      <c r="BK104" s="4069"/>
      <c r="BL104" s="4069"/>
      <c r="BM104" s="4069"/>
      <c r="BN104" s="4069"/>
      <c r="BO104" s="4070"/>
    </row>
    <row r="105" spans="1:72" s="40" customFormat="1" ht="12" customHeight="1">
      <c r="A105" s="3407"/>
      <c r="B105" s="3409"/>
      <c r="C105" s="3414"/>
      <c r="D105" s="3415"/>
      <c r="E105" s="3416"/>
      <c r="F105" s="4051"/>
      <c r="G105" s="4052"/>
      <c r="H105" s="4052"/>
      <c r="I105" s="4052"/>
      <c r="J105" s="4053"/>
      <c r="K105" s="3429"/>
      <c r="L105" s="3430"/>
      <c r="M105" s="3430"/>
      <c r="N105" s="3430"/>
      <c r="O105" s="3431"/>
      <c r="P105" s="3436"/>
      <c r="Q105" s="3180"/>
      <c r="R105" s="3181"/>
      <c r="S105" s="3182"/>
      <c r="T105" s="3439"/>
      <c r="U105" s="3439"/>
      <c r="V105" s="3531"/>
      <c r="W105" s="3532"/>
      <c r="X105" s="3537"/>
      <c r="Y105" s="3565"/>
      <c r="Z105" s="3540"/>
      <c r="AA105" s="3542"/>
      <c r="AB105" s="3544"/>
      <c r="AC105" s="3542"/>
      <c r="AD105" s="2497"/>
      <c r="AE105" s="3542"/>
      <c r="AF105" s="4076"/>
      <c r="AG105" s="4074"/>
      <c r="AH105" s="4073"/>
      <c r="AI105" s="4074"/>
      <c r="AJ105" s="3265"/>
      <c r="AK105" s="2335"/>
      <c r="AL105" s="3266"/>
      <c r="AM105" s="3265"/>
      <c r="AN105" s="2335"/>
      <c r="AO105" s="3266"/>
      <c r="AP105" s="3777"/>
      <c r="AQ105" s="3778"/>
      <c r="AR105" s="3779"/>
      <c r="AS105" s="3777"/>
      <c r="AT105" s="3778"/>
      <c r="AU105" s="3779"/>
      <c r="AV105" s="3777"/>
      <c r="AW105" s="3778"/>
      <c r="AX105" s="3779"/>
      <c r="AY105" s="3784"/>
      <c r="AZ105" s="3785"/>
      <c r="BA105" s="3786"/>
      <c r="BB105" s="3919"/>
      <c r="BC105" s="3920"/>
      <c r="BD105" s="3921"/>
      <c r="BE105" s="4066"/>
      <c r="BF105" s="4067"/>
      <c r="BG105" s="3365"/>
      <c r="BH105" s="4056"/>
      <c r="BI105" s="4057"/>
      <c r="BJ105" s="4057"/>
      <c r="BK105" s="4057"/>
      <c r="BL105" s="4057"/>
      <c r="BM105" s="4057"/>
      <c r="BN105" s="4057"/>
      <c r="BO105" s="4058"/>
    </row>
    <row r="106" spans="1:72" s="40" customFormat="1" ht="12" customHeight="1">
      <c r="A106" s="3407"/>
      <c r="B106" s="3410"/>
      <c r="C106" s="3417"/>
      <c r="D106" s="3418"/>
      <c r="E106" s="3419"/>
      <c r="F106" s="4059"/>
      <c r="G106" s="4060"/>
      <c r="H106" s="4061"/>
      <c r="I106" s="4082"/>
      <c r="J106" s="4083"/>
      <c r="K106" s="3432"/>
      <c r="L106" s="3433"/>
      <c r="M106" s="3433"/>
      <c r="N106" s="3433"/>
      <c r="O106" s="3434"/>
      <c r="P106" s="3437"/>
      <c r="Q106" s="3301"/>
      <c r="R106" s="3302"/>
      <c r="S106" s="3303"/>
      <c r="T106" s="3549"/>
      <c r="U106" s="3549"/>
      <c r="V106" s="3553"/>
      <c r="W106" s="3554"/>
      <c r="X106" s="3550"/>
      <c r="Y106" s="3551"/>
      <c r="Z106" s="930"/>
      <c r="AA106" s="931" t="s">
        <v>21</v>
      </c>
      <c r="AB106" s="932"/>
      <c r="AC106" s="931" t="s">
        <v>21</v>
      </c>
      <c r="AD106" s="932"/>
      <c r="AE106" s="931" t="s">
        <v>21</v>
      </c>
      <c r="AF106" s="1030"/>
      <c r="AG106" s="1031"/>
      <c r="AH106" s="1032"/>
      <c r="AI106" s="1033"/>
      <c r="AJ106" s="3301"/>
      <c r="AK106" s="3302"/>
      <c r="AL106" s="3303"/>
      <c r="AM106" s="3301"/>
      <c r="AN106" s="3302"/>
      <c r="AO106" s="3303"/>
      <c r="AP106" s="3789"/>
      <c r="AQ106" s="3790"/>
      <c r="AR106" s="3791"/>
      <c r="AS106" s="3789"/>
      <c r="AT106" s="3790"/>
      <c r="AU106" s="3791"/>
      <c r="AV106" s="3789"/>
      <c r="AW106" s="3790"/>
      <c r="AX106" s="3791"/>
      <c r="AY106" s="3767"/>
      <c r="AZ106" s="3768"/>
      <c r="BA106" s="3787"/>
      <c r="BB106" s="3922"/>
      <c r="BC106" s="3923"/>
      <c r="BD106" s="3924"/>
      <c r="BE106" s="4077"/>
      <c r="BF106" s="4078"/>
      <c r="BG106" s="3366"/>
      <c r="BH106" s="4079"/>
      <c r="BI106" s="4080"/>
      <c r="BJ106" s="4080"/>
      <c r="BK106" s="4080"/>
      <c r="BL106" s="4080"/>
      <c r="BM106" s="4080"/>
      <c r="BN106" s="4080"/>
      <c r="BO106" s="4081"/>
    </row>
    <row r="107" spans="1:72" s="40" customFormat="1" ht="12" customHeight="1">
      <c r="A107" s="3407" t="str">
        <f>IF(F107="","","○")</f>
        <v/>
      </c>
      <c r="B107" s="3408">
        <v>18</v>
      </c>
      <c r="C107" s="4048"/>
      <c r="D107" s="4049"/>
      <c r="E107" s="4050"/>
      <c r="F107" s="3414"/>
      <c r="G107" s="3415"/>
      <c r="H107" s="3415"/>
      <c r="I107" s="3415"/>
      <c r="J107" s="3416"/>
      <c r="K107" s="3426"/>
      <c r="L107" s="3427"/>
      <c r="M107" s="3427"/>
      <c r="N107" s="3427"/>
      <c r="O107" s="3428"/>
      <c r="P107" s="3435"/>
      <c r="Q107" s="3198"/>
      <c r="R107" s="3199"/>
      <c r="S107" s="3200"/>
      <c r="T107" s="3439"/>
      <c r="U107" s="3439"/>
      <c r="V107" s="3529"/>
      <c r="W107" s="3530"/>
      <c r="X107" s="3535"/>
      <c r="Y107" s="3564"/>
      <c r="Z107" s="3539"/>
      <c r="AA107" s="3541" t="s">
        <v>76</v>
      </c>
      <c r="AB107" s="3543"/>
      <c r="AC107" s="3541" t="s">
        <v>76</v>
      </c>
      <c r="AD107" s="2494"/>
      <c r="AE107" s="3541" t="s">
        <v>76</v>
      </c>
      <c r="AF107" s="4075"/>
      <c r="AG107" s="4072"/>
      <c r="AH107" s="4071"/>
      <c r="AI107" s="4072"/>
      <c r="AJ107" s="3776"/>
      <c r="AK107" s="3247"/>
      <c r="AL107" s="2908"/>
      <c r="AM107" s="3246"/>
      <c r="AN107" s="3247"/>
      <c r="AO107" s="2908"/>
      <c r="AP107" s="3780"/>
      <c r="AQ107" s="3781"/>
      <c r="AR107" s="3782"/>
      <c r="AS107" s="3780"/>
      <c r="AT107" s="3781"/>
      <c r="AU107" s="3782"/>
      <c r="AV107" s="3780"/>
      <c r="AW107" s="3781"/>
      <c r="AX107" s="3782"/>
      <c r="AY107" s="3764">
        <f>SUM(AJ107:AX109)</f>
        <v>0</v>
      </c>
      <c r="AZ107" s="3765"/>
      <c r="BA107" s="3783"/>
      <c r="BB107" s="3764">
        <f t="shared" ref="BB107" si="14">AH107+AY107</f>
        <v>0</v>
      </c>
      <c r="BC107" s="3765"/>
      <c r="BD107" s="3766"/>
      <c r="BE107" s="4064"/>
      <c r="BF107" s="4065"/>
      <c r="BG107" s="3364"/>
      <c r="BH107" s="4068"/>
      <c r="BI107" s="4069"/>
      <c r="BJ107" s="4069"/>
      <c r="BK107" s="4069"/>
      <c r="BL107" s="4069"/>
      <c r="BM107" s="4069"/>
      <c r="BN107" s="4069"/>
      <c r="BO107" s="4070"/>
    </row>
    <row r="108" spans="1:72" s="40" customFormat="1" ht="12" customHeight="1">
      <c r="A108" s="3407"/>
      <c r="B108" s="3409"/>
      <c r="C108" s="3414"/>
      <c r="D108" s="3415"/>
      <c r="E108" s="3416"/>
      <c r="F108" s="4051"/>
      <c r="G108" s="4052"/>
      <c r="H108" s="4052"/>
      <c r="I108" s="4052"/>
      <c r="J108" s="4053"/>
      <c r="K108" s="3429"/>
      <c r="L108" s="3430"/>
      <c r="M108" s="3430"/>
      <c r="N108" s="3430"/>
      <c r="O108" s="3431"/>
      <c r="P108" s="3436"/>
      <c r="Q108" s="3180"/>
      <c r="R108" s="3181"/>
      <c r="S108" s="3182"/>
      <c r="T108" s="3439"/>
      <c r="U108" s="3439"/>
      <c r="V108" s="3531"/>
      <c r="W108" s="3532"/>
      <c r="X108" s="3537"/>
      <c r="Y108" s="3565"/>
      <c r="Z108" s="3540"/>
      <c r="AA108" s="3542"/>
      <c r="AB108" s="3544"/>
      <c r="AC108" s="3542"/>
      <c r="AD108" s="2497"/>
      <c r="AE108" s="3542"/>
      <c r="AF108" s="4076"/>
      <c r="AG108" s="4074"/>
      <c r="AH108" s="4073"/>
      <c r="AI108" s="4074"/>
      <c r="AJ108" s="3265"/>
      <c r="AK108" s="2335"/>
      <c r="AL108" s="3266"/>
      <c r="AM108" s="3265"/>
      <c r="AN108" s="2335"/>
      <c r="AO108" s="3266"/>
      <c r="AP108" s="3777"/>
      <c r="AQ108" s="3778"/>
      <c r="AR108" s="3779"/>
      <c r="AS108" s="3777"/>
      <c r="AT108" s="3778"/>
      <c r="AU108" s="3779"/>
      <c r="AV108" s="3777"/>
      <c r="AW108" s="3778"/>
      <c r="AX108" s="3779"/>
      <c r="AY108" s="3784"/>
      <c r="AZ108" s="3785"/>
      <c r="BA108" s="3786"/>
      <c r="BB108" s="3784"/>
      <c r="BC108" s="3785"/>
      <c r="BD108" s="3788"/>
      <c r="BE108" s="4066"/>
      <c r="BF108" s="4067"/>
      <c r="BG108" s="3365"/>
      <c r="BH108" s="4056"/>
      <c r="BI108" s="4057"/>
      <c r="BJ108" s="4057"/>
      <c r="BK108" s="4057"/>
      <c r="BL108" s="4057"/>
      <c r="BM108" s="4057"/>
      <c r="BN108" s="4057"/>
      <c r="BO108" s="4058"/>
    </row>
    <row r="109" spans="1:72" s="40" customFormat="1" ht="12" customHeight="1">
      <c r="A109" s="3407"/>
      <c r="B109" s="3410"/>
      <c r="C109" s="3417"/>
      <c r="D109" s="3418"/>
      <c r="E109" s="3419"/>
      <c r="F109" s="4059"/>
      <c r="G109" s="4060"/>
      <c r="H109" s="4061"/>
      <c r="I109" s="4082"/>
      <c r="J109" s="4083"/>
      <c r="K109" s="3432"/>
      <c r="L109" s="3433"/>
      <c r="M109" s="3433"/>
      <c r="N109" s="3433"/>
      <c r="O109" s="3434"/>
      <c r="P109" s="3437"/>
      <c r="Q109" s="3301"/>
      <c r="R109" s="3302"/>
      <c r="S109" s="3303"/>
      <c r="T109" s="3439"/>
      <c r="U109" s="3439"/>
      <c r="V109" s="3553"/>
      <c r="W109" s="3554"/>
      <c r="X109" s="3550"/>
      <c r="Y109" s="3551"/>
      <c r="Z109" s="930"/>
      <c r="AA109" s="931" t="s">
        <v>21</v>
      </c>
      <c r="AB109" s="932"/>
      <c r="AC109" s="931" t="s">
        <v>21</v>
      </c>
      <c r="AD109" s="932"/>
      <c r="AE109" s="931" t="s">
        <v>21</v>
      </c>
      <c r="AF109" s="1030"/>
      <c r="AG109" s="1031"/>
      <c r="AH109" s="1032"/>
      <c r="AI109" s="1033"/>
      <c r="AJ109" s="3301"/>
      <c r="AK109" s="3302"/>
      <c r="AL109" s="3303"/>
      <c r="AM109" s="3301"/>
      <c r="AN109" s="3302"/>
      <c r="AO109" s="3303"/>
      <c r="AP109" s="3789"/>
      <c r="AQ109" s="3790"/>
      <c r="AR109" s="3791"/>
      <c r="AS109" s="3789"/>
      <c r="AT109" s="3790"/>
      <c r="AU109" s="3791"/>
      <c r="AV109" s="3789"/>
      <c r="AW109" s="3790"/>
      <c r="AX109" s="3791"/>
      <c r="AY109" s="3767"/>
      <c r="AZ109" s="3768"/>
      <c r="BA109" s="3787"/>
      <c r="BB109" s="3767"/>
      <c r="BC109" s="3768"/>
      <c r="BD109" s="3769"/>
      <c r="BE109" s="4077"/>
      <c r="BF109" s="4078"/>
      <c r="BG109" s="3366"/>
      <c r="BH109" s="4079"/>
      <c r="BI109" s="4080"/>
      <c r="BJ109" s="4080"/>
      <c r="BK109" s="4080"/>
      <c r="BL109" s="4080"/>
      <c r="BM109" s="4080"/>
      <c r="BN109" s="4080"/>
      <c r="BO109" s="4081"/>
    </row>
    <row r="110" spans="1:72" s="40" customFormat="1" ht="12" customHeight="1">
      <c r="A110" s="3407" t="str">
        <f>IF(F110="","","○")</f>
        <v/>
      </c>
      <c r="B110" s="3408">
        <v>19</v>
      </c>
      <c r="C110" s="4048"/>
      <c r="D110" s="4049"/>
      <c r="E110" s="4050"/>
      <c r="F110" s="3414"/>
      <c r="G110" s="3415"/>
      <c r="H110" s="3415"/>
      <c r="I110" s="3415"/>
      <c r="J110" s="3416"/>
      <c r="K110" s="3426"/>
      <c r="L110" s="3427"/>
      <c r="M110" s="3427"/>
      <c r="N110" s="3427"/>
      <c r="O110" s="3428"/>
      <c r="P110" s="3435"/>
      <c r="Q110" s="3198"/>
      <c r="R110" s="3199"/>
      <c r="S110" s="3200"/>
      <c r="T110" s="3438"/>
      <c r="U110" s="3438"/>
      <c r="V110" s="3529"/>
      <c r="W110" s="3530"/>
      <c r="X110" s="3535"/>
      <c r="Y110" s="3564"/>
      <c r="Z110" s="3539"/>
      <c r="AA110" s="3541" t="s">
        <v>76</v>
      </c>
      <c r="AB110" s="3543"/>
      <c r="AC110" s="3541" t="s">
        <v>76</v>
      </c>
      <c r="AD110" s="2494"/>
      <c r="AE110" s="3541" t="s">
        <v>76</v>
      </c>
      <c r="AF110" s="4075"/>
      <c r="AG110" s="4072"/>
      <c r="AH110" s="4071"/>
      <c r="AI110" s="4072"/>
      <c r="AJ110" s="3776"/>
      <c r="AK110" s="3247"/>
      <c r="AL110" s="2908"/>
      <c r="AM110" s="3246"/>
      <c r="AN110" s="3247"/>
      <c r="AO110" s="2908"/>
      <c r="AP110" s="3780"/>
      <c r="AQ110" s="3781"/>
      <c r="AR110" s="3782"/>
      <c r="AS110" s="3780"/>
      <c r="AT110" s="3781"/>
      <c r="AU110" s="3782"/>
      <c r="AV110" s="3780"/>
      <c r="AW110" s="3781"/>
      <c r="AX110" s="3782"/>
      <c r="AY110" s="3764">
        <f>SUM(AJ110:AX112)</f>
        <v>0</v>
      </c>
      <c r="AZ110" s="3765"/>
      <c r="BA110" s="3783"/>
      <c r="BB110" s="3764">
        <f t="shared" ref="BB110" si="15">AH110+AY110</f>
        <v>0</v>
      </c>
      <c r="BC110" s="3765"/>
      <c r="BD110" s="3766"/>
      <c r="BE110" s="4064"/>
      <c r="BF110" s="4065"/>
      <c r="BG110" s="3364"/>
      <c r="BH110" s="4068"/>
      <c r="BI110" s="4069"/>
      <c r="BJ110" s="4069"/>
      <c r="BK110" s="4069"/>
      <c r="BL110" s="4069"/>
      <c r="BM110" s="4069"/>
      <c r="BN110" s="4069"/>
      <c r="BO110" s="4070"/>
    </row>
    <row r="111" spans="1:72" s="40" customFormat="1" ht="12" customHeight="1">
      <c r="A111" s="3407"/>
      <c r="B111" s="3409"/>
      <c r="C111" s="3414"/>
      <c r="D111" s="3415"/>
      <c r="E111" s="3416"/>
      <c r="F111" s="4051"/>
      <c r="G111" s="4052"/>
      <c r="H111" s="4052"/>
      <c r="I111" s="4052"/>
      <c r="J111" s="4053"/>
      <c r="K111" s="3429"/>
      <c r="L111" s="3430"/>
      <c r="M111" s="3430"/>
      <c r="N111" s="3430"/>
      <c r="O111" s="3431"/>
      <c r="P111" s="3436"/>
      <c r="Q111" s="3180"/>
      <c r="R111" s="3181"/>
      <c r="S111" s="3182"/>
      <c r="T111" s="3439"/>
      <c r="U111" s="3439"/>
      <c r="V111" s="3531"/>
      <c r="W111" s="3532"/>
      <c r="X111" s="3537"/>
      <c r="Y111" s="3565"/>
      <c r="Z111" s="3540"/>
      <c r="AA111" s="3542"/>
      <c r="AB111" s="3544"/>
      <c r="AC111" s="3542"/>
      <c r="AD111" s="2497"/>
      <c r="AE111" s="3542"/>
      <c r="AF111" s="4076"/>
      <c r="AG111" s="4074"/>
      <c r="AH111" s="4073"/>
      <c r="AI111" s="4074"/>
      <c r="AJ111" s="3265"/>
      <c r="AK111" s="2335"/>
      <c r="AL111" s="3266"/>
      <c r="AM111" s="3265"/>
      <c r="AN111" s="2335"/>
      <c r="AO111" s="3266"/>
      <c r="AP111" s="3777"/>
      <c r="AQ111" s="3778"/>
      <c r="AR111" s="3779"/>
      <c r="AS111" s="3777"/>
      <c r="AT111" s="3778"/>
      <c r="AU111" s="3779"/>
      <c r="AV111" s="3777"/>
      <c r="AW111" s="3778"/>
      <c r="AX111" s="3779"/>
      <c r="AY111" s="3784"/>
      <c r="AZ111" s="3785"/>
      <c r="BA111" s="3786"/>
      <c r="BB111" s="3784"/>
      <c r="BC111" s="3785"/>
      <c r="BD111" s="3788"/>
      <c r="BE111" s="4066"/>
      <c r="BF111" s="4067"/>
      <c r="BG111" s="3365"/>
      <c r="BH111" s="4056"/>
      <c r="BI111" s="4057"/>
      <c r="BJ111" s="4057"/>
      <c r="BK111" s="4057"/>
      <c r="BL111" s="4057"/>
      <c r="BM111" s="4057"/>
      <c r="BN111" s="4057"/>
      <c r="BO111" s="4058"/>
    </row>
    <row r="112" spans="1:72" s="40" customFormat="1" ht="12" customHeight="1">
      <c r="A112" s="3407"/>
      <c r="B112" s="3410"/>
      <c r="C112" s="3417"/>
      <c r="D112" s="3418"/>
      <c r="E112" s="3419"/>
      <c r="F112" s="4059"/>
      <c r="G112" s="4060"/>
      <c r="H112" s="4061"/>
      <c r="I112" s="4082"/>
      <c r="J112" s="4083"/>
      <c r="K112" s="3432"/>
      <c r="L112" s="3433"/>
      <c r="M112" s="3433"/>
      <c r="N112" s="3433"/>
      <c r="O112" s="3434"/>
      <c r="P112" s="3437"/>
      <c r="Q112" s="3301"/>
      <c r="R112" s="3302"/>
      <c r="S112" s="3303"/>
      <c r="T112" s="3549"/>
      <c r="U112" s="3549"/>
      <c r="V112" s="3553"/>
      <c r="W112" s="3554"/>
      <c r="X112" s="3550"/>
      <c r="Y112" s="3551"/>
      <c r="Z112" s="930"/>
      <c r="AA112" s="931" t="s">
        <v>21</v>
      </c>
      <c r="AB112" s="932"/>
      <c r="AC112" s="931" t="s">
        <v>21</v>
      </c>
      <c r="AD112" s="932"/>
      <c r="AE112" s="931" t="s">
        <v>21</v>
      </c>
      <c r="AF112" s="1030"/>
      <c r="AG112" s="1031"/>
      <c r="AH112" s="1032"/>
      <c r="AI112" s="1033"/>
      <c r="AJ112" s="3301"/>
      <c r="AK112" s="3302"/>
      <c r="AL112" s="3303"/>
      <c r="AM112" s="3301"/>
      <c r="AN112" s="3302"/>
      <c r="AO112" s="3303"/>
      <c r="AP112" s="3789"/>
      <c r="AQ112" s="3790"/>
      <c r="AR112" s="3791"/>
      <c r="AS112" s="3789"/>
      <c r="AT112" s="3790"/>
      <c r="AU112" s="3791"/>
      <c r="AV112" s="3789"/>
      <c r="AW112" s="3790"/>
      <c r="AX112" s="3791"/>
      <c r="AY112" s="3767"/>
      <c r="AZ112" s="3768"/>
      <c r="BA112" s="3787"/>
      <c r="BB112" s="3767"/>
      <c r="BC112" s="3768"/>
      <c r="BD112" s="3769"/>
      <c r="BE112" s="4077"/>
      <c r="BF112" s="4078"/>
      <c r="BG112" s="3366"/>
      <c r="BH112" s="4079"/>
      <c r="BI112" s="4080"/>
      <c r="BJ112" s="4080"/>
      <c r="BK112" s="4080"/>
      <c r="BL112" s="4080"/>
      <c r="BM112" s="4080"/>
      <c r="BN112" s="4080"/>
      <c r="BO112" s="4081"/>
    </row>
    <row r="113" spans="1:67" s="40" customFormat="1" ht="12" customHeight="1">
      <c r="A113" s="3407" t="str">
        <f>IF(F113="","","○")</f>
        <v/>
      </c>
      <c r="B113" s="3408">
        <v>20</v>
      </c>
      <c r="C113" s="4048"/>
      <c r="D113" s="4049"/>
      <c r="E113" s="4050"/>
      <c r="F113" s="3414"/>
      <c r="G113" s="3415"/>
      <c r="H113" s="3415"/>
      <c r="I113" s="3415"/>
      <c r="J113" s="3416"/>
      <c r="K113" s="3426"/>
      <c r="L113" s="3427"/>
      <c r="M113" s="3427"/>
      <c r="N113" s="3427"/>
      <c r="O113" s="3428"/>
      <c r="P113" s="3435"/>
      <c r="Q113" s="3198"/>
      <c r="R113" s="3199"/>
      <c r="S113" s="3200"/>
      <c r="T113" s="3439"/>
      <c r="U113" s="3439"/>
      <c r="V113" s="3529"/>
      <c r="W113" s="3530"/>
      <c r="X113" s="3535"/>
      <c r="Y113" s="3564"/>
      <c r="Z113" s="3539"/>
      <c r="AA113" s="3541" t="s">
        <v>76</v>
      </c>
      <c r="AB113" s="3543"/>
      <c r="AC113" s="3541" t="s">
        <v>76</v>
      </c>
      <c r="AD113" s="2494"/>
      <c r="AE113" s="3541" t="s">
        <v>76</v>
      </c>
      <c r="AF113" s="4075"/>
      <c r="AG113" s="4072"/>
      <c r="AH113" s="4071"/>
      <c r="AI113" s="4072"/>
      <c r="AJ113" s="3776"/>
      <c r="AK113" s="3247"/>
      <c r="AL113" s="2908"/>
      <c r="AM113" s="3246"/>
      <c r="AN113" s="3247"/>
      <c r="AO113" s="2908"/>
      <c r="AP113" s="3780"/>
      <c r="AQ113" s="3781"/>
      <c r="AR113" s="3782"/>
      <c r="AS113" s="3780"/>
      <c r="AT113" s="3781"/>
      <c r="AU113" s="3782"/>
      <c r="AV113" s="3780"/>
      <c r="AW113" s="3781"/>
      <c r="AX113" s="3782"/>
      <c r="AY113" s="3764">
        <f>SUM(AJ113:AX115)</f>
        <v>0</v>
      </c>
      <c r="AZ113" s="3765"/>
      <c r="BA113" s="3783"/>
      <c r="BB113" s="3764">
        <f t="shared" ref="BB113" si="16">AH113+AY113</f>
        <v>0</v>
      </c>
      <c r="BC113" s="3765"/>
      <c r="BD113" s="3766"/>
      <c r="BE113" s="4064"/>
      <c r="BF113" s="4065"/>
      <c r="BG113" s="3364"/>
      <c r="BH113" s="4068"/>
      <c r="BI113" s="4069"/>
      <c r="BJ113" s="4069"/>
      <c r="BK113" s="4069"/>
      <c r="BL113" s="4069"/>
      <c r="BM113" s="4069"/>
      <c r="BN113" s="4069"/>
      <c r="BO113" s="4070"/>
    </row>
    <row r="114" spans="1:67" s="40" customFormat="1" ht="12" customHeight="1">
      <c r="A114" s="3407"/>
      <c r="B114" s="3409"/>
      <c r="C114" s="3414"/>
      <c r="D114" s="3415"/>
      <c r="E114" s="3416"/>
      <c r="F114" s="4051"/>
      <c r="G114" s="4052"/>
      <c r="H114" s="4052"/>
      <c r="I114" s="4052"/>
      <c r="J114" s="4053"/>
      <c r="K114" s="3429"/>
      <c r="L114" s="3430"/>
      <c r="M114" s="3430"/>
      <c r="N114" s="3430"/>
      <c r="O114" s="3431"/>
      <c r="P114" s="3436"/>
      <c r="Q114" s="3180"/>
      <c r="R114" s="3181"/>
      <c r="S114" s="3182"/>
      <c r="T114" s="3439"/>
      <c r="U114" s="3439"/>
      <c r="V114" s="3531"/>
      <c r="W114" s="3532"/>
      <c r="X114" s="3537"/>
      <c r="Y114" s="3565"/>
      <c r="Z114" s="3540"/>
      <c r="AA114" s="3542"/>
      <c r="AB114" s="3544"/>
      <c r="AC114" s="3542"/>
      <c r="AD114" s="2497"/>
      <c r="AE114" s="3542"/>
      <c r="AF114" s="4076"/>
      <c r="AG114" s="4074"/>
      <c r="AH114" s="4073"/>
      <c r="AI114" s="4074"/>
      <c r="AJ114" s="3265"/>
      <c r="AK114" s="2335"/>
      <c r="AL114" s="3266"/>
      <c r="AM114" s="3265"/>
      <c r="AN114" s="2335"/>
      <c r="AO114" s="3266"/>
      <c r="AP114" s="3777"/>
      <c r="AQ114" s="3778"/>
      <c r="AR114" s="3779"/>
      <c r="AS114" s="3777"/>
      <c r="AT114" s="3778"/>
      <c r="AU114" s="3779"/>
      <c r="AV114" s="3777"/>
      <c r="AW114" s="3778"/>
      <c r="AX114" s="3779"/>
      <c r="AY114" s="3784"/>
      <c r="AZ114" s="3785"/>
      <c r="BA114" s="3786"/>
      <c r="BB114" s="3784"/>
      <c r="BC114" s="3785"/>
      <c r="BD114" s="3788"/>
      <c r="BE114" s="4066"/>
      <c r="BF114" s="4067"/>
      <c r="BG114" s="3365"/>
      <c r="BH114" s="4056"/>
      <c r="BI114" s="4057"/>
      <c r="BJ114" s="4057"/>
      <c r="BK114" s="4057"/>
      <c r="BL114" s="4057"/>
      <c r="BM114" s="4057"/>
      <c r="BN114" s="4057"/>
      <c r="BO114" s="4058"/>
    </row>
    <row r="115" spans="1:67" s="40" customFormat="1" ht="12" customHeight="1">
      <c r="A115" s="3407"/>
      <c r="B115" s="3410"/>
      <c r="C115" s="3417"/>
      <c r="D115" s="3418"/>
      <c r="E115" s="3419"/>
      <c r="F115" s="4059"/>
      <c r="G115" s="4060"/>
      <c r="H115" s="4061"/>
      <c r="I115" s="4082"/>
      <c r="J115" s="4083"/>
      <c r="K115" s="3432"/>
      <c r="L115" s="3433"/>
      <c r="M115" s="3433"/>
      <c r="N115" s="3433"/>
      <c r="O115" s="3434"/>
      <c r="P115" s="3437"/>
      <c r="Q115" s="3301"/>
      <c r="R115" s="3302"/>
      <c r="S115" s="3303"/>
      <c r="T115" s="3439"/>
      <c r="U115" s="3439"/>
      <c r="V115" s="3553"/>
      <c r="W115" s="3554"/>
      <c r="X115" s="3550"/>
      <c r="Y115" s="3551"/>
      <c r="Z115" s="930"/>
      <c r="AA115" s="931" t="s">
        <v>21</v>
      </c>
      <c r="AB115" s="932"/>
      <c r="AC115" s="931" t="s">
        <v>21</v>
      </c>
      <c r="AD115" s="932"/>
      <c r="AE115" s="931" t="s">
        <v>21</v>
      </c>
      <c r="AF115" s="1030"/>
      <c r="AG115" s="1031"/>
      <c r="AH115" s="1032"/>
      <c r="AI115" s="1033"/>
      <c r="AJ115" s="3301"/>
      <c r="AK115" s="3302"/>
      <c r="AL115" s="3303"/>
      <c r="AM115" s="3301"/>
      <c r="AN115" s="3302"/>
      <c r="AO115" s="3303"/>
      <c r="AP115" s="3789"/>
      <c r="AQ115" s="3790"/>
      <c r="AR115" s="3791"/>
      <c r="AS115" s="3789"/>
      <c r="AT115" s="3790"/>
      <c r="AU115" s="3791"/>
      <c r="AV115" s="3789"/>
      <c r="AW115" s="3790"/>
      <c r="AX115" s="3791"/>
      <c r="AY115" s="3767"/>
      <c r="AZ115" s="3768"/>
      <c r="BA115" s="3787"/>
      <c r="BB115" s="3767"/>
      <c r="BC115" s="3768"/>
      <c r="BD115" s="3769"/>
      <c r="BE115" s="4077"/>
      <c r="BF115" s="4078"/>
      <c r="BG115" s="3366"/>
      <c r="BH115" s="4079"/>
      <c r="BI115" s="4080"/>
      <c r="BJ115" s="4080"/>
      <c r="BK115" s="4080"/>
      <c r="BL115" s="4080"/>
      <c r="BM115" s="4080"/>
      <c r="BN115" s="4080"/>
      <c r="BO115" s="4081"/>
    </row>
    <row r="116" spans="1:67" s="40" customFormat="1" ht="12" customHeight="1">
      <c r="A116" s="3407" t="str">
        <f>IF(F116="","","○")</f>
        <v/>
      </c>
      <c r="B116" s="3408">
        <v>21</v>
      </c>
      <c r="C116" s="4048"/>
      <c r="D116" s="4049"/>
      <c r="E116" s="4050"/>
      <c r="F116" s="3414"/>
      <c r="G116" s="3415"/>
      <c r="H116" s="3415"/>
      <c r="I116" s="3415"/>
      <c r="J116" s="3416"/>
      <c r="K116" s="3426"/>
      <c r="L116" s="3427"/>
      <c r="M116" s="3427"/>
      <c r="N116" s="3427"/>
      <c r="O116" s="3428"/>
      <c r="P116" s="3435"/>
      <c r="Q116" s="3198"/>
      <c r="R116" s="3199"/>
      <c r="S116" s="3200"/>
      <c r="T116" s="3438"/>
      <c r="U116" s="3438"/>
      <c r="V116" s="3529"/>
      <c r="W116" s="3530"/>
      <c r="X116" s="3535"/>
      <c r="Y116" s="3564"/>
      <c r="Z116" s="3539"/>
      <c r="AA116" s="3541" t="s">
        <v>76</v>
      </c>
      <c r="AB116" s="3543"/>
      <c r="AC116" s="3541" t="s">
        <v>76</v>
      </c>
      <c r="AD116" s="2494"/>
      <c r="AE116" s="3541" t="s">
        <v>76</v>
      </c>
      <c r="AF116" s="4075"/>
      <c r="AG116" s="4072"/>
      <c r="AH116" s="4071"/>
      <c r="AI116" s="4072"/>
      <c r="AJ116" s="3776"/>
      <c r="AK116" s="3247"/>
      <c r="AL116" s="2908"/>
      <c r="AM116" s="3246"/>
      <c r="AN116" s="3247"/>
      <c r="AO116" s="2908"/>
      <c r="AP116" s="3780"/>
      <c r="AQ116" s="3781"/>
      <c r="AR116" s="3782"/>
      <c r="AS116" s="3780"/>
      <c r="AT116" s="3781"/>
      <c r="AU116" s="3782"/>
      <c r="AV116" s="3780"/>
      <c r="AW116" s="3781"/>
      <c r="AX116" s="3782"/>
      <c r="AY116" s="3764">
        <f>SUM(AJ116:AX118)</f>
        <v>0</v>
      </c>
      <c r="AZ116" s="3765"/>
      <c r="BA116" s="3783"/>
      <c r="BB116" s="3764">
        <f t="shared" ref="BB116" si="17">AH116+AY116</f>
        <v>0</v>
      </c>
      <c r="BC116" s="3765"/>
      <c r="BD116" s="3766"/>
      <c r="BE116" s="4064"/>
      <c r="BF116" s="4065"/>
      <c r="BG116" s="3364"/>
      <c r="BH116" s="4068"/>
      <c r="BI116" s="4069"/>
      <c r="BJ116" s="4069"/>
      <c r="BK116" s="4069"/>
      <c r="BL116" s="4069"/>
      <c r="BM116" s="4069"/>
      <c r="BN116" s="4069"/>
      <c r="BO116" s="4070"/>
    </row>
    <row r="117" spans="1:67" s="40" customFormat="1" ht="12" customHeight="1">
      <c r="A117" s="3407"/>
      <c r="B117" s="3409"/>
      <c r="C117" s="3414"/>
      <c r="D117" s="3415"/>
      <c r="E117" s="3416"/>
      <c r="F117" s="4051"/>
      <c r="G117" s="4052"/>
      <c r="H117" s="4052"/>
      <c r="I117" s="4052"/>
      <c r="J117" s="4053"/>
      <c r="K117" s="3429"/>
      <c r="L117" s="3430"/>
      <c r="M117" s="3430"/>
      <c r="N117" s="3430"/>
      <c r="O117" s="3431"/>
      <c r="P117" s="3436"/>
      <c r="Q117" s="3180"/>
      <c r="R117" s="3181"/>
      <c r="S117" s="3182"/>
      <c r="T117" s="3439"/>
      <c r="U117" s="3439"/>
      <c r="V117" s="3531"/>
      <c r="W117" s="3532"/>
      <c r="X117" s="3537"/>
      <c r="Y117" s="3565"/>
      <c r="Z117" s="3540"/>
      <c r="AA117" s="3542"/>
      <c r="AB117" s="3544"/>
      <c r="AC117" s="3542"/>
      <c r="AD117" s="2497"/>
      <c r="AE117" s="3542"/>
      <c r="AF117" s="4076"/>
      <c r="AG117" s="4074"/>
      <c r="AH117" s="4073"/>
      <c r="AI117" s="4074"/>
      <c r="AJ117" s="3265"/>
      <c r="AK117" s="2335"/>
      <c r="AL117" s="3266"/>
      <c r="AM117" s="3265"/>
      <c r="AN117" s="2335"/>
      <c r="AO117" s="3266"/>
      <c r="AP117" s="3777"/>
      <c r="AQ117" s="3778"/>
      <c r="AR117" s="3779"/>
      <c r="AS117" s="3777"/>
      <c r="AT117" s="3778"/>
      <c r="AU117" s="3779"/>
      <c r="AV117" s="3777"/>
      <c r="AW117" s="3778"/>
      <c r="AX117" s="3779"/>
      <c r="AY117" s="3784"/>
      <c r="AZ117" s="3785"/>
      <c r="BA117" s="3786"/>
      <c r="BB117" s="3784"/>
      <c r="BC117" s="3785"/>
      <c r="BD117" s="3788"/>
      <c r="BE117" s="4066"/>
      <c r="BF117" s="4067"/>
      <c r="BG117" s="3365"/>
      <c r="BH117" s="4056"/>
      <c r="BI117" s="4057"/>
      <c r="BJ117" s="4057"/>
      <c r="BK117" s="4057"/>
      <c r="BL117" s="4057"/>
      <c r="BM117" s="4057"/>
      <c r="BN117" s="4057"/>
      <c r="BO117" s="4058"/>
    </row>
    <row r="118" spans="1:67" s="40" customFormat="1" ht="12" customHeight="1">
      <c r="A118" s="3407"/>
      <c r="B118" s="3410"/>
      <c r="C118" s="3417"/>
      <c r="D118" s="3418"/>
      <c r="E118" s="3419"/>
      <c r="F118" s="4059"/>
      <c r="G118" s="4060"/>
      <c r="H118" s="4061"/>
      <c r="I118" s="4082"/>
      <c r="J118" s="4083"/>
      <c r="K118" s="3432"/>
      <c r="L118" s="3433"/>
      <c r="M118" s="3433"/>
      <c r="N118" s="3433"/>
      <c r="O118" s="3434"/>
      <c r="P118" s="3437"/>
      <c r="Q118" s="3301"/>
      <c r="R118" s="3302"/>
      <c r="S118" s="3303"/>
      <c r="T118" s="3549"/>
      <c r="U118" s="3549"/>
      <c r="V118" s="3553"/>
      <c r="W118" s="3554"/>
      <c r="X118" s="3550"/>
      <c r="Y118" s="3551"/>
      <c r="Z118" s="930"/>
      <c r="AA118" s="931" t="s">
        <v>21</v>
      </c>
      <c r="AB118" s="932"/>
      <c r="AC118" s="931" t="s">
        <v>21</v>
      </c>
      <c r="AD118" s="932"/>
      <c r="AE118" s="931" t="s">
        <v>21</v>
      </c>
      <c r="AF118" s="1030"/>
      <c r="AG118" s="1031"/>
      <c r="AH118" s="1032"/>
      <c r="AI118" s="1033"/>
      <c r="AJ118" s="3301"/>
      <c r="AK118" s="3302"/>
      <c r="AL118" s="3303"/>
      <c r="AM118" s="3301"/>
      <c r="AN118" s="3302"/>
      <c r="AO118" s="3303"/>
      <c r="AP118" s="3789"/>
      <c r="AQ118" s="3790"/>
      <c r="AR118" s="3791"/>
      <c r="AS118" s="3789"/>
      <c r="AT118" s="3790"/>
      <c r="AU118" s="3791"/>
      <c r="AV118" s="3789"/>
      <c r="AW118" s="3790"/>
      <c r="AX118" s="3791"/>
      <c r="AY118" s="3767"/>
      <c r="AZ118" s="3768"/>
      <c r="BA118" s="3787"/>
      <c r="BB118" s="3767"/>
      <c r="BC118" s="3768"/>
      <c r="BD118" s="3769"/>
      <c r="BE118" s="4077"/>
      <c r="BF118" s="4078"/>
      <c r="BG118" s="3366"/>
      <c r="BH118" s="4079"/>
      <c r="BI118" s="4080"/>
      <c r="BJ118" s="4080"/>
      <c r="BK118" s="4080"/>
      <c r="BL118" s="4080"/>
      <c r="BM118" s="4080"/>
      <c r="BN118" s="4080"/>
      <c r="BO118" s="4081"/>
    </row>
    <row r="119" spans="1:67" s="40" customFormat="1" ht="12" customHeight="1">
      <c r="A119" s="3407" t="str">
        <f>IF(F119="","","○")</f>
        <v/>
      </c>
      <c r="B119" s="3408">
        <v>22</v>
      </c>
      <c r="C119" s="4048"/>
      <c r="D119" s="4049"/>
      <c r="E119" s="4050"/>
      <c r="F119" s="3414"/>
      <c r="G119" s="3415"/>
      <c r="H119" s="3415"/>
      <c r="I119" s="3415"/>
      <c r="J119" s="3416"/>
      <c r="K119" s="3426"/>
      <c r="L119" s="3427"/>
      <c r="M119" s="3427"/>
      <c r="N119" s="3427"/>
      <c r="O119" s="3428"/>
      <c r="P119" s="3435"/>
      <c r="Q119" s="3198"/>
      <c r="R119" s="3199"/>
      <c r="S119" s="3200"/>
      <c r="T119" s="3439"/>
      <c r="U119" s="3439"/>
      <c r="V119" s="3529"/>
      <c r="W119" s="3530"/>
      <c r="X119" s="3535"/>
      <c r="Y119" s="3564"/>
      <c r="Z119" s="3539"/>
      <c r="AA119" s="3541" t="s">
        <v>76</v>
      </c>
      <c r="AB119" s="3543"/>
      <c r="AC119" s="3541" t="s">
        <v>76</v>
      </c>
      <c r="AD119" s="2494"/>
      <c r="AE119" s="3541" t="s">
        <v>76</v>
      </c>
      <c r="AF119" s="4075"/>
      <c r="AG119" s="4072"/>
      <c r="AH119" s="4071"/>
      <c r="AI119" s="4072"/>
      <c r="AJ119" s="3776"/>
      <c r="AK119" s="3247"/>
      <c r="AL119" s="2908"/>
      <c r="AM119" s="3246"/>
      <c r="AN119" s="3247"/>
      <c r="AO119" s="2908"/>
      <c r="AP119" s="3780"/>
      <c r="AQ119" s="3781"/>
      <c r="AR119" s="3782"/>
      <c r="AS119" s="3780"/>
      <c r="AT119" s="3781"/>
      <c r="AU119" s="3782"/>
      <c r="AV119" s="3780"/>
      <c r="AW119" s="3781"/>
      <c r="AX119" s="3782"/>
      <c r="AY119" s="3764">
        <f>SUM(AJ119:AX121)</f>
        <v>0</v>
      </c>
      <c r="AZ119" s="3765"/>
      <c r="BA119" s="3783"/>
      <c r="BB119" s="3764">
        <f t="shared" ref="BB119" si="18">AH119+AY119</f>
        <v>0</v>
      </c>
      <c r="BC119" s="3765"/>
      <c r="BD119" s="3766"/>
      <c r="BE119" s="4064"/>
      <c r="BF119" s="4065"/>
      <c r="BG119" s="3364"/>
      <c r="BH119" s="4068"/>
      <c r="BI119" s="4069"/>
      <c r="BJ119" s="4069"/>
      <c r="BK119" s="4069"/>
      <c r="BL119" s="4069"/>
      <c r="BM119" s="4069"/>
      <c r="BN119" s="4069"/>
      <c r="BO119" s="4070"/>
    </row>
    <row r="120" spans="1:67" s="40" customFormat="1" ht="12" customHeight="1">
      <c r="A120" s="3407"/>
      <c r="B120" s="3409"/>
      <c r="C120" s="3414"/>
      <c r="D120" s="3415"/>
      <c r="E120" s="3416"/>
      <c r="F120" s="4051"/>
      <c r="G120" s="4052"/>
      <c r="H120" s="4052"/>
      <c r="I120" s="4052"/>
      <c r="J120" s="4053"/>
      <c r="K120" s="3429"/>
      <c r="L120" s="3430"/>
      <c r="M120" s="3430"/>
      <c r="N120" s="3430"/>
      <c r="O120" s="3431"/>
      <c r="P120" s="3436"/>
      <c r="Q120" s="3180"/>
      <c r="R120" s="3181"/>
      <c r="S120" s="3182"/>
      <c r="T120" s="3439"/>
      <c r="U120" s="3439"/>
      <c r="V120" s="3531"/>
      <c r="W120" s="3532"/>
      <c r="X120" s="3537"/>
      <c r="Y120" s="3565"/>
      <c r="Z120" s="3540"/>
      <c r="AA120" s="3542"/>
      <c r="AB120" s="3544"/>
      <c r="AC120" s="3542"/>
      <c r="AD120" s="2497"/>
      <c r="AE120" s="3542"/>
      <c r="AF120" s="4076"/>
      <c r="AG120" s="4074"/>
      <c r="AH120" s="4073"/>
      <c r="AI120" s="4074"/>
      <c r="AJ120" s="3265"/>
      <c r="AK120" s="2335"/>
      <c r="AL120" s="3266"/>
      <c r="AM120" s="3265"/>
      <c r="AN120" s="2335"/>
      <c r="AO120" s="3266"/>
      <c r="AP120" s="3777"/>
      <c r="AQ120" s="3778"/>
      <c r="AR120" s="3779"/>
      <c r="AS120" s="3777"/>
      <c r="AT120" s="3778"/>
      <c r="AU120" s="3779"/>
      <c r="AV120" s="3777"/>
      <c r="AW120" s="3778"/>
      <c r="AX120" s="3779"/>
      <c r="AY120" s="3784"/>
      <c r="AZ120" s="3785"/>
      <c r="BA120" s="3786"/>
      <c r="BB120" s="3784"/>
      <c r="BC120" s="3785"/>
      <c r="BD120" s="3788"/>
      <c r="BE120" s="4066"/>
      <c r="BF120" s="4067"/>
      <c r="BG120" s="3365"/>
      <c r="BH120" s="4056"/>
      <c r="BI120" s="4057"/>
      <c r="BJ120" s="4057"/>
      <c r="BK120" s="4057"/>
      <c r="BL120" s="4057"/>
      <c r="BM120" s="4057"/>
      <c r="BN120" s="4057"/>
      <c r="BO120" s="4058"/>
    </row>
    <row r="121" spans="1:67" s="40" customFormat="1" ht="12" customHeight="1">
      <c r="A121" s="3407"/>
      <c r="B121" s="3410"/>
      <c r="C121" s="3417"/>
      <c r="D121" s="3418"/>
      <c r="E121" s="3419"/>
      <c r="F121" s="4059"/>
      <c r="G121" s="4060"/>
      <c r="H121" s="4061"/>
      <c r="I121" s="4082"/>
      <c r="J121" s="4083"/>
      <c r="K121" s="3432"/>
      <c r="L121" s="3433"/>
      <c r="M121" s="3433"/>
      <c r="N121" s="3433"/>
      <c r="O121" s="3434"/>
      <c r="P121" s="3437"/>
      <c r="Q121" s="3301"/>
      <c r="R121" s="3302"/>
      <c r="S121" s="3303"/>
      <c r="T121" s="3439"/>
      <c r="U121" s="3439"/>
      <c r="V121" s="3553"/>
      <c r="W121" s="3554"/>
      <c r="X121" s="3550"/>
      <c r="Y121" s="3551"/>
      <c r="Z121" s="930"/>
      <c r="AA121" s="931" t="s">
        <v>21</v>
      </c>
      <c r="AB121" s="932"/>
      <c r="AC121" s="931" t="s">
        <v>21</v>
      </c>
      <c r="AD121" s="932"/>
      <c r="AE121" s="931" t="s">
        <v>21</v>
      </c>
      <c r="AF121" s="1030"/>
      <c r="AG121" s="1031"/>
      <c r="AH121" s="1032"/>
      <c r="AI121" s="1033"/>
      <c r="AJ121" s="3301"/>
      <c r="AK121" s="3302"/>
      <c r="AL121" s="3303"/>
      <c r="AM121" s="3301"/>
      <c r="AN121" s="3302"/>
      <c r="AO121" s="3303"/>
      <c r="AP121" s="3789"/>
      <c r="AQ121" s="3790"/>
      <c r="AR121" s="3791"/>
      <c r="AS121" s="3789"/>
      <c r="AT121" s="3790"/>
      <c r="AU121" s="3791"/>
      <c r="AV121" s="3789"/>
      <c r="AW121" s="3790"/>
      <c r="AX121" s="3791"/>
      <c r="AY121" s="3767"/>
      <c r="AZ121" s="3768"/>
      <c r="BA121" s="3787"/>
      <c r="BB121" s="3767"/>
      <c r="BC121" s="3768"/>
      <c r="BD121" s="3769"/>
      <c r="BE121" s="4077"/>
      <c r="BF121" s="4078"/>
      <c r="BG121" s="3366"/>
      <c r="BH121" s="4079"/>
      <c r="BI121" s="4080"/>
      <c r="BJ121" s="4080"/>
      <c r="BK121" s="4080"/>
      <c r="BL121" s="4080"/>
      <c r="BM121" s="4080"/>
      <c r="BN121" s="4080"/>
      <c r="BO121" s="4081"/>
    </row>
    <row r="122" spans="1:67" s="40" customFormat="1" ht="12" customHeight="1">
      <c r="A122" s="3407" t="str">
        <f>IF(F122="","","○")</f>
        <v/>
      </c>
      <c r="B122" s="3408">
        <v>23</v>
      </c>
      <c r="C122" s="4048"/>
      <c r="D122" s="4049"/>
      <c r="E122" s="4050"/>
      <c r="F122" s="3414"/>
      <c r="G122" s="3415"/>
      <c r="H122" s="3415"/>
      <c r="I122" s="3415"/>
      <c r="J122" s="3416"/>
      <c r="K122" s="3426"/>
      <c r="L122" s="3427"/>
      <c r="M122" s="3427"/>
      <c r="N122" s="3427"/>
      <c r="O122" s="3428"/>
      <c r="P122" s="3435"/>
      <c r="Q122" s="3198"/>
      <c r="R122" s="3199"/>
      <c r="S122" s="3200"/>
      <c r="T122" s="3438"/>
      <c r="U122" s="3438"/>
      <c r="V122" s="3529"/>
      <c r="W122" s="3530"/>
      <c r="X122" s="3535"/>
      <c r="Y122" s="3564"/>
      <c r="Z122" s="3539"/>
      <c r="AA122" s="3541" t="s">
        <v>76</v>
      </c>
      <c r="AB122" s="3543"/>
      <c r="AC122" s="3541" t="s">
        <v>76</v>
      </c>
      <c r="AD122" s="2494"/>
      <c r="AE122" s="3541" t="s">
        <v>76</v>
      </c>
      <c r="AF122" s="4075"/>
      <c r="AG122" s="4072"/>
      <c r="AH122" s="4071"/>
      <c r="AI122" s="4072"/>
      <c r="AJ122" s="3776"/>
      <c r="AK122" s="3247"/>
      <c r="AL122" s="2908"/>
      <c r="AM122" s="3246"/>
      <c r="AN122" s="3247"/>
      <c r="AO122" s="2908"/>
      <c r="AP122" s="3780"/>
      <c r="AQ122" s="3781"/>
      <c r="AR122" s="3782"/>
      <c r="AS122" s="3780"/>
      <c r="AT122" s="3781"/>
      <c r="AU122" s="3782"/>
      <c r="AV122" s="3780"/>
      <c r="AW122" s="3781"/>
      <c r="AX122" s="3782"/>
      <c r="AY122" s="3764">
        <f>SUM(AJ122:AX124)</f>
        <v>0</v>
      </c>
      <c r="AZ122" s="3765"/>
      <c r="BA122" s="3783"/>
      <c r="BB122" s="3764">
        <f t="shared" ref="BB122" si="19">AH122+AY122</f>
        <v>0</v>
      </c>
      <c r="BC122" s="3765"/>
      <c r="BD122" s="3766"/>
      <c r="BE122" s="4064"/>
      <c r="BF122" s="4065"/>
      <c r="BG122" s="3364"/>
      <c r="BH122" s="4068"/>
      <c r="BI122" s="4069"/>
      <c r="BJ122" s="4069"/>
      <c r="BK122" s="4069"/>
      <c r="BL122" s="4069"/>
      <c r="BM122" s="4069"/>
      <c r="BN122" s="4069"/>
      <c r="BO122" s="4070"/>
    </row>
    <row r="123" spans="1:67" s="40" customFormat="1" ht="12" customHeight="1">
      <c r="A123" s="3407"/>
      <c r="B123" s="3409"/>
      <c r="C123" s="3414"/>
      <c r="D123" s="3415"/>
      <c r="E123" s="3416"/>
      <c r="F123" s="4051"/>
      <c r="G123" s="4052"/>
      <c r="H123" s="4052"/>
      <c r="I123" s="4052"/>
      <c r="J123" s="4053"/>
      <c r="K123" s="3429"/>
      <c r="L123" s="3430"/>
      <c r="M123" s="3430"/>
      <c r="N123" s="3430"/>
      <c r="O123" s="3431"/>
      <c r="P123" s="3436"/>
      <c r="Q123" s="3180"/>
      <c r="R123" s="3181"/>
      <c r="S123" s="3182"/>
      <c r="T123" s="3439"/>
      <c r="U123" s="3439"/>
      <c r="V123" s="3531"/>
      <c r="W123" s="3532"/>
      <c r="X123" s="3537"/>
      <c r="Y123" s="3565"/>
      <c r="Z123" s="3540"/>
      <c r="AA123" s="3542"/>
      <c r="AB123" s="3544"/>
      <c r="AC123" s="3542"/>
      <c r="AD123" s="2497"/>
      <c r="AE123" s="3542"/>
      <c r="AF123" s="4076"/>
      <c r="AG123" s="4074"/>
      <c r="AH123" s="4073"/>
      <c r="AI123" s="4074"/>
      <c r="AJ123" s="3265"/>
      <c r="AK123" s="2335"/>
      <c r="AL123" s="3266"/>
      <c r="AM123" s="3265"/>
      <c r="AN123" s="2335"/>
      <c r="AO123" s="3266"/>
      <c r="AP123" s="3777"/>
      <c r="AQ123" s="3778"/>
      <c r="AR123" s="3779"/>
      <c r="AS123" s="3777"/>
      <c r="AT123" s="3778"/>
      <c r="AU123" s="3779"/>
      <c r="AV123" s="3777"/>
      <c r="AW123" s="3778"/>
      <c r="AX123" s="3779"/>
      <c r="AY123" s="3784"/>
      <c r="AZ123" s="3785"/>
      <c r="BA123" s="3786"/>
      <c r="BB123" s="3784"/>
      <c r="BC123" s="3785"/>
      <c r="BD123" s="3788"/>
      <c r="BE123" s="4066"/>
      <c r="BF123" s="4067"/>
      <c r="BG123" s="3365"/>
      <c r="BH123" s="4056"/>
      <c r="BI123" s="4057"/>
      <c r="BJ123" s="4057"/>
      <c r="BK123" s="4057"/>
      <c r="BL123" s="4057"/>
      <c r="BM123" s="4057"/>
      <c r="BN123" s="4057"/>
      <c r="BO123" s="4058"/>
    </row>
    <row r="124" spans="1:67" s="40" customFormat="1" ht="12" customHeight="1">
      <c r="A124" s="3407"/>
      <c r="B124" s="3410"/>
      <c r="C124" s="3417"/>
      <c r="D124" s="3418"/>
      <c r="E124" s="3419"/>
      <c r="F124" s="4059"/>
      <c r="G124" s="4060"/>
      <c r="H124" s="4061"/>
      <c r="I124" s="4082"/>
      <c r="J124" s="4083"/>
      <c r="K124" s="3432"/>
      <c r="L124" s="3433"/>
      <c r="M124" s="3433"/>
      <c r="N124" s="3433"/>
      <c r="O124" s="3434"/>
      <c r="P124" s="3437"/>
      <c r="Q124" s="3301"/>
      <c r="R124" s="3302"/>
      <c r="S124" s="3303"/>
      <c r="T124" s="3549"/>
      <c r="U124" s="3549"/>
      <c r="V124" s="3553"/>
      <c r="W124" s="3554"/>
      <c r="X124" s="3550"/>
      <c r="Y124" s="3551"/>
      <c r="Z124" s="930"/>
      <c r="AA124" s="931" t="s">
        <v>21</v>
      </c>
      <c r="AB124" s="932"/>
      <c r="AC124" s="931" t="s">
        <v>21</v>
      </c>
      <c r="AD124" s="932"/>
      <c r="AE124" s="931" t="s">
        <v>21</v>
      </c>
      <c r="AF124" s="1030"/>
      <c r="AG124" s="1031"/>
      <c r="AH124" s="1032"/>
      <c r="AI124" s="1033"/>
      <c r="AJ124" s="3301"/>
      <c r="AK124" s="3302"/>
      <c r="AL124" s="3303"/>
      <c r="AM124" s="3301"/>
      <c r="AN124" s="3302"/>
      <c r="AO124" s="3303"/>
      <c r="AP124" s="3789"/>
      <c r="AQ124" s="3790"/>
      <c r="AR124" s="3791"/>
      <c r="AS124" s="3789"/>
      <c r="AT124" s="3790"/>
      <c r="AU124" s="3791"/>
      <c r="AV124" s="3789"/>
      <c r="AW124" s="3790"/>
      <c r="AX124" s="3791"/>
      <c r="AY124" s="3767"/>
      <c r="AZ124" s="3768"/>
      <c r="BA124" s="3787"/>
      <c r="BB124" s="3767"/>
      <c r="BC124" s="3768"/>
      <c r="BD124" s="3769"/>
      <c r="BE124" s="4077"/>
      <c r="BF124" s="4078"/>
      <c r="BG124" s="3366"/>
      <c r="BH124" s="4079"/>
      <c r="BI124" s="4080"/>
      <c r="BJ124" s="4080"/>
      <c r="BK124" s="4080"/>
      <c r="BL124" s="4080"/>
      <c r="BM124" s="4080"/>
      <c r="BN124" s="4080"/>
      <c r="BO124" s="4081"/>
    </row>
    <row r="125" spans="1:67" s="40" customFormat="1" ht="12" customHeight="1">
      <c r="A125" s="3407" t="str">
        <f>IF(F125="","","○")</f>
        <v/>
      </c>
      <c r="B125" s="3408">
        <v>24</v>
      </c>
      <c r="C125" s="3411"/>
      <c r="D125" s="3412"/>
      <c r="E125" s="3413"/>
      <c r="F125" s="3411"/>
      <c r="G125" s="3412"/>
      <c r="H125" s="3412"/>
      <c r="I125" s="3412"/>
      <c r="J125" s="3413"/>
      <c r="K125" s="3426"/>
      <c r="L125" s="3427"/>
      <c r="M125" s="3427"/>
      <c r="N125" s="3427"/>
      <c r="O125" s="3428"/>
      <c r="P125" s="3435"/>
      <c r="Q125" s="3198"/>
      <c r="R125" s="3199"/>
      <c r="S125" s="3200"/>
      <c r="T125" s="3438"/>
      <c r="U125" s="3438"/>
      <c r="V125" s="3529"/>
      <c r="W125" s="3530"/>
      <c r="X125" s="3535"/>
      <c r="Y125" s="3564"/>
      <c r="Z125" s="3539"/>
      <c r="AA125" s="3541" t="s">
        <v>76</v>
      </c>
      <c r="AB125" s="3543"/>
      <c r="AC125" s="3541" t="s">
        <v>76</v>
      </c>
      <c r="AD125" s="2494"/>
      <c r="AE125" s="3541" t="s">
        <v>76</v>
      </c>
      <c r="AF125" s="4075"/>
      <c r="AG125" s="4072"/>
      <c r="AH125" s="4071"/>
      <c r="AI125" s="4072"/>
      <c r="AJ125" s="3776"/>
      <c r="AK125" s="3247"/>
      <c r="AL125" s="2908"/>
      <c r="AM125" s="3246"/>
      <c r="AN125" s="3247"/>
      <c r="AO125" s="2908"/>
      <c r="AP125" s="3780"/>
      <c r="AQ125" s="3781"/>
      <c r="AR125" s="3782"/>
      <c r="AS125" s="3780"/>
      <c r="AT125" s="3781"/>
      <c r="AU125" s="3782"/>
      <c r="AV125" s="3780"/>
      <c r="AW125" s="3781"/>
      <c r="AX125" s="3782"/>
      <c r="AY125" s="3764">
        <f>SUM(AJ125:AX127)</f>
        <v>0</v>
      </c>
      <c r="AZ125" s="3765"/>
      <c r="BA125" s="3783"/>
      <c r="BB125" s="3764">
        <f t="shared" ref="BB125" si="20">AH125+AY125</f>
        <v>0</v>
      </c>
      <c r="BC125" s="3765"/>
      <c r="BD125" s="3766"/>
      <c r="BE125" s="4064"/>
      <c r="BF125" s="4065"/>
      <c r="BG125" s="3364"/>
      <c r="BH125" s="4096"/>
      <c r="BI125" s="4097"/>
      <c r="BJ125" s="4097"/>
      <c r="BK125" s="4097"/>
      <c r="BL125" s="4097"/>
      <c r="BM125" s="4097"/>
      <c r="BN125" s="4097"/>
      <c r="BO125" s="4098"/>
    </row>
    <row r="126" spans="1:67" s="40" customFormat="1" ht="12" customHeight="1">
      <c r="A126" s="3407"/>
      <c r="B126" s="3409"/>
      <c r="C126" s="3414"/>
      <c r="D126" s="3415"/>
      <c r="E126" s="3416"/>
      <c r="F126" s="4051"/>
      <c r="G126" s="4052"/>
      <c r="H126" s="4052"/>
      <c r="I126" s="4052"/>
      <c r="J126" s="4053"/>
      <c r="K126" s="3429"/>
      <c r="L126" s="3430"/>
      <c r="M126" s="3430"/>
      <c r="N126" s="3430"/>
      <c r="O126" s="3431"/>
      <c r="P126" s="3436"/>
      <c r="Q126" s="3180"/>
      <c r="R126" s="3181"/>
      <c r="S126" s="3182"/>
      <c r="T126" s="3439"/>
      <c r="U126" s="3439"/>
      <c r="V126" s="3531"/>
      <c r="W126" s="3532"/>
      <c r="X126" s="3537"/>
      <c r="Y126" s="3565"/>
      <c r="Z126" s="3540"/>
      <c r="AA126" s="3542"/>
      <c r="AB126" s="3544"/>
      <c r="AC126" s="3542"/>
      <c r="AD126" s="2497"/>
      <c r="AE126" s="3542"/>
      <c r="AF126" s="4076"/>
      <c r="AG126" s="4074"/>
      <c r="AH126" s="4073"/>
      <c r="AI126" s="4074"/>
      <c r="AJ126" s="3265"/>
      <c r="AK126" s="2335"/>
      <c r="AL126" s="3266"/>
      <c r="AM126" s="3265"/>
      <c r="AN126" s="2335"/>
      <c r="AO126" s="3266"/>
      <c r="AP126" s="3777"/>
      <c r="AQ126" s="3778"/>
      <c r="AR126" s="3779"/>
      <c r="AS126" s="3777"/>
      <c r="AT126" s="3778"/>
      <c r="AU126" s="3779"/>
      <c r="AV126" s="3777"/>
      <c r="AW126" s="3778"/>
      <c r="AX126" s="3779"/>
      <c r="AY126" s="3784"/>
      <c r="AZ126" s="3785"/>
      <c r="BA126" s="3786"/>
      <c r="BB126" s="3784"/>
      <c r="BC126" s="3785"/>
      <c r="BD126" s="3788"/>
      <c r="BE126" s="4066"/>
      <c r="BF126" s="4067"/>
      <c r="BG126" s="3365"/>
      <c r="BH126" s="4056"/>
      <c r="BI126" s="4057"/>
      <c r="BJ126" s="4057"/>
      <c r="BK126" s="4057"/>
      <c r="BL126" s="4057"/>
      <c r="BM126" s="4057"/>
      <c r="BN126" s="4057"/>
      <c r="BO126" s="4058"/>
    </row>
    <row r="127" spans="1:67" s="40" customFormat="1" ht="12" customHeight="1" thickBot="1">
      <c r="A127" s="3407"/>
      <c r="B127" s="3566"/>
      <c r="C127" s="4084"/>
      <c r="D127" s="4085"/>
      <c r="E127" s="4086"/>
      <c r="F127" s="4091"/>
      <c r="G127" s="4092"/>
      <c r="H127" s="4093"/>
      <c r="I127" s="4094"/>
      <c r="J127" s="4095"/>
      <c r="K127" s="3570"/>
      <c r="L127" s="3571"/>
      <c r="M127" s="3571"/>
      <c r="N127" s="3571"/>
      <c r="O127" s="3572"/>
      <c r="P127" s="3573"/>
      <c r="Q127" s="3620"/>
      <c r="R127" s="3621"/>
      <c r="S127" s="3622"/>
      <c r="T127" s="3574"/>
      <c r="U127" s="3574"/>
      <c r="V127" s="3583"/>
      <c r="W127" s="3584"/>
      <c r="X127" s="3623"/>
      <c r="Y127" s="3624"/>
      <c r="Z127" s="949"/>
      <c r="AA127" s="950" t="s">
        <v>21</v>
      </c>
      <c r="AB127" s="569"/>
      <c r="AC127" s="950" t="s">
        <v>21</v>
      </c>
      <c r="AD127" s="569"/>
      <c r="AE127" s="950" t="s">
        <v>21</v>
      </c>
      <c r="AF127" s="1040"/>
      <c r="AG127" s="1041"/>
      <c r="AH127" s="1042"/>
      <c r="AI127" s="1043"/>
      <c r="AJ127" s="3620"/>
      <c r="AK127" s="3621"/>
      <c r="AL127" s="3622"/>
      <c r="AM127" s="3620"/>
      <c r="AN127" s="3621"/>
      <c r="AO127" s="3622"/>
      <c r="AP127" s="3796"/>
      <c r="AQ127" s="3797"/>
      <c r="AR127" s="3798"/>
      <c r="AS127" s="3796"/>
      <c r="AT127" s="3797"/>
      <c r="AU127" s="3798"/>
      <c r="AV127" s="3796"/>
      <c r="AW127" s="3797"/>
      <c r="AX127" s="3798"/>
      <c r="AY127" s="3792"/>
      <c r="AZ127" s="3793"/>
      <c r="BA127" s="3794"/>
      <c r="BB127" s="3792"/>
      <c r="BC127" s="3793"/>
      <c r="BD127" s="3795"/>
      <c r="BE127" s="4116"/>
      <c r="BF127" s="4117"/>
      <c r="BG127" s="3626"/>
      <c r="BH127" s="4118"/>
      <c r="BI127" s="4119"/>
      <c r="BJ127" s="4119"/>
      <c r="BK127" s="4119"/>
      <c r="BL127" s="4119"/>
      <c r="BM127" s="4119"/>
      <c r="BN127" s="4119"/>
      <c r="BO127" s="4120"/>
    </row>
    <row r="128" spans="1:67" s="40" customFormat="1" ht="6.95" customHeight="1">
      <c r="B128" s="575"/>
      <c r="C128" s="575"/>
      <c r="D128" s="575"/>
      <c r="E128" s="575"/>
      <c r="F128" s="575"/>
      <c r="G128" s="575"/>
      <c r="H128" s="575"/>
      <c r="I128" s="575"/>
      <c r="J128" s="575"/>
      <c r="K128" s="575"/>
      <c r="L128" s="575"/>
      <c r="M128" s="575"/>
      <c r="N128" s="575"/>
      <c r="O128" s="575"/>
      <c r="P128" s="575"/>
      <c r="Q128" s="575"/>
      <c r="R128" s="575"/>
      <c r="S128" s="575"/>
      <c r="T128" s="575"/>
      <c r="U128" s="575"/>
      <c r="V128" s="575"/>
      <c r="W128" s="575"/>
      <c r="X128" s="575"/>
      <c r="Y128" s="575"/>
      <c r="Z128" s="57"/>
      <c r="AA128" s="575"/>
      <c r="AB128" s="575"/>
      <c r="AC128" s="575"/>
      <c r="AD128" s="575"/>
      <c r="AE128" s="575"/>
      <c r="AF128" s="57"/>
      <c r="AG128" s="57"/>
      <c r="AH128" s="57"/>
      <c r="AI128" s="57"/>
      <c r="AJ128" s="575"/>
      <c r="AK128" s="575"/>
      <c r="AL128" s="575"/>
      <c r="AM128" s="575"/>
      <c r="AN128" s="575"/>
      <c r="AO128" s="575"/>
      <c r="AP128" s="575"/>
      <c r="AQ128" s="575"/>
      <c r="AR128" s="575"/>
      <c r="AS128" s="575"/>
      <c r="AT128" s="575"/>
      <c r="AU128" s="575"/>
      <c r="AV128" s="575"/>
      <c r="AW128" s="575"/>
      <c r="AX128" s="575"/>
      <c r="AY128" s="575"/>
      <c r="AZ128" s="575"/>
      <c r="BA128" s="575"/>
      <c r="BB128" s="575"/>
      <c r="BC128" s="575"/>
      <c r="BD128" s="575"/>
      <c r="BE128" s="456"/>
      <c r="BF128" s="456"/>
      <c r="BG128" s="456"/>
      <c r="BH128" s="57"/>
      <c r="BI128" s="57"/>
      <c r="BJ128" s="57"/>
      <c r="BK128" s="57"/>
      <c r="BL128" s="57"/>
      <c r="BM128" s="57"/>
      <c r="BN128" s="57"/>
      <c r="BO128" s="57"/>
    </row>
    <row r="129" spans="1:72" ht="15.75" customHeight="1">
      <c r="A129" s="40"/>
      <c r="B129" s="6" t="s">
        <v>1199</v>
      </c>
      <c r="C129" s="6"/>
      <c r="D129" s="6"/>
      <c r="E129" s="6"/>
      <c r="F129" s="6"/>
      <c r="G129" s="6"/>
      <c r="H129" s="6"/>
      <c r="I129" s="6"/>
      <c r="J129" s="6"/>
      <c r="K129" s="6"/>
      <c r="L129" s="6"/>
      <c r="M129" s="6"/>
      <c r="N129" s="6"/>
      <c r="O129" s="6"/>
      <c r="P129" s="6"/>
      <c r="Q129" s="956"/>
      <c r="R129" s="956"/>
      <c r="S129" s="503"/>
      <c r="T129" s="503"/>
      <c r="U129" s="155"/>
      <c r="V129" s="959"/>
      <c r="W129" s="394"/>
      <c r="X129" s="959"/>
      <c r="Y129" s="456"/>
      <c r="Z129" s="959"/>
      <c r="AA129" s="6"/>
      <c r="AB129" s="6"/>
      <c r="AC129" s="6"/>
      <c r="AD129" s="6"/>
      <c r="AE129" s="6"/>
      <c r="AF129" s="6"/>
      <c r="AG129" s="150"/>
      <c r="AH129" s="6"/>
      <c r="AI129" s="6"/>
      <c r="AJ129" s="6"/>
      <c r="AK129" s="6"/>
      <c r="AL129" s="6"/>
      <c r="AM129" s="6"/>
      <c r="AN129" s="6"/>
      <c r="AO129" s="6"/>
      <c r="AP129" s="6"/>
      <c r="AQ129" s="6"/>
      <c r="AR129" s="6"/>
      <c r="AS129" s="6"/>
      <c r="AT129" s="6"/>
      <c r="AU129" s="6"/>
      <c r="AV129" s="6"/>
      <c r="AW129" s="6"/>
      <c r="AX129" s="6"/>
      <c r="AY129" s="6"/>
      <c r="AZ129" s="6"/>
      <c r="BA129" s="6"/>
      <c r="BB129" s="150"/>
      <c r="BC129" s="6"/>
      <c r="BD129" s="6"/>
      <c r="BE129" s="6"/>
      <c r="BF129" s="961"/>
      <c r="BG129" s="4121" t="s">
        <v>1200</v>
      </c>
      <c r="BH129" s="4121"/>
      <c r="BI129" s="4121"/>
      <c r="BJ129" s="4121"/>
      <c r="BK129" s="4122"/>
      <c r="BL129" s="3597" t="s">
        <v>1201</v>
      </c>
      <c r="BM129" s="4123"/>
      <c r="BN129" s="4123"/>
      <c r="BO129" s="4127"/>
      <c r="BQ129" s="963" t="s">
        <v>581</v>
      </c>
    </row>
    <row r="130" spans="1:72" s="40" customFormat="1" ht="12" customHeight="1">
      <c r="B130" s="3714" t="s">
        <v>379</v>
      </c>
      <c r="C130" s="2495"/>
      <c r="D130" s="2495"/>
      <c r="E130" s="2496"/>
      <c r="F130" s="3602">
        <f>SUM(I106,I109,I112,I115,I118,I121,I124,I127)</f>
        <v>0</v>
      </c>
      <c r="G130" s="3603"/>
      <c r="H130" s="3603"/>
      <c r="I130" s="3603"/>
      <c r="J130" s="3604"/>
      <c r="K130" s="907"/>
      <c r="L130" s="907"/>
      <c r="M130" s="895"/>
      <c r="N130" s="897"/>
      <c r="O130" s="897"/>
      <c r="P130" s="897"/>
      <c r="Q130" s="2495"/>
      <c r="R130" s="2495"/>
      <c r="S130" s="964"/>
      <c r="T130" s="964"/>
      <c r="U130" s="964"/>
      <c r="V130" s="964"/>
      <c r="W130" s="811"/>
      <c r="X130" s="965"/>
      <c r="Y130" s="966"/>
      <c r="Z130" s="965"/>
      <c r="AA130" s="895"/>
      <c r="AB130" s="965"/>
      <c r="AC130" s="967"/>
      <c r="AD130" s="967"/>
      <c r="AE130" s="967"/>
      <c r="AF130" s="4087" t="e">
        <f>ROUND(AVERAGE($AF104:$AG127),0)</f>
        <v>#DIV/0!</v>
      </c>
      <c r="AG130" s="4088"/>
      <c r="AH130" s="4088" t="e">
        <f>ROUND(AVERAGE($AH104:$AI127),0)</f>
        <v>#DIV/0!</v>
      </c>
      <c r="AI130" s="4088"/>
      <c r="AJ130" s="3655"/>
      <c r="AK130" s="3656"/>
      <c r="AL130" s="3657"/>
      <c r="AM130" s="3655"/>
      <c r="AN130" s="3656"/>
      <c r="AO130" s="3657"/>
      <c r="AP130" s="3711"/>
      <c r="AQ130" s="3712"/>
      <c r="AR130" s="3713"/>
      <c r="AS130" s="3711"/>
      <c r="AT130" s="3712"/>
      <c r="AU130" s="3713"/>
      <c r="AV130" s="3711"/>
      <c r="AW130" s="3712"/>
      <c r="AX130" s="3713"/>
      <c r="AY130" s="3764" t="e">
        <f>ROUND(SUMIF($A104:$A127,#REF!,$AY104:$BA127)/$BG130,0)</f>
        <v>#DIV/0!</v>
      </c>
      <c r="AZ130" s="3765"/>
      <c r="BA130" s="3783"/>
      <c r="BB130" s="3614" t="e">
        <f>ROUND(SUMIF($A104:$A127,#REF!,$BB104:$BD127)/$BG130,0)</f>
        <v>#DIV/0!</v>
      </c>
      <c r="BC130" s="3609"/>
      <c r="BD130" s="4102"/>
      <c r="BE130" s="4104" t="e">
        <f>ROUND(AVERAGE(BE104,BE107,BE110,BE113,BE116,BE119,BE122,BE125),0)</f>
        <v>#DIV/0!</v>
      </c>
      <c r="BF130" s="4105"/>
      <c r="BG130" s="4106">
        <f>COUNTIF(F104:H127,BQ130)+COUNTIF(F104:H127,BQ131)+COUNTIF(F104:H127,BQ132)+COUNTIF(F104:H127,BQ133)+COUNTIF(F104:H127,BQ134)+COUNTIF(F104:H127,BQ135)</f>
        <v>0</v>
      </c>
      <c r="BH130" s="4107"/>
      <c r="BI130" s="4107"/>
      <c r="BJ130" s="4107"/>
      <c r="BK130" s="4108"/>
      <c r="BL130" s="3643" t="e">
        <f>ROUND((BE130/BE131)*100,1)</f>
        <v>#DIV/0!</v>
      </c>
      <c r="BM130" s="3644"/>
      <c r="BN130" s="3644"/>
      <c r="BO130" s="3645"/>
      <c r="BQ130" s="963" t="s">
        <v>1203</v>
      </c>
    </row>
    <row r="131" spans="1:72" s="40" customFormat="1" ht="12" customHeight="1">
      <c r="A131" s="5"/>
      <c r="B131" s="3601"/>
      <c r="C131" s="2501"/>
      <c r="D131" s="2501"/>
      <c r="E131" s="2502"/>
      <c r="F131" s="3605"/>
      <c r="G131" s="3606"/>
      <c r="H131" s="3606"/>
      <c r="I131" s="3606"/>
      <c r="J131" s="3607"/>
      <c r="K131" s="929"/>
      <c r="L131" s="929"/>
      <c r="M131" s="631"/>
      <c r="N131" s="968"/>
      <c r="O131" s="968"/>
      <c r="P131" s="968"/>
      <c r="Q131" s="2501"/>
      <c r="R131" s="2501"/>
      <c r="S131" s="969"/>
      <c r="T131" s="969"/>
      <c r="U131" s="969"/>
      <c r="V131" s="969"/>
      <c r="W131" s="932"/>
      <c r="X131" s="970"/>
      <c r="Y131" s="932"/>
      <c r="Z131" s="970"/>
      <c r="AA131" s="932"/>
      <c r="AB131" s="970"/>
      <c r="AC131" s="971"/>
      <c r="AD131" s="971"/>
      <c r="AE131" s="971"/>
      <c r="AF131" s="4089"/>
      <c r="AG131" s="4090"/>
      <c r="AH131" s="4090"/>
      <c r="AI131" s="4090"/>
      <c r="AJ131" s="3658"/>
      <c r="AK131" s="3659"/>
      <c r="AL131" s="3660"/>
      <c r="AM131" s="3658"/>
      <c r="AN131" s="3659"/>
      <c r="AO131" s="3660"/>
      <c r="AP131" s="3708"/>
      <c r="AQ131" s="3709"/>
      <c r="AR131" s="3710"/>
      <c r="AS131" s="3708"/>
      <c r="AT131" s="3709"/>
      <c r="AU131" s="3710"/>
      <c r="AV131" s="3708"/>
      <c r="AW131" s="3709"/>
      <c r="AX131" s="3710"/>
      <c r="AY131" s="3767"/>
      <c r="AZ131" s="3768"/>
      <c r="BA131" s="3787"/>
      <c r="BB131" s="3615"/>
      <c r="BC131" s="3612"/>
      <c r="BD131" s="4103"/>
      <c r="BE131" s="4114" t="e">
        <f>ROUND(AVERAGE(BE106,BE109,BE112,BE115,BE118,BE121,BE124,BE127),0)</f>
        <v>#DIV/0!</v>
      </c>
      <c r="BF131" s="4115"/>
      <c r="BG131" s="4109"/>
      <c r="BH131" s="4110"/>
      <c r="BI131" s="4110"/>
      <c r="BJ131" s="4110"/>
      <c r="BK131" s="4111"/>
      <c r="BL131" s="3646"/>
      <c r="BM131" s="3647"/>
      <c r="BN131" s="3647"/>
      <c r="BO131" s="3648"/>
      <c r="BQ131" s="40" t="s">
        <v>1204</v>
      </c>
    </row>
    <row r="132" spans="1:72" s="40" customFormat="1" ht="12" customHeight="1">
      <c r="A132" s="5"/>
      <c r="B132" s="3740" t="s">
        <v>1218</v>
      </c>
      <c r="C132" s="3741"/>
      <c r="D132" s="3741"/>
      <c r="E132" s="3741"/>
      <c r="F132" s="3744">
        <f>SUM(F40,F84,F130)</f>
        <v>0</v>
      </c>
      <c r="G132" s="3603"/>
      <c r="H132" s="3603"/>
      <c r="I132" s="3603"/>
      <c r="J132" s="3604"/>
      <c r="K132" s="907"/>
      <c r="L132" s="907"/>
      <c r="M132" s="895"/>
      <c r="N132" s="3199"/>
      <c r="O132" s="3199"/>
      <c r="P132" s="3199"/>
      <c r="Q132" s="2495"/>
      <c r="R132" s="2495"/>
      <c r="S132" s="3734"/>
      <c r="T132" s="3734"/>
      <c r="U132" s="3734"/>
      <c r="V132" s="3734"/>
      <c r="W132" s="811"/>
      <c r="X132" s="965"/>
      <c r="Y132" s="966"/>
      <c r="Z132" s="965"/>
      <c r="AA132" s="3736"/>
      <c r="AB132" s="3736"/>
      <c r="AC132" s="3736"/>
      <c r="AD132" s="3736"/>
      <c r="AE132" s="3737"/>
      <c r="AF132" s="4087">
        <f>ROUND(SUMIF($A$14:$A127,#REF!,$AF$14:$AG127),0)</f>
        <v>0</v>
      </c>
      <c r="AG132" s="4088"/>
      <c r="AH132" s="4088">
        <f>ROUND(SUMIF($A$14:$A127,#REF!,$AH$14:$AI127),0)</f>
        <v>0</v>
      </c>
      <c r="AI132" s="4088"/>
      <c r="AJ132" s="3655"/>
      <c r="AK132" s="3656"/>
      <c r="AL132" s="3657"/>
      <c r="AM132" s="3655"/>
      <c r="AN132" s="3656"/>
      <c r="AO132" s="3657"/>
      <c r="AP132" s="3711"/>
      <c r="AQ132" s="3712"/>
      <c r="AR132" s="3713"/>
      <c r="AS132" s="3711"/>
      <c r="AT132" s="3712"/>
      <c r="AU132" s="3713"/>
      <c r="AV132" s="3711"/>
      <c r="AW132" s="3712"/>
      <c r="AX132" s="3713"/>
      <c r="AY132" s="3764">
        <f>ROUND(SUMIF($A$14:$A127,#REF!,$AY$14:$BA127),0)</f>
        <v>0</v>
      </c>
      <c r="AZ132" s="3765"/>
      <c r="BA132" s="3783"/>
      <c r="BB132" s="3614">
        <f>ROUND(SUMIF($A$14:$A127,#REF!,$BB$14:$BD127),0)</f>
        <v>0</v>
      </c>
      <c r="BC132" s="3609"/>
      <c r="BD132" s="4102"/>
      <c r="BE132" s="4104" t="e">
        <f>ROUND(AVERAGE(BE14,BE17,BE20,BE23,BE26,BE29,BE32,BE35,BE58,BE61,BE64,BE67,BE70,BE73,BE76,BE79,BE104,BE107,BE110,BE113,BE116,BE119,BE122,BE125),0)</f>
        <v>#DIV/0!</v>
      </c>
      <c r="BF132" s="4105"/>
      <c r="BG132" s="4106">
        <f>SUM(BG86,BG130)</f>
        <v>0</v>
      </c>
      <c r="BH132" s="4107"/>
      <c r="BI132" s="4107"/>
      <c r="BJ132" s="4107"/>
      <c r="BK132" s="4108"/>
      <c r="BL132" s="3643" t="e">
        <f>ROUND((BE132/BE133)*100,1)</f>
        <v>#DIV/0!</v>
      </c>
      <c r="BM132" s="3644"/>
      <c r="BN132" s="3644"/>
      <c r="BO132" s="3645"/>
      <c r="BQ132" s="40" t="s">
        <v>1208</v>
      </c>
    </row>
    <row r="133" spans="1:72" s="40" customFormat="1" ht="12" customHeight="1">
      <c r="A133" s="5"/>
      <c r="B133" s="3742"/>
      <c r="C133" s="3743"/>
      <c r="D133" s="3743"/>
      <c r="E133" s="3743"/>
      <c r="F133" s="3745"/>
      <c r="G133" s="3606"/>
      <c r="H133" s="3606"/>
      <c r="I133" s="3606"/>
      <c r="J133" s="3607"/>
      <c r="K133" s="929"/>
      <c r="L133" s="929"/>
      <c r="M133" s="578"/>
      <c r="N133" s="2399"/>
      <c r="O133" s="2399"/>
      <c r="P133" s="2399"/>
      <c r="Q133" s="2501"/>
      <c r="R133" s="2501"/>
      <c r="S133" s="3735"/>
      <c r="T133" s="3735"/>
      <c r="U133" s="3735"/>
      <c r="V133" s="3735"/>
      <c r="W133" s="932"/>
      <c r="X133" s="970"/>
      <c r="Y133" s="932"/>
      <c r="Z133" s="970"/>
      <c r="AA133" s="3738"/>
      <c r="AB133" s="3738"/>
      <c r="AC133" s="3738"/>
      <c r="AD133" s="3738"/>
      <c r="AE133" s="3739"/>
      <c r="AF133" s="4089"/>
      <c r="AG133" s="4090"/>
      <c r="AH133" s="4090"/>
      <c r="AI133" s="4090"/>
      <c r="AJ133" s="3658"/>
      <c r="AK133" s="3659"/>
      <c r="AL133" s="3660"/>
      <c r="AM133" s="3658"/>
      <c r="AN133" s="3659"/>
      <c r="AO133" s="3660"/>
      <c r="AP133" s="3708"/>
      <c r="AQ133" s="3709"/>
      <c r="AR133" s="3710"/>
      <c r="AS133" s="3708"/>
      <c r="AT133" s="3709"/>
      <c r="AU133" s="3710"/>
      <c r="AV133" s="3708"/>
      <c r="AW133" s="3709"/>
      <c r="AX133" s="3710"/>
      <c r="AY133" s="3767"/>
      <c r="AZ133" s="3768"/>
      <c r="BA133" s="3787"/>
      <c r="BB133" s="3615"/>
      <c r="BC133" s="3612"/>
      <c r="BD133" s="4103"/>
      <c r="BE133" s="4114" t="e">
        <f>ROUND(AVERAGE(BE16,BE19,BE22,BE25,BE28,BE31,BE34,BE37,BE60,BE63,BE66,BE69,BE72,BE75,BE78,BE81,BE106,BE109,BE112,BE115,BE118,BE121,BE124,BE127),0)</f>
        <v>#DIV/0!</v>
      </c>
      <c r="BF133" s="4115"/>
      <c r="BG133" s="4109"/>
      <c r="BH133" s="4110"/>
      <c r="BI133" s="4110"/>
      <c r="BJ133" s="4110"/>
      <c r="BK133" s="4111"/>
      <c r="BL133" s="3646"/>
      <c r="BM133" s="3647"/>
      <c r="BN133" s="3647"/>
      <c r="BO133" s="3648"/>
      <c r="BQ133" s="40" t="s">
        <v>35</v>
      </c>
    </row>
    <row r="134" spans="1:72" s="40" customFormat="1" ht="12" customHeight="1">
      <c r="B134" s="40" t="s">
        <v>1205</v>
      </c>
      <c r="F134" s="361"/>
      <c r="G134" s="972" t="s">
        <v>1206</v>
      </c>
      <c r="H134" s="135" t="s">
        <v>1207</v>
      </c>
      <c r="I134" s="135"/>
      <c r="J134" s="135"/>
      <c r="K134" s="135"/>
      <c r="L134" s="135"/>
      <c r="M134" s="135"/>
      <c r="N134" s="135"/>
      <c r="O134" s="135"/>
      <c r="P134" s="135"/>
      <c r="Q134" s="135"/>
      <c r="R134" s="135"/>
      <c r="S134" s="135"/>
      <c r="T134" s="135"/>
      <c r="U134" s="135"/>
      <c r="V134" s="135"/>
      <c r="W134" s="135"/>
      <c r="X134" s="135"/>
      <c r="Y134" s="135"/>
      <c r="Z134" s="135"/>
      <c r="AA134" s="135"/>
      <c r="AB134" s="135"/>
      <c r="AC134" s="135"/>
      <c r="AD134" s="135"/>
      <c r="AE134" s="135"/>
      <c r="AF134" s="135"/>
      <c r="AG134" s="135"/>
      <c r="AH134" s="135"/>
      <c r="AI134" s="135"/>
      <c r="AJ134" s="135"/>
      <c r="AK134" s="135"/>
      <c r="AL134" s="135"/>
      <c r="AM134" s="135"/>
      <c r="AN134" s="135"/>
      <c r="AO134" s="135"/>
      <c r="AP134" s="135"/>
      <c r="AQ134" s="135"/>
      <c r="AR134" s="135"/>
      <c r="AS134" s="135"/>
      <c r="AT134" s="135"/>
      <c r="AU134" s="135"/>
      <c r="AV134" s="135"/>
      <c r="AW134" s="135"/>
      <c r="AX134" s="135"/>
      <c r="AY134" s="135"/>
      <c r="AZ134" s="135"/>
      <c r="BA134" s="135"/>
      <c r="BB134" s="135"/>
      <c r="BC134" s="135"/>
      <c r="BD134" s="194"/>
      <c r="BE134" s="194"/>
      <c r="BF134" s="194"/>
      <c r="BG134" s="455"/>
      <c r="BH134" s="194"/>
      <c r="BI134" s="194"/>
      <c r="BJ134" s="194"/>
      <c r="BK134" s="194"/>
      <c r="BL134" s="194"/>
      <c r="BM134" s="194"/>
      <c r="BN134" s="194"/>
      <c r="BO134" s="194"/>
      <c r="BQ134" s="40" t="s">
        <v>1211</v>
      </c>
    </row>
    <row r="135" spans="1:72" s="40" customFormat="1" ht="12" customHeight="1">
      <c r="F135" s="361"/>
      <c r="G135" s="972" t="s">
        <v>1238</v>
      </c>
      <c r="H135" s="135" t="s">
        <v>1367</v>
      </c>
      <c r="I135" s="135"/>
      <c r="J135" s="135"/>
      <c r="K135" s="135"/>
      <c r="L135" s="135"/>
      <c r="M135" s="135"/>
      <c r="N135" s="135"/>
      <c r="O135" s="135"/>
      <c r="P135" s="135"/>
      <c r="Q135" s="135"/>
      <c r="R135" s="135"/>
      <c r="S135" s="135"/>
      <c r="T135" s="135"/>
      <c r="U135" s="135"/>
      <c r="V135" s="135"/>
      <c r="W135" s="135"/>
      <c r="X135" s="135"/>
      <c r="Y135" s="135"/>
      <c r="Z135" s="135"/>
      <c r="AA135" s="135"/>
      <c r="AB135" s="135"/>
      <c r="AC135" s="135"/>
      <c r="AD135" s="135"/>
      <c r="AE135" s="135"/>
      <c r="AF135" s="135"/>
      <c r="AG135" s="135"/>
      <c r="AH135" s="135"/>
      <c r="AI135" s="135"/>
      <c r="AJ135" s="135"/>
      <c r="AK135" s="135"/>
      <c r="AL135" s="135"/>
      <c r="AM135" s="135"/>
      <c r="AN135" s="135"/>
      <c r="AO135" s="135"/>
      <c r="AP135" s="135"/>
      <c r="AQ135" s="135"/>
      <c r="AR135" s="135"/>
      <c r="AS135" s="135"/>
      <c r="AT135" s="135"/>
      <c r="AU135" s="135"/>
      <c r="AV135" s="135"/>
      <c r="AW135" s="135"/>
      <c r="AX135" s="135"/>
      <c r="AY135" s="135"/>
      <c r="AZ135" s="135"/>
      <c r="BA135" s="135"/>
      <c r="BB135" s="135"/>
      <c r="BC135" s="135"/>
      <c r="BD135" s="194"/>
      <c r="BE135" s="194"/>
      <c r="BF135" s="194"/>
      <c r="BG135" s="455"/>
      <c r="BH135" s="194"/>
      <c r="BI135" s="194"/>
      <c r="BJ135" s="194"/>
      <c r="BK135" s="194"/>
      <c r="BL135" s="194"/>
      <c r="BM135" s="194"/>
      <c r="BN135" s="194"/>
      <c r="BO135" s="194"/>
      <c r="BQ135" s="40" t="s">
        <v>1214</v>
      </c>
    </row>
    <row r="136" spans="1:72" s="40" customFormat="1" ht="12" customHeight="1">
      <c r="G136" s="972" t="s">
        <v>1252</v>
      </c>
      <c r="H136" s="2016" t="s">
        <v>1210</v>
      </c>
      <c r="I136" s="2016"/>
      <c r="J136" s="2016"/>
      <c r="K136" s="2016"/>
      <c r="L136" s="2016"/>
      <c r="M136" s="2016"/>
      <c r="N136" s="2016"/>
      <c r="O136" s="2016"/>
      <c r="P136" s="2016"/>
      <c r="Q136" s="2016"/>
      <c r="R136" s="2016"/>
      <c r="S136" s="2016"/>
      <c r="T136" s="2016"/>
      <c r="U136" s="2016"/>
      <c r="V136" s="2016"/>
      <c r="W136" s="2016"/>
      <c r="X136" s="2016"/>
      <c r="Y136" s="2016"/>
      <c r="Z136" s="2016"/>
      <c r="AA136" s="2016"/>
      <c r="AB136" s="2016"/>
      <c r="AC136" s="2016"/>
      <c r="AD136" s="2016"/>
      <c r="AE136" s="2016"/>
      <c r="AF136" s="2016"/>
      <c r="AG136" s="2016"/>
      <c r="AH136" s="2016"/>
      <c r="AI136" s="2016"/>
      <c r="AJ136" s="2016"/>
      <c r="AK136" s="2016"/>
      <c r="AL136" s="2016"/>
      <c r="AM136" s="2016"/>
      <c r="AN136" s="2016"/>
      <c r="AO136" s="2016"/>
      <c r="AP136" s="2016"/>
      <c r="AQ136" s="2016"/>
      <c r="AR136" s="2016"/>
      <c r="AS136" s="2016"/>
      <c r="AT136" s="2016"/>
      <c r="AU136" s="2016"/>
      <c r="AV136" s="2016"/>
      <c r="AW136" s="2016"/>
      <c r="AX136" s="2016"/>
      <c r="AY136" s="2016"/>
      <c r="AZ136" s="2016"/>
      <c r="BA136" s="2016"/>
      <c r="BB136" s="2016"/>
      <c r="BC136" s="2016"/>
      <c r="BD136" s="2016"/>
      <c r="BE136" s="2016"/>
      <c r="BF136" s="2016"/>
      <c r="BG136" s="2016"/>
      <c r="BH136" s="2016"/>
      <c r="BI136" s="2016"/>
      <c r="BJ136" s="2016"/>
      <c r="BK136" s="2016"/>
      <c r="BL136" s="2016"/>
      <c r="BM136" s="2016"/>
      <c r="BN136" s="2016"/>
      <c r="BO136" s="2016"/>
    </row>
    <row r="137" spans="1:72" s="40" customFormat="1" ht="12" customHeight="1">
      <c r="G137" s="972"/>
      <c r="H137" s="2016"/>
      <c r="I137" s="2016"/>
      <c r="J137" s="2016"/>
      <c r="K137" s="2016"/>
      <c r="L137" s="2016"/>
      <c r="M137" s="2016"/>
      <c r="N137" s="2016"/>
      <c r="O137" s="2016"/>
      <c r="P137" s="2016"/>
      <c r="Q137" s="2016"/>
      <c r="R137" s="2016"/>
      <c r="S137" s="2016"/>
      <c r="T137" s="2016"/>
      <c r="U137" s="2016"/>
      <c r="V137" s="2016"/>
      <c r="W137" s="2016"/>
      <c r="X137" s="2016"/>
      <c r="Y137" s="2016"/>
      <c r="Z137" s="2016"/>
      <c r="AA137" s="2016"/>
      <c r="AB137" s="2016"/>
      <c r="AC137" s="2016"/>
      <c r="AD137" s="2016"/>
      <c r="AE137" s="2016"/>
      <c r="AF137" s="2016"/>
      <c r="AG137" s="2016"/>
      <c r="AH137" s="2016"/>
      <c r="AI137" s="2016"/>
      <c r="AJ137" s="2016"/>
      <c r="AK137" s="2016"/>
      <c r="AL137" s="2016"/>
      <c r="AM137" s="2016"/>
      <c r="AN137" s="2016"/>
      <c r="AO137" s="2016"/>
      <c r="AP137" s="2016"/>
      <c r="AQ137" s="2016"/>
      <c r="AR137" s="2016"/>
      <c r="AS137" s="2016"/>
      <c r="AT137" s="2016"/>
      <c r="AU137" s="2016"/>
      <c r="AV137" s="2016"/>
      <c r="AW137" s="2016"/>
      <c r="AX137" s="2016"/>
      <c r="AY137" s="2016"/>
      <c r="AZ137" s="2016"/>
      <c r="BA137" s="2016"/>
      <c r="BB137" s="2016"/>
      <c r="BC137" s="2016"/>
      <c r="BD137" s="2016"/>
      <c r="BE137" s="2016"/>
      <c r="BF137" s="2016"/>
      <c r="BG137" s="2016"/>
      <c r="BH137" s="2016"/>
      <c r="BI137" s="2016"/>
      <c r="BJ137" s="2016"/>
      <c r="BK137" s="2016"/>
      <c r="BL137" s="2016"/>
      <c r="BM137" s="2016"/>
      <c r="BN137" s="2016"/>
      <c r="BO137" s="2016"/>
    </row>
    <row r="138" spans="1:72" s="40" customFormat="1" ht="12" customHeight="1">
      <c r="G138" s="972" t="s">
        <v>1253</v>
      </c>
      <c r="H138" s="2016" t="s">
        <v>1254</v>
      </c>
      <c r="I138" s="2016"/>
      <c r="J138" s="2016"/>
      <c r="K138" s="2016"/>
      <c r="L138" s="2016"/>
      <c r="M138" s="2016"/>
      <c r="N138" s="2016"/>
      <c r="O138" s="2016"/>
      <c r="P138" s="2016"/>
      <c r="Q138" s="2016"/>
      <c r="R138" s="2016"/>
      <c r="S138" s="2016"/>
      <c r="T138" s="2016"/>
      <c r="U138" s="2016"/>
      <c r="V138" s="2016"/>
      <c r="W138" s="2016"/>
      <c r="X138" s="2016"/>
      <c r="Y138" s="2016"/>
      <c r="Z138" s="2016"/>
      <c r="AA138" s="2016"/>
      <c r="AB138" s="2016"/>
      <c r="AC138" s="2016"/>
      <c r="AD138" s="2016"/>
      <c r="AE138" s="2016"/>
      <c r="AF138" s="2016"/>
      <c r="AG138" s="2016"/>
      <c r="AH138" s="2016"/>
      <c r="AI138" s="2016"/>
      <c r="AJ138" s="2016"/>
      <c r="AK138" s="2016"/>
      <c r="AL138" s="2016"/>
      <c r="AM138" s="2016"/>
      <c r="AN138" s="2016"/>
      <c r="AO138" s="2016"/>
      <c r="AP138" s="2016"/>
      <c r="AQ138" s="2016"/>
      <c r="AR138" s="2016"/>
      <c r="AS138" s="2016"/>
      <c r="AT138" s="2016"/>
      <c r="AU138" s="2016"/>
      <c r="AV138" s="2016"/>
      <c r="AW138" s="2016"/>
      <c r="AX138" s="2016"/>
      <c r="AY138" s="2016"/>
      <c r="AZ138" s="2016"/>
      <c r="BA138" s="2016"/>
      <c r="BB138" s="2016"/>
      <c r="BC138" s="2016"/>
      <c r="BD138" s="2016"/>
      <c r="BE138" s="2016"/>
      <c r="BF138" s="2016"/>
      <c r="BG138" s="2016"/>
      <c r="BH138" s="2016"/>
      <c r="BI138" s="2016"/>
      <c r="BJ138" s="2016"/>
      <c r="BK138" s="2016"/>
      <c r="BL138" s="2016"/>
      <c r="BM138" s="2016"/>
      <c r="BN138" s="2016"/>
      <c r="BO138" s="2016"/>
      <c r="BQ138" s="38"/>
      <c r="BR138" s="38"/>
      <c r="BS138" s="38"/>
      <c r="BT138" s="38"/>
    </row>
    <row r="139" spans="1:72" s="40" customFormat="1" ht="12" customHeight="1">
      <c r="G139" s="972" t="s">
        <v>1255</v>
      </c>
      <c r="H139" s="3632" t="s">
        <v>1423</v>
      </c>
      <c r="I139" s="3632"/>
      <c r="J139" s="3632"/>
      <c r="K139" s="3632"/>
      <c r="L139" s="3632"/>
      <c r="M139" s="3632"/>
      <c r="N139" s="3632"/>
      <c r="O139" s="3632"/>
      <c r="P139" s="3632"/>
      <c r="Q139" s="3632"/>
      <c r="R139" s="3632"/>
      <c r="S139" s="3632"/>
      <c r="T139" s="3632"/>
      <c r="U139" s="3632"/>
      <c r="V139" s="3632"/>
      <c r="W139" s="3632"/>
      <c r="X139" s="3632"/>
      <c r="Y139" s="3632"/>
      <c r="Z139" s="3632"/>
      <c r="AA139" s="3632"/>
      <c r="AB139" s="3632"/>
      <c r="AC139" s="3632"/>
      <c r="AD139" s="3632"/>
      <c r="AE139" s="3632"/>
      <c r="AF139" s="3632"/>
      <c r="AG139" s="3632"/>
      <c r="AH139" s="3632"/>
      <c r="AI139" s="3632"/>
      <c r="AJ139" s="3632"/>
      <c r="AK139" s="3632"/>
      <c r="AL139" s="3632"/>
      <c r="AM139" s="3632"/>
      <c r="AN139" s="3632"/>
      <c r="AO139" s="3632"/>
      <c r="AP139" s="3632"/>
      <c r="AQ139" s="3632"/>
      <c r="AR139" s="3632"/>
      <c r="AS139" s="3632"/>
      <c r="AT139" s="3632"/>
      <c r="AU139" s="3632"/>
      <c r="AV139" s="3632"/>
      <c r="AW139" s="3632"/>
      <c r="AX139" s="3632"/>
      <c r="AY139" s="3632"/>
      <c r="AZ139" s="3632"/>
      <c r="BA139" s="3632"/>
      <c r="BB139" s="3632"/>
      <c r="BC139" s="3632"/>
      <c r="BD139" s="3632"/>
      <c r="BE139" s="3632"/>
      <c r="BF139" s="3632"/>
      <c r="BG139" s="3632"/>
      <c r="BH139" s="3632"/>
      <c r="BI139" s="3632"/>
      <c r="BJ139" s="3632"/>
      <c r="BK139" s="3632"/>
      <c r="BL139" s="3632"/>
      <c r="BM139" s="3632"/>
      <c r="BN139" s="3632"/>
      <c r="BO139" s="3632"/>
      <c r="BP139" s="3632"/>
      <c r="BQ139" s="3632"/>
      <c r="BR139" s="3632"/>
      <c r="BS139" s="3632"/>
      <c r="BT139" s="3632"/>
    </row>
    <row r="140" spans="1:72" s="38" customFormat="1" ht="14.1" customHeight="1">
      <c r="B140" s="36"/>
      <c r="C140" s="36"/>
      <c r="D140" s="36"/>
      <c r="E140" s="36"/>
      <c r="F140" s="36"/>
      <c r="G140" s="36"/>
      <c r="H140" s="36"/>
      <c r="I140" s="36"/>
      <c r="J140" s="36"/>
      <c r="P140" s="36"/>
      <c r="Q140" s="36"/>
      <c r="R140" s="36"/>
      <c r="S140" s="36"/>
      <c r="T140" s="36"/>
      <c r="U140" s="36"/>
      <c r="V140" s="36"/>
      <c r="W140" s="36"/>
      <c r="X140" s="610"/>
      <c r="Y140" s="610"/>
      <c r="Z140" s="840"/>
      <c r="AA140" s="36"/>
      <c r="AB140" s="840"/>
      <c r="AC140" s="36"/>
      <c r="AD140" s="36"/>
      <c r="AE140" s="36"/>
      <c r="AF140" s="1049"/>
      <c r="AG140" s="1049"/>
      <c r="AH140" s="1049"/>
      <c r="AI140" s="1049"/>
      <c r="AJ140" s="1050"/>
      <c r="AK140" s="1050"/>
      <c r="AL140" s="1050"/>
      <c r="AM140" s="1050"/>
      <c r="AN140" s="1050"/>
      <c r="AO140" s="1050"/>
      <c r="AP140" s="978"/>
      <c r="AQ140" s="978"/>
      <c r="AR140" s="978"/>
      <c r="AS140" s="978"/>
      <c r="AT140" s="978"/>
      <c r="AU140" s="978"/>
      <c r="AV140" s="978"/>
      <c r="AW140" s="978"/>
      <c r="AX140" s="978"/>
      <c r="AY140" s="1050"/>
      <c r="AZ140" s="1050"/>
      <c r="BA140" s="1050"/>
      <c r="BB140" s="1050"/>
      <c r="BC140" s="1050"/>
      <c r="BD140" s="1050"/>
      <c r="BE140" s="36"/>
      <c r="BF140" s="36"/>
      <c r="BG140" s="36"/>
      <c r="BH140" s="610"/>
      <c r="BI140" s="610"/>
      <c r="BJ140" s="610"/>
      <c r="BK140" s="610"/>
      <c r="BL140" s="610"/>
      <c r="BM140" s="610"/>
      <c r="BN140" s="610"/>
      <c r="BO140" s="610"/>
      <c r="BQ140" s="5"/>
      <c r="BR140" s="5"/>
      <c r="BS140" s="5"/>
      <c r="BT140" s="5"/>
    </row>
    <row r="141" spans="1:72" ht="14.1" customHeight="1">
      <c r="B141" s="1872" t="s">
        <v>1371</v>
      </c>
      <c r="C141" s="1872"/>
      <c r="D141" s="1872"/>
      <c r="E141" s="1872"/>
      <c r="F141" s="2025"/>
      <c r="G141" s="2025"/>
      <c r="H141" s="2025"/>
      <c r="I141" s="2025"/>
      <c r="J141" s="2025"/>
      <c r="K141" s="2025"/>
      <c r="L141" s="2025"/>
      <c r="M141" s="2025"/>
      <c r="N141" s="2025"/>
      <c r="O141" s="2025"/>
      <c r="P141" s="2025"/>
      <c r="Q141" s="2025"/>
      <c r="R141" s="2025"/>
      <c r="S141" s="2025"/>
      <c r="T141" s="2025"/>
      <c r="U141" s="2025"/>
      <c r="V141" s="2025"/>
      <c r="W141" s="2025"/>
      <c r="X141" s="2025"/>
      <c r="Y141" s="2025"/>
      <c r="Z141" s="2025"/>
      <c r="AA141" s="2025"/>
      <c r="AB141" s="2025"/>
      <c r="AC141" s="2025"/>
      <c r="AD141" s="2025"/>
      <c r="AE141" s="2025"/>
      <c r="AF141" s="2025"/>
      <c r="AG141" s="2025"/>
      <c r="AH141" s="2025"/>
      <c r="AI141" s="2025"/>
      <c r="AJ141" s="2025"/>
      <c r="AK141" s="2025"/>
      <c r="AL141" s="2025"/>
      <c r="AM141" s="2025"/>
      <c r="AN141" s="2025"/>
      <c r="AO141" s="2025"/>
      <c r="AP141" s="2025"/>
      <c r="AQ141" s="2025"/>
      <c r="AR141" s="2025"/>
      <c r="AS141" s="2025"/>
      <c r="AT141" s="2025"/>
      <c r="AU141" s="2025"/>
      <c r="AV141" s="2025"/>
      <c r="AW141" s="2025"/>
      <c r="AX141" s="2025"/>
      <c r="AY141" s="2025"/>
      <c r="AZ141" s="2025"/>
      <c r="BA141" s="2025"/>
      <c r="BB141" s="2025"/>
      <c r="BC141" s="2025"/>
      <c r="BD141" s="2025"/>
      <c r="BE141" s="2025"/>
      <c r="BF141" s="2025"/>
      <c r="BG141" s="2025"/>
      <c r="BH141" s="2025"/>
      <c r="BI141" s="2025"/>
      <c r="BJ141" s="2025"/>
      <c r="BK141" s="2025"/>
      <c r="BL141" s="2025"/>
      <c r="BM141" s="2025"/>
      <c r="BN141" s="2025"/>
      <c r="BO141" s="2025"/>
    </row>
    <row r="142" spans="1:72" ht="14.1" customHeight="1">
      <c r="B142" s="142" t="s">
        <v>1427</v>
      </c>
      <c r="C142" s="142"/>
      <c r="D142" s="142"/>
      <c r="E142" s="142"/>
      <c r="F142" s="142"/>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Z142" s="3201" t="s">
        <v>557</v>
      </c>
      <c r="BA142" s="3201"/>
      <c r="BB142" s="3201"/>
      <c r="BC142" s="3201"/>
      <c r="BD142" s="3201"/>
      <c r="BE142" s="3201"/>
      <c r="BF142" s="3201"/>
      <c r="BG142" s="3202"/>
      <c r="BH142" s="3202"/>
      <c r="BI142" s="3203" t="s">
        <v>542</v>
      </c>
      <c r="BJ142" s="3203"/>
      <c r="BK142" s="3203"/>
      <c r="BL142" s="3203"/>
      <c r="BM142" s="3203"/>
      <c r="BN142" s="3203"/>
      <c r="BQ142" s="40"/>
      <c r="BR142" s="40"/>
      <c r="BS142" s="40"/>
      <c r="BT142" s="40"/>
    </row>
    <row r="143" spans="1:72" ht="6.95" customHeight="1" thickBot="1">
      <c r="B143" s="142"/>
      <c r="C143" s="142"/>
      <c r="D143" s="142"/>
      <c r="E143" s="142"/>
      <c r="F143" s="142"/>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BQ143" s="40"/>
      <c r="BR143" s="40"/>
      <c r="BS143" s="40"/>
      <c r="BT143" s="40"/>
    </row>
    <row r="144" spans="1:72" s="40" customFormat="1" ht="12.95" customHeight="1">
      <c r="B144" s="3212" t="s">
        <v>1142</v>
      </c>
      <c r="C144" s="3177" t="s">
        <v>1376</v>
      </c>
      <c r="D144" s="3178"/>
      <c r="E144" s="3179"/>
      <c r="F144" s="3224" t="s">
        <v>34</v>
      </c>
      <c r="G144" s="3225"/>
      <c r="H144" s="3225"/>
      <c r="I144" s="3225"/>
      <c r="J144" s="3226"/>
      <c r="K144" s="3224" t="s">
        <v>1143</v>
      </c>
      <c r="L144" s="3225"/>
      <c r="M144" s="3225"/>
      <c r="N144" s="3225"/>
      <c r="O144" s="3226"/>
      <c r="P144" s="3174" t="s">
        <v>1144</v>
      </c>
      <c r="Q144" s="3177" t="s">
        <v>1145</v>
      </c>
      <c r="R144" s="3178"/>
      <c r="S144" s="3179"/>
      <c r="T144" s="3174" t="s">
        <v>1146</v>
      </c>
      <c r="U144" s="3174" t="s">
        <v>1147</v>
      </c>
      <c r="V144" s="3331" t="s">
        <v>1148</v>
      </c>
      <c r="W144" s="3332"/>
      <c r="X144" s="3224" t="s">
        <v>1149</v>
      </c>
      <c r="Y144" s="3225"/>
      <c r="Z144" s="3225"/>
      <c r="AA144" s="3225"/>
      <c r="AB144" s="3225"/>
      <c r="AC144" s="3225"/>
      <c r="AD144" s="3225"/>
      <c r="AE144" s="3225"/>
      <c r="AF144" s="3248" t="s">
        <v>1150</v>
      </c>
      <c r="AG144" s="3225"/>
      <c r="AH144" s="3225"/>
      <c r="AI144" s="3225"/>
      <c r="AJ144" s="3225"/>
      <c r="AK144" s="3225"/>
      <c r="AL144" s="3225"/>
      <c r="AM144" s="3225"/>
      <c r="AN144" s="3225"/>
      <c r="AO144" s="3225"/>
      <c r="AP144" s="3225"/>
      <c r="AQ144" s="3225"/>
      <c r="AR144" s="3225"/>
      <c r="AS144" s="3225"/>
      <c r="AT144" s="3225"/>
      <c r="AU144" s="3225"/>
      <c r="AV144" s="3225"/>
      <c r="AW144" s="3225"/>
      <c r="AX144" s="3225"/>
      <c r="AY144" s="3225"/>
      <c r="AZ144" s="3225"/>
      <c r="BA144" s="3225"/>
      <c r="BB144" s="3225"/>
      <c r="BC144" s="3225"/>
      <c r="BD144" s="3249"/>
      <c r="BE144" s="4008" t="s">
        <v>1164</v>
      </c>
      <c r="BF144" s="4009"/>
      <c r="BG144" s="3256" t="s">
        <v>1152</v>
      </c>
      <c r="BH144" s="3177" t="s">
        <v>1153</v>
      </c>
      <c r="BI144" s="3259"/>
      <c r="BJ144" s="3259"/>
      <c r="BK144" s="3259"/>
      <c r="BL144" s="3259"/>
      <c r="BM144" s="3259"/>
      <c r="BN144" s="3259"/>
      <c r="BO144" s="3260"/>
    </row>
    <row r="145" spans="1:67" s="40" customFormat="1" ht="12.95" customHeight="1">
      <c r="B145" s="3213"/>
      <c r="C145" s="3180"/>
      <c r="D145" s="3181"/>
      <c r="E145" s="3182"/>
      <c r="F145" s="2497"/>
      <c r="G145" s="2498"/>
      <c r="H145" s="2498"/>
      <c r="I145" s="2498"/>
      <c r="J145" s="2499"/>
      <c r="K145" s="2497"/>
      <c r="L145" s="2498"/>
      <c r="M145" s="2498"/>
      <c r="N145" s="2498"/>
      <c r="O145" s="2499"/>
      <c r="P145" s="3175"/>
      <c r="Q145" s="3180"/>
      <c r="R145" s="3181"/>
      <c r="S145" s="3182"/>
      <c r="T145" s="4125"/>
      <c r="U145" s="4125"/>
      <c r="V145" s="3333"/>
      <c r="W145" s="3334"/>
      <c r="X145" s="2500"/>
      <c r="Y145" s="2501"/>
      <c r="Z145" s="2501"/>
      <c r="AA145" s="2501"/>
      <c r="AB145" s="2501"/>
      <c r="AC145" s="2501"/>
      <c r="AD145" s="2501"/>
      <c r="AE145" s="2501"/>
      <c r="AF145" s="3250"/>
      <c r="AG145" s="2501"/>
      <c r="AH145" s="2501"/>
      <c r="AI145" s="2501"/>
      <c r="AJ145" s="2501"/>
      <c r="AK145" s="2501"/>
      <c r="AL145" s="2501"/>
      <c r="AM145" s="2501"/>
      <c r="AN145" s="2501"/>
      <c r="AO145" s="2501"/>
      <c r="AP145" s="2501"/>
      <c r="AQ145" s="2501"/>
      <c r="AR145" s="2501"/>
      <c r="AS145" s="2501"/>
      <c r="AT145" s="2501"/>
      <c r="AU145" s="2501"/>
      <c r="AV145" s="2501"/>
      <c r="AW145" s="2501"/>
      <c r="AX145" s="2501"/>
      <c r="AY145" s="2501"/>
      <c r="AZ145" s="2501"/>
      <c r="BA145" s="2501"/>
      <c r="BB145" s="2501"/>
      <c r="BC145" s="2501"/>
      <c r="BD145" s="3251"/>
      <c r="BE145" s="4010" t="s">
        <v>1240</v>
      </c>
      <c r="BF145" s="4011"/>
      <c r="BG145" s="3257"/>
      <c r="BH145" s="1865"/>
      <c r="BI145" s="1866"/>
      <c r="BJ145" s="1866"/>
      <c r="BK145" s="1866"/>
      <c r="BL145" s="1866"/>
      <c r="BM145" s="1866"/>
      <c r="BN145" s="1866"/>
      <c r="BO145" s="3261"/>
    </row>
    <row r="146" spans="1:67" s="40" customFormat="1" ht="15" customHeight="1">
      <c r="B146" s="3213"/>
      <c r="C146" s="3180"/>
      <c r="D146" s="3181"/>
      <c r="E146" s="3182"/>
      <c r="F146" s="2497"/>
      <c r="G146" s="2498"/>
      <c r="H146" s="2498"/>
      <c r="I146" s="2498"/>
      <c r="J146" s="2499"/>
      <c r="K146" s="2497"/>
      <c r="L146" s="2498"/>
      <c r="M146" s="2498"/>
      <c r="N146" s="2498"/>
      <c r="O146" s="2499"/>
      <c r="P146" s="3175"/>
      <c r="Q146" s="3180"/>
      <c r="R146" s="3181"/>
      <c r="S146" s="3182"/>
      <c r="T146" s="4125"/>
      <c r="U146" s="4125"/>
      <c r="V146" s="3333"/>
      <c r="W146" s="3334"/>
      <c r="X146" s="3344" t="s">
        <v>1154</v>
      </c>
      <c r="Y146" s="3345"/>
      <c r="Z146" s="3345"/>
      <c r="AA146" s="3346"/>
      <c r="AB146" s="3347" t="s">
        <v>1155</v>
      </c>
      <c r="AC146" s="3348"/>
      <c r="AD146" s="3347" t="s">
        <v>1156</v>
      </c>
      <c r="AE146" s="3669"/>
      <c r="AF146" s="3356" t="s">
        <v>1157</v>
      </c>
      <c r="AG146" s="2952"/>
      <c r="AH146" s="2952"/>
      <c r="AI146" s="2952"/>
      <c r="AJ146" s="2951" t="s">
        <v>1158</v>
      </c>
      <c r="AK146" s="2952"/>
      <c r="AL146" s="2952"/>
      <c r="AM146" s="2952"/>
      <c r="AN146" s="2952"/>
      <c r="AO146" s="2952"/>
      <c r="AP146" s="2952"/>
      <c r="AQ146" s="2952"/>
      <c r="AR146" s="2952"/>
      <c r="AS146" s="2952"/>
      <c r="AT146" s="2952"/>
      <c r="AU146" s="2952"/>
      <c r="AV146" s="2952"/>
      <c r="AW146" s="2952"/>
      <c r="AX146" s="2952"/>
      <c r="AY146" s="2952"/>
      <c r="AZ146" s="2952"/>
      <c r="BA146" s="2952"/>
      <c r="BB146" s="1861" t="s">
        <v>112</v>
      </c>
      <c r="BC146" s="1862"/>
      <c r="BD146" s="3172"/>
      <c r="BE146" s="4012" t="s">
        <v>1159</v>
      </c>
      <c r="BF146" s="4013"/>
      <c r="BG146" s="3257"/>
      <c r="BH146" s="3227" t="s">
        <v>1424</v>
      </c>
      <c r="BI146" s="3228"/>
      <c r="BJ146" s="3228"/>
      <c r="BK146" s="3228"/>
      <c r="BL146" s="3228"/>
      <c r="BM146" s="3228"/>
      <c r="BN146" s="3228"/>
      <c r="BO146" s="3229"/>
    </row>
    <row r="147" spans="1:67" s="40" customFormat="1" ht="15" customHeight="1">
      <c r="B147" s="3213"/>
      <c r="C147" s="3180"/>
      <c r="D147" s="3181"/>
      <c r="E147" s="3182"/>
      <c r="F147" s="3262" t="s">
        <v>1160</v>
      </c>
      <c r="G147" s="3263"/>
      <c r="H147" s="3263"/>
      <c r="I147" s="4019" t="s">
        <v>1161</v>
      </c>
      <c r="J147" s="4020"/>
      <c r="K147" s="2497"/>
      <c r="L147" s="2498"/>
      <c r="M147" s="2498"/>
      <c r="N147" s="2498"/>
      <c r="O147" s="2499"/>
      <c r="P147" s="3175"/>
      <c r="Q147" s="3262" t="s">
        <v>1172</v>
      </c>
      <c r="R147" s="3263"/>
      <c r="S147" s="3264"/>
      <c r="T147" s="4125"/>
      <c r="U147" s="4125"/>
      <c r="V147" s="3333"/>
      <c r="W147" s="3334"/>
      <c r="X147" s="3198" t="s">
        <v>1226</v>
      </c>
      <c r="Y147" s="3200"/>
      <c r="Z147" s="3198" t="s">
        <v>1163</v>
      </c>
      <c r="AA147" s="3200"/>
      <c r="AB147" s="3349"/>
      <c r="AC147" s="3350"/>
      <c r="AD147" s="3349"/>
      <c r="AE147" s="3670"/>
      <c r="AF147" s="3244" t="s">
        <v>1164</v>
      </c>
      <c r="AG147" s="2496"/>
      <c r="AH147" s="2494" t="s">
        <v>1227</v>
      </c>
      <c r="AI147" s="2496"/>
      <c r="AJ147" s="3246" t="s">
        <v>1166</v>
      </c>
      <c r="AK147" s="3247"/>
      <c r="AL147" s="2908"/>
      <c r="AM147" s="3246" t="s">
        <v>1167</v>
      </c>
      <c r="AN147" s="3247"/>
      <c r="AO147" s="2908"/>
      <c r="AP147" s="3820" t="s">
        <v>1168</v>
      </c>
      <c r="AQ147" s="3821"/>
      <c r="AR147" s="3822"/>
      <c r="AS147" s="3820" t="s">
        <v>1169</v>
      </c>
      <c r="AT147" s="3821"/>
      <c r="AU147" s="3822"/>
      <c r="AV147" s="3820" t="s">
        <v>1170</v>
      </c>
      <c r="AW147" s="3821"/>
      <c r="AX147" s="3822"/>
      <c r="AY147" s="3198" t="s">
        <v>1171</v>
      </c>
      <c r="AZ147" s="3199"/>
      <c r="BA147" s="3199"/>
      <c r="BB147" s="1851"/>
      <c r="BC147" s="1852"/>
      <c r="BD147" s="3173"/>
      <c r="BE147" s="4014"/>
      <c r="BF147" s="4015"/>
      <c r="BG147" s="3257"/>
      <c r="BH147" s="3230"/>
      <c r="BI147" s="3231"/>
      <c r="BJ147" s="3231"/>
      <c r="BK147" s="3231"/>
      <c r="BL147" s="3231"/>
      <c r="BM147" s="3231"/>
      <c r="BN147" s="3231"/>
      <c r="BO147" s="3232"/>
    </row>
    <row r="148" spans="1:67" s="40" customFormat="1" ht="15" customHeight="1">
      <c r="B148" s="3213"/>
      <c r="C148" s="3180"/>
      <c r="D148" s="3181"/>
      <c r="E148" s="3182"/>
      <c r="F148" s="3180"/>
      <c r="G148" s="3181"/>
      <c r="H148" s="3181"/>
      <c r="I148" s="4021"/>
      <c r="J148" s="4022"/>
      <c r="K148" s="2497"/>
      <c r="L148" s="2498"/>
      <c r="M148" s="2498"/>
      <c r="N148" s="2498"/>
      <c r="O148" s="2499"/>
      <c r="P148" s="3175"/>
      <c r="Q148" s="3180"/>
      <c r="R148" s="3181"/>
      <c r="S148" s="3182"/>
      <c r="T148" s="4125"/>
      <c r="U148" s="4125"/>
      <c r="V148" s="3333"/>
      <c r="W148" s="3334"/>
      <c r="X148" s="3180"/>
      <c r="Y148" s="3182"/>
      <c r="Z148" s="3180"/>
      <c r="AA148" s="3182"/>
      <c r="AB148" s="3349"/>
      <c r="AC148" s="3350"/>
      <c r="AD148" s="3349"/>
      <c r="AE148" s="3670"/>
      <c r="AF148" s="4025"/>
      <c r="AG148" s="4003"/>
      <c r="AH148" s="4001"/>
      <c r="AI148" s="4003"/>
      <c r="AJ148" s="3265" t="s">
        <v>1173</v>
      </c>
      <c r="AK148" s="2335"/>
      <c r="AL148" s="3266"/>
      <c r="AM148" s="3265" t="s">
        <v>1174</v>
      </c>
      <c r="AN148" s="2335"/>
      <c r="AO148" s="3266"/>
      <c r="AP148" s="3267" t="s">
        <v>1175</v>
      </c>
      <c r="AQ148" s="3268"/>
      <c r="AR148" s="3269"/>
      <c r="AS148" s="3267" t="s">
        <v>1176</v>
      </c>
      <c r="AT148" s="3268"/>
      <c r="AU148" s="3269"/>
      <c r="AV148" s="3267" t="s">
        <v>1177</v>
      </c>
      <c r="AW148" s="3268"/>
      <c r="AX148" s="3269"/>
      <c r="AY148" s="3180"/>
      <c r="AZ148" s="3181"/>
      <c r="BA148" s="3181"/>
      <c r="BB148" s="1851"/>
      <c r="BC148" s="1852"/>
      <c r="BD148" s="3173"/>
      <c r="BE148" s="4014" t="s">
        <v>1178</v>
      </c>
      <c r="BF148" s="4015"/>
      <c r="BG148" s="3257"/>
      <c r="BH148" s="3230"/>
      <c r="BI148" s="3231"/>
      <c r="BJ148" s="3231"/>
      <c r="BK148" s="3231"/>
      <c r="BL148" s="3231"/>
      <c r="BM148" s="3231"/>
      <c r="BN148" s="3231"/>
      <c r="BO148" s="3232"/>
    </row>
    <row r="149" spans="1:67" s="40" customFormat="1" ht="15" customHeight="1" thickBot="1">
      <c r="B149" s="3214"/>
      <c r="C149" s="3215"/>
      <c r="D149" s="3216"/>
      <c r="E149" s="3217"/>
      <c r="F149" s="3215"/>
      <c r="G149" s="3216"/>
      <c r="H149" s="3216"/>
      <c r="I149" s="4023"/>
      <c r="J149" s="4024"/>
      <c r="K149" s="2948"/>
      <c r="L149" s="2949"/>
      <c r="M149" s="2949"/>
      <c r="N149" s="2949"/>
      <c r="O149" s="2950"/>
      <c r="P149" s="3176"/>
      <c r="Q149" s="3215"/>
      <c r="R149" s="3216"/>
      <c r="S149" s="3217"/>
      <c r="T149" s="4126"/>
      <c r="U149" s="4126"/>
      <c r="V149" s="3335"/>
      <c r="W149" s="3336"/>
      <c r="X149" s="3215"/>
      <c r="Y149" s="3217"/>
      <c r="Z149" s="3215"/>
      <c r="AA149" s="3217"/>
      <c r="AB149" s="3351"/>
      <c r="AC149" s="3352"/>
      <c r="AD149" s="3351"/>
      <c r="AE149" s="3671"/>
      <c r="AF149" s="4033" t="s">
        <v>1242</v>
      </c>
      <c r="AG149" s="4034"/>
      <c r="AH149" s="4133" t="s">
        <v>1242</v>
      </c>
      <c r="AI149" s="4134"/>
      <c r="AJ149" s="3358"/>
      <c r="AK149" s="3359"/>
      <c r="AL149" s="3360"/>
      <c r="AM149" s="3358" t="s">
        <v>1180</v>
      </c>
      <c r="AN149" s="3359"/>
      <c r="AO149" s="3360"/>
      <c r="AP149" s="3186" t="s">
        <v>1181</v>
      </c>
      <c r="AQ149" s="3187"/>
      <c r="AR149" s="3188"/>
      <c r="AS149" s="3186" t="s">
        <v>1182</v>
      </c>
      <c r="AT149" s="3187"/>
      <c r="AU149" s="3188"/>
      <c r="AV149" s="3186" t="s">
        <v>1183</v>
      </c>
      <c r="AW149" s="3187"/>
      <c r="AX149" s="3188"/>
      <c r="AY149" s="2948" t="s">
        <v>26</v>
      </c>
      <c r="AZ149" s="2949"/>
      <c r="BA149" s="2950"/>
      <c r="BB149" s="3192" t="s">
        <v>1184</v>
      </c>
      <c r="BC149" s="3193"/>
      <c r="BD149" s="3194"/>
      <c r="BE149" s="4031"/>
      <c r="BF149" s="4032"/>
      <c r="BG149" s="3258"/>
      <c r="BH149" s="3233"/>
      <c r="BI149" s="3234"/>
      <c r="BJ149" s="3234"/>
      <c r="BK149" s="3234"/>
      <c r="BL149" s="3234"/>
      <c r="BM149" s="3234"/>
      <c r="BN149" s="3234"/>
      <c r="BO149" s="3235"/>
    </row>
    <row r="150" spans="1:67" s="40" customFormat="1" ht="12" customHeight="1" thickTop="1">
      <c r="A150" s="3407" t="str">
        <f>IF(F150="","","○")</f>
        <v/>
      </c>
      <c r="B150" s="3408">
        <v>25</v>
      </c>
      <c r="C150" s="4048"/>
      <c r="D150" s="4049"/>
      <c r="E150" s="4050"/>
      <c r="F150" s="3414"/>
      <c r="G150" s="3415"/>
      <c r="H150" s="3415"/>
      <c r="I150" s="3415"/>
      <c r="J150" s="3416"/>
      <c r="K150" s="3426"/>
      <c r="L150" s="3427"/>
      <c r="M150" s="3427"/>
      <c r="N150" s="3427"/>
      <c r="O150" s="3428"/>
      <c r="P150" s="3435"/>
      <c r="Q150" s="3198"/>
      <c r="R150" s="3199"/>
      <c r="S150" s="3200"/>
      <c r="T150" s="3674"/>
      <c r="U150" s="3674"/>
      <c r="V150" s="3529"/>
      <c r="W150" s="3530"/>
      <c r="X150" s="3535"/>
      <c r="Y150" s="3564"/>
      <c r="Z150" s="3539"/>
      <c r="AA150" s="3541" t="s">
        <v>76</v>
      </c>
      <c r="AB150" s="3543"/>
      <c r="AC150" s="3541" t="s">
        <v>76</v>
      </c>
      <c r="AD150" s="2494"/>
      <c r="AE150" s="3541" t="s">
        <v>76</v>
      </c>
      <c r="AF150" s="4075"/>
      <c r="AG150" s="4072"/>
      <c r="AH150" s="4071"/>
      <c r="AI150" s="4072"/>
      <c r="AJ150" s="3776"/>
      <c r="AK150" s="3247"/>
      <c r="AL150" s="2908"/>
      <c r="AM150" s="3246"/>
      <c r="AN150" s="3247"/>
      <c r="AO150" s="2908"/>
      <c r="AP150" s="3780"/>
      <c r="AQ150" s="3781"/>
      <c r="AR150" s="3782"/>
      <c r="AS150" s="3780"/>
      <c r="AT150" s="3781"/>
      <c r="AU150" s="3782"/>
      <c r="AV150" s="3780"/>
      <c r="AW150" s="3781"/>
      <c r="AX150" s="3782"/>
      <c r="AY150" s="3764">
        <f>SUM(AJ150:AX152)</f>
        <v>0</v>
      </c>
      <c r="AZ150" s="3765"/>
      <c r="BA150" s="3783"/>
      <c r="BB150" s="3916">
        <f>AH150+AY150</f>
        <v>0</v>
      </c>
      <c r="BC150" s="3917"/>
      <c r="BD150" s="3918"/>
      <c r="BE150" s="4064"/>
      <c r="BF150" s="4065"/>
      <c r="BG150" s="3364"/>
      <c r="BH150" s="4068"/>
      <c r="BI150" s="4069"/>
      <c r="BJ150" s="4069"/>
      <c r="BK150" s="4069"/>
      <c r="BL150" s="4069"/>
      <c r="BM150" s="4069"/>
      <c r="BN150" s="4069"/>
      <c r="BO150" s="4070"/>
    </row>
    <row r="151" spans="1:67" s="40" customFormat="1" ht="12" customHeight="1">
      <c r="A151" s="3407"/>
      <c r="B151" s="3409"/>
      <c r="C151" s="3414"/>
      <c r="D151" s="3415"/>
      <c r="E151" s="3416"/>
      <c r="F151" s="4051"/>
      <c r="G151" s="4052"/>
      <c r="H151" s="4052"/>
      <c r="I151" s="4052"/>
      <c r="J151" s="4053"/>
      <c r="K151" s="3429"/>
      <c r="L151" s="3430"/>
      <c r="M151" s="3430"/>
      <c r="N151" s="3430"/>
      <c r="O151" s="3431"/>
      <c r="P151" s="3436"/>
      <c r="Q151" s="3180"/>
      <c r="R151" s="3181"/>
      <c r="S151" s="3182"/>
      <c r="T151" s="3439"/>
      <c r="U151" s="3439"/>
      <c r="V151" s="3531"/>
      <c r="W151" s="3532"/>
      <c r="X151" s="3537"/>
      <c r="Y151" s="3565"/>
      <c r="Z151" s="3540"/>
      <c r="AA151" s="3542"/>
      <c r="AB151" s="3544"/>
      <c r="AC151" s="3542"/>
      <c r="AD151" s="2497"/>
      <c r="AE151" s="3542"/>
      <c r="AF151" s="4076"/>
      <c r="AG151" s="4074"/>
      <c r="AH151" s="4073"/>
      <c r="AI151" s="4074"/>
      <c r="AJ151" s="3265"/>
      <c r="AK151" s="2335"/>
      <c r="AL151" s="3266"/>
      <c r="AM151" s="3265"/>
      <c r="AN151" s="2335"/>
      <c r="AO151" s="3266"/>
      <c r="AP151" s="3777"/>
      <c r="AQ151" s="3778"/>
      <c r="AR151" s="3779"/>
      <c r="AS151" s="3777"/>
      <c r="AT151" s="3778"/>
      <c r="AU151" s="3779"/>
      <c r="AV151" s="3777"/>
      <c r="AW151" s="3778"/>
      <c r="AX151" s="3779"/>
      <c r="AY151" s="3784"/>
      <c r="AZ151" s="3785"/>
      <c r="BA151" s="3786"/>
      <c r="BB151" s="3919"/>
      <c r="BC151" s="3920"/>
      <c r="BD151" s="3921"/>
      <c r="BE151" s="4066"/>
      <c r="BF151" s="4067"/>
      <c r="BG151" s="3365"/>
      <c r="BH151" s="4056"/>
      <c r="BI151" s="4057"/>
      <c r="BJ151" s="4057"/>
      <c r="BK151" s="4057"/>
      <c r="BL151" s="4057"/>
      <c r="BM151" s="4057"/>
      <c r="BN151" s="4057"/>
      <c r="BO151" s="4058"/>
    </row>
    <row r="152" spans="1:67" s="40" customFormat="1" ht="12" customHeight="1">
      <c r="A152" s="3407"/>
      <c r="B152" s="3410"/>
      <c r="C152" s="3417"/>
      <c r="D152" s="3418"/>
      <c r="E152" s="3419"/>
      <c r="F152" s="4059"/>
      <c r="G152" s="4060"/>
      <c r="H152" s="4061"/>
      <c r="I152" s="4082"/>
      <c r="J152" s="4083"/>
      <c r="K152" s="3432"/>
      <c r="L152" s="3433"/>
      <c r="M152" s="3433"/>
      <c r="N152" s="3433"/>
      <c r="O152" s="3434"/>
      <c r="P152" s="3437"/>
      <c r="Q152" s="3301"/>
      <c r="R152" s="3302"/>
      <c r="S152" s="3303"/>
      <c r="T152" s="3549"/>
      <c r="U152" s="3549"/>
      <c r="V152" s="3553"/>
      <c r="W152" s="3554"/>
      <c r="X152" s="3550"/>
      <c r="Y152" s="3551"/>
      <c r="Z152" s="930"/>
      <c r="AA152" s="931" t="s">
        <v>21</v>
      </c>
      <c r="AB152" s="932"/>
      <c r="AC152" s="931" t="s">
        <v>21</v>
      </c>
      <c r="AD152" s="932"/>
      <c r="AE152" s="931" t="s">
        <v>21</v>
      </c>
      <c r="AF152" s="1030"/>
      <c r="AG152" s="1031"/>
      <c r="AH152" s="1032"/>
      <c r="AI152" s="1033"/>
      <c r="AJ152" s="3301"/>
      <c r="AK152" s="3302"/>
      <c r="AL152" s="3303"/>
      <c r="AM152" s="3301"/>
      <c r="AN152" s="3302"/>
      <c r="AO152" s="3303"/>
      <c r="AP152" s="3789"/>
      <c r="AQ152" s="3790"/>
      <c r="AR152" s="3791"/>
      <c r="AS152" s="3789"/>
      <c r="AT152" s="3790"/>
      <c r="AU152" s="3791"/>
      <c r="AV152" s="3789"/>
      <c r="AW152" s="3790"/>
      <c r="AX152" s="3791"/>
      <c r="AY152" s="3767"/>
      <c r="AZ152" s="3768"/>
      <c r="BA152" s="3787"/>
      <c r="BB152" s="3922"/>
      <c r="BC152" s="3923"/>
      <c r="BD152" s="3924"/>
      <c r="BE152" s="4077"/>
      <c r="BF152" s="4078"/>
      <c r="BG152" s="3366"/>
      <c r="BH152" s="4079"/>
      <c r="BI152" s="4080"/>
      <c r="BJ152" s="4080"/>
      <c r="BK152" s="4080"/>
      <c r="BL152" s="4080"/>
      <c r="BM152" s="4080"/>
      <c r="BN152" s="4080"/>
      <c r="BO152" s="4081"/>
    </row>
    <row r="153" spans="1:67" s="40" customFormat="1" ht="12" customHeight="1">
      <c r="A153" s="3407" t="str">
        <f>IF(F153="","","○")</f>
        <v/>
      </c>
      <c r="B153" s="3408">
        <v>26</v>
      </c>
      <c r="C153" s="4048"/>
      <c r="D153" s="4049"/>
      <c r="E153" s="4050"/>
      <c r="F153" s="3414"/>
      <c r="G153" s="3415"/>
      <c r="H153" s="3415"/>
      <c r="I153" s="3415"/>
      <c r="J153" s="3416"/>
      <c r="K153" s="3426"/>
      <c r="L153" s="3427"/>
      <c r="M153" s="3427"/>
      <c r="N153" s="3427"/>
      <c r="O153" s="3428"/>
      <c r="P153" s="3435"/>
      <c r="Q153" s="3198"/>
      <c r="R153" s="3199"/>
      <c r="S153" s="3200"/>
      <c r="T153" s="3439"/>
      <c r="U153" s="3439"/>
      <c r="V153" s="3529"/>
      <c r="W153" s="3530"/>
      <c r="X153" s="3535"/>
      <c r="Y153" s="3564"/>
      <c r="Z153" s="3539"/>
      <c r="AA153" s="3541" t="s">
        <v>76</v>
      </c>
      <c r="AB153" s="3543"/>
      <c r="AC153" s="3541" t="s">
        <v>76</v>
      </c>
      <c r="AD153" s="2494"/>
      <c r="AE153" s="3541" t="s">
        <v>76</v>
      </c>
      <c r="AF153" s="4075"/>
      <c r="AG153" s="4072"/>
      <c r="AH153" s="4071"/>
      <c r="AI153" s="4072"/>
      <c r="AJ153" s="3776"/>
      <c r="AK153" s="3247"/>
      <c r="AL153" s="2908"/>
      <c r="AM153" s="3246"/>
      <c r="AN153" s="3247"/>
      <c r="AO153" s="2908"/>
      <c r="AP153" s="3780"/>
      <c r="AQ153" s="3781"/>
      <c r="AR153" s="3782"/>
      <c r="AS153" s="3780"/>
      <c r="AT153" s="3781"/>
      <c r="AU153" s="3782"/>
      <c r="AV153" s="3780"/>
      <c r="AW153" s="3781"/>
      <c r="AX153" s="3782"/>
      <c r="AY153" s="3764">
        <f>SUM(AJ153:AX155)</f>
        <v>0</v>
      </c>
      <c r="AZ153" s="3765"/>
      <c r="BA153" s="3783"/>
      <c r="BB153" s="3764">
        <f t="shared" ref="BB153" si="21">AH153+AY153</f>
        <v>0</v>
      </c>
      <c r="BC153" s="3765"/>
      <c r="BD153" s="3766"/>
      <c r="BE153" s="4064"/>
      <c r="BF153" s="4065"/>
      <c r="BG153" s="3364"/>
      <c r="BH153" s="4068"/>
      <c r="BI153" s="4069"/>
      <c r="BJ153" s="4069"/>
      <c r="BK153" s="4069"/>
      <c r="BL153" s="4069"/>
      <c r="BM153" s="4069"/>
      <c r="BN153" s="4069"/>
      <c r="BO153" s="4070"/>
    </row>
    <row r="154" spans="1:67" s="40" customFormat="1" ht="12" customHeight="1">
      <c r="A154" s="3407"/>
      <c r="B154" s="3409"/>
      <c r="C154" s="3414"/>
      <c r="D154" s="3415"/>
      <c r="E154" s="3416"/>
      <c r="F154" s="4051"/>
      <c r="G154" s="4052"/>
      <c r="H154" s="4052"/>
      <c r="I154" s="4052"/>
      <c r="J154" s="4053"/>
      <c r="K154" s="3429"/>
      <c r="L154" s="3430"/>
      <c r="M154" s="3430"/>
      <c r="N154" s="3430"/>
      <c r="O154" s="3431"/>
      <c r="P154" s="3436"/>
      <c r="Q154" s="3180"/>
      <c r="R154" s="3181"/>
      <c r="S154" s="3182"/>
      <c r="T154" s="3439"/>
      <c r="U154" s="3439"/>
      <c r="V154" s="3531"/>
      <c r="W154" s="3532"/>
      <c r="X154" s="3537"/>
      <c r="Y154" s="3565"/>
      <c r="Z154" s="3540"/>
      <c r="AA154" s="3542"/>
      <c r="AB154" s="3544"/>
      <c r="AC154" s="3542"/>
      <c r="AD154" s="2497"/>
      <c r="AE154" s="3542"/>
      <c r="AF154" s="4076"/>
      <c r="AG154" s="4074"/>
      <c r="AH154" s="4073"/>
      <c r="AI154" s="4074"/>
      <c r="AJ154" s="3265"/>
      <c r="AK154" s="2335"/>
      <c r="AL154" s="3266"/>
      <c r="AM154" s="3265"/>
      <c r="AN154" s="2335"/>
      <c r="AO154" s="3266"/>
      <c r="AP154" s="3777"/>
      <c r="AQ154" s="3778"/>
      <c r="AR154" s="3779"/>
      <c r="AS154" s="3777"/>
      <c r="AT154" s="3778"/>
      <c r="AU154" s="3779"/>
      <c r="AV154" s="3777"/>
      <c r="AW154" s="3778"/>
      <c r="AX154" s="3779"/>
      <c r="AY154" s="3784"/>
      <c r="AZ154" s="3785"/>
      <c r="BA154" s="3786"/>
      <c r="BB154" s="3784"/>
      <c r="BC154" s="3785"/>
      <c r="BD154" s="3788"/>
      <c r="BE154" s="4066"/>
      <c r="BF154" s="4067"/>
      <c r="BG154" s="3365"/>
      <c r="BH154" s="4056"/>
      <c r="BI154" s="4057"/>
      <c r="BJ154" s="4057"/>
      <c r="BK154" s="4057"/>
      <c r="BL154" s="4057"/>
      <c r="BM154" s="4057"/>
      <c r="BN154" s="4057"/>
      <c r="BO154" s="4058"/>
    </row>
    <row r="155" spans="1:67" s="40" customFormat="1" ht="12" customHeight="1">
      <c r="A155" s="3407"/>
      <c r="B155" s="3410"/>
      <c r="C155" s="3417"/>
      <c r="D155" s="3418"/>
      <c r="E155" s="3419"/>
      <c r="F155" s="4059"/>
      <c r="G155" s="4060"/>
      <c r="H155" s="4061"/>
      <c r="I155" s="4082"/>
      <c r="J155" s="4083"/>
      <c r="K155" s="3432"/>
      <c r="L155" s="3433"/>
      <c r="M155" s="3433"/>
      <c r="N155" s="3433"/>
      <c r="O155" s="3434"/>
      <c r="P155" s="3437"/>
      <c r="Q155" s="3301"/>
      <c r="R155" s="3302"/>
      <c r="S155" s="3303"/>
      <c r="T155" s="3439"/>
      <c r="U155" s="3439"/>
      <c r="V155" s="3553"/>
      <c r="W155" s="3554"/>
      <c r="X155" s="3550"/>
      <c r="Y155" s="3551"/>
      <c r="Z155" s="930"/>
      <c r="AA155" s="931" t="s">
        <v>21</v>
      </c>
      <c r="AB155" s="932"/>
      <c r="AC155" s="931" t="s">
        <v>21</v>
      </c>
      <c r="AD155" s="932"/>
      <c r="AE155" s="931" t="s">
        <v>21</v>
      </c>
      <c r="AF155" s="1030"/>
      <c r="AG155" s="1031"/>
      <c r="AH155" s="1032"/>
      <c r="AI155" s="1033"/>
      <c r="AJ155" s="3301"/>
      <c r="AK155" s="3302"/>
      <c r="AL155" s="3303"/>
      <c r="AM155" s="3301"/>
      <c r="AN155" s="3302"/>
      <c r="AO155" s="3303"/>
      <c r="AP155" s="3789"/>
      <c r="AQ155" s="3790"/>
      <c r="AR155" s="3791"/>
      <c r="AS155" s="3789"/>
      <c r="AT155" s="3790"/>
      <c r="AU155" s="3791"/>
      <c r="AV155" s="3789"/>
      <c r="AW155" s="3790"/>
      <c r="AX155" s="3791"/>
      <c r="AY155" s="3767"/>
      <c r="AZ155" s="3768"/>
      <c r="BA155" s="3787"/>
      <c r="BB155" s="3767"/>
      <c r="BC155" s="3768"/>
      <c r="BD155" s="3769"/>
      <c r="BE155" s="4077"/>
      <c r="BF155" s="4078"/>
      <c r="BG155" s="3366"/>
      <c r="BH155" s="4079"/>
      <c r="BI155" s="4080"/>
      <c r="BJ155" s="4080"/>
      <c r="BK155" s="4080"/>
      <c r="BL155" s="4080"/>
      <c r="BM155" s="4080"/>
      <c r="BN155" s="4080"/>
      <c r="BO155" s="4081"/>
    </row>
    <row r="156" spans="1:67" s="40" customFormat="1" ht="12" customHeight="1">
      <c r="A156" s="3407" t="str">
        <f>IF(F156="","","○")</f>
        <v/>
      </c>
      <c r="B156" s="3408">
        <v>27</v>
      </c>
      <c r="C156" s="4048"/>
      <c r="D156" s="4049"/>
      <c r="E156" s="4050"/>
      <c r="F156" s="3414"/>
      <c r="G156" s="3415"/>
      <c r="H156" s="3415"/>
      <c r="I156" s="3415"/>
      <c r="J156" s="3416"/>
      <c r="K156" s="3426"/>
      <c r="L156" s="3427"/>
      <c r="M156" s="3427"/>
      <c r="N156" s="3427"/>
      <c r="O156" s="3428"/>
      <c r="P156" s="3435"/>
      <c r="Q156" s="3198"/>
      <c r="R156" s="3199"/>
      <c r="S156" s="3200"/>
      <c r="T156" s="3438"/>
      <c r="U156" s="3438"/>
      <c r="V156" s="3529"/>
      <c r="W156" s="3530"/>
      <c r="X156" s="3535"/>
      <c r="Y156" s="3564"/>
      <c r="Z156" s="3539"/>
      <c r="AA156" s="3541" t="s">
        <v>76</v>
      </c>
      <c r="AB156" s="3543"/>
      <c r="AC156" s="3541" t="s">
        <v>76</v>
      </c>
      <c r="AD156" s="2494"/>
      <c r="AE156" s="3541" t="s">
        <v>76</v>
      </c>
      <c r="AF156" s="4075"/>
      <c r="AG156" s="4072"/>
      <c r="AH156" s="4071"/>
      <c r="AI156" s="4072"/>
      <c r="AJ156" s="3776"/>
      <c r="AK156" s="3247"/>
      <c r="AL156" s="2908"/>
      <c r="AM156" s="3246"/>
      <c r="AN156" s="3247"/>
      <c r="AO156" s="2908"/>
      <c r="AP156" s="3780"/>
      <c r="AQ156" s="3781"/>
      <c r="AR156" s="3782"/>
      <c r="AS156" s="3780"/>
      <c r="AT156" s="3781"/>
      <c r="AU156" s="3782"/>
      <c r="AV156" s="3780"/>
      <c r="AW156" s="3781"/>
      <c r="AX156" s="3782"/>
      <c r="AY156" s="3764">
        <f>SUM(AJ156:AX158)</f>
        <v>0</v>
      </c>
      <c r="AZ156" s="3765"/>
      <c r="BA156" s="3783"/>
      <c r="BB156" s="3764">
        <f t="shared" ref="BB156" si="22">AH156+AY156</f>
        <v>0</v>
      </c>
      <c r="BC156" s="3765"/>
      <c r="BD156" s="3766"/>
      <c r="BE156" s="4064"/>
      <c r="BF156" s="4065"/>
      <c r="BG156" s="3364"/>
      <c r="BH156" s="4068"/>
      <c r="BI156" s="4069"/>
      <c r="BJ156" s="4069"/>
      <c r="BK156" s="4069"/>
      <c r="BL156" s="4069"/>
      <c r="BM156" s="4069"/>
      <c r="BN156" s="4069"/>
      <c r="BO156" s="4070"/>
    </row>
    <row r="157" spans="1:67" s="40" customFormat="1" ht="12" customHeight="1">
      <c r="A157" s="3407"/>
      <c r="B157" s="3409"/>
      <c r="C157" s="3414"/>
      <c r="D157" s="3415"/>
      <c r="E157" s="3416"/>
      <c r="F157" s="4051"/>
      <c r="G157" s="4052"/>
      <c r="H157" s="4052"/>
      <c r="I157" s="4052"/>
      <c r="J157" s="4053"/>
      <c r="K157" s="3429"/>
      <c r="L157" s="3430"/>
      <c r="M157" s="3430"/>
      <c r="N157" s="3430"/>
      <c r="O157" s="3431"/>
      <c r="P157" s="3436"/>
      <c r="Q157" s="3180"/>
      <c r="R157" s="3181"/>
      <c r="S157" s="3182"/>
      <c r="T157" s="3439"/>
      <c r="U157" s="3439"/>
      <c r="V157" s="3531"/>
      <c r="W157" s="3532"/>
      <c r="X157" s="3537"/>
      <c r="Y157" s="3565"/>
      <c r="Z157" s="3540"/>
      <c r="AA157" s="3542"/>
      <c r="AB157" s="3544"/>
      <c r="AC157" s="3542"/>
      <c r="AD157" s="2497"/>
      <c r="AE157" s="3542"/>
      <c r="AF157" s="4076"/>
      <c r="AG157" s="4074"/>
      <c r="AH157" s="4073"/>
      <c r="AI157" s="4074"/>
      <c r="AJ157" s="3265"/>
      <c r="AK157" s="2335"/>
      <c r="AL157" s="3266"/>
      <c r="AM157" s="3265"/>
      <c r="AN157" s="2335"/>
      <c r="AO157" s="3266"/>
      <c r="AP157" s="3777"/>
      <c r="AQ157" s="3778"/>
      <c r="AR157" s="3779"/>
      <c r="AS157" s="3777"/>
      <c r="AT157" s="3778"/>
      <c r="AU157" s="3779"/>
      <c r="AV157" s="3777"/>
      <c r="AW157" s="3778"/>
      <c r="AX157" s="3779"/>
      <c r="AY157" s="3784"/>
      <c r="AZ157" s="3785"/>
      <c r="BA157" s="3786"/>
      <c r="BB157" s="3784"/>
      <c r="BC157" s="3785"/>
      <c r="BD157" s="3788"/>
      <c r="BE157" s="4066"/>
      <c r="BF157" s="4067"/>
      <c r="BG157" s="3365"/>
      <c r="BH157" s="4056"/>
      <c r="BI157" s="4057"/>
      <c r="BJ157" s="4057"/>
      <c r="BK157" s="4057"/>
      <c r="BL157" s="4057"/>
      <c r="BM157" s="4057"/>
      <c r="BN157" s="4057"/>
      <c r="BO157" s="4058"/>
    </row>
    <row r="158" spans="1:67" s="40" customFormat="1" ht="12" customHeight="1">
      <c r="A158" s="3407"/>
      <c r="B158" s="3410"/>
      <c r="C158" s="3417"/>
      <c r="D158" s="3418"/>
      <c r="E158" s="3419"/>
      <c r="F158" s="4059"/>
      <c r="G158" s="4060"/>
      <c r="H158" s="4061"/>
      <c r="I158" s="4082"/>
      <c r="J158" s="4083"/>
      <c r="K158" s="3432"/>
      <c r="L158" s="3433"/>
      <c r="M158" s="3433"/>
      <c r="N158" s="3433"/>
      <c r="O158" s="3434"/>
      <c r="P158" s="3437"/>
      <c r="Q158" s="3301"/>
      <c r="R158" s="3302"/>
      <c r="S158" s="3303"/>
      <c r="T158" s="3549"/>
      <c r="U158" s="3549"/>
      <c r="V158" s="3553"/>
      <c r="W158" s="3554"/>
      <c r="X158" s="3550"/>
      <c r="Y158" s="3551"/>
      <c r="Z158" s="930"/>
      <c r="AA158" s="931" t="s">
        <v>21</v>
      </c>
      <c r="AB158" s="932"/>
      <c r="AC158" s="931" t="s">
        <v>21</v>
      </c>
      <c r="AD158" s="932"/>
      <c r="AE158" s="931" t="s">
        <v>21</v>
      </c>
      <c r="AF158" s="1030"/>
      <c r="AG158" s="1031"/>
      <c r="AH158" s="1032"/>
      <c r="AI158" s="1033"/>
      <c r="AJ158" s="3301"/>
      <c r="AK158" s="3302"/>
      <c r="AL158" s="3303"/>
      <c r="AM158" s="3301"/>
      <c r="AN158" s="3302"/>
      <c r="AO158" s="3303"/>
      <c r="AP158" s="3789"/>
      <c r="AQ158" s="3790"/>
      <c r="AR158" s="3791"/>
      <c r="AS158" s="3789"/>
      <c r="AT158" s="3790"/>
      <c r="AU158" s="3791"/>
      <c r="AV158" s="3789"/>
      <c r="AW158" s="3790"/>
      <c r="AX158" s="3791"/>
      <c r="AY158" s="3767"/>
      <c r="AZ158" s="3768"/>
      <c r="BA158" s="3787"/>
      <c r="BB158" s="3767"/>
      <c r="BC158" s="3768"/>
      <c r="BD158" s="3769"/>
      <c r="BE158" s="4077"/>
      <c r="BF158" s="4078"/>
      <c r="BG158" s="3366"/>
      <c r="BH158" s="4079"/>
      <c r="BI158" s="4080"/>
      <c r="BJ158" s="4080"/>
      <c r="BK158" s="4080"/>
      <c r="BL158" s="4080"/>
      <c r="BM158" s="4080"/>
      <c r="BN158" s="4080"/>
      <c r="BO158" s="4081"/>
    </row>
    <row r="159" spans="1:67" s="40" customFormat="1" ht="12" customHeight="1">
      <c r="A159" s="3407" t="str">
        <f>IF(F159="","","○")</f>
        <v/>
      </c>
      <c r="B159" s="3408">
        <v>28</v>
      </c>
      <c r="C159" s="4048"/>
      <c r="D159" s="4049"/>
      <c r="E159" s="4050"/>
      <c r="F159" s="3414"/>
      <c r="G159" s="3415"/>
      <c r="H159" s="3415"/>
      <c r="I159" s="3415"/>
      <c r="J159" s="3416"/>
      <c r="K159" s="3426"/>
      <c r="L159" s="3427"/>
      <c r="M159" s="3427"/>
      <c r="N159" s="3427"/>
      <c r="O159" s="3428"/>
      <c r="P159" s="3435"/>
      <c r="Q159" s="3198"/>
      <c r="R159" s="3199"/>
      <c r="S159" s="3200"/>
      <c r="T159" s="3439"/>
      <c r="U159" s="3439"/>
      <c r="V159" s="3529"/>
      <c r="W159" s="3530"/>
      <c r="X159" s="3535"/>
      <c r="Y159" s="3564"/>
      <c r="Z159" s="3539"/>
      <c r="AA159" s="3541" t="s">
        <v>76</v>
      </c>
      <c r="AB159" s="3543"/>
      <c r="AC159" s="3541" t="s">
        <v>76</v>
      </c>
      <c r="AD159" s="2494"/>
      <c r="AE159" s="3541" t="s">
        <v>76</v>
      </c>
      <c r="AF159" s="4075"/>
      <c r="AG159" s="4072"/>
      <c r="AH159" s="4071"/>
      <c r="AI159" s="4072"/>
      <c r="AJ159" s="3776"/>
      <c r="AK159" s="3247"/>
      <c r="AL159" s="2908"/>
      <c r="AM159" s="3246"/>
      <c r="AN159" s="3247"/>
      <c r="AO159" s="2908"/>
      <c r="AP159" s="3780"/>
      <c r="AQ159" s="3781"/>
      <c r="AR159" s="3782"/>
      <c r="AS159" s="3780"/>
      <c r="AT159" s="3781"/>
      <c r="AU159" s="3782"/>
      <c r="AV159" s="3780"/>
      <c r="AW159" s="3781"/>
      <c r="AX159" s="3782"/>
      <c r="AY159" s="3764">
        <f>SUM(AJ159:AX161)</f>
        <v>0</v>
      </c>
      <c r="AZ159" s="3765"/>
      <c r="BA159" s="3783"/>
      <c r="BB159" s="3764">
        <f t="shared" ref="BB159" si="23">AH159+AY159</f>
        <v>0</v>
      </c>
      <c r="BC159" s="3765"/>
      <c r="BD159" s="3766"/>
      <c r="BE159" s="4064"/>
      <c r="BF159" s="4065"/>
      <c r="BG159" s="3364"/>
      <c r="BH159" s="4068"/>
      <c r="BI159" s="4069"/>
      <c r="BJ159" s="4069"/>
      <c r="BK159" s="4069"/>
      <c r="BL159" s="4069"/>
      <c r="BM159" s="4069"/>
      <c r="BN159" s="4069"/>
      <c r="BO159" s="4070"/>
    </row>
    <row r="160" spans="1:67" s="40" customFormat="1" ht="12" customHeight="1">
      <c r="A160" s="3407"/>
      <c r="B160" s="3409"/>
      <c r="C160" s="3414"/>
      <c r="D160" s="3415"/>
      <c r="E160" s="3416"/>
      <c r="F160" s="4051"/>
      <c r="G160" s="4052"/>
      <c r="H160" s="4052"/>
      <c r="I160" s="4052"/>
      <c r="J160" s="4053"/>
      <c r="K160" s="3429"/>
      <c r="L160" s="3430"/>
      <c r="M160" s="3430"/>
      <c r="N160" s="3430"/>
      <c r="O160" s="3431"/>
      <c r="P160" s="3436"/>
      <c r="Q160" s="3180"/>
      <c r="R160" s="3181"/>
      <c r="S160" s="3182"/>
      <c r="T160" s="3439"/>
      <c r="U160" s="3439"/>
      <c r="V160" s="3531"/>
      <c r="W160" s="3532"/>
      <c r="X160" s="3537"/>
      <c r="Y160" s="3565"/>
      <c r="Z160" s="3540"/>
      <c r="AA160" s="3542"/>
      <c r="AB160" s="3544"/>
      <c r="AC160" s="3542"/>
      <c r="AD160" s="2497"/>
      <c r="AE160" s="3542"/>
      <c r="AF160" s="4076"/>
      <c r="AG160" s="4074"/>
      <c r="AH160" s="4073"/>
      <c r="AI160" s="4074"/>
      <c r="AJ160" s="3265"/>
      <c r="AK160" s="2335"/>
      <c r="AL160" s="3266"/>
      <c r="AM160" s="3265"/>
      <c r="AN160" s="2335"/>
      <c r="AO160" s="3266"/>
      <c r="AP160" s="3777"/>
      <c r="AQ160" s="3778"/>
      <c r="AR160" s="3779"/>
      <c r="AS160" s="3777"/>
      <c r="AT160" s="3778"/>
      <c r="AU160" s="3779"/>
      <c r="AV160" s="3777"/>
      <c r="AW160" s="3778"/>
      <c r="AX160" s="3779"/>
      <c r="AY160" s="3784"/>
      <c r="AZ160" s="3785"/>
      <c r="BA160" s="3786"/>
      <c r="BB160" s="3784"/>
      <c r="BC160" s="3785"/>
      <c r="BD160" s="3788"/>
      <c r="BE160" s="4066"/>
      <c r="BF160" s="4067"/>
      <c r="BG160" s="3365"/>
      <c r="BH160" s="4056"/>
      <c r="BI160" s="4057"/>
      <c r="BJ160" s="4057"/>
      <c r="BK160" s="4057"/>
      <c r="BL160" s="4057"/>
      <c r="BM160" s="4057"/>
      <c r="BN160" s="4057"/>
      <c r="BO160" s="4058"/>
    </row>
    <row r="161" spans="1:69" s="40" customFormat="1" ht="12" customHeight="1">
      <c r="A161" s="3407"/>
      <c r="B161" s="3410"/>
      <c r="C161" s="3417"/>
      <c r="D161" s="3418"/>
      <c r="E161" s="3419"/>
      <c r="F161" s="4059"/>
      <c r="G161" s="4060"/>
      <c r="H161" s="4061"/>
      <c r="I161" s="4082"/>
      <c r="J161" s="4083"/>
      <c r="K161" s="3432"/>
      <c r="L161" s="3433"/>
      <c r="M161" s="3433"/>
      <c r="N161" s="3433"/>
      <c r="O161" s="3434"/>
      <c r="P161" s="3437"/>
      <c r="Q161" s="3301"/>
      <c r="R161" s="3302"/>
      <c r="S161" s="3303"/>
      <c r="T161" s="3439"/>
      <c r="U161" s="3439"/>
      <c r="V161" s="3553"/>
      <c r="W161" s="3554"/>
      <c r="X161" s="3550"/>
      <c r="Y161" s="3551"/>
      <c r="Z161" s="930"/>
      <c r="AA161" s="931" t="s">
        <v>21</v>
      </c>
      <c r="AB161" s="932"/>
      <c r="AC161" s="931" t="s">
        <v>21</v>
      </c>
      <c r="AD161" s="932"/>
      <c r="AE161" s="931" t="s">
        <v>21</v>
      </c>
      <c r="AF161" s="1030"/>
      <c r="AG161" s="1031"/>
      <c r="AH161" s="1032"/>
      <c r="AI161" s="1033"/>
      <c r="AJ161" s="3301"/>
      <c r="AK161" s="3302"/>
      <c r="AL161" s="3303"/>
      <c r="AM161" s="3301"/>
      <c r="AN161" s="3302"/>
      <c r="AO161" s="3303"/>
      <c r="AP161" s="3789"/>
      <c r="AQ161" s="3790"/>
      <c r="AR161" s="3791"/>
      <c r="AS161" s="3789"/>
      <c r="AT161" s="3790"/>
      <c r="AU161" s="3791"/>
      <c r="AV161" s="3789"/>
      <c r="AW161" s="3790"/>
      <c r="AX161" s="3791"/>
      <c r="AY161" s="3767"/>
      <c r="AZ161" s="3768"/>
      <c r="BA161" s="3787"/>
      <c r="BB161" s="3767"/>
      <c r="BC161" s="3768"/>
      <c r="BD161" s="3769"/>
      <c r="BE161" s="4077"/>
      <c r="BF161" s="4078"/>
      <c r="BG161" s="3366"/>
      <c r="BH161" s="4079"/>
      <c r="BI161" s="4080"/>
      <c r="BJ161" s="4080"/>
      <c r="BK161" s="4080"/>
      <c r="BL161" s="4080"/>
      <c r="BM161" s="4080"/>
      <c r="BN161" s="4080"/>
      <c r="BO161" s="4081"/>
    </row>
    <row r="162" spans="1:69" s="40" customFormat="1" ht="12" customHeight="1">
      <c r="A162" s="3407" t="str">
        <f>IF(F162="","","○")</f>
        <v/>
      </c>
      <c r="B162" s="3408">
        <v>29</v>
      </c>
      <c r="C162" s="4048"/>
      <c r="D162" s="4049"/>
      <c r="E162" s="4050"/>
      <c r="F162" s="3414"/>
      <c r="G162" s="3415"/>
      <c r="H162" s="3415"/>
      <c r="I162" s="3415"/>
      <c r="J162" s="3416"/>
      <c r="K162" s="3426"/>
      <c r="L162" s="3427"/>
      <c r="M162" s="3427"/>
      <c r="N162" s="3427"/>
      <c r="O162" s="3428"/>
      <c r="P162" s="3435"/>
      <c r="Q162" s="3198"/>
      <c r="R162" s="3199"/>
      <c r="S162" s="3200"/>
      <c r="T162" s="3438"/>
      <c r="U162" s="3438"/>
      <c r="V162" s="3529"/>
      <c r="W162" s="3530"/>
      <c r="X162" s="3535"/>
      <c r="Y162" s="3564"/>
      <c r="Z162" s="3539"/>
      <c r="AA162" s="3541" t="s">
        <v>76</v>
      </c>
      <c r="AB162" s="3543"/>
      <c r="AC162" s="3541" t="s">
        <v>76</v>
      </c>
      <c r="AD162" s="2494"/>
      <c r="AE162" s="3541" t="s">
        <v>76</v>
      </c>
      <c r="AF162" s="4075"/>
      <c r="AG162" s="4072"/>
      <c r="AH162" s="4071"/>
      <c r="AI162" s="4072"/>
      <c r="AJ162" s="3776"/>
      <c r="AK162" s="3247"/>
      <c r="AL162" s="2908"/>
      <c r="AM162" s="3246"/>
      <c r="AN162" s="3247"/>
      <c r="AO162" s="2908"/>
      <c r="AP162" s="3780"/>
      <c r="AQ162" s="3781"/>
      <c r="AR162" s="3782"/>
      <c r="AS162" s="3780"/>
      <c r="AT162" s="3781"/>
      <c r="AU162" s="3782"/>
      <c r="AV162" s="3780"/>
      <c r="AW162" s="3781"/>
      <c r="AX162" s="3782"/>
      <c r="AY162" s="3764">
        <f>SUM(AJ162:AX164)</f>
        <v>0</v>
      </c>
      <c r="AZ162" s="3765"/>
      <c r="BA162" s="3783"/>
      <c r="BB162" s="3764">
        <f t="shared" ref="BB162" si="24">AH162+AY162</f>
        <v>0</v>
      </c>
      <c r="BC162" s="3765"/>
      <c r="BD162" s="3766"/>
      <c r="BE162" s="4064"/>
      <c r="BF162" s="4065"/>
      <c r="BG162" s="3364"/>
      <c r="BH162" s="4068"/>
      <c r="BI162" s="4069"/>
      <c r="BJ162" s="4069"/>
      <c r="BK162" s="4069"/>
      <c r="BL162" s="4069"/>
      <c r="BM162" s="4069"/>
      <c r="BN162" s="4069"/>
      <c r="BO162" s="4070"/>
    </row>
    <row r="163" spans="1:69" s="40" customFormat="1" ht="12" customHeight="1">
      <c r="A163" s="3407"/>
      <c r="B163" s="3409"/>
      <c r="C163" s="3414"/>
      <c r="D163" s="3415"/>
      <c r="E163" s="3416"/>
      <c r="F163" s="4051"/>
      <c r="G163" s="4052"/>
      <c r="H163" s="4052"/>
      <c r="I163" s="4052"/>
      <c r="J163" s="4053"/>
      <c r="K163" s="3429"/>
      <c r="L163" s="3430"/>
      <c r="M163" s="3430"/>
      <c r="N163" s="3430"/>
      <c r="O163" s="3431"/>
      <c r="P163" s="3436"/>
      <c r="Q163" s="3180"/>
      <c r="R163" s="3181"/>
      <c r="S163" s="3182"/>
      <c r="T163" s="3439"/>
      <c r="U163" s="3439"/>
      <c r="V163" s="3531"/>
      <c r="W163" s="3532"/>
      <c r="X163" s="3537"/>
      <c r="Y163" s="3565"/>
      <c r="Z163" s="3540"/>
      <c r="AA163" s="3542"/>
      <c r="AB163" s="3544"/>
      <c r="AC163" s="3542"/>
      <c r="AD163" s="2497"/>
      <c r="AE163" s="3542"/>
      <c r="AF163" s="4076"/>
      <c r="AG163" s="4074"/>
      <c r="AH163" s="4073"/>
      <c r="AI163" s="4074"/>
      <c r="AJ163" s="3265"/>
      <c r="AK163" s="2335"/>
      <c r="AL163" s="3266"/>
      <c r="AM163" s="3265"/>
      <c r="AN163" s="2335"/>
      <c r="AO163" s="3266"/>
      <c r="AP163" s="3777"/>
      <c r="AQ163" s="3778"/>
      <c r="AR163" s="3779"/>
      <c r="AS163" s="3777"/>
      <c r="AT163" s="3778"/>
      <c r="AU163" s="3779"/>
      <c r="AV163" s="3777"/>
      <c r="AW163" s="3778"/>
      <c r="AX163" s="3779"/>
      <c r="AY163" s="3784"/>
      <c r="AZ163" s="3785"/>
      <c r="BA163" s="3786"/>
      <c r="BB163" s="3784"/>
      <c r="BC163" s="3785"/>
      <c r="BD163" s="3788"/>
      <c r="BE163" s="4066"/>
      <c r="BF163" s="4067"/>
      <c r="BG163" s="3365"/>
      <c r="BH163" s="4056"/>
      <c r="BI163" s="4057"/>
      <c r="BJ163" s="4057"/>
      <c r="BK163" s="4057"/>
      <c r="BL163" s="4057"/>
      <c r="BM163" s="4057"/>
      <c r="BN163" s="4057"/>
      <c r="BO163" s="4058"/>
    </row>
    <row r="164" spans="1:69" s="40" customFormat="1" ht="12" customHeight="1">
      <c r="A164" s="3407"/>
      <c r="B164" s="3410"/>
      <c r="C164" s="3417"/>
      <c r="D164" s="3418"/>
      <c r="E164" s="3419"/>
      <c r="F164" s="4059"/>
      <c r="G164" s="4060"/>
      <c r="H164" s="4061"/>
      <c r="I164" s="4082"/>
      <c r="J164" s="4083"/>
      <c r="K164" s="3432"/>
      <c r="L164" s="3433"/>
      <c r="M164" s="3433"/>
      <c r="N164" s="3433"/>
      <c r="O164" s="3434"/>
      <c r="P164" s="3437"/>
      <c r="Q164" s="3301"/>
      <c r="R164" s="3302"/>
      <c r="S164" s="3303"/>
      <c r="T164" s="3549"/>
      <c r="U164" s="3549"/>
      <c r="V164" s="3553"/>
      <c r="W164" s="3554"/>
      <c r="X164" s="3550"/>
      <c r="Y164" s="3551"/>
      <c r="Z164" s="930"/>
      <c r="AA164" s="931" t="s">
        <v>21</v>
      </c>
      <c r="AB164" s="932"/>
      <c r="AC164" s="931" t="s">
        <v>21</v>
      </c>
      <c r="AD164" s="932"/>
      <c r="AE164" s="931" t="s">
        <v>21</v>
      </c>
      <c r="AF164" s="1030"/>
      <c r="AG164" s="1031"/>
      <c r="AH164" s="1032"/>
      <c r="AI164" s="1033"/>
      <c r="AJ164" s="3301"/>
      <c r="AK164" s="3302"/>
      <c r="AL164" s="3303"/>
      <c r="AM164" s="3301"/>
      <c r="AN164" s="3302"/>
      <c r="AO164" s="3303"/>
      <c r="AP164" s="3789"/>
      <c r="AQ164" s="3790"/>
      <c r="AR164" s="3791"/>
      <c r="AS164" s="3789"/>
      <c r="AT164" s="3790"/>
      <c r="AU164" s="3791"/>
      <c r="AV164" s="3789"/>
      <c r="AW164" s="3790"/>
      <c r="AX164" s="3791"/>
      <c r="AY164" s="3767"/>
      <c r="AZ164" s="3768"/>
      <c r="BA164" s="3787"/>
      <c r="BB164" s="3767"/>
      <c r="BC164" s="3768"/>
      <c r="BD164" s="3769"/>
      <c r="BE164" s="4077"/>
      <c r="BF164" s="4078"/>
      <c r="BG164" s="3366"/>
      <c r="BH164" s="4079"/>
      <c r="BI164" s="4080"/>
      <c r="BJ164" s="4080"/>
      <c r="BK164" s="4080"/>
      <c r="BL164" s="4080"/>
      <c r="BM164" s="4080"/>
      <c r="BN164" s="4080"/>
      <c r="BO164" s="4081"/>
    </row>
    <row r="165" spans="1:69" s="40" customFormat="1" ht="12" customHeight="1">
      <c r="A165" s="3407" t="str">
        <f>IF(F165="","","○")</f>
        <v/>
      </c>
      <c r="B165" s="3408">
        <v>30</v>
      </c>
      <c r="C165" s="4048"/>
      <c r="D165" s="4049"/>
      <c r="E165" s="4050"/>
      <c r="F165" s="3414"/>
      <c r="G165" s="3415"/>
      <c r="H165" s="3415"/>
      <c r="I165" s="3415"/>
      <c r="J165" s="3416"/>
      <c r="K165" s="3426"/>
      <c r="L165" s="3427"/>
      <c r="M165" s="3427"/>
      <c r="N165" s="3427"/>
      <c r="O165" s="3428"/>
      <c r="P165" s="3435"/>
      <c r="Q165" s="3198"/>
      <c r="R165" s="3199"/>
      <c r="S165" s="3200"/>
      <c r="T165" s="3439"/>
      <c r="U165" s="3439"/>
      <c r="V165" s="3529"/>
      <c r="W165" s="3530"/>
      <c r="X165" s="3535"/>
      <c r="Y165" s="3564"/>
      <c r="Z165" s="3539"/>
      <c r="AA165" s="3541" t="s">
        <v>76</v>
      </c>
      <c r="AB165" s="3543"/>
      <c r="AC165" s="3541" t="s">
        <v>76</v>
      </c>
      <c r="AD165" s="2494"/>
      <c r="AE165" s="3541" t="s">
        <v>76</v>
      </c>
      <c r="AF165" s="4075"/>
      <c r="AG165" s="4072"/>
      <c r="AH165" s="4071"/>
      <c r="AI165" s="4072"/>
      <c r="AJ165" s="3776"/>
      <c r="AK165" s="3247"/>
      <c r="AL165" s="2908"/>
      <c r="AM165" s="3246"/>
      <c r="AN165" s="3247"/>
      <c r="AO165" s="2908"/>
      <c r="AP165" s="3780"/>
      <c r="AQ165" s="3781"/>
      <c r="AR165" s="3782"/>
      <c r="AS165" s="3780"/>
      <c r="AT165" s="3781"/>
      <c r="AU165" s="3782"/>
      <c r="AV165" s="3780"/>
      <c r="AW165" s="3781"/>
      <c r="AX165" s="3782"/>
      <c r="AY165" s="3764">
        <f>SUM(AJ165:AX167)</f>
        <v>0</v>
      </c>
      <c r="AZ165" s="3765"/>
      <c r="BA165" s="3783"/>
      <c r="BB165" s="3764">
        <f t="shared" ref="BB165" si="25">AH165+AY165</f>
        <v>0</v>
      </c>
      <c r="BC165" s="3765"/>
      <c r="BD165" s="3766"/>
      <c r="BE165" s="4064"/>
      <c r="BF165" s="4065"/>
      <c r="BG165" s="3364"/>
      <c r="BH165" s="4068"/>
      <c r="BI165" s="4069"/>
      <c r="BJ165" s="4069"/>
      <c r="BK165" s="4069"/>
      <c r="BL165" s="4069"/>
      <c r="BM165" s="4069"/>
      <c r="BN165" s="4069"/>
      <c r="BO165" s="4070"/>
    </row>
    <row r="166" spans="1:69" s="40" customFormat="1" ht="12" customHeight="1">
      <c r="A166" s="3407"/>
      <c r="B166" s="3409"/>
      <c r="C166" s="3414"/>
      <c r="D166" s="3415"/>
      <c r="E166" s="3416"/>
      <c r="F166" s="4051"/>
      <c r="G166" s="4052"/>
      <c r="H166" s="4052"/>
      <c r="I166" s="4052"/>
      <c r="J166" s="4053"/>
      <c r="K166" s="3429"/>
      <c r="L166" s="3430"/>
      <c r="M166" s="3430"/>
      <c r="N166" s="3430"/>
      <c r="O166" s="3431"/>
      <c r="P166" s="3436"/>
      <c r="Q166" s="3180"/>
      <c r="R166" s="3181"/>
      <c r="S166" s="3182"/>
      <c r="T166" s="3439"/>
      <c r="U166" s="3439"/>
      <c r="V166" s="3531"/>
      <c r="W166" s="3532"/>
      <c r="X166" s="3537"/>
      <c r="Y166" s="3565"/>
      <c r="Z166" s="3540"/>
      <c r="AA166" s="3542"/>
      <c r="AB166" s="3544"/>
      <c r="AC166" s="3542"/>
      <c r="AD166" s="2497"/>
      <c r="AE166" s="3542"/>
      <c r="AF166" s="4076"/>
      <c r="AG166" s="4074"/>
      <c r="AH166" s="4073"/>
      <c r="AI166" s="4074"/>
      <c r="AJ166" s="3265"/>
      <c r="AK166" s="2335"/>
      <c r="AL166" s="3266"/>
      <c r="AM166" s="3265"/>
      <c r="AN166" s="2335"/>
      <c r="AO166" s="3266"/>
      <c r="AP166" s="3777"/>
      <c r="AQ166" s="3778"/>
      <c r="AR166" s="3779"/>
      <c r="AS166" s="3777"/>
      <c r="AT166" s="3778"/>
      <c r="AU166" s="3779"/>
      <c r="AV166" s="3777"/>
      <c r="AW166" s="3778"/>
      <c r="AX166" s="3779"/>
      <c r="AY166" s="3784"/>
      <c r="AZ166" s="3785"/>
      <c r="BA166" s="3786"/>
      <c r="BB166" s="3784"/>
      <c r="BC166" s="3785"/>
      <c r="BD166" s="3788"/>
      <c r="BE166" s="4066"/>
      <c r="BF166" s="4067"/>
      <c r="BG166" s="3365"/>
      <c r="BH166" s="4056"/>
      <c r="BI166" s="4057"/>
      <c r="BJ166" s="4057"/>
      <c r="BK166" s="4057"/>
      <c r="BL166" s="4057"/>
      <c r="BM166" s="4057"/>
      <c r="BN166" s="4057"/>
      <c r="BO166" s="4058"/>
    </row>
    <row r="167" spans="1:69" s="40" customFormat="1" ht="12" customHeight="1">
      <c r="A167" s="3407"/>
      <c r="B167" s="3410"/>
      <c r="C167" s="3417"/>
      <c r="D167" s="3418"/>
      <c r="E167" s="3419"/>
      <c r="F167" s="4059"/>
      <c r="G167" s="4060"/>
      <c r="H167" s="4061"/>
      <c r="I167" s="4082"/>
      <c r="J167" s="4083"/>
      <c r="K167" s="3432"/>
      <c r="L167" s="3433"/>
      <c r="M167" s="3433"/>
      <c r="N167" s="3433"/>
      <c r="O167" s="3434"/>
      <c r="P167" s="3437"/>
      <c r="Q167" s="3301"/>
      <c r="R167" s="3302"/>
      <c r="S167" s="3303"/>
      <c r="T167" s="3439"/>
      <c r="U167" s="3439"/>
      <c r="V167" s="3553"/>
      <c r="W167" s="3554"/>
      <c r="X167" s="3550"/>
      <c r="Y167" s="3551"/>
      <c r="Z167" s="930"/>
      <c r="AA167" s="931" t="s">
        <v>21</v>
      </c>
      <c r="AB167" s="932"/>
      <c r="AC167" s="931" t="s">
        <v>21</v>
      </c>
      <c r="AD167" s="932"/>
      <c r="AE167" s="931" t="s">
        <v>21</v>
      </c>
      <c r="AF167" s="1030"/>
      <c r="AG167" s="1031"/>
      <c r="AH167" s="1032"/>
      <c r="AI167" s="1033"/>
      <c r="AJ167" s="3301"/>
      <c r="AK167" s="3302"/>
      <c r="AL167" s="3303"/>
      <c r="AM167" s="3301"/>
      <c r="AN167" s="3302"/>
      <c r="AO167" s="3303"/>
      <c r="AP167" s="3789"/>
      <c r="AQ167" s="3790"/>
      <c r="AR167" s="3791"/>
      <c r="AS167" s="3789"/>
      <c r="AT167" s="3790"/>
      <c r="AU167" s="3791"/>
      <c r="AV167" s="3789"/>
      <c r="AW167" s="3790"/>
      <c r="AX167" s="3791"/>
      <c r="AY167" s="3767"/>
      <c r="AZ167" s="3768"/>
      <c r="BA167" s="3787"/>
      <c r="BB167" s="3767"/>
      <c r="BC167" s="3768"/>
      <c r="BD167" s="3769"/>
      <c r="BE167" s="4077"/>
      <c r="BF167" s="4078"/>
      <c r="BG167" s="3366"/>
      <c r="BH167" s="4079"/>
      <c r="BI167" s="4080"/>
      <c r="BJ167" s="4080"/>
      <c r="BK167" s="4080"/>
      <c r="BL167" s="4080"/>
      <c r="BM167" s="4080"/>
      <c r="BN167" s="4080"/>
      <c r="BO167" s="4081"/>
    </row>
    <row r="168" spans="1:69" s="40" customFormat="1" ht="12" customHeight="1">
      <c r="A168" s="3407" t="str">
        <f>IF(F168="","","○")</f>
        <v/>
      </c>
      <c r="B168" s="3408">
        <v>31</v>
      </c>
      <c r="C168" s="4048"/>
      <c r="D168" s="4049"/>
      <c r="E168" s="4050"/>
      <c r="F168" s="3414"/>
      <c r="G168" s="3415"/>
      <c r="H168" s="3415"/>
      <c r="I168" s="3415"/>
      <c r="J168" s="3416"/>
      <c r="K168" s="3426"/>
      <c r="L168" s="3427"/>
      <c r="M168" s="3427"/>
      <c r="N168" s="3427"/>
      <c r="O168" s="3428"/>
      <c r="P168" s="3435"/>
      <c r="Q168" s="3198"/>
      <c r="R168" s="3199"/>
      <c r="S168" s="3200"/>
      <c r="T168" s="3438"/>
      <c r="U168" s="3438"/>
      <c r="V168" s="3529"/>
      <c r="W168" s="3530"/>
      <c r="X168" s="3535"/>
      <c r="Y168" s="3564"/>
      <c r="Z168" s="3539"/>
      <c r="AA168" s="3541" t="s">
        <v>76</v>
      </c>
      <c r="AB168" s="3543"/>
      <c r="AC168" s="3541" t="s">
        <v>76</v>
      </c>
      <c r="AD168" s="2494"/>
      <c r="AE168" s="3541" t="s">
        <v>76</v>
      </c>
      <c r="AF168" s="4075"/>
      <c r="AG168" s="4072"/>
      <c r="AH168" s="4071"/>
      <c r="AI168" s="4072"/>
      <c r="AJ168" s="3776"/>
      <c r="AK168" s="3247"/>
      <c r="AL168" s="2908"/>
      <c r="AM168" s="3246"/>
      <c r="AN168" s="3247"/>
      <c r="AO168" s="2908"/>
      <c r="AP168" s="3780"/>
      <c r="AQ168" s="3781"/>
      <c r="AR168" s="3782"/>
      <c r="AS168" s="3780"/>
      <c r="AT168" s="3781"/>
      <c r="AU168" s="3782"/>
      <c r="AV168" s="3780"/>
      <c r="AW168" s="3781"/>
      <c r="AX168" s="3782"/>
      <c r="AY168" s="3764">
        <f>SUM(AJ168:AX170)</f>
        <v>0</v>
      </c>
      <c r="AZ168" s="3765"/>
      <c r="BA168" s="3783"/>
      <c r="BB168" s="3764">
        <f t="shared" ref="BB168" si="26">AH168+AY168</f>
        <v>0</v>
      </c>
      <c r="BC168" s="3765"/>
      <c r="BD168" s="3766"/>
      <c r="BE168" s="4064"/>
      <c r="BF168" s="4065"/>
      <c r="BG168" s="3364"/>
      <c r="BH168" s="4068"/>
      <c r="BI168" s="4069"/>
      <c r="BJ168" s="4069"/>
      <c r="BK168" s="4069"/>
      <c r="BL168" s="4069"/>
      <c r="BM168" s="4069"/>
      <c r="BN168" s="4069"/>
      <c r="BO168" s="4070"/>
    </row>
    <row r="169" spans="1:69" s="40" customFormat="1" ht="12" customHeight="1">
      <c r="A169" s="3407"/>
      <c r="B169" s="3409"/>
      <c r="C169" s="3414"/>
      <c r="D169" s="3415"/>
      <c r="E169" s="3416"/>
      <c r="F169" s="4051"/>
      <c r="G169" s="4052"/>
      <c r="H169" s="4052"/>
      <c r="I169" s="4052"/>
      <c r="J169" s="4053"/>
      <c r="K169" s="3429"/>
      <c r="L169" s="3430"/>
      <c r="M169" s="3430"/>
      <c r="N169" s="3430"/>
      <c r="O169" s="3431"/>
      <c r="P169" s="3436"/>
      <c r="Q169" s="3180"/>
      <c r="R169" s="3181"/>
      <c r="S169" s="3182"/>
      <c r="T169" s="3439"/>
      <c r="U169" s="3439"/>
      <c r="V169" s="3531"/>
      <c r="W169" s="3532"/>
      <c r="X169" s="3537"/>
      <c r="Y169" s="3565"/>
      <c r="Z169" s="3540"/>
      <c r="AA169" s="3542"/>
      <c r="AB169" s="3544"/>
      <c r="AC169" s="3542"/>
      <c r="AD169" s="2497"/>
      <c r="AE169" s="3542"/>
      <c r="AF169" s="4076"/>
      <c r="AG169" s="4074"/>
      <c r="AH169" s="4073"/>
      <c r="AI169" s="4074"/>
      <c r="AJ169" s="3265"/>
      <c r="AK169" s="2335"/>
      <c r="AL169" s="3266"/>
      <c r="AM169" s="3265"/>
      <c r="AN169" s="2335"/>
      <c r="AO169" s="3266"/>
      <c r="AP169" s="3777"/>
      <c r="AQ169" s="3778"/>
      <c r="AR169" s="3779"/>
      <c r="AS169" s="3777"/>
      <c r="AT169" s="3778"/>
      <c r="AU169" s="3779"/>
      <c r="AV169" s="3777"/>
      <c r="AW169" s="3778"/>
      <c r="AX169" s="3779"/>
      <c r="AY169" s="3784"/>
      <c r="AZ169" s="3785"/>
      <c r="BA169" s="3786"/>
      <c r="BB169" s="3784"/>
      <c r="BC169" s="3785"/>
      <c r="BD169" s="3788"/>
      <c r="BE169" s="4066"/>
      <c r="BF169" s="4067"/>
      <c r="BG169" s="3365"/>
      <c r="BH169" s="4056"/>
      <c r="BI169" s="4057"/>
      <c r="BJ169" s="4057"/>
      <c r="BK169" s="4057"/>
      <c r="BL169" s="4057"/>
      <c r="BM169" s="4057"/>
      <c r="BN169" s="4057"/>
      <c r="BO169" s="4058"/>
    </row>
    <row r="170" spans="1:69" s="40" customFormat="1" ht="12" customHeight="1">
      <c r="A170" s="3407"/>
      <c r="B170" s="3410"/>
      <c r="C170" s="3417"/>
      <c r="D170" s="3418"/>
      <c r="E170" s="3419"/>
      <c r="F170" s="4059"/>
      <c r="G170" s="4060"/>
      <c r="H170" s="4061"/>
      <c r="I170" s="4082"/>
      <c r="J170" s="4083"/>
      <c r="K170" s="3432"/>
      <c r="L170" s="3433"/>
      <c r="M170" s="3433"/>
      <c r="N170" s="3433"/>
      <c r="O170" s="3434"/>
      <c r="P170" s="3437"/>
      <c r="Q170" s="3301"/>
      <c r="R170" s="3302"/>
      <c r="S170" s="3303"/>
      <c r="T170" s="3549"/>
      <c r="U170" s="3549"/>
      <c r="V170" s="3553"/>
      <c r="W170" s="3554"/>
      <c r="X170" s="3550"/>
      <c r="Y170" s="3551"/>
      <c r="Z170" s="930"/>
      <c r="AA170" s="931" t="s">
        <v>21</v>
      </c>
      <c r="AB170" s="932"/>
      <c r="AC170" s="931" t="s">
        <v>21</v>
      </c>
      <c r="AD170" s="932"/>
      <c r="AE170" s="931" t="s">
        <v>21</v>
      </c>
      <c r="AF170" s="1030"/>
      <c r="AG170" s="1031"/>
      <c r="AH170" s="1032"/>
      <c r="AI170" s="1033"/>
      <c r="AJ170" s="3301"/>
      <c r="AK170" s="3302"/>
      <c r="AL170" s="3303"/>
      <c r="AM170" s="3301"/>
      <c r="AN170" s="3302"/>
      <c r="AO170" s="3303"/>
      <c r="AP170" s="3789"/>
      <c r="AQ170" s="3790"/>
      <c r="AR170" s="3791"/>
      <c r="AS170" s="3789"/>
      <c r="AT170" s="3790"/>
      <c r="AU170" s="3791"/>
      <c r="AV170" s="3789"/>
      <c r="AW170" s="3790"/>
      <c r="AX170" s="3791"/>
      <c r="AY170" s="3767"/>
      <c r="AZ170" s="3768"/>
      <c r="BA170" s="3787"/>
      <c r="BB170" s="3767"/>
      <c r="BC170" s="3768"/>
      <c r="BD170" s="3769"/>
      <c r="BE170" s="4077"/>
      <c r="BF170" s="4078"/>
      <c r="BG170" s="3366"/>
      <c r="BH170" s="4079"/>
      <c r="BI170" s="4080"/>
      <c r="BJ170" s="4080"/>
      <c r="BK170" s="4080"/>
      <c r="BL170" s="4080"/>
      <c r="BM170" s="4080"/>
      <c r="BN170" s="4080"/>
      <c r="BO170" s="4081"/>
    </row>
    <row r="171" spans="1:69" s="40" customFormat="1" ht="12" customHeight="1">
      <c r="A171" s="3407" t="str">
        <f>IF(F171="","","○")</f>
        <v/>
      </c>
      <c r="B171" s="3408">
        <v>32</v>
      </c>
      <c r="C171" s="3411"/>
      <c r="D171" s="3412"/>
      <c r="E171" s="3413"/>
      <c r="F171" s="3411"/>
      <c r="G171" s="3412"/>
      <c r="H171" s="3412"/>
      <c r="I171" s="3412"/>
      <c r="J171" s="3413"/>
      <c r="K171" s="3426"/>
      <c r="L171" s="3427"/>
      <c r="M171" s="3427"/>
      <c r="N171" s="3427"/>
      <c r="O171" s="3428"/>
      <c r="P171" s="3435"/>
      <c r="Q171" s="3198"/>
      <c r="R171" s="3199"/>
      <c r="S171" s="3200"/>
      <c r="T171" s="3438"/>
      <c r="U171" s="3438"/>
      <c r="V171" s="3529"/>
      <c r="W171" s="3530"/>
      <c r="X171" s="3535"/>
      <c r="Y171" s="3564"/>
      <c r="Z171" s="3539"/>
      <c r="AA171" s="3541" t="s">
        <v>76</v>
      </c>
      <c r="AB171" s="3543"/>
      <c r="AC171" s="3541" t="s">
        <v>76</v>
      </c>
      <c r="AD171" s="2494"/>
      <c r="AE171" s="3541" t="s">
        <v>76</v>
      </c>
      <c r="AF171" s="4075"/>
      <c r="AG171" s="4072"/>
      <c r="AH171" s="4071"/>
      <c r="AI171" s="4072"/>
      <c r="AJ171" s="3776"/>
      <c r="AK171" s="3247"/>
      <c r="AL171" s="2908"/>
      <c r="AM171" s="3246"/>
      <c r="AN171" s="3247"/>
      <c r="AO171" s="2908"/>
      <c r="AP171" s="3780"/>
      <c r="AQ171" s="3781"/>
      <c r="AR171" s="3782"/>
      <c r="AS171" s="3780"/>
      <c r="AT171" s="3781"/>
      <c r="AU171" s="3782"/>
      <c r="AV171" s="3780"/>
      <c r="AW171" s="3781"/>
      <c r="AX171" s="3782"/>
      <c r="AY171" s="3764">
        <f>SUM(AJ171:AX173)</f>
        <v>0</v>
      </c>
      <c r="AZ171" s="3765"/>
      <c r="BA171" s="3783"/>
      <c r="BB171" s="3764">
        <f t="shared" ref="BB171" si="27">AH171+AY171</f>
        <v>0</v>
      </c>
      <c r="BC171" s="3765"/>
      <c r="BD171" s="3766"/>
      <c r="BE171" s="4064"/>
      <c r="BF171" s="4065"/>
      <c r="BG171" s="3364"/>
      <c r="BH171" s="4096"/>
      <c r="BI171" s="4097"/>
      <c r="BJ171" s="4097"/>
      <c r="BK171" s="4097"/>
      <c r="BL171" s="4097"/>
      <c r="BM171" s="4097"/>
      <c r="BN171" s="4097"/>
      <c r="BO171" s="4098"/>
    </row>
    <row r="172" spans="1:69" s="40" customFormat="1" ht="12" customHeight="1">
      <c r="A172" s="3407"/>
      <c r="B172" s="3409"/>
      <c r="C172" s="3414"/>
      <c r="D172" s="3415"/>
      <c r="E172" s="3416"/>
      <c r="F172" s="4051"/>
      <c r="G172" s="4052"/>
      <c r="H172" s="4052"/>
      <c r="I172" s="4052"/>
      <c r="J172" s="4053"/>
      <c r="K172" s="3429"/>
      <c r="L172" s="3430"/>
      <c r="M172" s="3430"/>
      <c r="N172" s="3430"/>
      <c r="O172" s="3431"/>
      <c r="P172" s="3436"/>
      <c r="Q172" s="3180"/>
      <c r="R172" s="3181"/>
      <c r="S172" s="3182"/>
      <c r="T172" s="3439"/>
      <c r="U172" s="3439"/>
      <c r="V172" s="3531"/>
      <c r="W172" s="3532"/>
      <c r="X172" s="3537"/>
      <c r="Y172" s="3565"/>
      <c r="Z172" s="3540"/>
      <c r="AA172" s="3542"/>
      <c r="AB172" s="3544"/>
      <c r="AC172" s="3542"/>
      <c r="AD172" s="2497"/>
      <c r="AE172" s="3542"/>
      <c r="AF172" s="4076"/>
      <c r="AG172" s="4074"/>
      <c r="AH172" s="4073"/>
      <c r="AI172" s="4074"/>
      <c r="AJ172" s="3265"/>
      <c r="AK172" s="2335"/>
      <c r="AL172" s="3266"/>
      <c r="AM172" s="3265"/>
      <c r="AN172" s="2335"/>
      <c r="AO172" s="3266"/>
      <c r="AP172" s="3777"/>
      <c r="AQ172" s="3778"/>
      <c r="AR172" s="3779"/>
      <c r="AS172" s="3777"/>
      <c r="AT172" s="3778"/>
      <c r="AU172" s="3779"/>
      <c r="AV172" s="3777"/>
      <c r="AW172" s="3778"/>
      <c r="AX172" s="3779"/>
      <c r="AY172" s="3784"/>
      <c r="AZ172" s="3785"/>
      <c r="BA172" s="3786"/>
      <c r="BB172" s="3784"/>
      <c r="BC172" s="3785"/>
      <c r="BD172" s="3788"/>
      <c r="BE172" s="4066"/>
      <c r="BF172" s="4067"/>
      <c r="BG172" s="3365"/>
      <c r="BH172" s="4056"/>
      <c r="BI172" s="4057"/>
      <c r="BJ172" s="4057"/>
      <c r="BK172" s="4057"/>
      <c r="BL172" s="4057"/>
      <c r="BM172" s="4057"/>
      <c r="BN172" s="4057"/>
      <c r="BO172" s="4058"/>
    </row>
    <row r="173" spans="1:69" s="40" customFormat="1" ht="12" customHeight="1" thickBot="1">
      <c r="A173" s="3407"/>
      <c r="B173" s="3566"/>
      <c r="C173" s="4084"/>
      <c r="D173" s="4085"/>
      <c r="E173" s="4086"/>
      <c r="F173" s="4091"/>
      <c r="G173" s="4092"/>
      <c r="H173" s="4093"/>
      <c r="I173" s="4094"/>
      <c r="J173" s="4095"/>
      <c r="K173" s="3570"/>
      <c r="L173" s="3571"/>
      <c r="M173" s="3571"/>
      <c r="N173" s="3571"/>
      <c r="O173" s="3572"/>
      <c r="P173" s="3573"/>
      <c r="Q173" s="3620"/>
      <c r="R173" s="3621"/>
      <c r="S173" s="3622"/>
      <c r="T173" s="3574"/>
      <c r="U173" s="3574"/>
      <c r="V173" s="3583"/>
      <c r="W173" s="3584"/>
      <c r="X173" s="3623"/>
      <c r="Y173" s="3624"/>
      <c r="Z173" s="949"/>
      <c r="AA173" s="950" t="s">
        <v>21</v>
      </c>
      <c r="AB173" s="569"/>
      <c r="AC173" s="950" t="s">
        <v>21</v>
      </c>
      <c r="AD173" s="569"/>
      <c r="AE173" s="950" t="s">
        <v>21</v>
      </c>
      <c r="AF173" s="1040"/>
      <c r="AG173" s="1041"/>
      <c r="AH173" s="1042"/>
      <c r="AI173" s="1043"/>
      <c r="AJ173" s="3620"/>
      <c r="AK173" s="3621"/>
      <c r="AL173" s="3622"/>
      <c r="AM173" s="3620"/>
      <c r="AN173" s="3621"/>
      <c r="AO173" s="3622"/>
      <c r="AP173" s="3796"/>
      <c r="AQ173" s="3797"/>
      <c r="AR173" s="3798"/>
      <c r="AS173" s="3796"/>
      <c r="AT173" s="3797"/>
      <c r="AU173" s="3798"/>
      <c r="AV173" s="3796"/>
      <c r="AW173" s="3797"/>
      <c r="AX173" s="3798"/>
      <c r="AY173" s="3792"/>
      <c r="AZ173" s="3793"/>
      <c r="BA173" s="3794"/>
      <c r="BB173" s="3792"/>
      <c r="BC173" s="3793"/>
      <c r="BD173" s="3795"/>
      <c r="BE173" s="4116"/>
      <c r="BF173" s="4117"/>
      <c r="BG173" s="3626"/>
      <c r="BH173" s="4118"/>
      <c r="BI173" s="4119"/>
      <c r="BJ173" s="4119"/>
      <c r="BK173" s="4119"/>
      <c r="BL173" s="4119"/>
      <c r="BM173" s="4119"/>
      <c r="BN173" s="4119"/>
      <c r="BO173" s="4120"/>
    </row>
    <row r="174" spans="1:69" s="40" customFormat="1" ht="6.95" customHeight="1">
      <c r="B174" s="575"/>
      <c r="C174" s="575"/>
      <c r="D174" s="575"/>
      <c r="E174" s="575"/>
      <c r="F174" s="575"/>
      <c r="G174" s="575"/>
      <c r="H174" s="575"/>
      <c r="I174" s="575"/>
      <c r="J174" s="575"/>
      <c r="K174" s="575"/>
      <c r="L174" s="575"/>
      <c r="M174" s="575"/>
      <c r="N174" s="575"/>
      <c r="O174" s="575"/>
      <c r="P174" s="575"/>
      <c r="Q174" s="575"/>
      <c r="R174" s="575"/>
      <c r="S174" s="575"/>
      <c r="T174" s="575"/>
      <c r="U174" s="575"/>
      <c r="V174" s="575"/>
      <c r="W174" s="575"/>
      <c r="X174" s="575"/>
      <c r="Y174" s="575"/>
      <c r="Z174" s="57"/>
      <c r="AA174" s="575"/>
      <c r="AB174" s="575"/>
      <c r="AC174" s="575"/>
      <c r="AD174" s="575"/>
      <c r="AE174" s="575"/>
      <c r="AF174" s="57"/>
      <c r="AG174" s="57"/>
      <c r="AH174" s="57"/>
      <c r="AI174" s="57"/>
      <c r="AJ174" s="575"/>
      <c r="AK174" s="575"/>
      <c r="AL174" s="575"/>
      <c r="AM174" s="575"/>
      <c r="AN174" s="575"/>
      <c r="AO174" s="575"/>
      <c r="AP174" s="575"/>
      <c r="AQ174" s="575"/>
      <c r="AR174" s="575"/>
      <c r="AS174" s="575"/>
      <c r="AT174" s="575"/>
      <c r="AU174" s="575"/>
      <c r="AV174" s="575"/>
      <c r="AW174" s="575"/>
      <c r="AX174" s="575"/>
      <c r="AY174" s="575"/>
      <c r="AZ174" s="575"/>
      <c r="BA174" s="575"/>
      <c r="BB174" s="575"/>
      <c r="BC174" s="575"/>
      <c r="BD174" s="575"/>
      <c r="BE174" s="456"/>
      <c r="BF174" s="456"/>
      <c r="BG174" s="456"/>
      <c r="BH174" s="57"/>
      <c r="BI174" s="57"/>
      <c r="BJ174" s="57"/>
      <c r="BK174" s="57"/>
      <c r="BL174" s="57"/>
      <c r="BM174" s="57"/>
      <c r="BN174" s="57"/>
      <c r="BO174" s="57"/>
    </row>
    <row r="175" spans="1:69" ht="15.75" customHeight="1">
      <c r="A175" s="40"/>
      <c r="B175" s="6" t="s">
        <v>1199</v>
      </c>
      <c r="C175" s="6"/>
      <c r="D175" s="6"/>
      <c r="E175" s="6"/>
      <c r="F175" s="6"/>
      <c r="G175" s="6"/>
      <c r="H175" s="6"/>
      <c r="I175" s="6"/>
      <c r="J175" s="6"/>
      <c r="K175" s="6"/>
      <c r="L175" s="6"/>
      <c r="M175" s="6"/>
      <c r="N175" s="6"/>
      <c r="O175" s="6"/>
      <c r="P175" s="6"/>
      <c r="Q175" s="956"/>
      <c r="R175" s="956"/>
      <c r="S175" s="503"/>
      <c r="T175" s="503"/>
      <c r="U175" s="155"/>
      <c r="V175" s="959"/>
      <c r="W175" s="394"/>
      <c r="X175" s="959"/>
      <c r="Y175" s="456"/>
      <c r="Z175" s="959"/>
      <c r="AA175" s="6"/>
      <c r="AB175" s="6"/>
      <c r="AC175" s="6"/>
      <c r="AD175" s="6"/>
      <c r="AE175" s="6"/>
      <c r="AF175" s="6"/>
      <c r="AG175" s="150"/>
      <c r="AH175" s="6"/>
      <c r="AI175" s="6"/>
      <c r="AJ175" s="6"/>
      <c r="AK175" s="6"/>
      <c r="AL175" s="6"/>
      <c r="AM175" s="6"/>
      <c r="AN175" s="6"/>
      <c r="AO175" s="6"/>
      <c r="AP175" s="6"/>
      <c r="AQ175" s="6"/>
      <c r="AR175" s="6"/>
      <c r="AS175" s="6"/>
      <c r="AT175" s="6"/>
      <c r="AU175" s="6"/>
      <c r="AV175" s="6"/>
      <c r="AW175" s="6"/>
      <c r="AX175" s="6"/>
      <c r="AY175" s="6"/>
      <c r="AZ175" s="6"/>
      <c r="BA175" s="6"/>
      <c r="BB175" s="150"/>
      <c r="BC175" s="6"/>
      <c r="BD175" s="6"/>
      <c r="BE175" s="6"/>
      <c r="BF175" s="961"/>
      <c r="BG175" s="4121" t="s">
        <v>1200</v>
      </c>
      <c r="BH175" s="4121"/>
      <c r="BI175" s="4121"/>
      <c r="BJ175" s="4121"/>
      <c r="BK175" s="4122"/>
      <c r="BL175" s="3597" t="s">
        <v>1201</v>
      </c>
      <c r="BM175" s="4123"/>
      <c r="BN175" s="4123"/>
      <c r="BO175" s="4127"/>
      <c r="BQ175" s="963" t="s">
        <v>581</v>
      </c>
    </row>
    <row r="176" spans="1:69" s="40" customFormat="1" ht="12" customHeight="1">
      <c r="B176" s="3714" t="s">
        <v>379</v>
      </c>
      <c r="C176" s="2495"/>
      <c r="D176" s="2495"/>
      <c r="E176" s="2496"/>
      <c r="F176" s="3602">
        <f>SUM(I152,I155,I158,I161,I164,I167,I170,I173)</f>
        <v>0</v>
      </c>
      <c r="G176" s="3603"/>
      <c r="H176" s="3603"/>
      <c r="I176" s="3603"/>
      <c r="J176" s="3604"/>
      <c r="K176" s="907"/>
      <c r="L176" s="907"/>
      <c r="M176" s="895"/>
      <c r="N176" s="897"/>
      <c r="O176" s="897"/>
      <c r="P176" s="897"/>
      <c r="Q176" s="2495"/>
      <c r="R176" s="2495"/>
      <c r="S176" s="964"/>
      <c r="T176" s="964"/>
      <c r="U176" s="964"/>
      <c r="V176" s="964"/>
      <c r="W176" s="811"/>
      <c r="X176" s="965"/>
      <c r="Y176" s="966"/>
      <c r="Z176" s="965"/>
      <c r="AA176" s="895"/>
      <c r="AB176" s="965"/>
      <c r="AC176" s="967"/>
      <c r="AD176" s="967"/>
      <c r="AE176" s="967"/>
      <c r="AF176" s="4087" t="e">
        <f>ROUND(AVERAGE($AF150:$AG173),0)</f>
        <v>#DIV/0!</v>
      </c>
      <c r="AG176" s="4088"/>
      <c r="AH176" s="4088" t="e">
        <f>ROUND(AVERAGE($AH150:$AI173),0)</f>
        <v>#DIV/0!</v>
      </c>
      <c r="AI176" s="4088"/>
      <c r="AJ176" s="3655"/>
      <c r="AK176" s="3656"/>
      <c r="AL176" s="3657"/>
      <c r="AM176" s="3655"/>
      <c r="AN176" s="3656"/>
      <c r="AO176" s="3657"/>
      <c r="AP176" s="3711"/>
      <c r="AQ176" s="3712"/>
      <c r="AR176" s="3713"/>
      <c r="AS176" s="3711"/>
      <c r="AT176" s="3712"/>
      <c r="AU176" s="3713"/>
      <c r="AV176" s="3711"/>
      <c r="AW176" s="3712"/>
      <c r="AX176" s="3713"/>
      <c r="AY176" s="3764" t="e">
        <f>ROUND(SUMIF($A150:$A173,#REF!,$AY150:$BA173)/$BG176,0)</f>
        <v>#DIV/0!</v>
      </c>
      <c r="AZ176" s="3765"/>
      <c r="BA176" s="3783"/>
      <c r="BB176" s="3614" t="e">
        <f>ROUND(SUMIF($A150:$A173,#REF!,$BB150:$BD173)/$BG176,0)</f>
        <v>#DIV/0!</v>
      </c>
      <c r="BC176" s="3609"/>
      <c r="BD176" s="4102"/>
      <c r="BE176" s="4104" t="e">
        <f>ROUND(AVERAGE(BE150,BE153,BE156,BE159,BE162,BE165,BE168,BE171),0)</f>
        <v>#DIV/0!</v>
      </c>
      <c r="BF176" s="4105"/>
      <c r="BG176" s="4106">
        <f>COUNTIF(F150:H173,BQ176)+COUNTIF(F150:H173,BQ177)+COUNTIF(F150:H173,BQ178)+COUNTIF(F150:H173,BQ179)+COUNTIF(F150:H173,BQ180)+COUNTIF(F150:H173,BQ181)</f>
        <v>0</v>
      </c>
      <c r="BH176" s="4107"/>
      <c r="BI176" s="4107"/>
      <c r="BJ176" s="4107"/>
      <c r="BK176" s="4108"/>
      <c r="BL176" s="3643" t="e">
        <f>ROUND((BE176/BE177)*100,1)</f>
        <v>#DIV/0!</v>
      </c>
      <c r="BM176" s="3644"/>
      <c r="BN176" s="3644"/>
      <c r="BO176" s="3645"/>
      <c r="BQ176" s="963" t="s">
        <v>1203</v>
      </c>
    </row>
    <row r="177" spans="1:72" s="40" customFormat="1" ht="12" customHeight="1">
      <c r="A177" s="5"/>
      <c r="B177" s="3601"/>
      <c r="C177" s="2501"/>
      <c r="D177" s="2501"/>
      <c r="E177" s="2502"/>
      <c r="F177" s="3605"/>
      <c r="G177" s="3606"/>
      <c r="H177" s="3606"/>
      <c r="I177" s="3606"/>
      <c r="J177" s="3607"/>
      <c r="K177" s="929"/>
      <c r="L177" s="929"/>
      <c r="M177" s="631"/>
      <c r="N177" s="968"/>
      <c r="O177" s="968"/>
      <c r="P177" s="968"/>
      <c r="Q177" s="2501"/>
      <c r="R177" s="2501"/>
      <c r="S177" s="969"/>
      <c r="T177" s="969"/>
      <c r="U177" s="969"/>
      <c r="V177" s="969"/>
      <c r="W177" s="932"/>
      <c r="X177" s="970"/>
      <c r="Y177" s="932"/>
      <c r="Z177" s="970"/>
      <c r="AA177" s="932"/>
      <c r="AB177" s="970"/>
      <c r="AC177" s="971"/>
      <c r="AD177" s="971"/>
      <c r="AE177" s="971"/>
      <c r="AF177" s="4089"/>
      <c r="AG177" s="4090"/>
      <c r="AH177" s="4090"/>
      <c r="AI177" s="4090"/>
      <c r="AJ177" s="3658"/>
      <c r="AK177" s="3659"/>
      <c r="AL177" s="3660"/>
      <c r="AM177" s="3658"/>
      <c r="AN177" s="3659"/>
      <c r="AO177" s="3660"/>
      <c r="AP177" s="3708"/>
      <c r="AQ177" s="3709"/>
      <c r="AR177" s="3710"/>
      <c r="AS177" s="3708"/>
      <c r="AT177" s="3709"/>
      <c r="AU177" s="3710"/>
      <c r="AV177" s="3708"/>
      <c r="AW177" s="3709"/>
      <c r="AX177" s="3710"/>
      <c r="AY177" s="3767"/>
      <c r="AZ177" s="3768"/>
      <c r="BA177" s="3787"/>
      <c r="BB177" s="3615"/>
      <c r="BC177" s="3612"/>
      <c r="BD177" s="4103"/>
      <c r="BE177" s="4114" t="e">
        <f>ROUND(AVERAGE(BE152,BE155,BE158,BE161,BE164,BE167,BE170,BE173),0)</f>
        <v>#DIV/0!</v>
      </c>
      <c r="BF177" s="4115"/>
      <c r="BG177" s="4109"/>
      <c r="BH177" s="4110"/>
      <c r="BI177" s="4110"/>
      <c r="BJ177" s="4110"/>
      <c r="BK177" s="4111"/>
      <c r="BL177" s="3646"/>
      <c r="BM177" s="3647"/>
      <c r="BN177" s="3647"/>
      <c r="BO177" s="3648"/>
      <c r="BQ177" s="40" t="s">
        <v>1204</v>
      </c>
    </row>
    <row r="178" spans="1:72" s="40" customFormat="1" ht="12" customHeight="1">
      <c r="A178" s="5"/>
      <c r="B178" s="3740" t="s">
        <v>1218</v>
      </c>
      <c r="C178" s="3741"/>
      <c r="D178" s="3741"/>
      <c r="E178" s="3741"/>
      <c r="F178" s="3744">
        <f>SUM(F40,F84,F130,F176)</f>
        <v>0</v>
      </c>
      <c r="G178" s="3603"/>
      <c r="H178" s="3603"/>
      <c r="I178" s="3603"/>
      <c r="J178" s="3604"/>
      <c r="K178" s="907"/>
      <c r="L178" s="907"/>
      <c r="M178" s="895"/>
      <c r="N178" s="3199"/>
      <c r="O178" s="3199"/>
      <c r="P178" s="3199"/>
      <c r="Q178" s="2495"/>
      <c r="R178" s="2495"/>
      <c r="S178" s="3734"/>
      <c r="T178" s="3734"/>
      <c r="U178" s="3734"/>
      <c r="V178" s="3734"/>
      <c r="W178" s="811"/>
      <c r="X178" s="965"/>
      <c r="Y178" s="966"/>
      <c r="Z178" s="965"/>
      <c r="AA178" s="3736"/>
      <c r="AB178" s="3736"/>
      <c r="AC178" s="3736"/>
      <c r="AD178" s="3736"/>
      <c r="AE178" s="3737"/>
      <c r="AF178" s="4087">
        <f>ROUND(SUMIF($A$14:$A173,#REF!,$AF$14:$AG173),0)</f>
        <v>0</v>
      </c>
      <c r="AG178" s="4088"/>
      <c r="AH178" s="4088">
        <f>ROUND(SUMIF($A$14:$A173,#REF!,$AH$14:$AI173),0)</f>
        <v>0</v>
      </c>
      <c r="AI178" s="4088"/>
      <c r="AJ178" s="3655"/>
      <c r="AK178" s="3656"/>
      <c r="AL178" s="3657"/>
      <c r="AM178" s="3655"/>
      <c r="AN178" s="3656"/>
      <c r="AO178" s="3657"/>
      <c r="AP178" s="3711"/>
      <c r="AQ178" s="3712"/>
      <c r="AR178" s="3713"/>
      <c r="AS178" s="3711"/>
      <c r="AT178" s="3712"/>
      <c r="AU178" s="3713"/>
      <c r="AV178" s="3711"/>
      <c r="AW178" s="3712"/>
      <c r="AX178" s="3713"/>
      <c r="AY178" s="3764">
        <f>ROUND(SUMIF($A$14:$A173,#REF!,$AY$14:$BA173),0)</f>
        <v>0</v>
      </c>
      <c r="AZ178" s="3765"/>
      <c r="BA178" s="3783"/>
      <c r="BB178" s="3614">
        <f>ROUND(SUMIF($A$14:$A173,#REF!,$BB$14:$BD173),0)</f>
        <v>0</v>
      </c>
      <c r="BC178" s="3609"/>
      <c r="BD178" s="4102"/>
      <c r="BE178" s="4104" t="e">
        <f>ROUND(AVERAGE(BE60,BE63,BE66,BE69,BE72,BE75,BE78,BE81,BE104,BE107,BE110,BE113,BE116,BE119,BE122,BE125,BE150,BE153,BE156,BE159,BE162,BE165,BE168,BE171),0)</f>
        <v>#DIV/0!</v>
      </c>
      <c r="BF178" s="4105"/>
      <c r="BG178" s="4106">
        <f>SUM(BG132,BG176)</f>
        <v>0</v>
      </c>
      <c r="BH178" s="4107"/>
      <c r="BI178" s="4107"/>
      <c r="BJ178" s="4107"/>
      <c r="BK178" s="4108"/>
      <c r="BL178" s="3643" t="e">
        <f>ROUND((BE178/BE179)*100,1)</f>
        <v>#DIV/0!</v>
      </c>
      <c r="BM178" s="3644"/>
      <c r="BN178" s="3644"/>
      <c r="BO178" s="3645"/>
      <c r="BQ178" s="40" t="s">
        <v>1208</v>
      </c>
    </row>
    <row r="179" spans="1:72" s="40" customFormat="1" ht="12" customHeight="1">
      <c r="A179" s="5"/>
      <c r="B179" s="3742"/>
      <c r="C179" s="3743"/>
      <c r="D179" s="3743"/>
      <c r="E179" s="3743"/>
      <c r="F179" s="3745"/>
      <c r="G179" s="3606"/>
      <c r="H179" s="3606"/>
      <c r="I179" s="3606"/>
      <c r="J179" s="3607"/>
      <c r="K179" s="929"/>
      <c r="L179" s="929"/>
      <c r="M179" s="578"/>
      <c r="N179" s="2399"/>
      <c r="O179" s="2399"/>
      <c r="P179" s="2399"/>
      <c r="Q179" s="2501"/>
      <c r="R179" s="2501"/>
      <c r="S179" s="3735"/>
      <c r="T179" s="3735"/>
      <c r="U179" s="3735"/>
      <c r="V179" s="3735"/>
      <c r="W179" s="932"/>
      <c r="X179" s="970"/>
      <c r="Y179" s="932"/>
      <c r="Z179" s="970"/>
      <c r="AA179" s="3738"/>
      <c r="AB179" s="3738"/>
      <c r="AC179" s="3738"/>
      <c r="AD179" s="3738"/>
      <c r="AE179" s="3739"/>
      <c r="AF179" s="4089"/>
      <c r="AG179" s="4090"/>
      <c r="AH179" s="4090"/>
      <c r="AI179" s="4090"/>
      <c r="AJ179" s="3658"/>
      <c r="AK179" s="3659"/>
      <c r="AL179" s="3660"/>
      <c r="AM179" s="3658"/>
      <c r="AN179" s="3659"/>
      <c r="AO179" s="3660"/>
      <c r="AP179" s="3708"/>
      <c r="AQ179" s="3709"/>
      <c r="AR179" s="3710"/>
      <c r="AS179" s="3708"/>
      <c r="AT179" s="3709"/>
      <c r="AU179" s="3710"/>
      <c r="AV179" s="3708"/>
      <c r="AW179" s="3709"/>
      <c r="AX179" s="3710"/>
      <c r="AY179" s="3767"/>
      <c r="AZ179" s="3768"/>
      <c r="BA179" s="3787"/>
      <c r="BB179" s="3615"/>
      <c r="BC179" s="3612"/>
      <c r="BD179" s="4103"/>
      <c r="BE179" s="4114" t="e">
        <f>ROUND(AVERAGE(BE62,BE65,BE68,BE71,BE74,BE77,BE80,BE83,BE106,BE109,BE112,BE115,BE118,BE121,BE124,BE127,BE152,BE155,BE158,BE161,BE164,BE167,BE170,BE173),0)</f>
        <v>#DIV/0!</v>
      </c>
      <c r="BF179" s="4115"/>
      <c r="BG179" s="4109"/>
      <c r="BH179" s="4110"/>
      <c r="BI179" s="4110"/>
      <c r="BJ179" s="4110"/>
      <c r="BK179" s="4111"/>
      <c r="BL179" s="3646"/>
      <c r="BM179" s="3647"/>
      <c r="BN179" s="3647"/>
      <c r="BO179" s="3648"/>
      <c r="BQ179" s="40" t="s">
        <v>35</v>
      </c>
    </row>
    <row r="180" spans="1:72" s="40" customFormat="1" ht="12" customHeight="1">
      <c r="B180" s="40" t="s">
        <v>1205</v>
      </c>
      <c r="F180" s="361"/>
      <c r="G180" s="972" t="s">
        <v>1206</v>
      </c>
      <c r="H180" s="135" t="s">
        <v>1207</v>
      </c>
      <c r="I180" s="135"/>
      <c r="J180" s="135"/>
      <c r="K180" s="135"/>
      <c r="L180" s="135"/>
      <c r="M180" s="135"/>
      <c r="N180" s="135"/>
      <c r="O180" s="135"/>
      <c r="P180" s="135"/>
      <c r="Q180" s="135"/>
      <c r="R180" s="135"/>
      <c r="S180" s="135"/>
      <c r="T180" s="135"/>
      <c r="U180" s="135"/>
      <c r="V180" s="135"/>
      <c r="W180" s="135"/>
      <c r="X180" s="135"/>
      <c r="Y180" s="135"/>
      <c r="Z180" s="135"/>
      <c r="AA180" s="135"/>
      <c r="AB180" s="135"/>
      <c r="AC180" s="135"/>
      <c r="AD180" s="135"/>
      <c r="AE180" s="135"/>
      <c r="AF180" s="135"/>
      <c r="AG180" s="135"/>
      <c r="AH180" s="135"/>
      <c r="AI180" s="135"/>
      <c r="AJ180" s="135"/>
      <c r="AK180" s="135"/>
      <c r="AL180" s="135"/>
      <c r="AM180" s="135"/>
      <c r="AN180" s="135"/>
      <c r="AO180" s="135"/>
      <c r="AP180" s="135"/>
      <c r="AQ180" s="135"/>
      <c r="AR180" s="135"/>
      <c r="AS180" s="135"/>
      <c r="AT180" s="135"/>
      <c r="AU180" s="135"/>
      <c r="AV180" s="135"/>
      <c r="AW180" s="135"/>
      <c r="AX180" s="135"/>
      <c r="AY180" s="135"/>
      <c r="AZ180" s="135"/>
      <c r="BA180" s="135"/>
      <c r="BB180" s="135"/>
      <c r="BC180" s="135"/>
      <c r="BD180" s="194"/>
      <c r="BE180" s="194"/>
      <c r="BF180" s="194"/>
      <c r="BG180" s="455"/>
      <c r="BH180" s="194"/>
      <c r="BI180" s="194"/>
      <c r="BJ180" s="194"/>
      <c r="BK180" s="194"/>
      <c r="BL180" s="194"/>
      <c r="BM180" s="194"/>
      <c r="BN180" s="194"/>
      <c r="BO180" s="194"/>
      <c r="BQ180" s="40" t="s">
        <v>1211</v>
      </c>
    </row>
    <row r="181" spans="1:72" s="40" customFormat="1" ht="12" customHeight="1">
      <c r="F181" s="361"/>
      <c r="G181" s="972" t="s">
        <v>1238</v>
      </c>
      <c r="H181" s="135" t="s">
        <v>1367</v>
      </c>
      <c r="I181" s="135"/>
      <c r="J181" s="135"/>
      <c r="K181" s="135"/>
      <c r="L181" s="135"/>
      <c r="M181" s="135"/>
      <c r="N181" s="135"/>
      <c r="O181" s="135"/>
      <c r="P181" s="135"/>
      <c r="Q181" s="135"/>
      <c r="R181" s="135"/>
      <c r="S181" s="135"/>
      <c r="T181" s="135"/>
      <c r="U181" s="135"/>
      <c r="V181" s="135"/>
      <c r="W181" s="135"/>
      <c r="X181" s="135"/>
      <c r="Y181" s="135"/>
      <c r="Z181" s="135"/>
      <c r="AA181" s="135"/>
      <c r="AB181" s="135"/>
      <c r="AC181" s="135"/>
      <c r="AD181" s="135"/>
      <c r="AE181" s="135"/>
      <c r="AF181" s="135"/>
      <c r="AG181" s="135"/>
      <c r="AH181" s="135"/>
      <c r="AI181" s="135"/>
      <c r="AJ181" s="135"/>
      <c r="AK181" s="135"/>
      <c r="AL181" s="135"/>
      <c r="AM181" s="135"/>
      <c r="AN181" s="135"/>
      <c r="AO181" s="135"/>
      <c r="AP181" s="135"/>
      <c r="AQ181" s="135"/>
      <c r="AR181" s="135"/>
      <c r="AS181" s="135"/>
      <c r="AT181" s="135"/>
      <c r="AU181" s="135"/>
      <c r="AV181" s="135"/>
      <c r="AW181" s="135"/>
      <c r="AX181" s="135"/>
      <c r="AY181" s="135"/>
      <c r="AZ181" s="135"/>
      <c r="BA181" s="135"/>
      <c r="BB181" s="135"/>
      <c r="BC181" s="135"/>
      <c r="BD181" s="194"/>
      <c r="BE181" s="194"/>
      <c r="BF181" s="194"/>
      <c r="BG181" s="455"/>
      <c r="BH181" s="194"/>
      <c r="BI181" s="194"/>
      <c r="BJ181" s="194"/>
      <c r="BK181" s="194"/>
      <c r="BL181" s="194"/>
      <c r="BM181" s="194"/>
      <c r="BN181" s="194"/>
      <c r="BO181" s="194"/>
      <c r="BQ181" s="40" t="s">
        <v>1214</v>
      </c>
    </row>
    <row r="182" spans="1:72" s="40" customFormat="1" ht="12" customHeight="1">
      <c r="G182" s="972" t="s">
        <v>1252</v>
      </c>
      <c r="H182" s="2016" t="s">
        <v>1210</v>
      </c>
      <c r="I182" s="2016"/>
      <c r="J182" s="2016"/>
      <c r="K182" s="2016"/>
      <c r="L182" s="2016"/>
      <c r="M182" s="2016"/>
      <c r="N182" s="2016"/>
      <c r="O182" s="2016"/>
      <c r="P182" s="2016"/>
      <c r="Q182" s="2016"/>
      <c r="R182" s="2016"/>
      <c r="S182" s="2016"/>
      <c r="T182" s="2016"/>
      <c r="U182" s="2016"/>
      <c r="V182" s="2016"/>
      <c r="W182" s="2016"/>
      <c r="X182" s="2016"/>
      <c r="Y182" s="2016"/>
      <c r="Z182" s="2016"/>
      <c r="AA182" s="2016"/>
      <c r="AB182" s="2016"/>
      <c r="AC182" s="2016"/>
      <c r="AD182" s="2016"/>
      <c r="AE182" s="2016"/>
      <c r="AF182" s="2016"/>
      <c r="AG182" s="2016"/>
      <c r="AH182" s="2016"/>
      <c r="AI182" s="2016"/>
      <c r="AJ182" s="2016"/>
      <c r="AK182" s="2016"/>
      <c r="AL182" s="2016"/>
      <c r="AM182" s="2016"/>
      <c r="AN182" s="2016"/>
      <c r="AO182" s="2016"/>
      <c r="AP182" s="2016"/>
      <c r="AQ182" s="2016"/>
      <c r="AR182" s="2016"/>
      <c r="AS182" s="2016"/>
      <c r="AT182" s="2016"/>
      <c r="AU182" s="2016"/>
      <c r="AV182" s="2016"/>
      <c r="AW182" s="2016"/>
      <c r="AX182" s="2016"/>
      <c r="AY182" s="2016"/>
      <c r="AZ182" s="2016"/>
      <c r="BA182" s="2016"/>
      <c r="BB182" s="2016"/>
      <c r="BC182" s="2016"/>
      <c r="BD182" s="2016"/>
      <c r="BE182" s="2016"/>
      <c r="BF182" s="2016"/>
      <c r="BG182" s="2016"/>
      <c r="BH182" s="2016"/>
      <c r="BI182" s="2016"/>
      <c r="BJ182" s="2016"/>
      <c r="BK182" s="2016"/>
      <c r="BL182" s="2016"/>
      <c r="BM182" s="2016"/>
      <c r="BN182" s="2016"/>
      <c r="BO182" s="2016"/>
    </row>
    <row r="183" spans="1:72" s="40" customFormat="1" ht="12" customHeight="1">
      <c r="G183" s="972"/>
      <c r="H183" s="2016"/>
      <c r="I183" s="2016"/>
      <c r="J183" s="2016"/>
      <c r="K183" s="2016"/>
      <c r="L183" s="2016"/>
      <c r="M183" s="2016"/>
      <c r="N183" s="2016"/>
      <c r="O183" s="2016"/>
      <c r="P183" s="2016"/>
      <c r="Q183" s="2016"/>
      <c r="R183" s="2016"/>
      <c r="S183" s="2016"/>
      <c r="T183" s="2016"/>
      <c r="U183" s="2016"/>
      <c r="V183" s="2016"/>
      <c r="W183" s="2016"/>
      <c r="X183" s="2016"/>
      <c r="Y183" s="2016"/>
      <c r="Z183" s="2016"/>
      <c r="AA183" s="2016"/>
      <c r="AB183" s="2016"/>
      <c r="AC183" s="2016"/>
      <c r="AD183" s="2016"/>
      <c r="AE183" s="2016"/>
      <c r="AF183" s="2016"/>
      <c r="AG183" s="2016"/>
      <c r="AH183" s="2016"/>
      <c r="AI183" s="2016"/>
      <c r="AJ183" s="2016"/>
      <c r="AK183" s="2016"/>
      <c r="AL183" s="2016"/>
      <c r="AM183" s="2016"/>
      <c r="AN183" s="2016"/>
      <c r="AO183" s="2016"/>
      <c r="AP183" s="2016"/>
      <c r="AQ183" s="2016"/>
      <c r="AR183" s="2016"/>
      <c r="AS183" s="2016"/>
      <c r="AT183" s="2016"/>
      <c r="AU183" s="2016"/>
      <c r="AV183" s="2016"/>
      <c r="AW183" s="2016"/>
      <c r="AX183" s="2016"/>
      <c r="AY183" s="2016"/>
      <c r="AZ183" s="2016"/>
      <c r="BA183" s="2016"/>
      <c r="BB183" s="2016"/>
      <c r="BC183" s="2016"/>
      <c r="BD183" s="2016"/>
      <c r="BE183" s="2016"/>
      <c r="BF183" s="2016"/>
      <c r="BG183" s="2016"/>
      <c r="BH183" s="2016"/>
      <c r="BI183" s="2016"/>
      <c r="BJ183" s="2016"/>
      <c r="BK183" s="2016"/>
      <c r="BL183" s="2016"/>
      <c r="BM183" s="2016"/>
      <c r="BN183" s="2016"/>
      <c r="BO183" s="2016"/>
    </row>
    <row r="184" spans="1:72" s="40" customFormat="1" ht="12" customHeight="1">
      <c r="G184" s="972" t="s">
        <v>1253</v>
      </c>
      <c r="H184" s="2016" t="s">
        <v>1254</v>
      </c>
      <c r="I184" s="2016"/>
      <c r="J184" s="2016"/>
      <c r="K184" s="2016"/>
      <c r="L184" s="2016"/>
      <c r="M184" s="2016"/>
      <c r="N184" s="2016"/>
      <c r="O184" s="2016"/>
      <c r="P184" s="2016"/>
      <c r="Q184" s="2016"/>
      <c r="R184" s="2016"/>
      <c r="S184" s="2016"/>
      <c r="T184" s="2016"/>
      <c r="U184" s="2016"/>
      <c r="V184" s="2016"/>
      <c r="W184" s="2016"/>
      <c r="X184" s="2016"/>
      <c r="Y184" s="2016"/>
      <c r="Z184" s="2016"/>
      <c r="AA184" s="2016"/>
      <c r="AB184" s="2016"/>
      <c r="AC184" s="2016"/>
      <c r="AD184" s="2016"/>
      <c r="AE184" s="2016"/>
      <c r="AF184" s="2016"/>
      <c r="AG184" s="2016"/>
      <c r="AH184" s="2016"/>
      <c r="AI184" s="2016"/>
      <c r="AJ184" s="2016"/>
      <c r="AK184" s="2016"/>
      <c r="AL184" s="2016"/>
      <c r="AM184" s="2016"/>
      <c r="AN184" s="2016"/>
      <c r="AO184" s="2016"/>
      <c r="AP184" s="2016"/>
      <c r="AQ184" s="2016"/>
      <c r="AR184" s="2016"/>
      <c r="AS184" s="2016"/>
      <c r="AT184" s="2016"/>
      <c r="AU184" s="2016"/>
      <c r="AV184" s="2016"/>
      <c r="AW184" s="2016"/>
      <c r="AX184" s="2016"/>
      <c r="AY184" s="2016"/>
      <c r="AZ184" s="2016"/>
      <c r="BA184" s="2016"/>
      <c r="BB184" s="2016"/>
      <c r="BC184" s="2016"/>
      <c r="BD184" s="2016"/>
      <c r="BE184" s="2016"/>
      <c r="BF184" s="2016"/>
      <c r="BG184" s="2016"/>
      <c r="BH184" s="2016"/>
      <c r="BI184" s="2016"/>
      <c r="BJ184" s="2016"/>
      <c r="BK184" s="2016"/>
      <c r="BL184" s="2016"/>
      <c r="BM184" s="2016"/>
      <c r="BN184" s="2016"/>
      <c r="BO184" s="2016"/>
      <c r="BQ184" s="38"/>
      <c r="BR184" s="38"/>
      <c r="BS184" s="38"/>
      <c r="BT184" s="38"/>
    </row>
    <row r="185" spans="1:72" s="38" customFormat="1" ht="14.1" customHeight="1">
      <c r="B185" s="36"/>
      <c r="C185" s="36"/>
      <c r="D185" s="36"/>
      <c r="E185" s="36"/>
      <c r="F185" s="36"/>
      <c r="G185" s="972" t="s">
        <v>1255</v>
      </c>
      <c r="H185" s="3632" t="s">
        <v>1423</v>
      </c>
      <c r="I185" s="3632"/>
      <c r="J185" s="3632"/>
      <c r="K185" s="3632"/>
      <c r="L185" s="3632"/>
      <c r="M185" s="3632"/>
      <c r="N185" s="3632"/>
      <c r="O185" s="3632"/>
      <c r="P185" s="3632"/>
      <c r="Q185" s="3632"/>
      <c r="R185" s="3632"/>
      <c r="S185" s="3632"/>
      <c r="T185" s="3632"/>
      <c r="U185" s="3632"/>
      <c r="V185" s="3632"/>
      <c r="W185" s="3632"/>
      <c r="X185" s="3632"/>
      <c r="Y185" s="3632"/>
      <c r="Z185" s="3632"/>
      <c r="AA185" s="3632"/>
      <c r="AB185" s="3632"/>
      <c r="AC185" s="3632"/>
      <c r="AD185" s="3632"/>
      <c r="AE185" s="3632"/>
      <c r="AF185" s="3632"/>
      <c r="AG185" s="3632"/>
      <c r="AH185" s="3632"/>
      <c r="AI185" s="3632"/>
      <c r="AJ185" s="3632"/>
      <c r="AK185" s="3632"/>
      <c r="AL185" s="3632"/>
      <c r="AM185" s="3632"/>
      <c r="AN185" s="3632"/>
      <c r="AO185" s="3632"/>
      <c r="AP185" s="3632"/>
      <c r="AQ185" s="3632"/>
      <c r="AR185" s="3632"/>
      <c r="AS185" s="3632"/>
      <c r="AT185" s="3632"/>
      <c r="AU185" s="3632"/>
      <c r="AV185" s="3632"/>
      <c r="AW185" s="3632"/>
      <c r="AX185" s="3632"/>
      <c r="AY185" s="3632"/>
      <c r="AZ185" s="3632"/>
      <c r="BA185" s="3632"/>
      <c r="BB185" s="3632"/>
      <c r="BC185" s="3632"/>
      <c r="BD185" s="3632"/>
      <c r="BE185" s="3632"/>
      <c r="BF185" s="3632"/>
      <c r="BG185" s="3632"/>
      <c r="BH185" s="3632"/>
      <c r="BI185" s="3632"/>
      <c r="BJ185" s="3632"/>
      <c r="BK185" s="3632"/>
      <c r="BL185" s="3632"/>
      <c r="BM185" s="3632"/>
      <c r="BN185" s="3632"/>
      <c r="BO185" s="3632"/>
      <c r="BP185" s="3632"/>
      <c r="BQ185" s="3632"/>
      <c r="BR185" s="3632"/>
      <c r="BS185" s="3632"/>
      <c r="BT185" s="3632"/>
    </row>
  </sheetData>
  <mergeCells count="1914">
    <mergeCell ref="H93:BT93"/>
    <mergeCell ref="BG178:BK179"/>
    <mergeCell ref="BL178:BO179"/>
    <mergeCell ref="N179:P179"/>
    <mergeCell ref="AP179:AR179"/>
    <mergeCell ref="AS179:AU179"/>
    <mergeCell ref="AV179:AX179"/>
    <mergeCell ref="BE179:BF179"/>
    <mergeCell ref="AP178:AR178"/>
    <mergeCell ref="AS178:AU178"/>
    <mergeCell ref="AV178:AX178"/>
    <mergeCell ref="AY178:BA179"/>
    <mergeCell ref="BB178:BD179"/>
    <mergeCell ref="BE178:BF178"/>
    <mergeCell ref="U178:V179"/>
    <mergeCell ref="AA178:AE179"/>
    <mergeCell ref="AF178:AG179"/>
    <mergeCell ref="AH178:AI179"/>
    <mergeCell ref="AS173:AU173"/>
    <mergeCell ref="AV173:AX173"/>
    <mergeCell ref="AA171:AA172"/>
    <mergeCell ref="BH171:BO171"/>
    <mergeCell ref="AB171:AB172"/>
    <mergeCell ref="AJ172:AL172"/>
    <mergeCell ref="AM172:AO172"/>
    <mergeCell ref="AP172:AR172"/>
    <mergeCell ref="AS172:AU172"/>
    <mergeCell ref="AV172:AX172"/>
    <mergeCell ref="BH172:BO172"/>
    <mergeCell ref="AP173:AR173"/>
    <mergeCell ref="AM171:AO171"/>
    <mergeCell ref="AP171:AR171"/>
    <mergeCell ref="BL176:BO177"/>
    <mergeCell ref="AP177:AR177"/>
    <mergeCell ref="AS177:AU177"/>
    <mergeCell ref="AV177:AX177"/>
    <mergeCell ref="BE177:BF177"/>
    <mergeCell ref="AJ176:AL177"/>
    <mergeCell ref="AM176:AO177"/>
    <mergeCell ref="B176:E177"/>
    <mergeCell ref="AJ171:AL171"/>
    <mergeCell ref="U171:U173"/>
    <mergeCell ref="V171:W173"/>
    <mergeCell ref="X171:Y172"/>
    <mergeCell ref="Z171:Z172"/>
    <mergeCell ref="H182:BO183"/>
    <mergeCell ref="H184:BO184"/>
    <mergeCell ref="H185:BT185"/>
    <mergeCell ref="H139:BT139"/>
    <mergeCell ref="AJ178:AL179"/>
    <mergeCell ref="AM178:AO179"/>
    <mergeCell ref="BE173:BF173"/>
    <mergeCell ref="BH173:BO173"/>
    <mergeCell ref="BG175:BK175"/>
    <mergeCell ref="BL175:BO175"/>
    <mergeCell ref="F173:H173"/>
    <mergeCell ref="I173:J173"/>
    <mergeCell ref="Q173:S173"/>
    <mergeCell ref="X173:Y173"/>
    <mergeCell ref="AP176:AR176"/>
    <mergeCell ref="AS176:AU176"/>
    <mergeCell ref="AV176:AX176"/>
    <mergeCell ref="AY176:BA177"/>
    <mergeCell ref="F176:J177"/>
    <mergeCell ref="BG171:BG173"/>
    <mergeCell ref="U168:U170"/>
    <mergeCell ref="V168:W170"/>
    <mergeCell ref="X168:Y169"/>
    <mergeCell ref="Z168:Z169"/>
    <mergeCell ref="AA168:AA169"/>
    <mergeCell ref="AB168:AB169"/>
    <mergeCell ref="AS171:AU171"/>
    <mergeCell ref="AV171:AX171"/>
    <mergeCell ref="AY171:BA173"/>
    <mergeCell ref="BB171:BD173"/>
    <mergeCell ref="AF171:AG172"/>
    <mergeCell ref="B178:E179"/>
    <mergeCell ref="F178:J179"/>
    <mergeCell ref="N178:P178"/>
    <mergeCell ref="Q178:Q179"/>
    <mergeCell ref="R178:R179"/>
    <mergeCell ref="S178:T179"/>
    <mergeCell ref="BB176:BD177"/>
    <mergeCell ref="BE176:BF176"/>
    <mergeCell ref="BG176:BK177"/>
    <mergeCell ref="Q176:Q177"/>
    <mergeCell ref="R176:R177"/>
    <mergeCell ref="AF176:AG177"/>
    <mergeCell ref="AH176:AI177"/>
    <mergeCell ref="AC171:AC172"/>
    <mergeCell ref="AD171:AD172"/>
    <mergeCell ref="AE171:AE172"/>
    <mergeCell ref="AH171:AI172"/>
    <mergeCell ref="A171:A173"/>
    <mergeCell ref="B171:B173"/>
    <mergeCell ref="C171:E173"/>
    <mergeCell ref="F171:J172"/>
    <mergeCell ref="K171:O173"/>
    <mergeCell ref="P171:P173"/>
    <mergeCell ref="Q171:S172"/>
    <mergeCell ref="T171:T173"/>
    <mergeCell ref="F170:H170"/>
    <mergeCell ref="I170:J170"/>
    <mergeCell ref="Q170:S170"/>
    <mergeCell ref="X170:Y170"/>
    <mergeCell ref="AJ170:AL170"/>
    <mergeCell ref="AM170:AO170"/>
    <mergeCell ref="AJ173:AL173"/>
    <mergeCell ref="AM173:AO173"/>
    <mergeCell ref="BE171:BF172"/>
    <mergeCell ref="BE167:BF167"/>
    <mergeCell ref="BH167:BO167"/>
    <mergeCell ref="A168:A170"/>
    <mergeCell ref="B168:B170"/>
    <mergeCell ref="C168:E170"/>
    <mergeCell ref="F168:J169"/>
    <mergeCell ref="K168:O170"/>
    <mergeCell ref="P168:P170"/>
    <mergeCell ref="Q168:S169"/>
    <mergeCell ref="T168:T170"/>
    <mergeCell ref="F167:H167"/>
    <mergeCell ref="I167:J167"/>
    <mergeCell ref="Q167:S167"/>
    <mergeCell ref="X167:Y167"/>
    <mergeCell ref="AJ167:AL167"/>
    <mergeCell ref="AM167:AO167"/>
    <mergeCell ref="BE168:BF169"/>
    <mergeCell ref="BG168:BG170"/>
    <mergeCell ref="BH168:BO168"/>
    <mergeCell ref="AJ169:AL169"/>
    <mergeCell ref="AM169:AO169"/>
    <mergeCell ref="AP169:AR169"/>
    <mergeCell ref="AS169:AU169"/>
    <mergeCell ref="AV169:AX169"/>
    <mergeCell ref="BH169:BO169"/>
    <mergeCell ref="AP170:AR170"/>
    <mergeCell ref="BE170:BF170"/>
    <mergeCell ref="BH170:BO170"/>
    <mergeCell ref="AM166:AO166"/>
    <mergeCell ref="AP166:AR166"/>
    <mergeCell ref="AS166:AU166"/>
    <mergeCell ref="AV166:AX166"/>
    <mergeCell ref="BH166:BO166"/>
    <mergeCell ref="AP167:AR167"/>
    <mergeCell ref="AM165:AO165"/>
    <mergeCell ref="AP165:AR165"/>
    <mergeCell ref="AS165:AU165"/>
    <mergeCell ref="AV165:AX165"/>
    <mergeCell ref="AY165:BA167"/>
    <mergeCell ref="BB165:BD167"/>
    <mergeCell ref="AS167:AU167"/>
    <mergeCell ref="AV167:AX167"/>
    <mergeCell ref="AC168:AC169"/>
    <mergeCell ref="AD168:AD169"/>
    <mergeCell ref="AE168:AE169"/>
    <mergeCell ref="AF168:AG169"/>
    <mergeCell ref="AH168:AI169"/>
    <mergeCell ref="AJ168:AL168"/>
    <mergeCell ref="AM168:AO168"/>
    <mergeCell ref="AP168:AR168"/>
    <mergeCell ref="AS168:AU168"/>
    <mergeCell ref="AV168:AX168"/>
    <mergeCell ref="AY168:BA170"/>
    <mergeCell ref="BB168:BD170"/>
    <mergeCell ref="AS170:AU170"/>
    <mergeCell ref="AV170:AX170"/>
    <mergeCell ref="AC165:AC166"/>
    <mergeCell ref="AD165:AD166"/>
    <mergeCell ref="AE165:AE166"/>
    <mergeCell ref="AF165:AG166"/>
    <mergeCell ref="AH165:AI166"/>
    <mergeCell ref="AJ165:AL165"/>
    <mergeCell ref="U165:U167"/>
    <mergeCell ref="V165:W167"/>
    <mergeCell ref="X165:Y166"/>
    <mergeCell ref="Z165:Z166"/>
    <mergeCell ref="AA165:AA166"/>
    <mergeCell ref="AB165:AB166"/>
    <mergeCell ref="BE164:BF164"/>
    <mergeCell ref="BH164:BO164"/>
    <mergeCell ref="A165:A167"/>
    <mergeCell ref="B165:B167"/>
    <mergeCell ref="C165:E167"/>
    <mergeCell ref="F165:J166"/>
    <mergeCell ref="K165:O167"/>
    <mergeCell ref="P165:P167"/>
    <mergeCell ref="Q165:S166"/>
    <mergeCell ref="T165:T167"/>
    <mergeCell ref="F164:H164"/>
    <mergeCell ref="I164:J164"/>
    <mergeCell ref="Q164:S164"/>
    <mergeCell ref="X164:Y164"/>
    <mergeCell ref="AJ164:AL164"/>
    <mergeCell ref="AM164:AO164"/>
    <mergeCell ref="BE165:BF166"/>
    <mergeCell ref="BG165:BG167"/>
    <mergeCell ref="BH165:BO165"/>
    <mergeCell ref="AJ166:AL166"/>
    <mergeCell ref="U162:U164"/>
    <mergeCell ref="V162:W164"/>
    <mergeCell ref="X162:Y163"/>
    <mergeCell ref="Z162:Z163"/>
    <mergeCell ref="AA162:AA163"/>
    <mergeCell ref="AB162:AB163"/>
    <mergeCell ref="BE161:BF161"/>
    <mergeCell ref="BH161:BO161"/>
    <mergeCell ref="A162:A164"/>
    <mergeCell ref="B162:B164"/>
    <mergeCell ref="C162:E164"/>
    <mergeCell ref="F162:J163"/>
    <mergeCell ref="K162:O164"/>
    <mergeCell ref="P162:P164"/>
    <mergeCell ref="Q162:S163"/>
    <mergeCell ref="T162:T164"/>
    <mergeCell ref="F161:H161"/>
    <mergeCell ref="I161:J161"/>
    <mergeCell ref="Q161:S161"/>
    <mergeCell ref="X161:Y161"/>
    <mergeCell ref="AJ161:AL161"/>
    <mergeCell ref="AM161:AO161"/>
    <mergeCell ref="BE162:BF163"/>
    <mergeCell ref="BG162:BG164"/>
    <mergeCell ref="BH162:BO162"/>
    <mergeCell ref="AJ163:AL163"/>
    <mergeCell ref="AM163:AO163"/>
    <mergeCell ref="AP163:AR163"/>
    <mergeCell ref="AS163:AU163"/>
    <mergeCell ref="AV163:AX163"/>
    <mergeCell ref="BH163:BO163"/>
    <mergeCell ref="AP164:AR164"/>
    <mergeCell ref="U159:U161"/>
    <mergeCell ref="V159:W161"/>
    <mergeCell ref="X159:Y160"/>
    <mergeCell ref="Z159:Z160"/>
    <mergeCell ref="BH160:BO160"/>
    <mergeCell ref="AP161:AR161"/>
    <mergeCell ref="AM159:AO159"/>
    <mergeCell ref="AP159:AR159"/>
    <mergeCell ref="AS159:AU159"/>
    <mergeCell ref="AV159:AX159"/>
    <mergeCell ref="AY159:BA161"/>
    <mergeCell ref="BB159:BD161"/>
    <mergeCell ref="AS161:AU161"/>
    <mergeCell ref="AV161:AX161"/>
    <mergeCell ref="AC162:AC163"/>
    <mergeCell ref="AD162:AD163"/>
    <mergeCell ref="AE162:AE163"/>
    <mergeCell ref="AF162:AG163"/>
    <mergeCell ref="AH162:AI163"/>
    <mergeCell ref="AJ162:AL162"/>
    <mergeCell ref="AM162:AO162"/>
    <mergeCell ref="AP162:AR162"/>
    <mergeCell ref="AS162:AU162"/>
    <mergeCell ref="AV162:AX162"/>
    <mergeCell ref="AY162:BA164"/>
    <mergeCell ref="BB162:BD164"/>
    <mergeCell ref="AS164:AU164"/>
    <mergeCell ref="AV164:AX164"/>
    <mergeCell ref="AC159:AC160"/>
    <mergeCell ref="AD159:AD160"/>
    <mergeCell ref="AE159:AE160"/>
    <mergeCell ref="AF159:AG160"/>
    <mergeCell ref="AH159:AI160"/>
    <mergeCell ref="AJ159:AL159"/>
    <mergeCell ref="AA159:AA160"/>
    <mergeCell ref="AB159:AB160"/>
    <mergeCell ref="BE158:BF158"/>
    <mergeCell ref="BH158:BO158"/>
    <mergeCell ref="A159:A161"/>
    <mergeCell ref="B159:B161"/>
    <mergeCell ref="C159:E161"/>
    <mergeCell ref="F159:J160"/>
    <mergeCell ref="K159:O161"/>
    <mergeCell ref="P159:P161"/>
    <mergeCell ref="Q159:S160"/>
    <mergeCell ref="T159:T161"/>
    <mergeCell ref="F158:H158"/>
    <mergeCell ref="I158:J158"/>
    <mergeCell ref="Q158:S158"/>
    <mergeCell ref="X158:Y158"/>
    <mergeCell ref="AJ158:AL158"/>
    <mergeCell ref="AM158:AO158"/>
    <mergeCell ref="BE159:BF160"/>
    <mergeCell ref="BG159:BG161"/>
    <mergeCell ref="BH159:BO159"/>
    <mergeCell ref="AJ160:AL160"/>
    <mergeCell ref="AM160:AO160"/>
    <mergeCell ref="AP160:AR160"/>
    <mergeCell ref="AS160:AU160"/>
    <mergeCell ref="AV160:AX160"/>
    <mergeCell ref="A156:A158"/>
    <mergeCell ref="B156:B158"/>
    <mergeCell ref="C156:E158"/>
    <mergeCell ref="F156:J157"/>
    <mergeCell ref="K156:O158"/>
    <mergeCell ref="P156:P158"/>
    <mergeCell ref="Q156:S157"/>
    <mergeCell ref="T156:T158"/>
    <mergeCell ref="F155:H155"/>
    <mergeCell ref="I155:J155"/>
    <mergeCell ref="Q155:S155"/>
    <mergeCell ref="X155:Y155"/>
    <mergeCell ref="AJ155:AL155"/>
    <mergeCell ref="AM155:AO155"/>
    <mergeCell ref="BE156:BF157"/>
    <mergeCell ref="BG156:BG158"/>
    <mergeCell ref="BH156:BO156"/>
    <mergeCell ref="AJ157:AL157"/>
    <mergeCell ref="AM157:AO157"/>
    <mergeCell ref="AP157:AR157"/>
    <mergeCell ref="AS157:AU157"/>
    <mergeCell ref="AV157:AX157"/>
    <mergeCell ref="BH157:BO157"/>
    <mergeCell ref="AP158:AR158"/>
    <mergeCell ref="AM156:AO156"/>
    <mergeCell ref="AP156:AR156"/>
    <mergeCell ref="AS156:AU156"/>
    <mergeCell ref="AV156:AX156"/>
    <mergeCell ref="AY156:BA158"/>
    <mergeCell ref="BB156:BD158"/>
    <mergeCell ref="AC156:AC157"/>
    <mergeCell ref="AD156:AD157"/>
    <mergeCell ref="AE156:AE157"/>
    <mergeCell ref="AF156:AG157"/>
    <mergeCell ref="AH156:AI157"/>
    <mergeCell ref="AJ156:AL156"/>
    <mergeCell ref="U156:U158"/>
    <mergeCell ref="V156:W158"/>
    <mergeCell ref="X156:Y157"/>
    <mergeCell ref="Z156:Z157"/>
    <mergeCell ref="AA156:AA157"/>
    <mergeCell ref="AB156:AB157"/>
    <mergeCell ref="AS158:AU158"/>
    <mergeCell ref="AV158:AX158"/>
    <mergeCell ref="AC153:AC154"/>
    <mergeCell ref="AD153:AD154"/>
    <mergeCell ref="AE153:AE154"/>
    <mergeCell ref="AF153:AG154"/>
    <mergeCell ref="AH153:AI154"/>
    <mergeCell ref="AJ153:AL153"/>
    <mergeCell ref="U153:U155"/>
    <mergeCell ref="V153:W155"/>
    <mergeCell ref="X153:Y154"/>
    <mergeCell ref="Z153:Z154"/>
    <mergeCell ref="AA153:AA154"/>
    <mergeCell ref="AB153:AB154"/>
    <mergeCell ref="BE152:BF152"/>
    <mergeCell ref="BH152:BO152"/>
    <mergeCell ref="A153:A155"/>
    <mergeCell ref="B153:B155"/>
    <mergeCell ref="C153:E155"/>
    <mergeCell ref="F153:J154"/>
    <mergeCell ref="K153:O155"/>
    <mergeCell ref="P153:P155"/>
    <mergeCell ref="Q153:S154"/>
    <mergeCell ref="T153:T155"/>
    <mergeCell ref="BE153:BF154"/>
    <mergeCell ref="BG153:BG155"/>
    <mergeCell ref="BH153:BO153"/>
    <mergeCell ref="AJ154:AL154"/>
    <mergeCell ref="AM154:AO154"/>
    <mergeCell ref="AP154:AR154"/>
    <mergeCell ref="AS154:AU154"/>
    <mergeCell ref="AV154:AX154"/>
    <mergeCell ref="BH154:BO154"/>
    <mergeCell ref="AP155:AR155"/>
    <mergeCell ref="AM153:AO153"/>
    <mergeCell ref="AP153:AR153"/>
    <mergeCell ref="AS153:AU153"/>
    <mergeCell ref="AV153:AX153"/>
    <mergeCell ref="AY153:BA155"/>
    <mergeCell ref="BB153:BD155"/>
    <mergeCell ref="AS155:AU155"/>
    <mergeCell ref="AV155:AX155"/>
    <mergeCell ref="BE155:BF155"/>
    <mergeCell ref="BH155:BO155"/>
    <mergeCell ref="BH151:BO151"/>
    <mergeCell ref="F152:H152"/>
    <mergeCell ref="I152:J152"/>
    <mergeCell ref="Q152:S152"/>
    <mergeCell ref="X152:Y152"/>
    <mergeCell ref="AJ152:AL152"/>
    <mergeCell ref="AM152:AO152"/>
    <mergeCell ref="AP152:AR152"/>
    <mergeCell ref="AS152:AU152"/>
    <mergeCell ref="AV152:AX152"/>
    <mergeCell ref="AY150:BA152"/>
    <mergeCell ref="BB150:BD152"/>
    <mergeCell ref="BE150:BF151"/>
    <mergeCell ref="BG150:BG152"/>
    <mergeCell ref="BH150:BO150"/>
    <mergeCell ref="AJ151:AL151"/>
    <mergeCell ref="AM151:AO151"/>
    <mergeCell ref="AP151:AR151"/>
    <mergeCell ref="AS151:AU151"/>
    <mergeCell ref="AV151:AX151"/>
    <mergeCell ref="AH150:AI151"/>
    <mergeCell ref="AJ150:AL150"/>
    <mergeCell ref="AM150:AO150"/>
    <mergeCell ref="AP150:AR150"/>
    <mergeCell ref="AS150:AU150"/>
    <mergeCell ref="AV150:AX150"/>
    <mergeCell ref="AA150:AA151"/>
    <mergeCell ref="AB150:AB151"/>
    <mergeCell ref="AC150:AC151"/>
    <mergeCell ref="AD150:AD151"/>
    <mergeCell ref="AE150:AE151"/>
    <mergeCell ref="AF150:AG151"/>
    <mergeCell ref="Q150:S151"/>
    <mergeCell ref="T150:T152"/>
    <mergeCell ref="U150:U152"/>
    <mergeCell ref="V150:W152"/>
    <mergeCell ref="X150:Y151"/>
    <mergeCell ref="Z150:Z151"/>
    <mergeCell ref="A150:A152"/>
    <mergeCell ref="B150:B152"/>
    <mergeCell ref="C150:E152"/>
    <mergeCell ref="F150:J151"/>
    <mergeCell ref="K150:O152"/>
    <mergeCell ref="P150:P152"/>
    <mergeCell ref="AF149:AG149"/>
    <mergeCell ref="AH149:AI149"/>
    <mergeCell ref="AJ149:AL149"/>
    <mergeCell ref="AM149:AO149"/>
    <mergeCell ref="AP149:AR149"/>
    <mergeCell ref="V144:W149"/>
    <mergeCell ref="X144:AE145"/>
    <mergeCell ref="AF144:BD145"/>
    <mergeCell ref="AY149:BA149"/>
    <mergeCell ref="BB149:BD149"/>
    <mergeCell ref="BH146:BO149"/>
    <mergeCell ref="F147:H149"/>
    <mergeCell ref="I147:J149"/>
    <mergeCell ref="Q147:S149"/>
    <mergeCell ref="X147:Y149"/>
    <mergeCell ref="Z147:AA149"/>
    <mergeCell ref="AF147:AG148"/>
    <mergeCell ref="AH147:AI148"/>
    <mergeCell ref="AJ147:AL147"/>
    <mergeCell ref="AM147:AO147"/>
    <mergeCell ref="BG144:BG149"/>
    <mergeCell ref="BH144:BO145"/>
    <mergeCell ref="BE145:BF145"/>
    <mergeCell ref="X146:AA146"/>
    <mergeCell ref="AB146:AC149"/>
    <mergeCell ref="AD146:AE149"/>
    <mergeCell ref="AF146:AI146"/>
    <mergeCell ref="AJ146:BA146"/>
    <mergeCell ref="BB146:BD148"/>
    <mergeCell ref="BE146:BF147"/>
    <mergeCell ref="T144:T149"/>
    <mergeCell ref="U144:U149"/>
    <mergeCell ref="BE132:BF132"/>
    <mergeCell ref="U132:V133"/>
    <mergeCell ref="AA132:AE133"/>
    <mergeCell ref="AF132:AG133"/>
    <mergeCell ref="AH132:AI133"/>
    <mergeCell ref="AJ132:AL133"/>
    <mergeCell ref="AM132:AO133"/>
    <mergeCell ref="BE144:BF144"/>
    <mergeCell ref="AP147:AR147"/>
    <mergeCell ref="AS147:AU147"/>
    <mergeCell ref="AV147:AX147"/>
    <mergeCell ref="AY147:BA148"/>
    <mergeCell ref="B144:B149"/>
    <mergeCell ref="C144:E149"/>
    <mergeCell ref="F144:J146"/>
    <mergeCell ref="K144:O149"/>
    <mergeCell ref="P144:P149"/>
    <mergeCell ref="Q144:S146"/>
    <mergeCell ref="H136:BO137"/>
    <mergeCell ref="H138:BO138"/>
    <mergeCell ref="B141:BO141"/>
    <mergeCell ref="AZ142:BF142"/>
    <mergeCell ref="BG142:BH142"/>
    <mergeCell ref="BI142:BN142"/>
    <mergeCell ref="AS149:AU149"/>
    <mergeCell ref="AJ148:AL148"/>
    <mergeCell ref="AM148:AO148"/>
    <mergeCell ref="AP148:AR148"/>
    <mergeCell ref="AS148:AU148"/>
    <mergeCell ref="AV148:AX148"/>
    <mergeCell ref="BE148:BF149"/>
    <mergeCell ref="AV149:AX149"/>
    <mergeCell ref="B132:E133"/>
    <mergeCell ref="F132:J133"/>
    <mergeCell ref="N132:P132"/>
    <mergeCell ref="Q132:Q133"/>
    <mergeCell ref="R132:R133"/>
    <mergeCell ref="S132:T133"/>
    <mergeCell ref="BB130:BD131"/>
    <mergeCell ref="BE130:BF130"/>
    <mergeCell ref="BG130:BK131"/>
    <mergeCell ref="BL130:BO131"/>
    <mergeCell ref="AP131:AR131"/>
    <mergeCell ref="AS131:AU131"/>
    <mergeCell ref="AV131:AX131"/>
    <mergeCell ref="BE131:BF131"/>
    <mergeCell ref="AJ130:AL131"/>
    <mergeCell ref="AM130:AO131"/>
    <mergeCell ref="AP130:AR130"/>
    <mergeCell ref="AS130:AU130"/>
    <mergeCell ref="AV130:AX130"/>
    <mergeCell ref="AY130:BA131"/>
    <mergeCell ref="BG132:BK133"/>
    <mergeCell ref="BL132:BO133"/>
    <mergeCell ref="N133:P133"/>
    <mergeCell ref="AP133:AR133"/>
    <mergeCell ref="AS133:AU133"/>
    <mergeCell ref="AV133:AX133"/>
    <mergeCell ref="BE133:BF133"/>
    <mergeCell ref="AP132:AR132"/>
    <mergeCell ref="AS132:AU132"/>
    <mergeCell ref="AV132:AX132"/>
    <mergeCell ref="AY132:BA133"/>
    <mergeCell ref="BB132:BD133"/>
    <mergeCell ref="BG129:BK129"/>
    <mergeCell ref="BL129:BO129"/>
    <mergeCell ref="B130:E131"/>
    <mergeCell ref="F130:J131"/>
    <mergeCell ref="Q130:Q131"/>
    <mergeCell ref="R130:R131"/>
    <mergeCell ref="AF130:AG131"/>
    <mergeCell ref="AH130:AI131"/>
    <mergeCell ref="F127:H127"/>
    <mergeCell ref="I127:J127"/>
    <mergeCell ref="Q127:S127"/>
    <mergeCell ref="X127:Y127"/>
    <mergeCell ref="AJ127:AL127"/>
    <mergeCell ref="AM127:AO127"/>
    <mergeCell ref="BE125:BF126"/>
    <mergeCell ref="BG125:BG127"/>
    <mergeCell ref="BH125:BO125"/>
    <mergeCell ref="AJ126:AL126"/>
    <mergeCell ref="AM126:AO126"/>
    <mergeCell ref="AP126:AR126"/>
    <mergeCell ref="AS126:AU126"/>
    <mergeCell ref="AV126:AX126"/>
    <mergeCell ref="BH126:BO126"/>
    <mergeCell ref="AP127:AR127"/>
    <mergeCell ref="AM125:AO125"/>
    <mergeCell ref="AP125:AR125"/>
    <mergeCell ref="AS125:AU125"/>
    <mergeCell ref="AV125:AX125"/>
    <mergeCell ref="AY125:BA127"/>
    <mergeCell ref="BB125:BD127"/>
    <mergeCell ref="AS127:AU127"/>
    <mergeCell ref="AV127:AX127"/>
    <mergeCell ref="AC125:AC126"/>
    <mergeCell ref="AD125:AD126"/>
    <mergeCell ref="AE125:AE126"/>
    <mergeCell ref="AF125:AG126"/>
    <mergeCell ref="AH125:AI126"/>
    <mergeCell ref="AJ125:AL125"/>
    <mergeCell ref="U125:U127"/>
    <mergeCell ref="V125:W127"/>
    <mergeCell ref="X125:Y126"/>
    <mergeCell ref="Z125:Z126"/>
    <mergeCell ref="AA125:AA126"/>
    <mergeCell ref="AB125:AB126"/>
    <mergeCell ref="BE124:BF124"/>
    <mergeCell ref="BH124:BO124"/>
    <mergeCell ref="A125:A127"/>
    <mergeCell ref="B125:B127"/>
    <mergeCell ref="C125:E127"/>
    <mergeCell ref="F125:J126"/>
    <mergeCell ref="K125:O127"/>
    <mergeCell ref="P125:P127"/>
    <mergeCell ref="Q125:S126"/>
    <mergeCell ref="T125:T127"/>
    <mergeCell ref="F124:H124"/>
    <mergeCell ref="I124:J124"/>
    <mergeCell ref="Q124:S124"/>
    <mergeCell ref="X124:Y124"/>
    <mergeCell ref="AJ124:AL124"/>
    <mergeCell ref="AM124:AO124"/>
    <mergeCell ref="BE127:BF127"/>
    <mergeCell ref="BH127:BO127"/>
    <mergeCell ref="U122:U124"/>
    <mergeCell ref="V122:W124"/>
    <mergeCell ref="X122:Y123"/>
    <mergeCell ref="Z122:Z123"/>
    <mergeCell ref="AA122:AA123"/>
    <mergeCell ref="AB122:AB123"/>
    <mergeCell ref="BE121:BF121"/>
    <mergeCell ref="BH121:BO121"/>
    <mergeCell ref="A122:A124"/>
    <mergeCell ref="B122:B124"/>
    <mergeCell ref="C122:E124"/>
    <mergeCell ref="F122:J123"/>
    <mergeCell ref="K122:O124"/>
    <mergeCell ref="P122:P124"/>
    <mergeCell ref="Q122:S123"/>
    <mergeCell ref="T122:T124"/>
    <mergeCell ref="F121:H121"/>
    <mergeCell ref="I121:J121"/>
    <mergeCell ref="Q121:S121"/>
    <mergeCell ref="X121:Y121"/>
    <mergeCell ref="AJ121:AL121"/>
    <mergeCell ref="AM121:AO121"/>
    <mergeCell ref="BE122:BF123"/>
    <mergeCell ref="BG122:BG124"/>
    <mergeCell ref="BH122:BO122"/>
    <mergeCell ref="AJ123:AL123"/>
    <mergeCell ref="AM123:AO123"/>
    <mergeCell ref="AP123:AR123"/>
    <mergeCell ref="AS123:AU123"/>
    <mergeCell ref="AV123:AX123"/>
    <mergeCell ref="BH123:BO123"/>
    <mergeCell ref="AP124:AR124"/>
    <mergeCell ref="AM120:AO120"/>
    <mergeCell ref="AP120:AR120"/>
    <mergeCell ref="AS120:AU120"/>
    <mergeCell ref="AV120:AX120"/>
    <mergeCell ref="BH120:BO120"/>
    <mergeCell ref="AP121:AR121"/>
    <mergeCell ref="AM119:AO119"/>
    <mergeCell ref="AP119:AR119"/>
    <mergeCell ref="AS119:AU119"/>
    <mergeCell ref="AV119:AX119"/>
    <mergeCell ref="AY119:BA121"/>
    <mergeCell ref="BB119:BD121"/>
    <mergeCell ref="AS121:AU121"/>
    <mergeCell ref="AV121:AX121"/>
    <mergeCell ref="AC122:AC123"/>
    <mergeCell ref="AD122:AD123"/>
    <mergeCell ref="AE122:AE123"/>
    <mergeCell ref="AF122:AG123"/>
    <mergeCell ref="AH122:AI123"/>
    <mergeCell ref="AJ122:AL122"/>
    <mergeCell ref="AM122:AO122"/>
    <mergeCell ref="AP122:AR122"/>
    <mergeCell ref="AS122:AU122"/>
    <mergeCell ref="AV122:AX122"/>
    <mergeCell ref="AY122:BA124"/>
    <mergeCell ref="BB122:BD124"/>
    <mergeCell ref="AS124:AU124"/>
    <mergeCell ref="AV124:AX124"/>
    <mergeCell ref="AC119:AC120"/>
    <mergeCell ref="AD119:AD120"/>
    <mergeCell ref="AE119:AE120"/>
    <mergeCell ref="AF119:AG120"/>
    <mergeCell ref="AH119:AI120"/>
    <mergeCell ref="AJ119:AL119"/>
    <mergeCell ref="U119:U121"/>
    <mergeCell ref="V119:W121"/>
    <mergeCell ref="X119:Y120"/>
    <mergeCell ref="Z119:Z120"/>
    <mergeCell ref="AA119:AA120"/>
    <mergeCell ref="AB119:AB120"/>
    <mergeCell ref="BE118:BF118"/>
    <mergeCell ref="BH118:BO118"/>
    <mergeCell ref="A119:A121"/>
    <mergeCell ref="B119:B121"/>
    <mergeCell ref="C119:E121"/>
    <mergeCell ref="F119:J120"/>
    <mergeCell ref="K119:O121"/>
    <mergeCell ref="P119:P121"/>
    <mergeCell ref="Q119:S120"/>
    <mergeCell ref="T119:T121"/>
    <mergeCell ref="F118:H118"/>
    <mergeCell ref="I118:J118"/>
    <mergeCell ref="Q118:S118"/>
    <mergeCell ref="X118:Y118"/>
    <mergeCell ref="AJ118:AL118"/>
    <mergeCell ref="AM118:AO118"/>
    <mergeCell ref="BE119:BF120"/>
    <mergeCell ref="BG119:BG121"/>
    <mergeCell ref="BH119:BO119"/>
    <mergeCell ref="AJ120:AL120"/>
    <mergeCell ref="U116:U118"/>
    <mergeCell ref="V116:W118"/>
    <mergeCell ref="X116:Y117"/>
    <mergeCell ref="Z116:Z117"/>
    <mergeCell ref="AA116:AA117"/>
    <mergeCell ref="AB116:AB117"/>
    <mergeCell ref="BE115:BF115"/>
    <mergeCell ref="BH115:BO115"/>
    <mergeCell ref="A116:A118"/>
    <mergeCell ref="B116:B118"/>
    <mergeCell ref="C116:E118"/>
    <mergeCell ref="F116:J117"/>
    <mergeCell ref="K116:O118"/>
    <mergeCell ref="P116:P118"/>
    <mergeCell ref="Q116:S117"/>
    <mergeCell ref="T116:T118"/>
    <mergeCell ref="F115:H115"/>
    <mergeCell ref="I115:J115"/>
    <mergeCell ref="Q115:S115"/>
    <mergeCell ref="X115:Y115"/>
    <mergeCell ref="AJ115:AL115"/>
    <mergeCell ref="AM115:AO115"/>
    <mergeCell ref="BE116:BF117"/>
    <mergeCell ref="BG116:BG118"/>
    <mergeCell ref="BH116:BO116"/>
    <mergeCell ref="AJ117:AL117"/>
    <mergeCell ref="AM117:AO117"/>
    <mergeCell ref="AP117:AR117"/>
    <mergeCell ref="AS117:AU117"/>
    <mergeCell ref="AV117:AX117"/>
    <mergeCell ref="BH117:BO117"/>
    <mergeCell ref="AP118:AR118"/>
    <mergeCell ref="U113:U115"/>
    <mergeCell ref="V113:W115"/>
    <mergeCell ref="X113:Y114"/>
    <mergeCell ref="Z113:Z114"/>
    <mergeCell ref="BH114:BO114"/>
    <mergeCell ref="AP115:AR115"/>
    <mergeCell ref="AM113:AO113"/>
    <mergeCell ref="AP113:AR113"/>
    <mergeCell ref="AS113:AU113"/>
    <mergeCell ref="AV113:AX113"/>
    <mergeCell ref="AY113:BA115"/>
    <mergeCell ref="BB113:BD115"/>
    <mergeCell ref="AS115:AU115"/>
    <mergeCell ref="AV115:AX115"/>
    <mergeCell ref="AC116:AC117"/>
    <mergeCell ref="AD116:AD117"/>
    <mergeCell ref="AE116:AE117"/>
    <mergeCell ref="AF116:AG117"/>
    <mergeCell ref="AH116:AI117"/>
    <mergeCell ref="AJ116:AL116"/>
    <mergeCell ref="AM116:AO116"/>
    <mergeCell ref="AP116:AR116"/>
    <mergeCell ref="AS116:AU116"/>
    <mergeCell ref="AV116:AX116"/>
    <mergeCell ref="AY116:BA118"/>
    <mergeCell ref="BB116:BD118"/>
    <mergeCell ref="AS118:AU118"/>
    <mergeCell ref="AV118:AX118"/>
    <mergeCell ref="AC113:AC114"/>
    <mergeCell ref="AD113:AD114"/>
    <mergeCell ref="AE113:AE114"/>
    <mergeCell ref="AF113:AG114"/>
    <mergeCell ref="AH113:AI114"/>
    <mergeCell ref="AJ113:AL113"/>
    <mergeCell ref="AA113:AA114"/>
    <mergeCell ref="AB113:AB114"/>
    <mergeCell ref="BE112:BF112"/>
    <mergeCell ref="BH112:BO112"/>
    <mergeCell ref="A113:A115"/>
    <mergeCell ref="B113:B115"/>
    <mergeCell ref="C113:E115"/>
    <mergeCell ref="F113:J114"/>
    <mergeCell ref="K113:O115"/>
    <mergeCell ref="P113:P115"/>
    <mergeCell ref="Q113:S114"/>
    <mergeCell ref="T113:T115"/>
    <mergeCell ref="F112:H112"/>
    <mergeCell ref="I112:J112"/>
    <mergeCell ref="Q112:S112"/>
    <mergeCell ref="X112:Y112"/>
    <mergeCell ref="AJ112:AL112"/>
    <mergeCell ref="AM112:AO112"/>
    <mergeCell ref="BE113:BF114"/>
    <mergeCell ref="BG113:BG115"/>
    <mergeCell ref="BH113:BO113"/>
    <mergeCell ref="AJ114:AL114"/>
    <mergeCell ref="AM114:AO114"/>
    <mergeCell ref="AP114:AR114"/>
    <mergeCell ref="AS114:AU114"/>
    <mergeCell ref="AV114:AX114"/>
    <mergeCell ref="A110:A112"/>
    <mergeCell ref="B110:B112"/>
    <mergeCell ref="C110:E112"/>
    <mergeCell ref="F110:J111"/>
    <mergeCell ref="K110:O112"/>
    <mergeCell ref="P110:P112"/>
    <mergeCell ref="Q110:S111"/>
    <mergeCell ref="T110:T112"/>
    <mergeCell ref="F109:H109"/>
    <mergeCell ref="I109:J109"/>
    <mergeCell ref="Q109:S109"/>
    <mergeCell ref="X109:Y109"/>
    <mergeCell ref="AJ109:AL109"/>
    <mergeCell ref="AM109:AO109"/>
    <mergeCell ref="BE110:BF111"/>
    <mergeCell ref="BG110:BG112"/>
    <mergeCell ref="BH110:BO110"/>
    <mergeCell ref="AJ111:AL111"/>
    <mergeCell ref="AM111:AO111"/>
    <mergeCell ref="AP111:AR111"/>
    <mergeCell ref="AS111:AU111"/>
    <mergeCell ref="AV111:AX111"/>
    <mergeCell ref="BH111:BO111"/>
    <mergeCell ref="AP112:AR112"/>
    <mergeCell ref="AM110:AO110"/>
    <mergeCell ref="AP110:AR110"/>
    <mergeCell ref="AS110:AU110"/>
    <mergeCell ref="AV110:AX110"/>
    <mergeCell ref="AY110:BA112"/>
    <mergeCell ref="BB110:BD112"/>
    <mergeCell ref="AC110:AC111"/>
    <mergeCell ref="AD110:AD111"/>
    <mergeCell ref="AE110:AE111"/>
    <mergeCell ref="AF110:AG111"/>
    <mergeCell ref="AH110:AI111"/>
    <mergeCell ref="AJ110:AL110"/>
    <mergeCell ref="U110:U112"/>
    <mergeCell ref="V110:W112"/>
    <mergeCell ref="X110:Y111"/>
    <mergeCell ref="Z110:Z111"/>
    <mergeCell ref="AA110:AA111"/>
    <mergeCell ref="AB110:AB111"/>
    <mergeCell ref="AS112:AU112"/>
    <mergeCell ref="AV112:AX112"/>
    <mergeCell ref="AC107:AC108"/>
    <mergeCell ref="AD107:AD108"/>
    <mergeCell ref="AE107:AE108"/>
    <mergeCell ref="AF107:AG108"/>
    <mergeCell ref="AH107:AI108"/>
    <mergeCell ref="AJ107:AL107"/>
    <mergeCell ref="U107:U109"/>
    <mergeCell ref="V107:W109"/>
    <mergeCell ref="X107:Y108"/>
    <mergeCell ref="Z107:Z108"/>
    <mergeCell ref="AA107:AA108"/>
    <mergeCell ref="AB107:AB108"/>
    <mergeCell ref="BE106:BF106"/>
    <mergeCell ref="BH106:BO106"/>
    <mergeCell ref="A107:A109"/>
    <mergeCell ref="B107:B109"/>
    <mergeCell ref="C107:E109"/>
    <mergeCell ref="F107:J108"/>
    <mergeCell ref="K107:O109"/>
    <mergeCell ref="P107:P109"/>
    <mergeCell ref="Q107:S108"/>
    <mergeCell ref="T107:T109"/>
    <mergeCell ref="BE107:BF108"/>
    <mergeCell ref="BG107:BG109"/>
    <mergeCell ref="BH107:BO107"/>
    <mergeCell ref="AJ108:AL108"/>
    <mergeCell ref="AM108:AO108"/>
    <mergeCell ref="AP108:AR108"/>
    <mergeCell ref="AS108:AU108"/>
    <mergeCell ref="AV108:AX108"/>
    <mergeCell ref="BH108:BO108"/>
    <mergeCell ref="AP109:AR109"/>
    <mergeCell ref="AM107:AO107"/>
    <mergeCell ref="AP107:AR107"/>
    <mergeCell ref="AS107:AU107"/>
    <mergeCell ref="AV107:AX107"/>
    <mergeCell ref="AY107:BA109"/>
    <mergeCell ref="BB107:BD109"/>
    <mergeCell ref="AS109:AU109"/>
    <mergeCell ref="AV109:AX109"/>
    <mergeCell ref="BE109:BF109"/>
    <mergeCell ref="BH109:BO109"/>
    <mergeCell ref="BH105:BO105"/>
    <mergeCell ref="F106:H106"/>
    <mergeCell ref="I106:J106"/>
    <mergeCell ref="Q106:S106"/>
    <mergeCell ref="X106:Y106"/>
    <mergeCell ref="AJ106:AL106"/>
    <mergeCell ref="AM106:AO106"/>
    <mergeCell ref="AP106:AR106"/>
    <mergeCell ref="AS106:AU106"/>
    <mergeCell ref="AV106:AX106"/>
    <mergeCell ref="AY104:BA106"/>
    <mergeCell ref="BB104:BD106"/>
    <mergeCell ref="BE104:BF105"/>
    <mergeCell ref="BG104:BG106"/>
    <mergeCell ref="BH104:BO104"/>
    <mergeCell ref="AJ105:AL105"/>
    <mergeCell ref="AM105:AO105"/>
    <mergeCell ref="AP105:AR105"/>
    <mergeCell ref="AS105:AU105"/>
    <mergeCell ref="AV105:AX105"/>
    <mergeCell ref="AH104:AI105"/>
    <mergeCell ref="AJ104:AL104"/>
    <mergeCell ref="AM104:AO104"/>
    <mergeCell ref="AP104:AR104"/>
    <mergeCell ref="AS104:AU104"/>
    <mergeCell ref="AV104:AX104"/>
    <mergeCell ref="AA104:AA105"/>
    <mergeCell ref="AB104:AB105"/>
    <mergeCell ref="AC104:AC105"/>
    <mergeCell ref="AD104:AD105"/>
    <mergeCell ref="AE104:AE105"/>
    <mergeCell ref="AF104:AG105"/>
    <mergeCell ref="Q104:S105"/>
    <mergeCell ref="T104:T106"/>
    <mergeCell ref="U104:U106"/>
    <mergeCell ref="V104:W106"/>
    <mergeCell ref="X104:Y105"/>
    <mergeCell ref="Z104:Z105"/>
    <mergeCell ref="A104:A106"/>
    <mergeCell ref="B104:B106"/>
    <mergeCell ref="C104:E106"/>
    <mergeCell ref="F104:J105"/>
    <mergeCell ref="K104:O106"/>
    <mergeCell ref="P104:P106"/>
    <mergeCell ref="AF103:AG103"/>
    <mergeCell ref="AH103:AI103"/>
    <mergeCell ref="AJ103:AL103"/>
    <mergeCell ref="AM103:AO103"/>
    <mergeCell ref="AP103:AR103"/>
    <mergeCell ref="V98:W103"/>
    <mergeCell ref="X98:AE99"/>
    <mergeCell ref="AF98:BD99"/>
    <mergeCell ref="AY103:BA103"/>
    <mergeCell ref="BB103:BD103"/>
    <mergeCell ref="BH100:BO103"/>
    <mergeCell ref="F101:H103"/>
    <mergeCell ref="I101:J103"/>
    <mergeCell ref="Q101:S103"/>
    <mergeCell ref="X101:Y103"/>
    <mergeCell ref="Z101:AA103"/>
    <mergeCell ref="AF101:AG102"/>
    <mergeCell ref="AH101:AI102"/>
    <mergeCell ref="AJ101:AL101"/>
    <mergeCell ref="AM101:AO101"/>
    <mergeCell ref="BG98:BG103"/>
    <mergeCell ref="BH98:BO99"/>
    <mergeCell ref="BE99:BF99"/>
    <mergeCell ref="X100:AA100"/>
    <mergeCell ref="AB100:AC103"/>
    <mergeCell ref="AD100:AE103"/>
    <mergeCell ref="AF100:AI100"/>
    <mergeCell ref="AJ100:BA100"/>
    <mergeCell ref="BB100:BD102"/>
    <mergeCell ref="BE100:BF101"/>
    <mergeCell ref="T98:T103"/>
    <mergeCell ref="U98:U103"/>
    <mergeCell ref="BE86:BF86"/>
    <mergeCell ref="U86:V87"/>
    <mergeCell ref="AA86:AE87"/>
    <mergeCell ref="AF86:AG87"/>
    <mergeCell ref="AH86:AI87"/>
    <mergeCell ref="AJ86:AL87"/>
    <mergeCell ref="AM86:AO87"/>
    <mergeCell ref="BE98:BF98"/>
    <mergeCell ref="AP101:AR101"/>
    <mergeCell ref="AS101:AU101"/>
    <mergeCell ref="AV101:AX101"/>
    <mergeCell ref="AY101:BA102"/>
    <mergeCell ref="B98:B103"/>
    <mergeCell ref="C98:E103"/>
    <mergeCell ref="F98:J100"/>
    <mergeCell ref="K98:O103"/>
    <mergeCell ref="P98:P103"/>
    <mergeCell ref="Q98:S100"/>
    <mergeCell ref="H90:BO91"/>
    <mergeCell ref="H92:BO92"/>
    <mergeCell ref="B95:BO95"/>
    <mergeCell ref="AZ97:BF97"/>
    <mergeCell ref="BG97:BH97"/>
    <mergeCell ref="BI97:BN97"/>
    <mergeCell ref="AS103:AU103"/>
    <mergeCell ref="AJ102:AL102"/>
    <mergeCell ref="AM102:AO102"/>
    <mergeCell ref="AP102:AR102"/>
    <mergeCell ref="AS102:AU102"/>
    <mergeCell ref="AV102:AX102"/>
    <mergeCell ref="BE102:BF103"/>
    <mergeCell ref="AV103:AX103"/>
    <mergeCell ref="B86:E87"/>
    <mergeCell ref="F86:J87"/>
    <mergeCell ref="N86:P86"/>
    <mergeCell ref="Q86:Q87"/>
    <mergeCell ref="R86:R87"/>
    <mergeCell ref="S86:T87"/>
    <mergeCell ref="BB84:BD85"/>
    <mergeCell ref="BE84:BF84"/>
    <mergeCell ref="BG84:BK85"/>
    <mergeCell ref="BL84:BO85"/>
    <mergeCell ref="AP85:AR85"/>
    <mergeCell ref="AS85:AU85"/>
    <mergeCell ref="AV85:AX85"/>
    <mergeCell ref="BE85:BF85"/>
    <mergeCell ref="AJ84:AL85"/>
    <mergeCell ref="AM84:AO85"/>
    <mergeCell ref="AP84:AR84"/>
    <mergeCell ref="AS84:AU84"/>
    <mergeCell ref="AV84:AX84"/>
    <mergeCell ref="AY84:BA85"/>
    <mergeCell ref="BG86:BK87"/>
    <mergeCell ref="BL86:BO87"/>
    <mergeCell ref="N87:P87"/>
    <mergeCell ref="AP87:AR87"/>
    <mergeCell ref="AS87:AU87"/>
    <mergeCell ref="AV87:AX87"/>
    <mergeCell ref="BE87:BF87"/>
    <mergeCell ref="AP86:AR86"/>
    <mergeCell ref="AS86:AU86"/>
    <mergeCell ref="AV86:AX86"/>
    <mergeCell ref="AY86:BA87"/>
    <mergeCell ref="BB86:BD87"/>
    <mergeCell ref="BG83:BK83"/>
    <mergeCell ref="BL83:BO83"/>
    <mergeCell ref="B84:E85"/>
    <mergeCell ref="F84:J85"/>
    <mergeCell ref="Q84:Q85"/>
    <mergeCell ref="R84:R85"/>
    <mergeCell ref="AF84:AG85"/>
    <mergeCell ref="AH84:AI85"/>
    <mergeCell ref="F81:H81"/>
    <mergeCell ref="I81:J81"/>
    <mergeCell ref="Q81:S81"/>
    <mergeCell ref="X81:Y81"/>
    <mergeCell ref="AJ81:AL81"/>
    <mergeCell ref="AM81:AO81"/>
    <mergeCell ref="BE79:BF80"/>
    <mergeCell ref="BG79:BG81"/>
    <mergeCell ref="BH79:BO79"/>
    <mergeCell ref="AJ80:AL80"/>
    <mergeCell ref="AM80:AO80"/>
    <mergeCell ref="AP80:AR80"/>
    <mergeCell ref="AS80:AU80"/>
    <mergeCell ref="AV80:AX80"/>
    <mergeCell ref="BH80:BO80"/>
    <mergeCell ref="AP81:AR81"/>
    <mergeCell ref="AM79:AO79"/>
    <mergeCell ref="AP79:AR79"/>
    <mergeCell ref="AS79:AU79"/>
    <mergeCell ref="AV79:AX79"/>
    <mergeCell ref="AY79:BA81"/>
    <mergeCell ref="BB79:BD81"/>
    <mergeCell ref="AS81:AU81"/>
    <mergeCell ref="AV81:AX81"/>
    <mergeCell ref="AC79:AC80"/>
    <mergeCell ref="AD79:AD80"/>
    <mergeCell ref="AE79:AE80"/>
    <mergeCell ref="AF79:AG80"/>
    <mergeCell ref="AH79:AI80"/>
    <mergeCell ref="AJ79:AL79"/>
    <mergeCell ref="U79:U81"/>
    <mergeCell ref="V79:W81"/>
    <mergeCell ref="X79:Y80"/>
    <mergeCell ref="Z79:Z80"/>
    <mergeCell ref="AA79:AA80"/>
    <mergeCell ref="AB79:AB80"/>
    <mergeCell ref="BE78:BF78"/>
    <mergeCell ref="BH78:BO78"/>
    <mergeCell ref="A79:A81"/>
    <mergeCell ref="B79:B81"/>
    <mergeCell ref="C79:E81"/>
    <mergeCell ref="F79:J80"/>
    <mergeCell ref="K79:O81"/>
    <mergeCell ref="P79:P81"/>
    <mergeCell ref="Q79:S80"/>
    <mergeCell ref="T79:T81"/>
    <mergeCell ref="F78:H78"/>
    <mergeCell ref="I78:J78"/>
    <mergeCell ref="Q78:S78"/>
    <mergeCell ref="X78:Y78"/>
    <mergeCell ref="AJ78:AL78"/>
    <mergeCell ref="AM78:AO78"/>
    <mergeCell ref="BE81:BF81"/>
    <mergeCell ref="BH81:BO81"/>
    <mergeCell ref="U76:U78"/>
    <mergeCell ref="V76:W78"/>
    <mergeCell ref="X76:Y77"/>
    <mergeCell ref="Z76:Z77"/>
    <mergeCell ref="AA76:AA77"/>
    <mergeCell ref="AB76:AB77"/>
    <mergeCell ref="BE75:BF75"/>
    <mergeCell ref="BH75:BO75"/>
    <mergeCell ref="A76:A78"/>
    <mergeCell ref="B76:B78"/>
    <mergeCell ref="C76:E78"/>
    <mergeCell ref="F76:J77"/>
    <mergeCell ref="K76:O78"/>
    <mergeCell ref="P76:P78"/>
    <mergeCell ref="Q76:S77"/>
    <mergeCell ref="T76:T78"/>
    <mergeCell ref="F75:H75"/>
    <mergeCell ref="I75:J75"/>
    <mergeCell ref="Q75:S75"/>
    <mergeCell ref="X75:Y75"/>
    <mergeCell ref="AJ75:AL75"/>
    <mergeCell ref="AM75:AO75"/>
    <mergeCell ref="BE76:BF77"/>
    <mergeCell ref="BG76:BG78"/>
    <mergeCell ref="BH76:BO76"/>
    <mergeCell ref="AJ77:AL77"/>
    <mergeCell ref="AM77:AO77"/>
    <mergeCell ref="AP77:AR77"/>
    <mergeCell ref="AS77:AU77"/>
    <mergeCell ref="AV77:AX77"/>
    <mergeCell ref="BH77:BO77"/>
    <mergeCell ref="AP78:AR78"/>
    <mergeCell ref="AM74:AO74"/>
    <mergeCell ref="AP74:AR74"/>
    <mergeCell ref="AS74:AU74"/>
    <mergeCell ref="AV74:AX74"/>
    <mergeCell ref="BH74:BO74"/>
    <mergeCell ref="AP75:AR75"/>
    <mergeCell ref="AM73:AO73"/>
    <mergeCell ref="AP73:AR73"/>
    <mergeCell ref="AS73:AU73"/>
    <mergeCell ref="AV73:AX73"/>
    <mergeCell ref="AY73:BA75"/>
    <mergeCell ref="BB73:BD75"/>
    <mergeCell ref="AS75:AU75"/>
    <mergeCell ref="AV75:AX75"/>
    <mergeCell ref="AC76:AC77"/>
    <mergeCell ref="AD76:AD77"/>
    <mergeCell ref="AE76:AE77"/>
    <mergeCell ref="AF76:AG77"/>
    <mergeCell ref="AH76:AI77"/>
    <mergeCell ref="AJ76:AL76"/>
    <mergeCell ref="AM76:AO76"/>
    <mergeCell ref="AP76:AR76"/>
    <mergeCell ref="AS76:AU76"/>
    <mergeCell ref="AV76:AX76"/>
    <mergeCell ref="AY76:BA78"/>
    <mergeCell ref="BB76:BD78"/>
    <mergeCell ref="AS78:AU78"/>
    <mergeCell ref="AV78:AX78"/>
    <mergeCell ref="AC73:AC74"/>
    <mergeCell ref="AD73:AD74"/>
    <mergeCell ref="AE73:AE74"/>
    <mergeCell ref="AF73:AG74"/>
    <mergeCell ref="AH73:AI74"/>
    <mergeCell ref="AJ73:AL73"/>
    <mergeCell ref="U73:U75"/>
    <mergeCell ref="V73:W75"/>
    <mergeCell ref="X73:Y74"/>
    <mergeCell ref="Z73:Z74"/>
    <mergeCell ref="AA73:AA74"/>
    <mergeCell ref="AB73:AB74"/>
    <mergeCell ref="BE72:BF72"/>
    <mergeCell ref="BH72:BO72"/>
    <mergeCell ref="A73:A75"/>
    <mergeCell ref="B73:B75"/>
    <mergeCell ref="C73:E75"/>
    <mergeCell ref="F73:J74"/>
    <mergeCell ref="K73:O75"/>
    <mergeCell ref="P73:P75"/>
    <mergeCell ref="Q73:S74"/>
    <mergeCell ref="T73:T75"/>
    <mergeCell ref="F72:H72"/>
    <mergeCell ref="I72:J72"/>
    <mergeCell ref="Q72:S72"/>
    <mergeCell ref="X72:Y72"/>
    <mergeCell ref="AJ72:AL72"/>
    <mergeCell ref="AM72:AO72"/>
    <mergeCell ref="BE73:BF74"/>
    <mergeCell ref="BG73:BG75"/>
    <mergeCell ref="BH73:BO73"/>
    <mergeCell ref="AJ74:AL74"/>
    <mergeCell ref="U70:U72"/>
    <mergeCell ref="V70:W72"/>
    <mergeCell ref="X70:Y71"/>
    <mergeCell ref="Z70:Z71"/>
    <mergeCell ref="AA70:AA71"/>
    <mergeCell ref="AB70:AB71"/>
    <mergeCell ref="BE69:BF69"/>
    <mergeCell ref="BH69:BO69"/>
    <mergeCell ref="A70:A72"/>
    <mergeCell ref="B70:B72"/>
    <mergeCell ref="C70:E72"/>
    <mergeCell ref="F70:J71"/>
    <mergeCell ref="K70:O72"/>
    <mergeCell ref="P70:P72"/>
    <mergeCell ref="Q70:S71"/>
    <mergeCell ref="T70:T72"/>
    <mergeCell ref="F69:H69"/>
    <mergeCell ref="I69:J69"/>
    <mergeCell ref="Q69:S69"/>
    <mergeCell ref="X69:Y69"/>
    <mergeCell ref="AJ69:AL69"/>
    <mergeCell ref="AM69:AO69"/>
    <mergeCell ref="BE70:BF71"/>
    <mergeCell ref="BG70:BG72"/>
    <mergeCell ref="BH70:BO70"/>
    <mergeCell ref="AJ71:AL71"/>
    <mergeCell ref="AM71:AO71"/>
    <mergeCell ref="AP71:AR71"/>
    <mergeCell ref="AS71:AU71"/>
    <mergeCell ref="AV71:AX71"/>
    <mergeCell ref="BH71:BO71"/>
    <mergeCell ref="AP72:AR72"/>
    <mergeCell ref="U67:U69"/>
    <mergeCell ref="V67:W69"/>
    <mergeCell ref="X67:Y68"/>
    <mergeCell ref="Z67:Z68"/>
    <mergeCell ref="AY67:BA69"/>
    <mergeCell ref="BB67:BD69"/>
    <mergeCell ref="AS69:AU69"/>
    <mergeCell ref="AV69:AX69"/>
    <mergeCell ref="AC70:AC71"/>
    <mergeCell ref="AD70:AD71"/>
    <mergeCell ref="AE70:AE71"/>
    <mergeCell ref="AF70:AG71"/>
    <mergeCell ref="AH70:AI71"/>
    <mergeCell ref="AJ70:AL70"/>
    <mergeCell ref="AM70:AO70"/>
    <mergeCell ref="AP70:AR70"/>
    <mergeCell ref="AS70:AU70"/>
    <mergeCell ref="AV70:AX70"/>
    <mergeCell ref="AY70:BA72"/>
    <mergeCell ref="BB70:BD72"/>
    <mergeCell ref="AS72:AU72"/>
    <mergeCell ref="AV72:AX72"/>
    <mergeCell ref="AC67:AC68"/>
    <mergeCell ref="AD67:AD68"/>
    <mergeCell ref="AE67:AE68"/>
    <mergeCell ref="AF67:AG68"/>
    <mergeCell ref="AH67:AI68"/>
    <mergeCell ref="AJ67:AL67"/>
    <mergeCell ref="AA67:AA68"/>
    <mergeCell ref="AB67:AB68"/>
    <mergeCell ref="BE66:BF66"/>
    <mergeCell ref="BH66:BO66"/>
    <mergeCell ref="A67:A69"/>
    <mergeCell ref="B67:B69"/>
    <mergeCell ref="C67:E69"/>
    <mergeCell ref="F67:J68"/>
    <mergeCell ref="K67:O69"/>
    <mergeCell ref="P67:P69"/>
    <mergeCell ref="Q67:S68"/>
    <mergeCell ref="T67:T69"/>
    <mergeCell ref="F66:H66"/>
    <mergeCell ref="I66:J66"/>
    <mergeCell ref="Q66:S66"/>
    <mergeCell ref="X66:Y66"/>
    <mergeCell ref="AJ66:AL66"/>
    <mergeCell ref="AM66:AO66"/>
    <mergeCell ref="BE67:BF68"/>
    <mergeCell ref="BG67:BG69"/>
    <mergeCell ref="BH67:BO67"/>
    <mergeCell ref="AJ68:AL68"/>
    <mergeCell ref="AM68:AO68"/>
    <mergeCell ref="AP68:AR68"/>
    <mergeCell ref="AS68:AU68"/>
    <mergeCell ref="AV68:AX68"/>
    <mergeCell ref="BH68:BO68"/>
    <mergeCell ref="AP69:AR69"/>
    <mergeCell ref="AM67:AO67"/>
    <mergeCell ref="AP67:AR67"/>
    <mergeCell ref="AS67:AU67"/>
    <mergeCell ref="AV67:AX67"/>
    <mergeCell ref="BE63:BF63"/>
    <mergeCell ref="BH63:BO63"/>
    <mergeCell ref="A64:A66"/>
    <mergeCell ref="B64:B66"/>
    <mergeCell ref="C64:E66"/>
    <mergeCell ref="F64:J65"/>
    <mergeCell ref="K64:O66"/>
    <mergeCell ref="P64:P66"/>
    <mergeCell ref="Q64:S65"/>
    <mergeCell ref="T64:T66"/>
    <mergeCell ref="F63:H63"/>
    <mergeCell ref="I63:J63"/>
    <mergeCell ref="Q63:S63"/>
    <mergeCell ref="X63:Y63"/>
    <mergeCell ref="AJ63:AL63"/>
    <mergeCell ref="AM63:AO63"/>
    <mergeCell ref="BE64:BF65"/>
    <mergeCell ref="BG64:BG66"/>
    <mergeCell ref="BH64:BO64"/>
    <mergeCell ref="AJ65:AL65"/>
    <mergeCell ref="AM65:AO65"/>
    <mergeCell ref="AP65:AR65"/>
    <mergeCell ref="AS65:AU65"/>
    <mergeCell ref="AV65:AX65"/>
    <mergeCell ref="BH65:BO65"/>
    <mergeCell ref="AP66:AR66"/>
    <mergeCell ref="AM64:AO64"/>
    <mergeCell ref="AP64:AR64"/>
    <mergeCell ref="AS64:AU64"/>
    <mergeCell ref="AV64:AX64"/>
    <mergeCell ref="AY64:BA66"/>
    <mergeCell ref="BB64:BD66"/>
    <mergeCell ref="AY61:BA63"/>
    <mergeCell ref="BB61:BD63"/>
    <mergeCell ref="AS63:AU63"/>
    <mergeCell ref="AV63:AX63"/>
    <mergeCell ref="AC64:AC65"/>
    <mergeCell ref="AD64:AD65"/>
    <mergeCell ref="AE64:AE65"/>
    <mergeCell ref="AF64:AG65"/>
    <mergeCell ref="AH64:AI65"/>
    <mergeCell ref="AJ64:AL64"/>
    <mergeCell ref="U64:U66"/>
    <mergeCell ref="V64:W66"/>
    <mergeCell ref="X64:Y65"/>
    <mergeCell ref="Z64:Z65"/>
    <mergeCell ref="AA64:AA65"/>
    <mergeCell ref="AB64:AB65"/>
    <mergeCell ref="AS66:AU66"/>
    <mergeCell ref="AV66:AX66"/>
    <mergeCell ref="AC61:AC62"/>
    <mergeCell ref="AD61:AD62"/>
    <mergeCell ref="AE61:AE62"/>
    <mergeCell ref="AF61:AG62"/>
    <mergeCell ref="AH61:AI62"/>
    <mergeCell ref="AJ61:AL61"/>
    <mergeCell ref="U61:U63"/>
    <mergeCell ref="V61:W63"/>
    <mergeCell ref="X61:Y62"/>
    <mergeCell ref="Z61:Z62"/>
    <mergeCell ref="AA58:AA59"/>
    <mergeCell ref="AB58:AB59"/>
    <mergeCell ref="AC58:AC59"/>
    <mergeCell ref="AD58:AD59"/>
    <mergeCell ref="AE58:AE59"/>
    <mergeCell ref="AF58:AG59"/>
    <mergeCell ref="AA61:AA62"/>
    <mergeCell ref="AB61:AB62"/>
    <mergeCell ref="BE60:BF60"/>
    <mergeCell ref="BH60:BO60"/>
    <mergeCell ref="A61:A63"/>
    <mergeCell ref="B61:B63"/>
    <mergeCell ref="C61:E63"/>
    <mergeCell ref="F61:J62"/>
    <mergeCell ref="K61:O63"/>
    <mergeCell ref="P61:P63"/>
    <mergeCell ref="Q61:S62"/>
    <mergeCell ref="T61:T63"/>
    <mergeCell ref="BE61:BF62"/>
    <mergeCell ref="BG61:BG63"/>
    <mergeCell ref="BH61:BO61"/>
    <mergeCell ref="AJ62:AL62"/>
    <mergeCell ref="AM62:AO62"/>
    <mergeCell ref="AP62:AR62"/>
    <mergeCell ref="AS62:AU62"/>
    <mergeCell ref="AV62:AX62"/>
    <mergeCell ref="BH62:BO62"/>
    <mergeCell ref="AP63:AR63"/>
    <mergeCell ref="AM61:AO61"/>
    <mergeCell ref="AP61:AR61"/>
    <mergeCell ref="AS61:AU61"/>
    <mergeCell ref="AV61:AX61"/>
    <mergeCell ref="B52:B57"/>
    <mergeCell ref="C52:E57"/>
    <mergeCell ref="F52:J54"/>
    <mergeCell ref="K52:O57"/>
    <mergeCell ref="P52:P57"/>
    <mergeCell ref="Q52:S54"/>
    <mergeCell ref="BH59:BO59"/>
    <mergeCell ref="F60:H60"/>
    <mergeCell ref="I60:J60"/>
    <mergeCell ref="Q60:S60"/>
    <mergeCell ref="X60:Y60"/>
    <mergeCell ref="AJ60:AL60"/>
    <mergeCell ref="AM60:AO60"/>
    <mergeCell ref="AP60:AR60"/>
    <mergeCell ref="AS60:AU60"/>
    <mergeCell ref="AV60:AX60"/>
    <mergeCell ref="AY58:BA60"/>
    <mergeCell ref="BB58:BD60"/>
    <mergeCell ref="BE58:BF59"/>
    <mergeCell ref="BG58:BG60"/>
    <mergeCell ref="BH58:BO58"/>
    <mergeCell ref="AJ59:AL59"/>
    <mergeCell ref="AM59:AO59"/>
    <mergeCell ref="AP59:AR59"/>
    <mergeCell ref="AS59:AU59"/>
    <mergeCell ref="AV59:AX59"/>
    <mergeCell ref="AH58:AI59"/>
    <mergeCell ref="AJ58:AL58"/>
    <mergeCell ref="AM58:AO58"/>
    <mergeCell ref="AP58:AR58"/>
    <mergeCell ref="AS58:AU58"/>
    <mergeCell ref="AV58:AX58"/>
    <mergeCell ref="U52:U57"/>
    <mergeCell ref="BE52:BF52"/>
    <mergeCell ref="AP55:AR55"/>
    <mergeCell ref="AS55:AU55"/>
    <mergeCell ref="AV55:AX55"/>
    <mergeCell ref="AY55:BA56"/>
    <mergeCell ref="Q58:S59"/>
    <mergeCell ref="T58:T60"/>
    <mergeCell ref="U58:U60"/>
    <mergeCell ref="V58:W60"/>
    <mergeCell ref="X58:Y59"/>
    <mergeCell ref="Z58:Z59"/>
    <mergeCell ref="A58:A60"/>
    <mergeCell ref="B58:B60"/>
    <mergeCell ref="C58:E60"/>
    <mergeCell ref="F58:J59"/>
    <mergeCell ref="K58:O60"/>
    <mergeCell ref="P58:P60"/>
    <mergeCell ref="AF57:AG57"/>
    <mergeCell ref="AH57:AI57"/>
    <mergeCell ref="AJ57:AL57"/>
    <mergeCell ref="AM57:AO57"/>
    <mergeCell ref="AP57:AR57"/>
    <mergeCell ref="V52:W57"/>
    <mergeCell ref="X52:AE53"/>
    <mergeCell ref="AF52:BD53"/>
    <mergeCell ref="X55:Y57"/>
    <mergeCell ref="Z55:AA57"/>
    <mergeCell ref="AF55:AG56"/>
    <mergeCell ref="AH55:AI56"/>
    <mergeCell ref="AJ55:AL55"/>
    <mergeCell ref="AM55:AO55"/>
    <mergeCell ref="H44:BO45"/>
    <mergeCell ref="H46:BO46"/>
    <mergeCell ref="B49:BO49"/>
    <mergeCell ref="AZ50:BF50"/>
    <mergeCell ref="BG50:BH50"/>
    <mergeCell ref="BI50:BN50"/>
    <mergeCell ref="H47:BT47"/>
    <mergeCell ref="AS57:AU57"/>
    <mergeCell ref="AJ56:AL56"/>
    <mergeCell ref="AM56:AO56"/>
    <mergeCell ref="AP56:AR56"/>
    <mergeCell ref="AS56:AU56"/>
    <mergeCell ref="AV56:AX56"/>
    <mergeCell ref="BE56:BF57"/>
    <mergeCell ref="AV57:AX57"/>
    <mergeCell ref="AY57:BA57"/>
    <mergeCell ref="BB57:BD57"/>
    <mergeCell ref="BH54:BO57"/>
    <mergeCell ref="F55:H57"/>
    <mergeCell ref="I55:J57"/>
    <mergeCell ref="Q55:S57"/>
    <mergeCell ref="BG52:BG57"/>
    <mergeCell ref="BH52:BO53"/>
    <mergeCell ref="BE53:BF53"/>
    <mergeCell ref="X54:AA54"/>
    <mergeCell ref="AB54:AC57"/>
    <mergeCell ref="AD54:AE57"/>
    <mergeCell ref="AF54:AI54"/>
    <mergeCell ref="AJ54:BA54"/>
    <mergeCell ref="BB54:BD56"/>
    <mergeCell ref="BE54:BF55"/>
    <mergeCell ref="T52:T57"/>
    <mergeCell ref="BB40:BD41"/>
    <mergeCell ref="BE40:BF40"/>
    <mergeCell ref="BG40:BK41"/>
    <mergeCell ref="BL40:BO41"/>
    <mergeCell ref="AP41:AR41"/>
    <mergeCell ref="AS41:AU41"/>
    <mergeCell ref="AV41:AX41"/>
    <mergeCell ref="BE41:BF41"/>
    <mergeCell ref="AJ40:AL41"/>
    <mergeCell ref="AM40:AO41"/>
    <mergeCell ref="AP40:AR40"/>
    <mergeCell ref="AS40:AU40"/>
    <mergeCell ref="AV40:AX40"/>
    <mergeCell ref="AY40:BA41"/>
    <mergeCell ref="BE37:BF37"/>
    <mergeCell ref="BH37:BO37"/>
    <mergeCell ref="BG39:BK39"/>
    <mergeCell ref="BL39:BO39"/>
    <mergeCell ref="B40:E41"/>
    <mergeCell ref="F40:J41"/>
    <mergeCell ref="Q40:Q41"/>
    <mergeCell ref="R40:R41"/>
    <mergeCell ref="AF40:AG41"/>
    <mergeCell ref="AH40:AI41"/>
    <mergeCell ref="F37:H37"/>
    <mergeCell ref="I37:J37"/>
    <mergeCell ref="Q37:S37"/>
    <mergeCell ref="X37:Y37"/>
    <mergeCell ref="AJ37:AL37"/>
    <mergeCell ref="AM37:AO37"/>
    <mergeCell ref="BE35:BF36"/>
    <mergeCell ref="BG35:BG37"/>
    <mergeCell ref="BH35:BO35"/>
    <mergeCell ref="AJ36:AL36"/>
    <mergeCell ref="AM36:AO36"/>
    <mergeCell ref="AP36:AR36"/>
    <mergeCell ref="AS36:AU36"/>
    <mergeCell ref="AV36:AX36"/>
    <mergeCell ref="BH36:BO36"/>
    <mergeCell ref="AP37:AR37"/>
    <mergeCell ref="AM35:AO35"/>
    <mergeCell ref="AP35:AR35"/>
    <mergeCell ref="AS35:AU35"/>
    <mergeCell ref="AV35:AX35"/>
    <mergeCell ref="AY35:BA37"/>
    <mergeCell ref="BB35:BD37"/>
    <mergeCell ref="AS37:AU37"/>
    <mergeCell ref="AV37:AX37"/>
    <mergeCell ref="AC35:AC36"/>
    <mergeCell ref="AD35:AD36"/>
    <mergeCell ref="AE35:AE36"/>
    <mergeCell ref="AF35:AG36"/>
    <mergeCell ref="AH35:AI36"/>
    <mergeCell ref="AJ35:AL35"/>
    <mergeCell ref="U35:U37"/>
    <mergeCell ref="V35:W37"/>
    <mergeCell ref="X35:Y36"/>
    <mergeCell ref="Z35:Z36"/>
    <mergeCell ref="AA35:AA36"/>
    <mergeCell ref="AB35:AB36"/>
    <mergeCell ref="BE34:BF34"/>
    <mergeCell ref="BH34:BO34"/>
    <mergeCell ref="A35:A37"/>
    <mergeCell ref="B35:B37"/>
    <mergeCell ref="C35:E37"/>
    <mergeCell ref="F35:J36"/>
    <mergeCell ref="K35:O37"/>
    <mergeCell ref="P35:P37"/>
    <mergeCell ref="Q35:S36"/>
    <mergeCell ref="T35:T37"/>
    <mergeCell ref="F34:H34"/>
    <mergeCell ref="I34:J34"/>
    <mergeCell ref="Q34:S34"/>
    <mergeCell ref="X34:Y34"/>
    <mergeCell ref="AJ34:AL34"/>
    <mergeCell ref="AM34:AO34"/>
    <mergeCell ref="U32:U34"/>
    <mergeCell ref="V32:W34"/>
    <mergeCell ref="X32:Y33"/>
    <mergeCell ref="Z32:Z33"/>
    <mergeCell ref="AA32:AA33"/>
    <mergeCell ref="AB32:AB33"/>
    <mergeCell ref="BE31:BF31"/>
    <mergeCell ref="BH31:BO31"/>
    <mergeCell ref="A32:A34"/>
    <mergeCell ref="B32:B34"/>
    <mergeCell ref="C32:E34"/>
    <mergeCell ref="F32:J33"/>
    <mergeCell ref="K32:O34"/>
    <mergeCell ref="P32:P34"/>
    <mergeCell ref="Q32:S33"/>
    <mergeCell ref="T32:T34"/>
    <mergeCell ref="F31:H31"/>
    <mergeCell ref="I31:J31"/>
    <mergeCell ref="Q31:S31"/>
    <mergeCell ref="X31:Y31"/>
    <mergeCell ref="AJ31:AL31"/>
    <mergeCell ref="AM31:AO31"/>
    <mergeCell ref="BE32:BF33"/>
    <mergeCell ref="BG32:BG34"/>
    <mergeCell ref="BH32:BO32"/>
    <mergeCell ref="AJ33:AL33"/>
    <mergeCell ref="AM33:AO33"/>
    <mergeCell ref="AP33:AR33"/>
    <mergeCell ref="AS33:AU33"/>
    <mergeCell ref="AV33:AX33"/>
    <mergeCell ref="BH33:BO33"/>
    <mergeCell ref="AP34:AR34"/>
    <mergeCell ref="AM30:AO30"/>
    <mergeCell ref="AP30:AR30"/>
    <mergeCell ref="AS30:AU30"/>
    <mergeCell ref="AV30:AX30"/>
    <mergeCell ref="BH30:BO30"/>
    <mergeCell ref="AP31:AR31"/>
    <mergeCell ref="AM29:AO29"/>
    <mergeCell ref="AP29:AR29"/>
    <mergeCell ref="AS29:AU29"/>
    <mergeCell ref="AV29:AX29"/>
    <mergeCell ref="AY29:BA31"/>
    <mergeCell ref="BB29:BD31"/>
    <mergeCell ref="AS31:AU31"/>
    <mergeCell ref="AV31:AX31"/>
    <mergeCell ref="AC32:AC33"/>
    <mergeCell ref="AD32:AD33"/>
    <mergeCell ref="AE32:AE33"/>
    <mergeCell ref="AF32:AG33"/>
    <mergeCell ref="AH32:AI33"/>
    <mergeCell ref="AJ32:AL32"/>
    <mergeCell ref="AM32:AO32"/>
    <mergeCell ref="AP32:AR32"/>
    <mergeCell ref="AS32:AU32"/>
    <mergeCell ref="AV32:AX32"/>
    <mergeCell ref="AY32:BA34"/>
    <mergeCell ref="BB32:BD34"/>
    <mergeCell ref="AS34:AU34"/>
    <mergeCell ref="AV34:AX34"/>
    <mergeCell ref="AC29:AC30"/>
    <mergeCell ref="AD29:AD30"/>
    <mergeCell ref="AE29:AE30"/>
    <mergeCell ref="AF29:AG30"/>
    <mergeCell ref="AH29:AI30"/>
    <mergeCell ref="AJ29:AL29"/>
    <mergeCell ref="U29:U31"/>
    <mergeCell ref="V29:W31"/>
    <mergeCell ref="X29:Y30"/>
    <mergeCell ref="Z29:Z30"/>
    <mergeCell ref="AA29:AA30"/>
    <mergeCell ref="AB29:AB30"/>
    <mergeCell ref="BE28:BF28"/>
    <mergeCell ref="BH28:BO28"/>
    <mergeCell ref="A29:A31"/>
    <mergeCell ref="B29:B31"/>
    <mergeCell ref="C29:E31"/>
    <mergeCell ref="F29:J30"/>
    <mergeCell ref="K29:O31"/>
    <mergeCell ref="P29:P31"/>
    <mergeCell ref="Q29:S30"/>
    <mergeCell ref="T29:T31"/>
    <mergeCell ref="F28:H28"/>
    <mergeCell ref="I28:J28"/>
    <mergeCell ref="Q28:S28"/>
    <mergeCell ref="X28:Y28"/>
    <mergeCell ref="AJ28:AL28"/>
    <mergeCell ref="AM28:AO28"/>
    <mergeCell ref="BE29:BF30"/>
    <mergeCell ref="BG29:BG31"/>
    <mergeCell ref="BH29:BO29"/>
    <mergeCell ref="AJ30:AL30"/>
    <mergeCell ref="U26:U28"/>
    <mergeCell ref="V26:W28"/>
    <mergeCell ref="X26:Y27"/>
    <mergeCell ref="Z26:Z27"/>
    <mergeCell ref="AA26:AA27"/>
    <mergeCell ref="AB26:AB27"/>
    <mergeCell ref="BE25:BF25"/>
    <mergeCell ref="BH25:BO25"/>
    <mergeCell ref="A26:A28"/>
    <mergeCell ref="B26:B28"/>
    <mergeCell ref="C26:E28"/>
    <mergeCell ref="F26:J27"/>
    <mergeCell ref="K26:O28"/>
    <mergeCell ref="P26:P28"/>
    <mergeCell ref="Q26:S27"/>
    <mergeCell ref="T26:T28"/>
    <mergeCell ref="F25:H25"/>
    <mergeCell ref="I25:J25"/>
    <mergeCell ref="Q25:S25"/>
    <mergeCell ref="X25:Y25"/>
    <mergeCell ref="AJ25:AL25"/>
    <mergeCell ref="AM25:AO25"/>
    <mergeCell ref="BE26:BF27"/>
    <mergeCell ref="BG26:BG28"/>
    <mergeCell ref="BH26:BO26"/>
    <mergeCell ref="AJ27:AL27"/>
    <mergeCell ref="AM27:AO27"/>
    <mergeCell ref="AP27:AR27"/>
    <mergeCell ref="AS27:AU27"/>
    <mergeCell ref="AV27:AX27"/>
    <mergeCell ref="BH27:BO27"/>
    <mergeCell ref="AP28:AR28"/>
    <mergeCell ref="U23:U25"/>
    <mergeCell ref="V23:W25"/>
    <mergeCell ref="X23:Y24"/>
    <mergeCell ref="Z23:Z24"/>
    <mergeCell ref="AY23:BA25"/>
    <mergeCell ref="BB23:BD25"/>
    <mergeCell ref="AS25:AU25"/>
    <mergeCell ref="AV25:AX25"/>
    <mergeCell ref="AC26:AC27"/>
    <mergeCell ref="AD26:AD27"/>
    <mergeCell ref="AE26:AE27"/>
    <mergeCell ref="AF26:AG27"/>
    <mergeCell ref="AH26:AI27"/>
    <mergeCell ref="AJ26:AL26"/>
    <mergeCell ref="AM26:AO26"/>
    <mergeCell ref="AP26:AR26"/>
    <mergeCell ref="AS26:AU26"/>
    <mergeCell ref="AV26:AX26"/>
    <mergeCell ref="AY26:BA28"/>
    <mergeCell ref="BB26:BD28"/>
    <mergeCell ref="AS28:AU28"/>
    <mergeCell ref="AV28:AX28"/>
    <mergeCell ref="AC23:AC24"/>
    <mergeCell ref="AD23:AD24"/>
    <mergeCell ref="AE23:AE24"/>
    <mergeCell ref="AF23:AG24"/>
    <mergeCell ref="AH23:AI24"/>
    <mergeCell ref="AJ23:AL23"/>
    <mergeCell ref="AA23:AA24"/>
    <mergeCell ref="AB23:AB24"/>
    <mergeCell ref="BE22:BF22"/>
    <mergeCell ref="BH22:BO22"/>
    <mergeCell ref="A23:A25"/>
    <mergeCell ref="B23:B25"/>
    <mergeCell ref="C23:E25"/>
    <mergeCell ref="F23:J24"/>
    <mergeCell ref="K23:O25"/>
    <mergeCell ref="P23:P25"/>
    <mergeCell ref="Q23:S24"/>
    <mergeCell ref="T23:T25"/>
    <mergeCell ref="F22:H22"/>
    <mergeCell ref="I22:J22"/>
    <mergeCell ref="Q22:S22"/>
    <mergeCell ref="X22:Y22"/>
    <mergeCell ref="AJ22:AL22"/>
    <mergeCell ref="AM22:AO22"/>
    <mergeCell ref="BE23:BF24"/>
    <mergeCell ref="BG23:BG25"/>
    <mergeCell ref="BH23:BO23"/>
    <mergeCell ref="AJ24:AL24"/>
    <mergeCell ref="AM24:AO24"/>
    <mergeCell ref="AP24:AR24"/>
    <mergeCell ref="AS24:AU24"/>
    <mergeCell ref="AV24:AX24"/>
    <mergeCell ref="BH24:BO24"/>
    <mergeCell ref="AP25:AR25"/>
    <mergeCell ref="AM23:AO23"/>
    <mergeCell ref="AP23:AR23"/>
    <mergeCell ref="AS23:AU23"/>
    <mergeCell ref="AV23:AX23"/>
    <mergeCell ref="BE19:BF19"/>
    <mergeCell ref="BH19:BO19"/>
    <mergeCell ref="A20:A22"/>
    <mergeCell ref="B20:B22"/>
    <mergeCell ref="C20:E22"/>
    <mergeCell ref="F20:J21"/>
    <mergeCell ref="K20:O22"/>
    <mergeCell ref="P20:P22"/>
    <mergeCell ref="Q20:S21"/>
    <mergeCell ref="T20:T22"/>
    <mergeCell ref="F19:H19"/>
    <mergeCell ref="I19:J19"/>
    <mergeCell ref="Q19:S19"/>
    <mergeCell ref="X19:Y19"/>
    <mergeCell ref="AJ19:AL19"/>
    <mergeCell ref="AM19:AO19"/>
    <mergeCell ref="BE20:BF21"/>
    <mergeCell ref="BG20:BG22"/>
    <mergeCell ref="BH20:BO20"/>
    <mergeCell ref="AJ21:AL21"/>
    <mergeCell ref="AM21:AO21"/>
    <mergeCell ref="AP21:AR21"/>
    <mergeCell ref="AS21:AU21"/>
    <mergeCell ref="AV21:AX21"/>
    <mergeCell ref="BH21:BO21"/>
    <mergeCell ref="AP22:AR22"/>
    <mergeCell ref="AM20:AO20"/>
    <mergeCell ref="AP20:AR20"/>
    <mergeCell ref="AS20:AU20"/>
    <mergeCell ref="AV20:AX20"/>
    <mergeCell ref="AY20:BA22"/>
    <mergeCell ref="BB20:BD22"/>
    <mergeCell ref="AP19:AR19"/>
    <mergeCell ref="AM17:AO17"/>
    <mergeCell ref="AP17:AR17"/>
    <mergeCell ref="AS17:AU17"/>
    <mergeCell ref="AV17:AX17"/>
    <mergeCell ref="AY17:BA19"/>
    <mergeCell ref="BB17:BD19"/>
    <mergeCell ref="AS19:AU19"/>
    <mergeCell ref="AV19:AX19"/>
    <mergeCell ref="AC20:AC21"/>
    <mergeCell ref="AD20:AD21"/>
    <mergeCell ref="AE20:AE21"/>
    <mergeCell ref="AF20:AG21"/>
    <mergeCell ref="AH20:AI21"/>
    <mergeCell ref="AJ20:AL20"/>
    <mergeCell ref="U20:U22"/>
    <mergeCell ref="V20:W22"/>
    <mergeCell ref="X20:Y21"/>
    <mergeCell ref="Z20:Z21"/>
    <mergeCell ref="AA20:AA21"/>
    <mergeCell ref="AB20:AB21"/>
    <mergeCell ref="AS22:AU22"/>
    <mergeCell ref="AV22:AX22"/>
    <mergeCell ref="AF14:AG15"/>
    <mergeCell ref="AC17:AC18"/>
    <mergeCell ref="AD17:AD18"/>
    <mergeCell ref="AE17:AE18"/>
    <mergeCell ref="AF17:AG18"/>
    <mergeCell ref="AH17:AI18"/>
    <mergeCell ref="AJ17:AL17"/>
    <mergeCell ref="U17:U19"/>
    <mergeCell ref="V17:W19"/>
    <mergeCell ref="X17:Y18"/>
    <mergeCell ref="Z17:Z18"/>
    <mergeCell ref="AA17:AA18"/>
    <mergeCell ref="AB17:AB18"/>
    <mergeCell ref="BE16:BF16"/>
    <mergeCell ref="BH16:BO16"/>
    <mergeCell ref="A17:A19"/>
    <mergeCell ref="B17:B19"/>
    <mergeCell ref="C17:E19"/>
    <mergeCell ref="F17:J18"/>
    <mergeCell ref="K17:O19"/>
    <mergeCell ref="P17:P19"/>
    <mergeCell ref="Q17:S18"/>
    <mergeCell ref="T17:T19"/>
    <mergeCell ref="BE17:BF18"/>
    <mergeCell ref="BG17:BG19"/>
    <mergeCell ref="BH17:BO17"/>
    <mergeCell ref="AJ18:AL18"/>
    <mergeCell ref="AM18:AO18"/>
    <mergeCell ref="AP18:AR18"/>
    <mergeCell ref="AS18:AU18"/>
    <mergeCell ref="AV18:AX18"/>
    <mergeCell ref="BH18:BO18"/>
    <mergeCell ref="A14:A16"/>
    <mergeCell ref="B14:B16"/>
    <mergeCell ref="C14:E16"/>
    <mergeCell ref="F14:J15"/>
    <mergeCell ref="K14:O16"/>
    <mergeCell ref="P14:P16"/>
    <mergeCell ref="F13:H13"/>
    <mergeCell ref="I13:J13"/>
    <mergeCell ref="Q13:S13"/>
    <mergeCell ref="X13:Y13"/>
    <mergeCell ref="AJ13:AL13"/>
    <mergeCell ref="BH15:BO15"/>
    <mergeCell ref="F16:H16"/>
    <mergeCell ref="I16:J16"/>
    <mergeCell ref="Q16:S16"/>
    <mergeCell ref="X16:Y16"/>
    <mergeCell ref="AJ16:AL16"/>
    <mergeCell ref="AM16:AO16"/>
    <mergeCell ref="AP16:AR16"/>
    <mergeCell ref="AS16:AU16"/>
    <mergeCell ref="AV16:AX16"/>
    <mergeCell ref="AY14:BA16"/>
    <mergeCell ref="BB14:BD16"/>
    <mergeCell ref="BE14:BF15"/>
    <mergeCell ref="BG14:BG16"/>
    <mergeCell ref="BH14:BO14"/>
    <mergeCell ref="AJ15:AL15"/>
    <mergeCell ref="AM15:AO15"/>
    <mergeCell ref="AP15:AR15"/>
    <mergeCell ref="AS15:AU15"/>
    <mergeCell ref="AV15:AX15"/>
    <mergeCell ref="AH14:AI15"/>
    <mergeCell ref="BH11:BO11"/>
    <mergeCell ref="BH12:BO12"/>
    <mergeCell ref="BE13:BF13"/>
    <mergeCell ref="BH13:BO13"/>
    <mergeCell ref="AF11:AG12"/>
    <mergeCell ref="AH11:AI12"/>
    <mergeCell ref="AJ11:AL11"/>
    <mergeCell ref="AM11:AO11"/>
    <mergeCell ref="AP11:AR11"/>
    <mergeCell ref="AS11:AU11"/>
    <mergeCell ref="Z11:Z12"/>
    <mergeCell ref="AA11:AA12"/>
    <mergeCell ref="AB11:AB12"/>
    <mergeCell ref="AC11:AC12"/>
    <mergeCell ref="AD11:AD12"/>
    <mergeCell ref="AE11:AE12"/>
    <mergeCell ref="Q14:S15"/>
    <mergeCell ref="T14:T16"/>
    <mergeCell ref="U14:U16"/>
    <mergeCell ref="V14:W16"/>
    <mergeCell ref="X14:Y15"/>
    <mergeCell ref="Z14:Z15"/>
    <mergeCell ref="AJ14:AL14"/>
    <mergeCell ref="AM14:AO14"/>
    <mergeCell ref="AP14:AR14"/>
    <mergeCell ref="AS14:AU14"/>
    <mergeCell ref="AV14:AX14"/>
    <mergeCell ref="AA14:AA15"/>
    <mergeCell ref="AB14:AB15"/>
    <mergeCell ref="AC14:AC15"/>
    <mergeCell ref="AD14:AD15"/>
    <mergeCell ref="AE14:AE15"/>
    <mergeCell ref="AV10:AX10"/>
    <mergeCell ref="AY10:BA10"/>
    <mergeCell ref="AM13:AO13"/>
    <mergeCell ref="K12:O13"/>
    <mergeCell ref="AJ12:AL12"/>
    <mergeCell ref="AM12:AO12"/>
    <mergeCell ref="AP12:AR12"/>
    <mergeCell ref="AS12:AU12"/>
    <mergeCell ref="AV12:AX12"/>
    <mergeCell ref="AP13:AR13"/>
    <mergeCell ref="AS13:AU13"/>
    <mergeCell ref="AV13:AX13"/>
    <mergeCell ref="AV11:AX11"/>
    <mergeCell ref="AY11:BA13"/>
    <mergeCell ref="BB11:BD13"/>
    <mergeCell ref="BE11:BF12"/>
    <mergeCell ref="BG11:BG13"/>
    <mergeCell ref="AJ9:AL9"/>
    <mergeCell ref="AM9:AO9"/>
    <mergeCell ref="AP9:AR9"/>
    <mergeCell ref="AS9:AU9"/>
    <mergeCell ref="BB7:BD9"/>
    <mergeCell ref="BE7:BF8"/>
    <mergeCell ref="BH7:BO10"/>
    <mergeCell ref="F8:H10"/>
    <mergeCell ref="I8:J10"/>
    <mergeCell ref="Q8:S10"/>
    <mergeCell ref="X8:Y10"/>
    <mergeCell ref="Z8:AA10"/>
    <mergeCell ref="AF8:AG9"/>
    <mergeCell ref="AH8:AI9"/>
    <mergeCell ref="BB10:BD10"/>
    <mergeCell ref="B11:B13"/>
    <mergeCell ref="C11:E13"/>
    <mergeCell ref="F11:J12"/>
    <mergeCell ref="P11:P13"/>
    <mergeCell ref="Q11:S12"/>
    <mergeCell ref="T11:T13"/>
    <mergeCell ref="U11:U13"/>
    <mergeCell ref="V11:W13"/>
    <mergeCell ref="X11:Y12"/>
    <mergeCell ref="AV9:AX9"/>
    <mergeCell ref="BE9:BF10"/>
    <mergeCell ref="AF10:AG10"/>
    <mergeCell ref="AH10:AI10"/>
    <mergeCell ref="AJ10:AL10"/>
    <mergeCell ref="AM10:AO10"/>
    <mergeCell ref="AP10:AR10"/>
    <mergeCell ref="AS10:AU10"/>
    <mergeCell ref="BQ2:BU2"/>
    <mergeCell ref="AZ4:BF4"/>
    <mergeCell ref="BG4:BH4"/>
    <mergeCell ref="BI4:BN4"/>
    <mergeCell ref="A5:A13"/>
    <mergeCell ref="B5:B10"/>
    <mergeCell ref="C5:E10"/>
    <mergeCell ref="F5:J7"/>
    <mergeCell ref="K5:O10"/>
    <mergeCell ref="AF5:BD6"/>
    <mergeCell ref="BE5:BF5"/>
    <mergeCell ref="BG5:BG10"/>
    <mergeCell ref="BH5:BO6"/>
    <mergeCell ref="BE6:BF6"/>
    <mergeCell ref="X7:AA7"/>
    <mergeCell ref="AB7:AC10"/>
    <mergeCell ref="AD7:AE10"/>
    <mergeCell ref="AF7:AI7"/>
    <mergeCell ref="AJ7:BA7"/>
    <mergeCell ref="P5:P10"/>
    <mergeCell ref="Q5:S7"/>
    <mergeCell ref="T5:T10"/>
    <mergeCell ref="U5:U10"/>
    <mergeCell ref="V5:W10"/>
    <mergeCell ref="X5:AE6"/>
    <mergeCell ref="B2:BO2"/>
    <mergeCell ref="AJ8:AL8"/>
    <mergeCell ref="AM8:AO8"/>
    <mergeCell ref="AP8:AR8"/>
    <mergeCell ref="AS8:AU8"/>
    <mergeCell ref="AV8:AX8"/>
    <mergeCell ref="AY8:BA9"/>
  </mergeCells>
  <phoneticPr fontId="2"/>
  <dataValidations count="9">
    <dataValidation type="list" allowBlank="1" showInputMessage="1" showErrorMessage="1" sqref="F13:H13 F16:H16 F63:H63 F28:H28 F109:H109 F19:H19 F22:H22 F25:H25 F161:H161 F75:H75 F121:H121 F66:H66 F112:H112 F115:H115 F118:H118 F106:H106 F164:H164 F37:H37 F124:H124 F69:H69 F72:H72 F60:H60 F173:H173 F78:H78 F127:H127 F81:H81 F31:H31 F34:H34 F152:H152 F170:H170 F155:H155 F167:H167 F158:H158">
      <formula1>"　,常勤,短時間"</formula1>
    </dataValidation>
    <dataValidation type="list" allowBlank="1" showInputMessage="1" showErrorMessage="1" sqref="C11:E37 C58:E81 C104:E127 C150:E173">
      <formula1>"本園,その他の事業"</formula1>
    </dataValidation>
    <dataValidation type="list" allowBlank="1" showInputMessage="1" showErrorMessage="1" sqref="T11:U37 T94:U94 Q130:R133 Q84:R87 T58:U81 Q40:R41 T104:U127 T140:U140 T150:U173 Q176:R179">
      <formula1>"　,○"</formula1>
    </dataValidation>
    <dataValidation type="list" allowBlank="1" showInputMessage="1" showErrorMessage="1" sqref="F11:J12 F162:J163 F168:J169 F14:J15 F17:J18 F20:J21 F23:J24 F26:J27 F29:J30 F32:J33 F35:J36 F58:J59 F61:J62 F64:J65 F67:J68 F70:J71 F73:J74 F76:J77 F79:J80 F171:J172 F165:J166 F104:J105 F107:J108 F110:J111 F113:J114 F116:J117 F119:J120 F122:J123 F125:J126 F156:J157 F159:J160 F150:J151 F153:J154">
      <formula1>"　,主任保育士,副主任保育士,保育士,幼稚園教諭"</formula1>
    </dataValidation>
    <dataValidation type="list" allowBlank="1" showInputMessage="1" showErrorMessage="1" sqref="AH13 AF13 AH16 AF16 AH34 AF34 AH19 AF19 AH22 AF22 AH25 AF25 AH28 AF28 AH152 AH173 AH167 AF167 AH63 AF63 AF81 AF60 AH66 AF66 AH69 AF69 AH72 AF72 AH75 AF75 AH31 AF31 AH37 AF37 AH78 AF78 AH60 AH81 AH109 AF109 AF127 AF106 AH112 AF112 AH115 AF115 AH118 AF118 AH121 AF121 AH124 AF124 AH106 AH127 AH161 AF161 AH170 AF170 AH164 AF164 AH155 AF155 AF173 AF152 AH158 AF158">
      <formula1>"　,格付表,月給,日給,時給"</formula1>
    </dataValidation>
    <dataValidation type="list" allowBlank="1" showInputMessage="1" showErrorMessage="1" sqref="BG140 BG94 BG11:BG37 BG58:BG81 BG104:BG127 BG150:BG173">
      <formula1>"　,◯,×"</formula1>
    </dataValidation>
    <dataValidation type="list" allowBlank="1" showInputMessage="1" showErrorMessage="1" sqref="V94:W94 V11:W37 Q39:R39 Q129:R129 V58:W81 Q83:R83 V104:W127 V140:W140 V150:W173 Q175:R175">
      <formula1>"　,大学院,大学,短大,専門学校,高校,中学校,特別支援学校"</formula1>
    </dataValidation>
    <dataValidation type="list" allowBlank="1" showInputMessage="1" showErrorMessage="1" sqref="BG4:BH4 BG50:BH50 BG97:BH97 BG142:BH142">
      <formula1>"6,7,8,9,10,11,12,1,2,3"</formula1>
    </dataValidation>
    <dataValidation type="list" allowBlank="1" showInputMessage="1" showErrorMessage="1" sqref="F94:J94 F140:J140 F185">
      <formula1>"　,主任保育士,副主任保育士,保育士"</formula1>
    </dataValidation>
  </dataValidations>
  <hyperlinks>
    <hyperlink ref="BQ2" location="目次!A1" display="目次に戻る"/>
  </hyperlinks>
  <pageMargins left="0.31496062992125984" right="0.31496062992125984" top="0.74803149606299213" bottom="0.74803149606299213" header="0.31496062992125984" footer="0.31496062992125984"/>
  <pageSetup paperSize="9" scale="89" orientation="landscape" r:id="rId1"/>
  <rowBreaks count="3" manualBreakCount="3">
    <brk id="48" min="1" max="67" man="1"/>
    <brk id="94" min="1" max="67" man="1"/>
    <brk id="140" min="1" max="67"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2:BT182"/>
  <sheetViews>
    <sheetView showGridLines="0" view="pageBreakPreview" zoomScaleNormal="100" zoomScaleSheetLayoutView="100" workbookViewId="0"/>
  </sheetViews>
  <sheetFormatPr defaultColWidth="8" defaultRowHeight="12"/>
  <cols>
    <col min="1" max="1" width="5" style="5" customWidth="1"/>
    <col min="2" max="2" width="2.375" style="5" customWidth="1"/>
    <col min="3" max="5" width="2.125" style="5" customWidth="1"/>
    <col min="6" max="15" width="2" style="5" customWidth="1"/>
    <col min="16" max="18" width="2.625" style="5" customWidth="1"/>
    <col min="19" max="21" width="2.125" style="5" customWidth="1"/>
    <col min="22" max="23" width="1.875" style="5" customWidth="1"/>
    <col min="24" max="25" width="2.125" style="5" customWidth="1"/>
    <col min="26" max="26" width="2.625" style="5" customWidth="1"/>
    <col min="27" max="27" width="2.125" style="5" customWidth="1"/>
    <col min="28" max="28" width="2.625" style="5" customWidth="1"/>
    <col min="29" max="29" width="2.125" style="5" customWidth="1"/>
    <col min="30" max="30" width="2.625" style="5" customWidth="1"/>
    <col min="31" max="34" width="4.375" style="5" customWidth="1"/>
    <col min="35" max="35" width="4.125" style="5" customWidth="1"/>
    <col min="36" max="53" width="2" style="5" customWidth="1"/>
    <col min="54" max="56" width="2.125" style="5" customWidth="1"/>
    <col min="57" max="58" width="2.625" style="5" customWidth="1"/>
    <col min="59" max="63" width="3.125" style="5" customWidth="1"/>
    <col min="64" max="64" width="1.875" style="5" customWidth="1"/>
    <col min="65" max="67" width="2.125" style="5" customWidth="1"/>
    <col min="68" max="16384" width="8" style="5"/>
  </cols>
  <sheetData>
    <row r="2" spans="2:69" ht="14.1" customHeight="1">
      <c r="B2" s="1872" t="s">
        <v>1372</v>
      </c>
      <c r="C2" s="1872"/>
      <c r="D2" s="1872"/>
      <c r="E2" s="1872"/>
      <c r="F2" s="2025"/>
      <c r="G2" s="2025"/>
      <c r="H2" s="2025"/>
      <c r="I2" s="2025"/>
      <c r="J2" s="2025"/>
      <c r="K2" s="2025"/>
      <c r="L2" s="2025"/>
      <c r="M2" s="2025"/>
      <c r="N2" s="2025"/>
      <c r="O2" s="2025"/>
      <c r="P2" s="2025"/>
      <c r="Q2" s="2025"/>
      <c r="R2" s="2025"/>
      <c r="S2" s="2025"/>
      <c r="T2" s="2025"/>
      <c r="U2" s="2025"/>
      <c r="V2" s="2025"/>
      <c r="W2" s="2025"/>
      <c r="X2" s="2025"/>
      <c r="Y2" s="2025"/>
      <c r="Z2" s="2025"/>
      <c r="AA2" s="2025"/>
      <c r="AB2" s="2025"/>
      <c r="AC2" s="2025"/>
      <c r="AD2" s="2025"/>
      <c r="AE2" s="2025"/>
      <c r="AF2" s="2025"/>
      <c r="AG2" s="2025"/>
      <c r="AH2" s="2025"/>
      <c r="AI2" s="2025"/>
      <c r="AJ2" s="2025"/>
      <c r="AK2" s="2025"/>
      <c r="AL2" s="2025"/>
      <c r="AM2" s="2025"/>
      <c r="AN2" s="2025"/>
      <c r="AO2" s="2025"/>
      <c r="AP2" s="2025"/>
      <c r="AQ2" s="2025"/>
      <c r="AR2" s="2025"/>
      <c r="AS2" s="2025"/>
      <c r="AT2" s="2025"/>
      <c r="AU2" s="2025"/>
      <c r="AV2" s="2025"/>
      <c r="AW2" s="2025"/>
      <c r="AX2" s="2025"/>
      <c r="AY2" s="2025"/>
      <c r="AZ2" s="2025"/>
      <c r="BA2" s="2025"/>
      <c r="BB2" s="2025"/>
      <c r="BC2" s="2025"/>
      <c r="BD2" s="2025"/>
      <c r="BE2" s="2025"/>
      <c r="BF2" s="2025"/>
      <c r="BG2" s="2025"/>
      <c r="BH2" s="2025"/>
      <c r="BI2" s="2025"/>
      <c r="BJ2" s="2025"/>
      <c r="BK2" s="2025"/>
      <c r="BL2" s="2025"/>
      <c r="BM2" s="1837" t="s">
        <v>769</v>
      </c>
      <c r="BN2" s="1837"/>
      <c r="BO2" s="1837"/>
      <c r="BP2" s="1837"/>
      <c r="BQ2" s="1837"/>
    </row>
    <row r="3" spans="2:69" ht="5.0999999999999996" customHeight="1"/>
    <row r="4" spans="2:69" ht="14.1" customHeight="1" thickBot="1">
      <c r="B4" s="142" t="s">
        <v>1428</v>
      </c>
      <c r="C4" s="142"/>
      <c r="D4" s="142"/>
      <c r="E4" s="142"/>
      <c r="F4" s="142"/>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X4" s="3201" t="s">
        <v>557</v>
      </c>
      <c r="AY4" s="3201"/>
      <c r="AZ4" s="3201"/>
      <c r="BA4" s="3201"/>
      <c r="BB4" s="3201"/>
      <c r="BC4" s="3201"/>
      <c r="BD4" s="3201"/>
      <c r="BE4" s="3202"/>
      <c r="BF4" s="3202"/>
      <c r="BG4" s="3203" t="s">
        <v>542</v>
      </c>
      <c r="BH4" s="3203"/>
      <c r="BI4" s="3203"/>
      <c r="BJ4" s="3203"/>
      <c r="BK4" s="3203"/>
      <c r="BL4" s="4135"/>
      <c r="BM4" s="1051"/>
      <c r="BN4" s="1051"/>
    </row>
    <row r="5" spans="2:69" s="40" customFormat="1" ht="12.95" customHeight="1">
      <c r="B5" s="3212" t="s">
        <v>1142</v>
      </c>
      <c r="C5" s="3177" t="s">
        <v>1266</v>
      </c>
      <c r="D5" s="3178"/>
      <c r="E5" s="3179"/>
      <c r="F5" s="3224" t="s">
        <v>34</v>
      </c>
      <c r="G5" s="3225"/>
      <c r="H5" s="3225"/>
      <c r="I5" s="3225"/>
      <c r="J5" s="3226"/>
      <c r="K5" s="3224" t="s">
        <v>1143</v>
      </c>
      <c r="L5" s="3225"/>
      <c r="M5" s="3225"/>
      <c r="N5" s="3225"/>
      <c r="O5" s="3226"/>
      <c r="P5" s="3174" t="s">
        <v>1221</v>
      </c>
      <c r="Q5" s="3174" t="s">
        <v>1222</v>
      </c>
      <c r="R5" s="3177" t="s">
        <v>1223</v>
      </c>
      <c r="S5" s="3178"/>
      <c r="T5" s="3179"/>
      <c r="U5" s="3331" t="s">
        <v>1148</v>
      </c>
      <c r="V5" s="3332"/>
      <c r="W5" s="3224" t="s">
        <v>1224</v>
      </c>
      <c r="X5" s="3225"/>
      <c r="Y5" s="3225"/>
      <c r="Z5" s="3225"/>
      <c r="AA5" s="3225"/>
      <c r="AB5" s="3225"/>
      <c r="AC5" s="3225"/>
      <c r="AD5" s="3249"/>
      <c r="AE5" s="3248" t="s">
        <v>1150</v>
      </c>
      <c r="AF5" s="3225"/>
      <c r="AG5" s="3225"/>
      <c r="AH5" s="3225"/>
      <c r="AI5" s="3225"/>
      <c r="AJ5" s="3225"/>
      <c r="AK5" s="3225"/>
      <c r="AL5" s="3225"/>
      <c r="AM5" s="3225"/>
      <c r="AN5" s="3225"/>
      <c r="AO5" s="4004"/>
      <c r="AP5" s="4004"/>
      <c r="AQ5" s="4004"/>
      <c r="AR5" s="4004"/>
      <c r="AS5" s="4004"/>
      <c r="AT5" s="4004"/>
      <c r="AU5" s="4004"/>
      <c r="AV5" s="4004"/>
      <c r="AW5" s="4004"/>
      <c r="AX5" s="4004"/>
      <c r="AY5" s="4004"/>
      <c r="AZ5" s="4004"/>
      <c r="BA5" s="4004"/>
      <c r="BB5" s="4004"/>
      <c r="BC5" s="4005"/>
      <c r="BD5" s="3252" t="s">
        <v>1151</v>
      </c>
      <c r="BE5" s="3254"/>
      <c r="BF5" s="3256" t="s">
        <v>1152</v>
      </c>
      <c r="BG5" s="3177" t="s">
        <v>1153</v>
      </c>
      <c r="BH5" s="3259"/>
      <c r="BI5" s="3259"/>
      <c r="BJ5" s="3259"/>
      <c r="BK5" s="3260"/>
      <c r="BL5" s="485"/>
    </row>
    <row r="6" spans="2:69" s="40" customFormat="1" ht="12.95" customHeight="1">
      <c r="B6" s="3213"/>
      <c r="C6" s="3180"/>
      <c r="D6" s="3181"/>
      <c r="E6" s="3182"/>
      <c r="F6" s="2497"/>
      <c r="G6" s="2498"/>
      <c r="H6" s="2498"/>
      <c r="I6" s="2498"/>
      <c r="J6" s="2499"/>
      <c r="K6" s="2497"/>
      <c r="L6" s="2498"/>
      <c r="M6" s="2498"/>
      <c r="N6" s="2498"/>
      <c r="O6" s="2499"/>
      <c r="P6" s="3175"/>
      <c r="Q6" s="3175"/>
      <c r="R6" s="3180"/>
      <c r="S6" s="3181"/>
      <c r="T6" s="3182"/>
      <c r="U6" s="3333"/>
      <c r="V6" s="3334"/>
      <c r="W6" s="2500"/>
      <c r="X6" s="2501"/>
      <c r="Y6" s="2501"/>
      <c r="Z6" s="2501"/>
      <c r="AA6" s="2501"/>
      <c r="AB6" s="2501"/>
      <c r="AC6" s="2501"/>
      <c r="AD6" s="3251"/>
      <c r="AE6" s="3250"/>
      <c r="AF6" s="2501"/>
      <c r="AG6" s="2501"/>
      <c r="AH6" s="2501"/>
      <c r="AI6" s="2501"/>
      <c r="AJ6" s="2501"/>
      <c r="AK6" s="2501"/>
      <c r="AL6" s="2501"/>
      <c r="AM6" s="2501"/>
      <c r="AN6" s="2501"/>
      <c r="AO6" s="4006"/>
      <c r="AP6" s="4006"/>
      <c r="AQ6" s="4006"/>
      <c r="AR6" s="4006"/>
      <c r="AS6" s="4006"/>
      <c r="AT6" s="4006"/>
      <c r="AU6" s="4006"/>
      <c r="AV6" s="4006"/>
      <c r="AW6" s="4006"/>
      <c r="AX6" s="4006"/>
      <c r="AY6" s="4006"/>
      <c r="AZ6" s="4006"/>
      <c r="BA6" s="4006"/>
      <c r="BB6" s="4006"/>
      <c r="BC6" s="4007"/>
      <c r="BD6" s="3255"/>
      <c r="BE6" s="3033"/>
      <c r="BF6" s="3257"/>
      <c r="BG6" s="1865"/>
      <c r="BH6" s="1866"/>
      <c r="BI6" s="1866"/>
      <c r="BJ6" s="1866"/>
      <c r="BK6" s="3261"/>
    </row>
    <row r="7" spans="2:69" s="40" customFormat="1" ht="15" customHeight="1">
      <c r="B7" s="3213"/>
      <c r="C7" s="3180"/>
      <c r="D7" s="3181"/>
      <c r="E7" s="3182"/>
      <c r="F7" s="4001"/>
      <c r="G7" s="4002"/>
      <c r="H7" s="4002"/>
      <c r="I7" s="4002"/>
      <c r="J7" s="4003"/>
      <c r="K7" s="2497"/>
      <c r="L7" s="2498"/>
      <c r="M7" s="2498"/>
      <c r="N7" s="2498"/>
      <c r="O7" s="2499"/>
      <c r="P7" s="3175"/>
      <c r="Q7" s="3175"/>
      <c r="R7" s="3180"/>
      <c r="S7" s="3181"/>
      <c r="T7" s="3182"/>
      <c r="U7" s="3333"/>
      <c r="V7" s="3334"/>
      <c r="W7" s="3344" t="s">
        <v>1154</v>
      </c>
      <c r="X7" s="3345"/>
      <c r="Y7" s="3345"/>
      <c r="Z7" s="3346"/>
      <c r="AA7" s="3347" t="s">
        <v>1155</v>
      </c>
      <c r="AB7" s="3348"/>
      <c r="AC7" s="3198" t="s">
        <v>1225</v>
      </c>
      <c r="AD7" s="3811"/>
      <c r="AE7" s="3356" t="s">
        <v>1157</v>
      </c>
      <c r="AF7" s="2952"/>
      <c r="AG7" s="2952"/>
      <c r="AH7" s="2952"/>
      <c r="AI7" s="2951" t="s">
        <v>1158</v>
      </c>
      <c r="AJ7" s="2952"/>
      <c r="AK7" s="2952"/>
      <c r="AL7" s="2952"/>
      <c r="AM7" s="2952"/>
      <c r="AN7" s="2952"/>
      <c r="AO7" s="2952"/>
      <c r="AP7" s="2952"/>
      <c r="AQ7" s="2952"/>
      <c r="AR7" s="2952"/>
      <c r="AS7" s="2952"/>
      <c r="AT7" s="2952"/>
      <c r="AU7" s="2952"/>
      <c r="AV7" s="2952"/>
      <c r="AW7" s="2952"/>
      <c r="AX7" s="2952"/>
      <c r="AY7" s="2952"/>
      <c r="AZ7" s="2953"/>
      <c r="BA7" s="1861" t="s">
        <v>112</v>
      </c>
      <c r="BB7" s="1862"/>
      <c r="BC7" s="3172"/>
      <c r="BD7" s="3273" t="s">
        <v>1159</v>
      </c>
      <c r="BE7" s="3275"/>
      <c r="BF7" s="3257"/>
      <c r="BG7" s="3227" t="s">
        <v>1425</v>
      </c>
      <c r="BH7" s="4138"/>
      <c r="BI7" s="4138"/>
      <c r="BJ7" s="4138"/>
      <c r="BK7" s="4139"/>
    </row>
    <row r="8" spans="2:69" s="40" customFormat="1" ht="15" customHeight="1">
      <c r="B8" s="3213"/>
      <c r="C8" s="3180"/>
      <c r="D8" s="3181"/>
      <c r="E8" s="3182"/>
      <c r="F8" s="3262" t="s">
        <v>1160</v>
      </c>
      <c r="G8" s="3263"/>
      <c r="H8" s="4016"/>
      <c r="I8" s="4019" t="s">
        <v>1161</v>
      </c>
      <c r="J8" s="4020"/>
      <c r="K8" s="2497"/>
      <c r="L8" s="2498"/>
      <c r="M8" s="2498"/>
      <c r="N8" s="2498"/>
      <c r="O8" s="2499"/>
      <c r="P8" s="3175"/>
      <c r="Q8" s="3175"/>
      <c r="R8" s="3180"/>
      <c r="S8" s="3181"/>
      <c r="T8" s="3182"/>
      <c r="U8" s="3333"/>
      <c r="V8" s="3334"/>
      <c r="W8" s="3198" t="s">
        <v>1256</v>
      </c>
      <c r="X8" s="3200"/>
      <c r="Y8" s="3198" t="s">
        <v>1163</v>
      </c>
      <c r="Z8" s="3200"/>
      <c r="AA8" s="3349"/>
      <c r="AB8" s="3350"/>
      <c r="AC8" s="3180"/>
      <c r="AD8" s="3812"/>
      <c r="AE8" s="3015" t="s">
        <v>1164</v>
      </c>
      <c r="AF8" s="2496"/>
      <c r="AG8" s="2494" t="s">
        <v>1227</v>
      </c>
      <c r="AH8" s="2496"/>
      <c r="AI8" s="3776" t="s">
        <v>1257</v>
      </c>
      <c r="AJ8" s="4146"/>
      <c r="AK8" s="4147"/>
      <c r="AL8" s="3246" t="s">
        <v>1166</v>
      </c>
      <c r="AM8" s="3247"/>
      <c r="AN8" s="2908"/>
      <c r="AO8" s="3246" t="s">
        <v>1167</v>
      </c>
      <c r="AP8" s="3247"/>
      <c r="AQ8" s="2908"/>
      <c r="AR8" s="3195" t="s">
        <v>1169</v>
      </c>
      <c r="AS8" s="3196"/>
      <c r="AT8" s="3197"/>
      <c r="AU8" s="3195" t="s">
        <v>1170</v>
      </c>
      <c r="AV8" s="3196"/>
      <c r="AW8" s="3197"/>
      <c r="AX8" s="3198" t="s">
        <v>1171</v>
      </c>
      <c r="AY8" s="3199"/>
      <c r="AZ8" s="3200"/>
      <c r="BA8" s="1851"/>
      <c r="BB8" s="1852"/>
      <c r="BC8" s="3173"/>
      <c r="BD8" s="4136"/>
      <c r="BE8" s="4137"/>
      <c r="BF8" s="3257"/>
      <c r="BG8" s="4140"/>
      <c r="BH8" s="4141"/>
      <c r="BI8" s="4141"/>
      <c r="BJ8" s="4141"/>
      <c r="BK8" s="4142"/>
    </row>
    <row r="9" spans="2:69" s="40" customFormat="1" ht="15" customHeight="1">
      <c r="B9" s="3213"/>
      <c r="C9" s="3180"/>
      <c r="D9" s="3181"/>
      <c r="E9" s="3182"/>
      <c r="F9" s="3180"/>
      <c r="G9" s="3181"/>
      <c r="H9" s="4017"/>
      <c r="I9" s="4021"/>
      <c r="J9" s="4022"/>
      <c r="K9" s="2497"/>
      <c r="L9" s="2498"/>
      <c r="M9" s="2498"/>
      <c r="N9" s="2498"/>
      <c r="O9" s="2499"/>
      <c r="P9" s="3175"/>
      <c r="Q9" s="3175"/>
      <c r="R9" s="3180"/>
      <c r="S9" s="3181"/>
      <c r="T9" s="3182"/>
      <c r="U9" s="3333"/>
      <c r="V9" s="3334"/>
      <c r="W9" s="3180"/>
      <c r="X9" s="3182"/>
      <c r="Y9" s="3180"/>
      <c r="Z9" s="3182"/>
      <c r="AA9" s="3349"/>
      <c r="AB9" s="3350"/>
      <c r="AC9" s="3180"/>
      <c r="AD9" s="3812"/>
      <c r="AE9" s="4025"/>
      <c r="AF9" s="4003"/>
      <c r="AG9" s="4001"/>
      <c r="AH9" s="4003"/>
      <c r="AI9" s="4148"/>
      <c r="AJ9" s="4149"/>
      <c r="AK9" s="4150"/>
      <c r="AL9" s="3265" t="s">
        <v>1173</v>
      </c>
      <c r="AM9" s="2335"/>
      <c r="AN9" s="3266"/>
      <c r="AO9" s="3265" t="s">
        <v>1174</v>
      </c>
      <c r="AP9" s="2335"/>
      <c r="AQ9" s="3266"/>
      <c r="AR9" s="3270" t="s">
        <v>1176</v>
      </c>
      <c r="AS9" s="3271"/>
      <c r="AT9" s="3272"/>
      <c r="AU9" s="3267" t="s">
        <v>1177</v>
      </c>
      <c r="AV9" s="3268"/>
      <c r="AW9" s="3269"/>
      <c r="AX9" s="3180"/>
      <c r="AY9" s="3181"/>
      <c r="AZ9" s="3182"/>
      <c r="BA9" s="1851"/>
      <c r="BB9" s="1852"/>
      <c r="BC9" s="3173"/>
      <c r="BD9" s="4136" t="s">
        <v>1178</v>
      </c>
      <c r="BE9" s="4137"/>
      <c r="BF9" s="3257"/>
      <c r="BG9" s="4140"/>
      <c r="BH9" s="4141"/>
      <c r="BI9" s="4141"/>
      <c r="BJ9" s="4141"/>
      <c r="BK9" s="4142"/>
    </row>
    <row r="10" spans="2:69" s="40" customFormat="1" ht="15" customHeight="1" thickBot="1">
      <c r="B10" s="3214"/>
      <c r="C10" s="3215"/>
      <c r="D10" s="3216"/>
      <c r="E10" s="3217"/>
      <c r="F10" s="3215"/>
      <c r="G10" s="3216"/>
      <c r="H10" s="4018"/>
      <c r="I10" s="4023"/>
      <c r="J10" s="4024"/>
      <c r="K10" s="2948"/>
      <c r="L10" s="2949"/>
      <c r="M10" s="2949"/>
      <c r="N10" s="2949"/>
      <c r="O10" s="2950"/>
      <c r="P10" s="3176"/>
      <c r="Q10" s="3176"/>
      <c r="R10" s="3215"/>
      <c r="S10" s="3216"/>
      <c r="T10" s="3217"/>
      <c r="U10" s="3335"/>
      <c r="V10" s="3336"/>
      <c r="W10" s="3215"/>
      <c r="X10" s="3217"/>
      <c r="Y10" s="3215"/>
      <c r="Z10" s="3217"/>
      <c r="AA10" s="3351"/>
      <c r="AB10" s="3352"/>
      <c r="AC10" s="3215"/>
      <c r="AD10" s="3813"/>
      <c r="AE10" s="4157" t="s">
        <v>1242</v>
      </c>
      <c r="AF10" s="4134"/>
      <c r="AG10" s="4133" t="s">
        <v>1242</v>
      </c>
      <c r="AH10" s="4134"/>
      <c r="AI10" s="3358" t="s">
        <v>1173</v>
      </c>
      <c r="AJ10" s="3359"/>
      <c r="AK10" s="3360"/>
      <c r="AL10" s="3358"/>
      <c r="AM10" s="3359"/>
      <c r="AN10" s="3360"/>
      <c r="AO10" s="3358" t="s">
        <v>1180</v>
      </c>
      <c r="AP10" s="3359"/>
      <c r="AQ10" s="3360"/>
      <c r="AR10" s="3189" t="s">
        <v>1182</v>
      </c>
      <c r="AS10" s="3190"/>
      <c r="AT10" s="3191"/>
      <c r="AU10" s="3189" t="s">
        <v>1183</v>
      </c>
      <c r="AV10" s="3190"/>
      <c r="AW10" s="3191"/>
      <c r="AX10" s="2948"/>
      <c r="AY10" s="2949"/>
      <c r="AZ10" s="2950"/>
      <c r="BA10" s="3192" t="s">
        <v>1184</v>
      </c>
      <c r="BB10" s="3193"/>
      <c r="BC10" s="3194"/>
      <c r="BD10" s="3207"/>
      <c r="BE10" s="3209"/>
      <c r="BF10" s="3258"/>
      <c r="BG10" s="4143"/>
      <c r="BH10" s="4144"/>
      <c r="BI10" s="4144"/>
      <c r="BJ10" s="4144"/>
      <c r="BK10" s="4145"/>
    </row>
    <row r="11" spans="2:69" ht="12" customHeight="1" thickTop="1">
      <c r="B11" s="3376">
        <v>0</v>
      </c>
      <c r="C11" s="3378" t="s">
        <v>1366</v>
      </c>
      <c r="D11" s="3379"/>
      <c r="E11" s="3380"/>
      <c r="F11" s="3384" t="s">
        <v>1258</v>
      </c>
      <c r="G11" s="3385"/>
      <c r="H11" s="3385"/>
      <c r="I11" s="3385"/>
      <c r="J11" s="3386"/>
      <c r="K11" s="1100" t="s">
        <v>1186</v>
      </c>
      <c r="L11" s="1101"/>
      <c r="M11" s="1102"/>
      <c r="N11" s="1102"/>
      <c r="O11" s="1103"/>
      <c r="P11" s="4154">
        <v>28</v>
      </c>
      <c r="Q11" s="3311" t="s">
        <v>1230</v>
      </c>
      <c r="R11" s="3384" t="s">
        <v>1259</v>
      </c>
      <c r="S11" s="3385"/>
      <c r="T11" s="3386"/>
      <c r="U11" s="3314" t="s">
        <v>1189</v>
      </c>
      <c r="V11" s="3315"/>
      <c r="W11" s="3320" t="s">
        <v>1190</v>
      </c>
      <c r="X11" s="3321"/>
      <c r="Y11" s="3324">
        <v>8</v>
      </c>
      <c r="Z11" s="3291" t="s">
        <v>19</v>
      </c>
      <c r="AA11" s="3324">
        <v>2</v>
      </c>
      <c r="AB11" s="3291" t="s">
        <v>19</v>
      </c>
      <c r="AC11" s="3378">
        <v>38</v>
      </c>
      <c r="AD11" s="3295" t="s">
        <v>19</v>
      </c>
      <c r="AE11" s="4179">
        <v>156400</v>
      </c>
      <c r="AF11" s="4180"/>
      <c r="AG11" s="4183">
        <v>162000</v>
      </c>
      <c r="AH11" s="4180"/>
      <c r="AI11" s="4185">
        <v>7200</v>
      </c>
      <c r="AJ11" s="4186"/>
      <c r="AK11" s="4187"/>
      <c r="AL11" s="3451">
        <v>7200</v>
      </c>
      <c r="AM11" s="4044"/>
      <c r="AN11" s="4045"/>
      <c r="AO11" s="1111"/>
      <c r="AP11" s="1130"/>
      <c r="AQ11" s="1131"/>
      <c r="AR11" s="4172">
        <v>5000</v>
      </c>
      <c r="AS11" s="4173"/>
      <c r="AT11" s="4174"/>
      <c r="AU11" s="4172"/>
      <c r="AV11" s="4173"/>
      <c r="AW11" s="4174"/>
      <c r="AX11" s="3841">
        <f>SUM(AI11:AW13)</f>
        <v>44600</v>
      </c>
      <c r="AY11" s="3842"/>
      <c r="AZ11" s="3843"/>
      <c r="BA11" s="3850">
        <f>AG11+AX11</f>
        <v>206600</v>
      </c>
      <c r="BB11" s="3851"/>
      <c r="BC11" s="3852"/>
      <c r="BD11" s="4175">
        <v>1</v>
      </c>
      <c r="BE11" s="4176"/>
      <c r="BF11" s="3481" t="s">
        <v>1192</v>
      </c>
      <c r="BG11" s="3448"/>
      <c r="BH11" s="3449"/>
      <c r="BI11" s="3449"/>
      <c r="BJ11" s="3449"/>
      <c r="BK11" s="3450"/>
    </row>
    <row r="12" spans="2:69" s="40" customFormat="1" ht="14.1" customHeight="1">
      <c r="B12" s="3376"/>
      <c r="C12" s="3381"/>
      <c r="D12" s="3382"/>
      <c r="E12" s="3383"/>
      <c r="F12" s="4151"/>
      <c r="G12" s="4152"/>
      <c r="H12" s="4152"/>
      <c r="I12" s="4152"/>
      <c r="J12" s="4153"/>
      <c r="K12" s="3285" t="s">
        <v>1260</v>
      </c>
      <c r="L12" s="3286"/>
      <c r="M12" s="3286"/>
      <c r="N12" s="3286"/>
      <c r="O12" s="3287"/>
      <c r="P12" s="4155"/>
      <c r="Q12" s="3312"/>
      <c r="R12" s="3898"/>
      <c r="S12" s="3899"/>
      <c r="T12" s="3900"/>
      <c r="U12" s="3316"/>
      <c r="V12" s="3317"/>
      <c r="W12" s="3322"/>
      <c r="X12" s="3323"/>
      <c r="Y12" s="3325"/>
      <c r="Z12" s="3292"/>
      <c r="AA12" s="3325"/>
      <c r="AB12" s="3292"/>
      <c r="AC12" s="3381"/>
      <c r="AD12" s="3296"/>
      <c r="AE12" s="4181"/>
      <c r="AF12" s="4182"/>
      <c r="AG12" s="4184"/>
      <c r="AH12" s="4182"/>
      <c r="AI12" s="4188"/>
      <c r="AJ12" s="4189"/>
      <c r="AK12" s="4190"/>
      <c r="AL12" s="3341">
        <v>7000</v>
      </c>
      <c r="AM12" s="3342"/>
      <c r="AN12" s="3343"/>
      <c r="AO12" s="3341">
        <v>7000</v>
      </c>
      <c r="AP12" s="3342"/>
      <c r="AQ12" s="3343"/>
      <c r="AR12" s="4166"/>
      <c r="AS12" s="4167"/>
      <c r="AT12" s="4168"/>
      <c r="AU12" s="4166"/>
      <c r="AV12" s="4167"/>
      <c r="AW12" s="4168"/>
      <c r="AX12" s="3844"/>
      <c r="AY12" s="3845"/>
      <c r="AZ12" s="3846"/>
      <c r="BA12" s="3784"/>
      <c r="BB12" s="3785"/>
      <c r="BC12" s="3788"/>
      <c r="BD12" s="4177"/>
      <c r="BE12" s="4178"/>
      <c r="BF12" s="3481"/>
      <c r="BG12" s="3454"/>
      <c r="BH12" s="3455"/>
      <c r="BI12" s="3455"/>
      <c r="BJ12" s="3455"/>
      <c r="BK12" s="3456"/>
    </row>
    <row r="13" spans="2:69" s="40" customFormat="1" ht="14.1" customHeight="1">
      <c r="B13" s="3377"/>
      <c r="C13" s="3895"/>
      <c r="D13" s="3896"/>
      <c r="E13" s="3897"/>
      <c r="F13" s="3396" t="s">
        <v>1246</v>
      </c>
      <c r="G13" s="3397"/>
      <c r="H13" s="3398"/>
      <c r="I13" s="4054">
        <v>40</v>
      </c>
      <c r="J13" s="4055"/>
      <c r="K13" s="3288"/>
      <c r="L13" s="3289"/>
      <c r="M13" s="3289"/>
      <c r="N13" s="3289"/>
      <c r="O13" s="3290"/>
      <c r="P13" s="4156"/>
      <c r="Q13" s="3313"/>
      <c r="R13" s="3901"/>
      <c r="S13" s="3902"/>
      <c r="T13" s="3903"/>
      <c r="U13" s="3318"/>
      <c r="V13" s="3319"/>
      <c r="W13" s="3326">
        <v>42367</v>
      </c>
      <c r="X13" s="3327"/>
      <c r="Y13" s="1112">
        <v>0</v>
      </c>
      <c r="Z13" s="1113" t="s">
        <v>21</v>
      </c>
      <c r="AA13" s="1114">
        <v>8</v>
      </c>
      <c r="AB13" s="1113" t="s">
        <v>21</v>
      </c>
      <c r="AC13" s="1114">
        <v>6</v>
      </c>
      <c r="AD13" s="1113" t="s">
        <v>21</v>
      </c>
      <c r="AE13" s="1126" t="s">
        <v>1261</v>
      </c>
      <c r="AF13" s="1127" t="s">
        <v>1262</v>
      </c>
      <c r="AG13" s="1128" t="s">
        <v>1263</v>
      </c>
      <c r="AH13" s="1129"/>
      <c r="AI13" s="4169">
        <v>7000</v>
      </c>
      <c r="AJ13" s="4170"/>
      <c r="AK13" s="4171"/>
      <c r="AL13" s="3442"/>
      <c r="AM13" s="3443"/>
      <c r="AN13" s="3444"/>
      <c r="AO13" s="3442"/>
      <c r="AP13" s="3443"/>
      <c r="AQ13" s="3444"/>
      <c r="AR13" s="4158">
        <v>4200</v>
      </c>
      <c r="AS13" s="4159"/>
      <c r="AT13" s="4160"/>
      <c r="AU13" s="4158"/>
      <c r="AV13" s="4159"/>
      <c r="AW13" s="4160"/>
      <c r="AX13" s="3847"/>
      <c r="AY13" s="3848"/>
      <c r="AZ13" s="3849"/>
      <c r="BA13" s="3767"/>
      <c r="BB13" s="3768"/>
      <c r="BC13" s="3769"/>
      <c r="BD13" s="4161">
        <v>20</v>
      </c>
      <c r="BE13" s="4162"/>
      <c r="BF13" s="3482"/>
      <c r="BG13" s="3404"/>
      <c r="BH13" s="3405"/>
      <c r="BI13" s="3405"/>
      <c r="BJ13" s="3405"/>
      <c r="BK13" s="3406"/>
    </row>
    <row r="14" spans="2:69" s="40" customFormat="1" ht="14.1" customHeight="1">
      <c r="B14" s="3408">
        <v>1</v>
      </c>
      <c r="C14" s="3411"/>
      <c r="D14" s="3412"/>
      <c r="E14" s="3413"/>
      <c r="F14" s="3878"/>
      <c r="G14" s="3879"/>
      <c r="H14" s="3879"/>
      <c r="I14" s="3879"/>
      <c r="J14" s="3880"/>
      <c r="K14" s="3426"/>
      <c r="L14" s="3427"/>
      <c r="M14" s="3427"/>
      <c r="N14" s="3427"/>
      <c r="O14" s="3428"/>
      <c r="P14" s="3435"/>
      <c r="Q14" s="3438"/>
      <c r="R14" s="3878"/>
      <c r="S14" s="3879"/>
      <c r="T14" s="3880"/>
      <c r="U14" s="3529"/>
      <c r="V14" s="3530"/>
      <c r="W14" s="3535"/>
      <c r="X14" s="3536"/>
      <c r="Y14" s="3539"/>
      <c r="Z14" s="3541" t="s">
        <v>76</v>
      </c>
      <c r="AA14" s="3543"/>
      <c r="AB14" s="3541" t="s">
        <v>76</v>
      </c>
      <c r="AC14" s="2494"/>
      <c r="AD14" s="3516" t="s">
        <v>76</v>
      </c>
      <c r="AE14" s="4075"/>
      <c r="AF14" s="4072"/>
      <c r="AG14" s="4071"/>
      <c r="AH14" s="4072"/>
      <c r="AI14" s="4191"/>
      <c r="AJ14" s="4192"/>
      <c r="AK14" s="4193"/>
      <c r="AL14" s="3776"/>
      <c r="AM14" s="3247"/>
      <c r="AN14" s="2908"/>
      <c r="AO14" s="3246"/>
      <c r="AP14" s="3247"/>
      <c r="AQ14" s="2908"/>
      <c r="AR14" s="3780"/>
      <c r="AS14" s="3781"/>
      <c r="AT14" s="3782"/>
      <c r="AU14" s="3780"/>
      <c r="AV14" s="3781"/>
      <c r="AW14" s="3782"/>
      <c r="AX14" s="3764">
        <f>SUM(AI14:AW16)</f>
        <v>0</v>
      </c>
      <c r="AY14" s="3765"/>
      <c r="AZ14" s="3783"/>
      <c r="BA14" s="3916">
        <f>AG14+AX14</f>
        <v>0</v>
      </c>
      <c r="BB14" s="3917"/>
      <c r="BC14" s="3918"/>
      <c r="BD14" s="4064"/>
      <c r="BE14" s="4065"/>
      <c r="BF14" s="3364"/>
      <c r="BG14" s="4068"/>
      <c r="BH14" s="4069"/>
      <c r="BI14" s="4069"/>
      <c r="BJ14" s="4069"/>
      <c r="BK14" s="4070"/>
    </row>
    <row r="15" spans="2:69" s="40" customFormat="1" ht="14.1" customHeight="1">
      <c r="B15" s="3409"/>
      <c r="C15" s="3414"/>
      <c r="D15" s="3415"/>
      <c r="E15" s="3416"/>
      <c r="F15" s="4163"/>
      <c r="G15" s="4164"/>
      <c r="H15" s="4164"/>
      <c r="I15" s="4164"/>
      <c r="J15" s="4165"/>
      <c r="K15" s="3429"/>
      <c r="L15" s="3430"/>
      <c r="M15" s="3430"/>
      <c r="N15" s="3430"/>
      <c r="O15" s="3431"/>
      <c r="P15" s="3436"/>
      <c r="Q15" s="3439"/>
      <c r="R15" s="3881"/>
      <c r="S15" s="3882"/>
      <c r="T15" s="3883"/>
      <c r="U15" s="3531"/>
      <c r="V15" s="3532"/>
      <c r="W15" s="3537"/>
      <c r="X15" s="3538"/>
      <c r="Y15" s="3540"/>
      <c r="Z15" s="3542"/>
      <c r="AA15" s="3544"/>
      <c r="AB15" s="3542"/>
      <c r="AC15" s="2497"/>
      <c r="AD15" s="3517"/>
      <c r="AE15" s="4076"/>
      <c r="AF15" s="4074"/>
      <c r="AG15" s="4073"/>
      <c r="AH15" s="4074"/>
      <c r="AI15" s="4099"/>
      <c r="AJ15" s="4100"/>
      <c r="AK15" s="4101"/>
      <c r="AL15" s="3265"/>
      <c r="AM15" s="2335"/>
      <c r="AN15" s="3266"/>
      <c r="AO15" s="3265"/>
      <c r="AP15" s="2335"/>
      <c r="AQ15" s="3266"/>
      <c r="AR15" s="3777"/>
      <c r="AS15" s="3778"/>
      <c r="AT15" s="3779"/>
      <c r="AU15" s="3777"/>
      <c r="AV15" s="3778"/>
      <c r="AW15" s="3779"/>
      <c r="AX15" s="3784"/>
      <c r="AY15" s="3785"/>
      <c r="AZ15" s="3786"/>
      <c r="BA15" s="3919"/>
      <c r="BB15" s="3920"/>
      <c r="BC15" s="3921"/>
      <c r="BD15" s="4066"/>
      <c r="BE15" s="4067"/>
      <c r="BF15" s="3365"/>
      <c r="BG15" s="4056"/>
      <c r="BH15" s="4057"/>
      <c r="BI15" s="4057"/>
      <c r="BJ15" s="4057"/>
      <c r="BK15" s="4058"/>
    </row>
    <row r="16" spans="2:69" s="40" customFormat="1" ht="14.1" customHeight="1">
      <c r="B16" s="3410"/>
      <c r="C16" s="3417"/>
      <c r="D16" s="3418"/>
      <c r="E16" s="3419"/>
      <c r="F16" s="4059"/>
      <c r="G16" s="4060"/>
      <c r="H16" s="4061"/>
      <c r="I16" s="4062"/>
      <c r="J16" s="4063"/>
      <c r="K16" s="3432"/>
      <c r="L16" s="3433"/>
      <c r="M16" s="3433"/>
      <c r="N16" s="3433"/>
      <c r="O16" s="3434"/>
      <c r="P16" s="3894"/>
      <c r="Q16" s="3440"/>
      <c r="R16" s="3417"/>
      <c r="S16" s="3418"/>
      <c r="T16" s="3419"/>
      <c r="U16" s="3533"/>
      <c r="V16" s="3534"/>
      <c r="W16" s="3550"/>
      <c r="X16" s="3552"/>
      <c r="Y16" s="930"/>
      <c r="Z16" s="931" t="s">
        <v>21</v>
      </c>
      <c r="AA16" s="932"/>
      <c r="AB16" s="931" t="s">
        <v>21</v>
      </c>
      <c r="AC16" s="932"/>
      <c r="AD16" s="931" t="s">
        <v>21</v>
      </c>
      <c r="AE16" s="1030"/>
      <c r="AF16" s="1031"/>
      <c r="AG16" s="1032"/>
      <c r="AH16" s="1033"/>
      <c r="AI16" s="4194"/>
      <c r="AJ16" s="4195"/>
      <c r="AK16" s="4196"/>
      <c r="AL16" s="3301"/>
      <c r="AM16" s="3302"/>
      <c r="AN16" s="3303"/>
      <c r="AO16" s="3301"/>
      <c r="AP16" s="3302"/>
      <c r="AQ16" s="3303"/>
      <c r="AR16" s="3789"/>
      <c r="AS16" s="3790"/>
      <c r="AT16" s="3791"/>
      <c r="AU16" s="3789"/>
      <c r="AV16" s="3790"/>
      <c r="AW16" s="3791"/>
      <c r="AX16" s="3767"/>
      <c r="AY16" s="3768"/>
      <c r="AZ16" s="3787"/>
      <c r="BA16" s="3922"/>
      <c r="BB16" s="3923"/>
      <c r="BC16" s="3924"/>
      <c r="BD16" s="4077"/>
      <c r="BE16" s="4078"/>
      <c r="BF16" s="3366"/>
      <c r="BG16" s="4079"/>
      <c r="BH16" s="4080"/>
      <c r="BI16" s="4080"/>
      <c r="BJ16" s="4080"/>
      <c r="BK16" s="4081"/>
    </row>
    <row r="17" spans="2:63" s="40" customFormat="1" ht="14.1" customHeight="1">
      <c r="B17" s="3408">
        <v>2</v>
      </c>
      <c r="C17" s="3411"/>
      <c r="D17" s="3412"/>
      <c r="E17" s="3413"/>
      <c r="F17" s="3878"/>
      <c r="G17" s="3879"/>
      <c r="H17" s="3879"/>
      <c r="I17" s="3879"/>
      <c r="J17" s="3880"/>
      <c r="K17" s="3426"/>
      <c r="L17" s="3427"/>
      <c r="M17" s="3427"/>
      <c r="N17" s="3427"/>
      <c r="O17" s="3428"/>
      <c r="P17" s="3435"/>
      <c r="Q17" s="3438"/>
      <c r="R17" s="3878"/>
      <c r="S17" s="3879"/>
      <c r="T17" s="3880"/>
      <c r="U17" s="3529"/>
      <c r="V17" s="3530"/>
      <c r="W17" s="3535"/>
      <c r="X17" s="3536"/>
      <c r="Y17" s="3539"/>
      <c r="Z17" s="3541" t="s">
        <v>76</v>
      </c>
      <c r="AA17" s="3543"/>
      <c r="AB17" s="3541" t="s">
        <v>76</v>
      </c>
      <c r="AC17" s="2494"/>
      <c r="AD17" s="3516" t="s">
        <v>76</v>
      </c>
      <c r="AE17" s="4075"/>
      <c r="AF17" s="4072"/>
      <c r="AG17" s="4071"/>
      <c r="AH17" s="4072"/>
      <c r="AI17" s="4191"/>
      <c r="AJ17" s="4192"/>
      <c r="AK17" s="4193"/>
      <c r="AL17" s="3776"/>
      <c r="AM17" s="3247"/>
      <c r="AN17" s="2908"/>
      <c r="AO17" s="3246"/>
      <c r="AP17" s="3247"/>
      <c r="AQ17" s="2908"/>
      <c r="AR17" s="3780"/>
      <c r="AS17" s="3781"/>
      <c r="AT17" s="3782"/>
      <c r="AU17" s="3780"/>
      <c r="AV17" s="3781"/>
      <c r="AW17" s="3782"/>
      <c r="AX17" s="3764">
        <f>SUM(AI17:AW19)</f>
        <v>0</v>
      </c>
      <c r="AY17" s="3765"/>
      <c r="AZ17" s="3783"/>
      <c r="BA17" s="3764">
        <f t="shared" ref="BA17" si="0">AG17+AX17</f>
        <v>0</v>
      </c>
      <c r="BB17" s="3765"/>
      <c r="BC17" s="3766"/>
      <c r="BD17" s="4064"/>
      <c r="BE17" s="4065"/>
      <c r="BF17" s="3364"/>
      <c r="BG17" s="4068"/>
      <c r="BH17" s="4069"/>
      <c r="BI17" s="4069"/>
      <c r="BJ17" s="4069"/>
      <c r="BK17" s="4070"/>
    </row>
    <row r="18" spans="2:63" s="40" customFormat="1" ht="14.1" customHeight="1">
      <c r="B18" s="3409"/>
      <c r="C18" s="3414"/>
      <c r="D18" s="3415"/>
      <c r="E18" s="3416"/>
      <c r="F18" s="4163"/>
      <c r="G18" s="4164"/>
      <c r="H18" s="4164"/>
      <c r="I18" s="4164"/>
      <c r="J18" s="4165"/>
      <c r="K18" s="3429"/>
      <c r="L18" s="3430"/>
      <c r="M18" s="3430"/>
      <c r="N18" s="3430"/>
      <c r="O18" s="3431"/>
      <c r="P18" s="3436"/>
      <c r="Q18" s="3439"/>
      <c r="R18" s="3881"/>
      <c r="S18" s="3882"/>
      <c r="T18" s="3883"/>
      <c r="U18" s="3531"/>
      <c r="V18" s="3532"/>
      <c r="W18" s="3537"/>
      <c r="X18" s="3538"/>
      <c r="Y18" s="3540"/>
      <c r="Z18" s="3542"/>
      <c r="AA18" s="3544"/>
      <c r="AB18" s="3542"/>
      <c r="AC18" s="2497"/>
      <c r="AD18" s="3517"/>
      <c r="AE18" s="4076"/>
      <c r="AF18" s="4074"/>
      <c r="AG18" s="4073"/>
      <c r="AH18" s="4074"/>
      <c r="AI18" s="4099"/>
      <c r="AJ18" s="4100"/>
      <c r="AK18" s="4101"/>
      <c r="AL18" s="3265"/>
      <c r="AM18" s="2335"/>
      <c r="AN18" s="3266"/>
      <c r="AO18" s="3265"/>
      <c r="AP18" s="2335"/>
      <c r="AQ18" s="3266"/>
      <c r="AR18" s="3777"/>
      <c r="AS18" s="3778"/>
      <c r="AT18" s="3779"/>
      <c r="AU18" s="3777"/>
      <c r="AV18" s="3778"/>
      <c r="AW18" s="3779"/>
      <c r="AX18" s="3784"/>
      <c r="AY18" s="3785"/>
      <c r="AZ18" s="3786"/>
      <c r="BA18" s="3784"/>
      <c r="BB18" s="3785"/>
      <c r="BC18" s="3788"/>
      <c r="BD18" s="4066"/>
      <c r="BE18" s="4067"/>
      <c r="BF18" s="3365"/>
      <c r="BG18" s="4056"/>
      <c r="BH18" s="4057"/>
      <c r="BI18" s="4057"/>
      <c r="BJ18" s="4057"/>
      <c r="BK18" s="4058"/>
    </row>
    <row r="19" spans="2:63" s="40" customFormat="1" ht="14.1" customHeight="1">
      <c r="B19" s="3410"/>
      <c r="C19" s="3417"/>
      <c r="D19" s="3418"/>
      <c r="E19" s="3419"/>
      <c r="F19" s="4059"/>
      <c r="G19" s="4060"/>
      <c r="H19" s="4061"/>
      <c r="I19" s="4062"/>
      <c r="J19" s="4063"/>
      <c r="K19" s="3432"/>
      <c r="L19" s="3433"/>
      <c r="M19" s="3433"/>
      <c r="N19" s="3433"/>
      <c r="O19" s="3434"/>
      <c r="P19" s="3437"/>
      <c r="Q19" s="3549"/>
      <c r="R19" s="3931"/>
      <c r="S19" s="3932"/>
      <c r="T19" s="3933"/>
      <c r="U19" s="3553"/>
      <c r="V19" s="3554"/>
      <c r="W19" s="3550"/>
      <c r="X19" s="3552"/>
      <c r="Y19" s="930"/>
      <c r="Z19" s="931" t="s">
        <v>21</v>
      </c>
      <c r="AA19" s="932"/>
      <c r="AB19" s="931" t="s">
        <v>21</v>
      </c>
      <c r="AC19" s="932"/>
      <c r="AD19" s="931" t="s">
        <v>21</v>
      </c>
      <c r="AE19" s="1030"/>
      <c r="AF19" s="1031"/>
      <c r="AG19" s="1032"/>
      <c r="AH19" s="1033"/>
      <c r="AI19" s="4194"/>
      <c r="AJ19" s="4195"/>
      <c r="AK19" s="4196"/>
      <c r="AL19" s="3301"/>
      <c r="AM19" s="3302"/>
      <c r="AN19" s="3303"/>
      <c r="AO19" s="3301"/>
      <c r="AP19" s="3302"/>
      <c r="AQ19" s="3303"/>
      <c r="AR19" s="3789"/>
      <c r="AS19" s="3790"/>
      <c r="AT19" s="3791"/>
      <c r="AU19" s="3789"/>
      <c r="AV19" s="3790"/>
      <c r="AW19" s="3791"/>
      <c r="AX19" s="3767"/>
      <c r="AY19" s="3768"/>
      <c r="AZ19" s="3787"/>
      <c r="BA19" s="3767"/>
      <c r="BB19" s="3768"/>
      <c r="BC19" s="3769"/>
      <c r="BD19" s="4077"/>
      <c r="BE19" s="4078"/>
      <c r="BF19" s="3366"/>
      <c r="BG19" s="4079"/>
      <c r="BH19" s="4080"/>
      <c r="BI19" s="4080"/>
      <c r="BJ19" s="4080"/>
      <c r="BK19" s="4081"/>
    </row>
    <row r="20" spans="2:63" s="40" customFormat="1" ht="14.1" customHeight="1">
      <c r="B20" s="3408">
        <v>3</v>
      </c>
      <c r="C20" s="3411"/>
      <c r="D20" s="3412"/>
      <c r="E20" s="3413"/>
      <c r="F20" s="3878"/>
      <c r="G20" s="3879"/>
      <c r="H20" s="3879"/>
      <c r="I20" s="3879"/>
      <c r="J20" s="3880"/>
      <c r="K20" s="3426"/>
      <c r="L20" s="3427"/>
      <c r="M20" s="3427"/>
      <c r="N20" s="3427"/>
      <c r="O20" s="3428"/>
      <c r="P20" s="2494"/>
      <c r="Q20" s="3438"/>
      <c r="R20" s="3878"/>
      <c r="S20" s="3879"/>
      <c r="T20" s="3880"/>
      <c r="U20" s="3529"/>
      <c r="V20" s="3530"/>
      <c r="W20" s="3535"/>
      <c r="X20" s="3564"/>
      <c r="Y20" s="3539"/>
      <c r="Z20" s="3541" t="s">
        <v>76</v>
      </c>
      <c r="AA20" s="3543"/>
      <c r="AB20" s="3541" t="s">
        <v>76</v>
      </c>
      <c r="AC20" s="2494"/>
      <c r="AD20" s="3541" t="s">
        <v>76</v>
      </c>
      <c r="AE20" s="4075"/>
      <c r="AF20" s="4072"/>
      <c r="AG20" s="4071"/>
      <c r="AH20" s="4072"/>
      <c r="AI20" s="4191"/>
      <c r="AJ20" s="4192"/>
      <c r="AK20" s="4193"/>
      <c r="AL20" s="3776"/>
      <c r="AM20" s="3247"/>
      <c r="AN20" s="2908"/>
      <c r="AO20" s="3246"/>
      <c r="AP20" s="3247"/>
      <c r="AQ20" s="2908"/>
      <c r="AR20" s="3780"/>
      <c r="AS20" s="3781"/>
      <c r="AT20" s="3782"/>
      <c r="AU20" s="3780"/>
      <c r="AV20" s="3781"/>
      <c r="AW20" s="3782"/>
      <c r="AX20" s="3764">
        <f>SUM(AI20:AW22)</f>
        <v>0</v>
      </c>
      <c r="AY20" s="3765"/>
      <c r="AZ20" s="3783"/>
      <c r="BA20" s="3764">
        <f t="shared" ref="BA20" si="1">AG20+AX20</f>
        <v>0</v>
      </c>
      <c r="BB20" s="3765"/>
      <c r="BC20" s="3766"/>
      <c r="BD20" s="4064"/>
      <c r="BE20" s="4065"/>
      <c r="BF20" s="3364"/>
      <c r="BG20" s="4068"/>
      <c r="BH20" s="4069"/>
      <c r="BI20" s="4069"/>
      <c r="BJ20" s="4069"/>
      <c r="BK20" s="4070"/>
    </row>
    <row r="21" spans="2:63" s="40" customFormat="1" ht="14.1" customHeight="1">
      <c r="B21" s="3409"/>
      <c r="C21" s="3414"/>
      <c r="D21" s="3415"/>
      <c r="E21" s="3416"/>
      <c r="F21" s="4163"/>
      <c r="G21" s="4164"/>
      <c r="H21" s="4164"/>
      <c r="I21" s="4164"/>
      <c r="J21" s="4165"/>
      <c r="K21" s="3429"/>
      <c r="L21" s="3430"/>
      <c r="M21" s="3430"/>
      <c r="N21" s="3430"/>
      <c r="O21" s="3431"/>
      <c r="P21" s="2497"/>
      <c r="Q21" s="3439"/>
      <c r="R21" s="3881"/>
      <c r="S21" s="3882"/>
      <c r="T21" s="3883"/>
      <c r="U21" s="3531"/>
      <c r="V21" s="3532"/>
      <c r="W21" s="3537"/>
      <c r="X21" s="3565"/>
      <c r="Y21" s="3540"/>
      <c r="Z21" s="3542"/>
      <c r="AA21" s="3544"/>
      <c r="AB21" s="3542"/>
      <c r="AC21" s="2497"/>
      <c r="AD21" s="3542"/>
      <c r="AE21" s="4076"/>
      <c r="AF21" s="4074"/>
      <c r="AG21" s="4073"/>
      <c r="AH21" s="4074"/>
      <c r="AI21" s="4099"/>
      <c r="AJ21" s="4100"/>
      <c r="AK21" s="4101"/>
      <c r="AL21" s="3265"/>
      <c r="AM21" s="2335"/>
      <c r="AN21" s="3266"/>
      <c r="AO21" s="3265"/>
      <c r="AP21" s="2335"/>
      <c r="AQ21" s="3266"/>
      <c r="AR21" s="3777"/>
      <c r="AS21" s="3778"/>
      <c r="AT21" s="3779"/>
      <c r="AU21" s="3777"/>
      <c r="AV21" s="3778"/>
      <c r="AW21" s="3779"/>
      <c r="AX21" s="3784"/>
      <c r="AY21" s="3785"/>
      <c r="AZ21" s="3786"/>
      <c r="BA21" s="3784"/>
      <c r="BB21" s="3785"/>
      <c r="BC21" s="3788"/>
      <c r="BD21" s="4066"/>
      <c r="BE21" s="4067"/>
      <c r="BF21" s="3365"/>
      <c r="BG21" s="4056"/>
      <c r="BH21" s="4057"/>
      <c r="BI21" s="4057"/>
      <c r="BJ21" s="4057"/>
      <c r="BK21" s="4058"/>
    </row>
    <row r="22" spans="2:63" s="40" customFormat="1" ht="14.1" customHeight="1">
      <c r="B22" s="3410"/>
      <c r="C22" s="3417"/>
      <c r="D22" s="3418"/>
      <c r="E22" s="3419"/>
      <c r="F22" s="4059"/>
      <c r="G22" s="4060"/>
      <c r="H22" s="4061"/>
      <c r="I22" s="4082"/>
      <c r="J22" s="4083"/>
      <c r="K22" s="3432"/>
      <c r="L22" s="3433"/>
      <c r="M22" s="3433"/>
      <c r="N22" s="3433"/>
      <c r="O22" s="3434"/>
      <c r="P22" s="2500"/>
      <c r="Q22" s="3549"/>
      <c r="R22" s="3931"/>
      <c r="S22" s="3932"/>
      <c r="T22" s="3933"/>
      <c r="U22" s="3553"/>
      <c r="V22" s="3554"/>
      <c r="W22" s="3550"/>
      <c r="X22" s="3551"/>
      <c r="Y22" s="930"/>
      <c r="Z22" s="931" t="s">
        <v>21</v>
      </c>
      <c r="AA22" s="932"/>
      <c r="AB22" s="931" t="s">
        <v>21</v>
      </c>
      <c r="AC22" s="932"/>
      <c r="AD22" s="931" t="s">
        <v>21</v>
      </c>
      <c r="AE22" s="1030"/>
      <c r="AF22" s="1031"/>
      <c r="AG22" s="1032"/>
      <c r="AH22" s="1033"/>
      <c r="AI22" s="4194"/>
      <c r="AJ22" s="4195"/>
      <c r="AK22" s="4196"/>
      <c r="AL22" s="3301"/>
      <c r="AM22" s="3302"/>
      <c r="AN22" s="3303"/>
      <c r="AO22" s="3301"/>
      <c r="AP22" s="3302"/>
      <c r="AQ22" s="3303"/>
      <c r="AR22" s="3789"/>
      <c r="AS22" s="3790"/>
      <c r="AT22" s="3791"/>
      <c r="AU22" s="3789"/>
      <c r="AV22" s="3790"/>
      <c r="AW22" s="3791"/>
      <c r="AX22" s="3767"/>
      <c r="AY22" s="3768"/>
      <c r="AZ22" s="3787"/>
      <c r="BA22" s="3767"/>
      <c r="BB22" s="3768"/>
      <c r="BC22" s="3769"/>
      <c r="BD22" s="4077"/>
      <c r="BE22" s="4078"/>
      <c r="BF22" s="3366"/>
      <c r="BG22" s="4079"/>
      <c r="BH22" s="4080"/>
      <c r="BI22" s="4080"/>
      <c r="BJ22" s="4080"/>
      <c r="BK22" s="4081"/>
    </row>
    <row r="23" spans="2:63" s="40" customFormat="1" ht="14.1" customHeight="1">
      <c r="B23" s="3408">
        <v>4</v>
      </c>
      <c r="C23" s="3411"/>
      <c r="D23" s="3412"/>
      <c r="E23" s="3413"/>
      <c r="F23" s="3878"/>
      <c r="G23" s="3879"/>
      <c r="H23" s="3879"/>
      <c r="I23" s="3879"/>
      <c r="J23" s="3880"/>
      <c r="K23" s="3426"/>
      <c r="L23" s="3427"/>
      <c r="M23" s="3427"/>
      <c r="N23" s="3427"/>
      <c r="O23" s="3428"/>
      <c r="P23" s="2494"/>
      <c r="Q23" s="3438"/>
      <c r="R23" s="3878"/>
      <c r="S23" s="3879"/>
      <c r="T23" s="3880"/>
      <c r="U23" s="3529"/>
      <c r="V23" s="3530"/>
      <c r="W23" s="3535"/>
      <c r="X23" s="3564"/>
      <c r="Y23" s="3539"/>
      <c r="Z23" s="3541" t="s">
        <v>76</v>
      </c>
      <c r="AA23" s="3543"/>
      <c r="AB23" s="3541" t="s">
        <v>76</v>
      </c>
      <c r="AC23" s="2494"/>
      <c r="AD23" s="3541" t="s">
        <v>76</v>
      </c>
      <c r="AE23" s="4075"/>
      <c r="AF23" s="4072"/>
      <c r="AG23" s="4071"/>
      <c r="AH23" s="4072"/>
      <c r="AI23" s="4191"/>
      <c r="AJ23" s="4192"/>
      <c r="AK23" s="4193"/>
      <c r="AL23" s="3776"/>
      <c r="AM23" s="3247"/>
      <c r="AN23" s="2908"/>
      <c r="AO23" s="3246"/>
      <c r="AP23" s="3247"/>
      <c r="AQ23" s="2908"/>
      <c r="AR23" s="3780"/>
      <c r="AS23" s="3781"/>
      <c r="AT23" s="3782"/>
      <c r="AU23" s="3780"/>
      <c r="AV23" s="3781"/>
      <c r="AW23" s="3782"/>
      <c r="AX23" s="3764">
        <f>SUM(AI23:AW25)</f>
        <v>0</v>
      </c>
      <c r="AY23" s="3765"/>
      <c r="AZ23" s="3783"/>
      <c r="BA23" s="3764">
        <f t="shared" ref="BA23" si="2">AG23+AX23</f>
        <v>0</v>
      </c>
      <c r="BB23" s="3765"/>
      <c r="BC23" s="3766"/>
      <c r="BD23" s="4064"/>
      <c r="BE23" s="4065"/>
      <c r="BF23" s="3364"/>
      <c r="BG23" s="4068"/>
      <c r="BH23" s="4069"/>
      <c r="BI23" s="4069"/>
      <c r="BJ23" s="4069"/>
      <c r="BK23" s="4070"/>
    </row>
    <row r="24" spans="2:63" s="40" customFormat="1" ht="14.1" customHeight="1">
      <c r="B24" s="3409"/>
      <c r="C24" s="3414"/>
      <c r="D24" s="3415"/>
      <c r="E24" s="3416"/>
      <c r="F24" s="4163"/>
      <c r="G24" s="4164"/>
      <c r="H24" s="4164"/>
      <c r="I24" s="4164"/>
      <c r="J24" s="4165"/>
      <c r="K24" s="3429"/>
      <c r="L24" s="3430"/>
      <c r="M24" s="3430"/>
      <c r="N24" s="3430"/>
      <c r="O24" s="3431"/>
      <c r="P24" s="2497"/>
      <c r="Q24" s="3439"/>
      <c r="R24" s="3881"/>
      <c r="S24" s="3882"/>
      <c r="T24" s="3883"/>
      <c r="U24" s="3531"/>
      <c r="V24" s="3532"/>
      <c r="W24" s="3537"/>
      <c r="X24" s="3565"/>
      <c r="Y24" s="3540"/>
      <c r="Z24" s="3542"/>
      <c r="AA24" s="3544"/>
      <c r="AB24" s="3542"/>
      <c r="AC24" s="2497"/>
      <c r="AD24" s="3542"/>
      <c r="AE24" s="4076"/>
      <c r="AF24" s="4074"/>
      <c r="AG24" s="4073"/>
      <c r="AH24" s="4074"/>
      <c r="AI24" s="4099"/>
      <c r="AJ24" s="4100"/>
      <c r="AK24" s="4101"/>
      <c r="AL24" s="3265"/>
      <c r="AM24" s="2335"/>
      <c r="AN24" s="3266"/>
      <c r="AO24" s="3265"/>
      <c r="AP24" s="2335"/>
      <c r="AQ24" s="3266"/>
      <c r="AR24" s="3777"/>
      <c r="AS24" s="3778"/>
      <c r="AT24" s="3779"/>
      <c r="AU24" s="3777"/>
      <c r="AV24" s="3778"/>
      <c r="AW24" s="3779"/>
      <c r="AX24" s="3784"/>
      <c r="AY24" s="3785"/>
      <c r="AZ24" s="3786"/>
      <c r="BA24" s="3784"/>
      <c r="BB24" s="3785"/>
      <c r="BC24" s="3788"/>
      <c r="BD24" s="4066"/>
      <c r="BE24" s="4067"/>
      <c r="BF24" s="3365"/>
      <c r="BG24" s="4056"/>
      <c r="BH24" s="4057"/>
      <c r="BI24" s="4057"/>
      <c r="BJ24" s="4057"/>
      <c r="BK24" s="4058"/>
    </row>
    <row r="25" spans="2:63" s="40" customFormat="1" ht="14.1" customHeight="1">
      <c r="B25" s="3410"/>
      <c r="C25" s="3417"/>
      <c r="D25" s="3418"/>
      <c r="E25" s="3419"/>
      <c r="F25" s="4059"/>
      <c r="G25" s="4060"/>
      <c r="H25" s="4061"/>
      <c r="I25" s="4082"/>
      <c r="J25" s="4083"/>
      <c r="K25" s="3432"/>
      <c r="L25" s="3433"/>
      <c r="M25" s="3433"/>
      <c r="N25" s="3433"/>
      <c r="O25" s="3434"/>
      <c r="P25" s="2500"/>
      <c r="Q25" s="3549"/>
      <c r="R25" s="3931"/>
      <c r="S25" s="3932"/>
      <c r="T25" s="3933"/>
      <c r="U25" s="3553"/>
      <c r="V25" s="3554"/>
      <c r="W25" s="3550"/>
      <c r="X25" s="3551"/>
      <c r="Y25" s="930"/>
      <c r="Z25" s="931" t="s">
        <v>21</v>
      </c>
      <c r="AA25" s="932"/>
      <c r="AB25" s="931" t="s">
        <v>21</v>
      </c>
      <c r="AC25" s="932"/>
      <c r="AD25" s="931" t="s">
        <v>21</v>
      </c>
      <c r="AE25" s="1030"/>
      <c r="AF25" s="1031"/>
      <c r="AG25" s="1032"/>
      <c r="AH25" s="1033"/>
      <c r="AI25" s="4194"/>
      <c r="AJ25" s="4195"/>
      <c r="AK25" s="4196"/>
      <c r="AL25" s="3301"/>
      <c r="AM25" s="3302"/>
      <c r="AN25" s="3303"/>
      <c r="AO25" s="3301"/>
      <c r="AP25" s="3302"/>
      <c r="AQ25" s="3303"/>
      <c r="AR25" s="3789"/>
      <c r="AS25" s="3790"/>
      <c r="AT25" s="3791"/>
      <c r="AU25" s="3789"/>
      <c r="AV25" s="3790"/>
      <c r="AW25" s="3791"/>
      <c r="AX25" s="3767"/>
      <c r="AY25" s="3768"/>
      <c r="AZ25" s="3787"/>
      <c r="BA25" s="3767"/>
      <c r="BB25" s="3768"/>
      <c r="BC25" s="3769"/>
      <c r="BD25" s="4077"/>
      <c r="BE25" s="4078"/>
      <c r="BF25" s="3366"/>
      <c r="BG25" s="4079"/>
      <c r="BH25" s="4080"/>
      <c r="BI25" s="4080"/>
      <c r="BJ25" s="4080"/>
      <c r="BK25" s="4081"/>
    </row>
    <row r="26" spans="2:63" s="40" customFormat="1" ht="14.1" customHeight="1">
      <c r="B26" s="3408">
        <v>5</v>
      </c>
      <c r="C26" s="3411"/>
      <c r="D26" s="3412"/>
      <c r="E26" s="3413"/>
      <c r="F26" s="3878"/>
      <c r="G26" s="3879"/>
      <c r="H26" s="3879"/>
      <c r="I26" s="3879"/>
      <c r="J26" s="3880"/>
      <c r="K26" s="3426"/>
      <c r="L26" s="3427"/>
      <c r="M26" s="3427"/>
      <c r="N26" s="3427"/>
      <c r="O26" s="3428"/>
      <c r="P26" s="2494"/>
      <c r="Q26" s="3438"/>
      <c r="R26" s="3878"/>
      <c r="S26" s="3879"/>
      <c r="T26" s="3880"/>
      <c r="U26" s="3529"/>
      <c r="V26" s="3530"/>
      <c r="W26" s="3535"/>
      <c r="X26" s="3564"/>
      <c r="Y26" s="3539"/>
      <c r="Z26" s="3541" t="s">
        <v>76</v>
      </c>
      <c r="AA26" s="3543"/>
      <c r="AB26" s="3541" t="s">
        <v>76</v>
      </c>
      <c r="AC26" s="2494"/>
      <c r="AD26" s="3541" t="s">
        <v>76</v>
      </c>
      <c r="AE26" s="4075"/>
      <c r="AF26" s="4072"/>
      <c r="AG26" s="4071"/>
      <c r="AH26" s="4072"/>
      <c r="AI26" s="4191"/>
      <c r="AJ26" s="4192"/>
      <c r="AK26" s="4193"/>
      <c r="AL26" s="3776"/>
      <c r="AM26" s="3247"/>
      <c r="AN26" s="2908"/>
      <c r="AO26" s="3246"/>
      <c r="AP26" s="3247"/>
      <c r="AQ26" s="2908"/>
      <c r="AR26" s="3780"/>
      <c r="AS26" s="3781"/>
      <c r="AT26" s="3782"/>
      <c r="AU26" s="3780"/>
      <c r="AV26" s="3781"/>
      <c r="AW26" s="3782"/>
      <c r="AX26" s="3764">
        <f>SUM(AI26:AW28)</f>
        <v>0</v>
      </c>
      <c r="AY26" s="3765"/>
      <c r="AZ26" s="3783"/>
      <c r="BA26" s="3764">
        <f t="shared" ref="BA26" si="3">AG26+AX26</f>
        <v>0</v>
      </c>
      <c r="BB26" s="3765"/>
      <c r="BC26" s="3766"/>
      <c r="BD26" s="4064"/>
      <c r="BE26" s="4065"/>
      <c r="BF26" s="3364"/>
      <c r="BG26" s="4068"/>
      <c r="BH26" s="4069"/>
      <c r="BI26" s="4069"/>
      <c r="BJ26" s="4069"/>
      <c r="BK26" s="4070"/>
    </row>
    <row r="27" spans="2:63" s="40" customFormat="1" ht="14.1" customHeight="1">
      <c r="B27" s="3409"/>
      <c r="C27" s="3414"/>
      <c r="D27" s="3415"/>
      <c r="E27" s="3416"/>
      <c r="F27" s="4163"/>
      <c r="G27" s="4164"/>
      <c r="H27" s="4164"/>
      <c r="I27" s="4164"/>
      <c r="J27" s="4165"/>
      <c r="K27" s="3429"/>
      <c r="L27" s="3430"/>
      <c r="M27" s="3430"/>
      <c r="N27" s="3430"/>
      <c r="O27" s="3431"/>
      <c r="P27" s="2497"/>
      <c r="Q27" s="3439"/>
      <c r="R27" s="3881"/>
      <c r="S27" s="3882"/>
      <c r="T27" s="3883"/>
      <c r="U27" s="3531"/>
      <c r="V27" s="3532"/>
      <c r="W27" s="3537"/>
      <c r="X27" s="3565"/>
      <c r="Y27" s="3540"/>
      <c r="Z27" s="3542"/>
      <c r="AA27" s="3544"/>
      <c r="AB27" s="3542"/>
      <c r="AC27" s="2497"/>
      <c r="AD27" s="3542"/>
      <c r="AE27" s="4076"/>
      <c r="AF27" s="4074"/>
      <c r="AG27" s="4073"/>
      <c r="AH27" s="4074"/>
      <c r="AI27" s="4099"/>
      <c r="AJ27" s="4100"/>
      <c r="AK27" s="4101"/>
      <c r="AL27" s="3265"/>
      <c r="AM27" s="2335"/>
      <c r="AN27" s="3266"/>
      <c r="AO27" s="3265"/>
      <c r="AP27" s="2335"/>
      <c r="AQ27" s="3266"/>
      <c r="AR27" s="3777"/>
      <c r="AS27" s="3778"/>
      <c r="AT27" s="3779"/>
      <c r="AU27" s="3777"/>
      <c r="AV27" s="3778"/>
      <c r="AW27" s="3779"/>
      <c r="AX27" s="3784"/>
      <c r="AY27" s="3785"/>
      <c r="AZ27" s="3786"/>
      <c r="BA27" s="3784"/>
      <c r="BB27" s="3785"/>
      <c r="BC27" s="3788"/>
      <c r="BD27" s="4066"/>
      <c r="BE27" s="4067"/>
      <c r="BF27" s="3365"/>
      <c r="BG27" s="4056"/>
      <c r="BH27" s="4057"/>
      <c r="BI27" s="4057"/>
      <c r="BJ27" s="4057"/>
      <c r="BK27" s="4058"/>
    </row>
    <row r="28" spans="2:63" s="40" customFormat="1" ht="14.1" customHeight="1">
      <c r="B28" s="3410"/>
      <c r="C28" s="3417"/>
      <c r="D28" s="3418"/>
      <c r="E28" s="3419"/>
      <c r="F28" s="4059"/>
      <c r="G28" s="4060"/>
      <c r="H28" s="4061"/>
      <c r="I28" s="4082"/>
      <c r="J28" s="4083"/>
      <c r="K28" s="3432"/>
      <c r="L28" s="3433"/>
      <c r="M28" s="3433"/>
      <c r="N28" s="3433"/>
      <c r="O28" s="3434"/>
      <c r="P28" s="2500"/>
      <c r="Q28" s="3549"/>
      <c r="R28" s="3931"/>
      <c r="S28" s="3932"/>
      <c r="T28" s="3933"/>
      <c r="U28" s="3553"/>
      <c r="V28" s="3554"/>
      <c r="W28" s="3550"/>
      <c r="X28" s="3551"/>
      <c r="Y28" s="930"/>
      <c r="Z28" s="931" t="s">
        <v>21</v>
      </c>
      <c r="AA28" s="932"/>
      <c r="AB28" s="931" t="s">
        <v>21</v>
      </c>
      <c r="AC28" s="932"/>
      <c r="AD28" s="931" t="s">
        <v>21</v>
      </c>
      <c r="AE28" s="1030"/>
      <c r="AF28" s="1031"/>
      <c r="AG28" s="1032"/>
      <c r="AH28" s="1033"/>
      <c r="AI28" s="4194"/>
      <c r="AJ28" s="4195"/>
      <c r="AK28" s="4196"/>
      <c r="AL28" s="3301"/>
      <c r="AM28" s="3302"/>
      <c r="AN28" s="3303"/>
      <c r="AO28" s="3301"/>
      <c r="AP28" s="3302"/>
      <c r="AQ28" s="3303"/>
      <c r="AR28" s="3789"/>
      <c r="AS28" s="3790"/>
      <c r="AT28" s="3791"/>
      <c r="AU28" s="3789"/>
      <c r="AV28" s="3790"/>
      <c r="AW28" s="3791"/>
      <c r="AX28" s="3767"/>
      <c r="AY28" s="3768"/>
      <c r="AZ28" s="3787"/>
      <c r="BA28" s="3767"/>
      <c r="BB28" s="3768"/>
      <c r="BC28" s="3769"/>
      <c r="BD28" s="4077"/>
      <c r="BE28" s="4078"/>
      <c r="BF28" s="3366"/>
      <c r="BG28" s="4079"/>
      <c r="BH28" s="4080"/>
      <c r="BI28" s="4080"/>
      <c r="BJ28" s="4080"/>
      <c r="BK28" s="4081"/>
    </row>
    <row r="29" spans="2:63" s="40" customFormat="1" ht="14.1" customHeight="1">
      <c r="B29" s="3408">
        <v>6</v>
      </c>
      <c r="C29" s="3411"/>
      <c r="D29" s="3412"/>
      <c r="E29" s="3413"/>
      <c r="F29" s="3878"/>
      <c r="G29" s="3879"/>
      <c r="H29" s="3879"/>
      <c r="I29" s="3879"/>
      <c r="J29" s="3880"/>
      <c r="K29" s="3426"/>
      <c r="L29" s="3427"/>
      <c r="M29" s="3427"/>
      <c r="N29" s="3427"/>
      <c r="O29" s="3428"/>
      <c r="P29" s="2494"/>
      <c r="Q29" s="3438"/>
      <c r="R29" s="3878"/>
      <c r="S29" s="3879"/>
      <c r="T29" s="3880"/>
      <c r="U29" s="3529"/>
      <c r="V29" s="3530"/>
      <c r="W29" s="3535"/>
      <c r="X29" s="3564"/>
      <c r="Y29" s="3539"/>
      <c r="Z29" s="3541" t="s">
        <v>76</v>
      </c>
      <c r="AA29" s="3543"/>
      <c r="AB29" s="3541" t="s">
        <v>76</v>
      </c>
      <c r="AC29" s="2494"/>
      <c r="AD29" s="3541" t="s">
        <v>76</v>
      </c>
      <c r="AE29" s="4075"/>
      <c r="AF29" s="4072"/>
      <c r="AG29" s="4071"/>
      <c r="AH29" s="4072"/>
      <c r="AI29" s="4191"/>
      <c r="AJ29" s="4192"/>
      <c r="AK29" s="4193"/>
      <c r="AL29" s="3776"/>
      <c r="AM29" s="3247"/>
      <c r="AN29" s="2908"/>
      <c r="AO29" s="3246"/>
      <c r="AP29" s="3247"/>
      <c r="AQ29" s="2908"/>
      <c r="AR29" s="3780"/>
      <c r="AS29" s="3781"/>
      <c r="AT29" s="3782"/>
      <c r="AU29" s="3780"/>
      <c r="AV29" s="3781"/>
      <c r="AW29" s="3782"/>
      <c r="AX29" s="3764">
        <f>SUM(AI29:AW31)</f>
        <v>0</v>
      </c>
      <c r="AY29" s="3765"/>
      <c r="AZ29" s="3783"/>
      <c r="BA29" s="3764">
        <f t="shared" ref="BA29" si="4">AG29+AX29</f>
        <v>0</v>
      </c>
      <c r="BB29" s="3765"/>
      <c r="BC29" s="3766"/>
      <c r="BD29" s="4064"/>
      <c r="BE29" s="4065"/>
      <c r="BF29" s="3364"/>
      <c r="BG29" s="4068"/>
      <c r="BH29" s="4069"/>
      <c r="BI29" s="4069"/>
      <c r="BJ29" s="4069"/>
      <c r="BK29" s="4070"/>
    </row>
    <row r="30" spans="2:63" s="40" customFormat="1" ht="14.1" customHeight="1">
      <c r="B30" s="3409"/>
      <c r="C30" s="3414"/>
      <c r="D30" s="3415"/>
      <c r="E30" s="3416"/>
      <c r="F30" s="4163"/>
      <c r="G30" s="4164"/>
      <c r="H30" s="4164"/>
      <c r="I30" s="4164"/>
      <c r="J30" s="4165"/>
      <c r="K30" s="3429"/>
      <c r="L30" s="3430"/>
      <c r="M30" s="3430"/>
      <c r="N30" s="3430"/>
      <c r="O30" s="3431"/>
      <c r="P30" s="2497"/>
      <c r="Q30" s="3439"/>
      <c r="R30" s="3881"/>
      <c r="S30" s="3882"/>
      <c r="T30" s="3883"/>
      <c r="U30" s="3531"/>
      <c r="V30" s="3532"/>
      <c r="W30" s="3537"/>
      <c r="X30" s="3565"/>
      <c r="Y30" s="3540"/>
      <c r="Z30" s="3542"/>
      <c r="AA30" s="3544"/>
      <c r="AB30" s="3542"/>
      <c r="AC30" s="2497"/>
      <c r="AD30" s="3542"/>
      <c r="AE30" s="4076"/>
      <c r="AF30" s="4074"/>
      <c r="AG30" s="4073"/>
      <c r="AH30" s="4074"/>
      <c r="AI30" s="4099"/>
      <c r="AJ30" s="4100"/>
      <c r="AK30" s="4101"/>
      <c r="AL30" s="3265"/>
      <c r="AM30" s="2335"/>
      <c r="AN30" s="3266"/>
      <c r="AO30" s="3265"/>
      <c r="AP30" s="2335"/>
      <c r="AQ30" s="3266"/>
      <c r="AR30" s="3777"/>
      <c r="AS30" s="3778"/>
      <c r="AT30" s="3779"/>
      <c r="AU30" s="3777"/>
      <c r="AV30" s="3778"/>
      <c r="AW30" s="3779"/>
      <c r="AX30" s="3784"/>
      <c r="AY30" s="3785"/>
      <c r="AZ30" s="3786"/>
      <c r="BA30" s="3784"/>
      <c r="BB30" s="3785"/>
      <c r="BC30" s="3788"/>
      <c r="BD30" s="4066"/>
      <c r="BE30" s="4067"/>
      <c r="BF30" s="3365"/>
      <c r="BG30" s="4056"/>
      <c r="BH30" s="4057"/>
      <c r="BI30" s="4057"/>
      <c r="BJ30" s="4057"/>
      <c r="BK30" s="4058"/>
    </row>
    <row r="31" spans="2:63" s="40" customFormat="1" ht="13.5" customHeight="1">
      <c r="B31" s="3410"/>
      <c r="C31" s="3417"/>
      <c r="D31" s="3418"/>
      <c r="E31" s="3419"/>
      <c r="F31" s="4059"/>
      <c r="G31" s="4060"/>
      <c r="H31" s="4061"/>
      <c r="I31" s="4082"/>
      <c r="J31" s="4083"/>
      <c r="K31" s="3432"/>
      <c r="L31" s="3433"/>
      <c r="M31" s="3433"/>
      <c r="N31" s="3433"/>
      <c r="O31" s="3434"/>
      <c r="P31" s="2500"/>
      <c r="Q31" s="3549"/>
      <c r="R31" s="3931"/>
      <c r="S31" s="3932"/>
      <c r="T31" s="3933"/>
      <c r="U31" s="3553"/>
      <c r="V31" s="3554"/>
      <c r="W31" s="3550"/>
      <c r="X31" s="3551"/>
      <c r="Y31" s="930"/>
      <c r="Z31" s="931" t="s">
        <v>21</v>
      </c>
      <c r="AA31" s="932"/>
      <c r="AB31" s="931" t="s">
        <v>21</v>
      </c>
      <c r="AC31" s="932"/>
      <c r="AD31" s="931" t="s">
        <v>21</v>
      </c>
      <c r="AE31" s="1030"/>
      <c r="AF31" s="1031"/>
      <c r="AG31" s="1032"/>
      <c r="AH31" s="1033"/>
      <c r="AI31" s="4194"/>
      <c r="AJ31" s="4195"/>
      <c r="AK31" s="4196"/>
      <c r="AL31" s="3301"/>
      <c r="AM31" s="3302"/>
      <c r="AN31" s="3303"/>
      <c r="AO31" s="3301"/>
      <c r="AP31" s="3302"/>
      <c r="AQ31" s="3303"/>
      <c r="AR31" s="3789"/>
      <c r="AS31" s="3790"/>
      <c r="AT31" s="3791"/>
      <c r="AU31" s="3789"/>
      <c r="AV31" s="3790"/>
      <c r="AW31" s="3791"/>
      <c r="AX31" s="3767"/>
      <c r="AY31" s="3768"/>
      <c r="AZ31" s="3787"/>
      <c r="BA31" s="3767"/>
      <c r="BB31" s="3768"/>
      <c r="BC31" s="3769"/>
      <c r="BD31" s="4077"/>
      <c r="BE31" s="4078"/>
      <c r="BF31" s="3366"/>
      <c r="BG31" s="4079"/>
      <c r="BH31" s="4080"/>
      <c r="BI31" s="4080"/>
      <c r="BJ31" s="4080"/>
      <c r="BK31" s="4081"/>
    </row>
    <row r="32" spans="2:63" s="40" customFormat="1" ht="14.1" customHeight="1">
      <c r="B32" s="3408">
        <v>7</v>
      </c>
      <c r="C32" s="3411"/>
      <c r="D32" s="3412"/>
      <c r="E32" s="3413"/>
      <c r="F32" s="3878"/>
      <c r="G32" s="3879"/>
      <c r="H32" s="3879"/>
      <c r="I32" s="3879"/>
      <c r="J32" s="3880"/>
      <c r="K32" s="3426"/>
      <c r="L32" s="3427"/>
      <c r="M32" s="3427"/>
      <c r="N32" s="3427"/>
      <c r="O32" s="3428"/>
      <c r="P32" s="2494"/>
      <c r="Q32" s="3438"/>
      <c r="R32" s="3878"/>
      <c r="S32" s="3879"/>
      <c r="T32" s="3880"/>
      <c r="U32" s="3529"/>
      <c r="V32" s="3530"/>
      <c r="W32" s="3535"/>
      <c r="X32" s="3564"/>
      <c r="Y32" s="3539"/>
      <c r="Z32" s="3541" t="s">
        <v>76</v>
      </c>
      <c r="AA32" s="3543"/>
      <c r="AB32" s="3541" t="s">
        <v>76</v>
      </c>
      <c r="AC32" s="2494"/>
      <c r="AD32" s="3541" t="s">
        <v>76</v>
      </c>
      <c r="AE32" s="4075"/>
      <c r="AF32" s="4072"/>
      <c r="AG32" s="4071"/>
      <c r="AH32" s="4072"/>
      <c r="AI32" s="4191"/>
      <c r="AJ32" s="4192"/>
      <c r="AK32" s="4193"/>
      <c r="AL32" s="3776"/>
      <c r="AM32" s="3247"/>
      <c r="AN32" s="2908"/>
      <c r="AO32" s="3246"/>
      <c r="AP32" s="3247"/>
      <c r="AQ32" s="2908"/>
      <c r="AR32" s="3780"/>
      <c r="AS32" s="3781"/>
      <c r="AT32" s="3782"/>
      <c r="AU32" s="3780"/>
      <c r="AV32" s="3781"/>
      <c r="AW32" s="3782"/>
      <c r="AX32" s="3764">
        <f>SUM(AI32:AW34)</f>
        <v>0</v>
      </c>
      <c r="AY32" s="3765"/>
      <c r="AZ32" s="3783"/>
      <c r="BA32" s="3764">
        <f t="shared" ref="BA32" si="5">AG32+AX32</f>
        <v>0</v>
      </c>
      <c r="BB32" s="3765"/>
      <c r="BC32" s="3766"/>
      <c r="BD32" s="4064"/>
      <c r="BE32" s="4065"/>
      <c r="BF32" s="3364"/>
      <c r="BG32" s="4068"/>
      <c r="BH32" s="4069"/>
      <c r="BI32" s="4069"/>
      <c r="BJ32" s="4069"/>
      <c r="BK32" s="4070"/>
    </row>
    <row r="33" spans="2:72" s="40" customFormat="1" ht="14.1" customHeight="1">
      <c r="B33" s="3409"/>
      <c r="C33" s="3414"/>
      <c r="D33" s="3415"/>
      <c r="E33" s="3416"/>
      <c r="F33" s="4163"/>
      <c r="G33" s="4164"/>
      <c r="H33" s="4164"/>
      <c r="I33" s="4164"/>
      <c r="J33" s="4165"/>
      <c r="K33" s="3429"/>
      <c r="L33" s="3430"/>
      <c r="M33" s="3430"/>
      <c r="N33" s="3430"/>
      <c r="O33" s="3431"/>
      <c r="P33" s="2497"/>
      <c r="Q33" s="3439"/>
      <c r="R33" s="3881"/>
      <c r="S33" s="3882"/>
      <c r="T33" s="3883"/>
      <c r="U33" s="3531"/>
      <c r="V33" s="3532"/>
      <c r="W33" s="3537"/>
      <c r="X33" s="3565"/>
      <c r="Y33" s="3540"/>
      <c r="Z33" s="3542"/>
      <c r="AA33" s="3544"/>
      <c r="AB33" s="3542"/>
      <c r="AC33" s="2497"/>
      <c r="AD33" s="3542"/>
      <c r="AE33" s="4076"/>
      <c r="AF33" s="4074"/>
      <c r="AG33" s="4073"/>
      <c r="AH33" s="4074"/>
      <c r="AI33" s="4099"/>
      <c r="AJ33" s="4100"/>
      <c r="AK33" s="4101"/>
      <c r="AL33" s="3265"/>
      <c r="AM33" s="2335"/>
      <c r="AN33" s="3266"/>
      <c r="AO33" s="3265"/>
      <c r="AP33" s="2335"/>
      <c r="AQ33" s="3266"/>
      <c r="AR33" s="3777"/>
      <c r="AS33" s="3778"/>
      <c r="AT33" s="3779"/>
      <c r="AU33" s="3777"/>
      <c r="AV33" s="3778"/>
      <c r="AW33" s="3779"/>
      <c r="AX33" s="3784"/>
      <c r="AY33" s="3785"/>
      <c r="AZ33" s="3786"/>
      <c r="BA33" s="3784"/>
      <c r="BB33" s="3785"/>
      <c r="BC33" s="3788"/>
      <c r="BD33" s="4066"/>
      <c r="BE33" s="4067"/>
      <c r="BF33" s="3365"/>
      <c r="BG33" s="4056"/>
      <c r="BH33" s="4057"/>
      <c r="BI33" s="4057"/>
      <c r="BJ33" s="4057"/>
      <c r="BK33" s="4058"/>
    </row>
    <row r="34" spans="2:72" s="40" customFormat="1" ht="13.5" customHeight="1">
      <c r="B34" s="3410"/>
      <c r="C34" s="3417"/>
      <c r="D34" s="3418"/>
      <c r="E34" s="3419"/>
      <c r="F34" s="4059"/>
      <c r="G34" s="4060"/>
      <c r="H34" s="4061"/>
      <c r="I34" s="4082"/>
      <c r="J34" s="4083"/>
      <c r="K34" s="3432"/>
      <c r="L34" s="3433"/>
      <c r="M34" s="3433"/>
      <c r="N34" s="3433"/>
      <c r="O34" s="3434"/>
      <c r="P34" s="2500"/>
      <c r="Q34" s="3549"/>
      <c r="R34" s="3931"/>
      <c r="S34" s="3932"/>
      <c r="T34" s="3933"/>
      <c r="U34" s="3553"/>
      <c r="V34" s="3554"/>
      <c r="W34" s="3550"/>
      <c r="X34" s="3551"/>
      <c r="Y34" s="930"/>
      <c r="Z34" s="931" t="s">
        <v>21</v>
      </c>
      <c r="AA34" s="932"/>
      <c r="AB34" s="931" t="s">
        <v>21</v>
      </c>
      <c r="AC34" s="932"/>
      <c r="AD34" s="931" t="s">
        <v>21</v>
      </c>
      <c r="AE34" s="1030"/>
      <c r="AF34" s="1031"/>
      <c r="AG34" s="1032"/>
      <c r="AH34" s="1033"/>
      <c r="AI34" s="4194"/>
      <c r="AJ34" s="4195"/>
      <c r="AK34" s="4196"/>
      <c r="AL34" s="3265"/>
      <c r="AM34" s="2335"/>
      <c r="AN34" s="3266"/>
      <c r="AO34" s="3265"/>
      <c r="AP34" s="2335"/>
      <c r="AQ34" s="3266"/>
      <c r="AR34" s="3789"/>
      <c r="AS34" s="3790"/>
      <c r="AT34" s="3791"/>
      <c r="AU34" s="3789"/>
      <c r="AV34" s="3790"/>
      <c r="AW34" s="3791"/>
      <c r="AX34" s="3767"/>
      <c r="AY34" s="3768"/>
      <c r="AZ34" s="3787"/>
      <c r="BA34" s="3767"/>
      <c r="BB34" s="3768"/>
      <c r="BC34" s="3769"/>
      <c r="BD34" s="4077"/>
      <c r="BE34" s="4078"/>
      <c r="BF34" s="3366"/>
      <c r="BG34" s="4079"/>
      <c r="BH34" s="4080"/>
      <c r="BI34" s="4080"/>
      <c r="BJ34" s="4080"/>
      <c r="BK34" s="4081"/>
    </row>
    <row r="35" spans="2:72" s="40" customFormat="1" ht="14.1" customHeight="1">
      <c r="B35" s="3408">
        <v>8</v>
      </c>
      <c r="C35" s="3411"/>
      <c r="D35" s="3412"/>
      <c r="E35" s="3413"/>
      <c r="F35" s="3878"/>
      <c r="G35" s="3879"/>
      <c r="H35" s="3879"/>
      <c r="I35" s="3879"/>
      <c r="J35" s="3880"/>
      <c r="K35" s="3426"/>
      <c r="L35" s="3427"/>
      <c r="M35" s="3427"/>
      <c r="N35" s="3427"/>
      <c r="O35" s="3428"/>
      <c r="P35" s="2494"/>
      <c r="Q35" s="3438"/>
      <c r="R35" s="3878"/>
      <c r="S35" s="3879"/>
      <c r="T35" s="3880"/>
      <c r="U35" s="3529"/>
      <c r="V35" s="3530"/>
      <c r="W35" s="3535"/>
      <c r="X35" s="3564"/>
      <c r="Y35" s="3539"/>
      <c r="Z35" s="3541" t="s">
        <v>76</v>
      </c>
      <c r="AA35" s="3543"/>
      <c r="AB35" s="3541" t="s">
        <v>76</v>
      </c>
      <c r="AC35" s="2494"/>
      <c r="AD35" s="3541" t="s">
        <v>76</v>
      </c>
      <c r="AE35" s="4075"/>
      <c r="AF35" s="4072"/>
      <c r="AG35" s="4071"/>
      <c r="AH35" s="4072"/>
      <c r="AI35" s="4191"/>
      <c r="AJ35" s="4192"/>
      <c r="AK35" s="4193"/>
      <c r="AL35" s="3776"/>
      <c r="AM35" s="3247"/>
      <c r="AN35" s="2908"/>
      <c r="AO35" s="3246"/>
      <c r="AP35" s="3247"/>
      <c r="AQ35" s="2908"/>
      <c r="AR35" s="3780"/>
      <c r="AS35" s="3781"/>
      <c r="AT35" s="3782"/>
      <c r="AU35" s="3780"/>
      <c r="AV35" s="3781"/>
      <c r="AW35" s="3782"/>
      <c r="AX35" s="3784">
        <f>SUM(AI35:AW37)</f>
        <v>0</v>
      </c>
      <c r="AY35" s="3785"/>
      <c r="AZ35" s="3786"/>
      <c r="BA35" s="3784">
        <f t="shared" ref="BA35" si="6">AG35+AX35</f>
        <v>0</v>
      </c>
      <c r="BB35" s="3785"/>
      <c r="BC35" s="3788"/>
      <c r="BD35" s="4064"/>
      <c r="BE35" s="4065"/>
      <c r="BF35" s="3364"/>
      <c r="BG35" s="4096"/>
      <c r="BH35" s="4097"/>
      <c r="BI35" s="4097"/>
      <c r="BJ35" s="4097"/>
      <c r="BK35" s="4098"/>
    </row>
    <row r="36" spans="2:72" s="40" customFormat="1" ht="14.1" customHeight="1">
      <c r="B36" s="3409"/>
      <c r="C36" s="3414"/>
      <c r="D36" s="3415"/>
      <c r="E36" s="3416"/>
      <c r="F36" s="4163"/>
      <c r="G36" s="4164"/>
      <c r="H36" s="4164"/>
      <c r="I36" s="4164"/>
      <c r="J36" s="4165"/>
      <c r="K36" s="3429"/>
      <c r="L36" s="3430"/>
      <c r="M36" s="3430"/>
      <c r="N36" s="3430"/>
      <c r="O36" s="3431"/>
      <c r="P36" s="2497"/>
      <c r="Q36" s="3439"/>
      <c r="R36" s="3881"/>
      <c r="S36" s="3882"/>
      <c r="T36" s="3883"/>
      <c r="U36" s="3531"/>
      <c r="V36" s="3532"/>
      <c r="W36" s="3537"/>
      <c r="X36" s="3565"/>
      <c r="Y36" s="3540"/>
      <c r="Z36" s="3542"/>
      <c r="AA36" s="3544"/>
      <c r="AB36" s="3542"/>
      <c r="AC36" s="2497"/>
      <c r="AD36" s="3542"/>
      <c r="AE36" s="4076"/>
      <c r="AF36" s="4074"/>
      <c r="AG36" s="4073"/>
      <c r="AH36" s="4074"/>
      <c r="AI36" s="4099"/>
      <c r="AJ36" s="4100"/>
      <c r="AK36" s="4101"/>
      <c r="AL36" s="3265"/>
      <c r="AM36" s="2335"/>
      <c r="AN36" s="3266"/>
      <c r="AO36" s="3265"/>
      <c r="AP36" s="2335"/>
      <c r="AQ36" s="3266"/>
      <c r="AR36" s="3777"/>
      <c r="AS36" s="3778"/>
      <c r="AT36" s="3779"/>
      <c r="AU36" s="3777"/>
      <c r="AV36" s="3778"/>
      <c r="AW36" s="3779"/>
      <c r="AX36" s="3784"/>
      <c r="AY36" s="3785"/>
      <c r="AZ36" s="3786"/>
      <c r="BA36" s="3784"/>
      <c r="BB36" s="3785"/>
      <c r="BC36" s="3788"/>
      <c r="BD36" s="4066"/>
      <c r="BE36" s="4067"/>
      <c r="BF36" s="3365"/>
      <c r="BG36" s="4056"/>
      <c r="BH36" s="4057"/>
      <c r="BI36" s="4057"/>
      <c r="BJ36" s="4057"/>
      <c r="BK36" s="4058"/>
    </row>
    <row r="37" spans="2:72" s="40" customFormat="1" ht="14.1" customHeight="1" thickBot="1">
      <c r="B37" s="3566"/>
      <c r="C37" s="4084"/>
      <c r="D37" s="4085"/>
      <c r="E37" s="4086"/>
      <c r="F37" s="4091"/>
      <c r="G37" s="4092"/>
      <c r="H37" s="4093"/>
      <c r="I37" s="4094"/>
      <c r="J37" s="4095"/>
      <c r="K37" s="3570"/>
      <c r="L37" s="3571"/>
      <c r="M37" s="3571"/>
      <c r="N37" s="3571"/>
      <c r="O37" s="3572"/>
      <c r="P37" s="3967"/>
      <c r="Q37" s="3574"/>
      <c r="R37" s="3962"/>
      <c r="S37" s="3963"/>
      <c r="T37" s="3964"/>
      <c r="U37" s="3583"/>
      <c r="V37" s="3584"/>
      <c r="W37" s="3623"/>
      <c r="X37" s="3624"/>
      <c r="Y37" s="949"/>
      <c r="Z37" s="950" t="s">
        <v>21</v>
      </c>
      <c r="AA37" s="569"/>
      <c r="AB37" s="950" t="s">
        <v>21</v>
      </c>
      <c r="AC37" s="569"/>
      <c r="AD37" s="950" t="s">
        <v>21</v>
      </c>
      <c r="AE37" s="1040"/>
      <c r="AF37" s="1041"/>
      <c r="AG37" s="1042"/>
      <c r="AH37" s="1043"/>
      <c r="AI37" s="4200"/>
      <c r="AJ37" s="4201"/>
      <c r="AK37" s="4202"/>
      <c r="AL37" s="3620"/>
      <c r="AM37" s="3621"/>
      <c r="AN37" s="3622"/>
      <c r="AO37" s="3620"/>
      <c r="AP37" s="3621"/>
      <c r="AQ37" s="3622"/>
      <c r="AR37" s="3796"/>
      <c r="AS37" s="3797"/>
      <c r="AT37" s="3798"/>
      <c r="AU37" s="3796"/>
      <c r="AV37" s="3797"/>
      <c r="AW37" s="3798"/>
      <c r="AX37" s="3792"/>
      <c r="AY37" s="3793"/>
      <c r="AZ37" s="3794"/>
      <c r="BA37" s="3792"/>
      <c r="BB37" s="3793"/>
      <c r="BC37" s="3795"/>
      <c r="BD37" s="4116"/>
      <c r="BE37" s="4117"/>
      <c r="BF37" s="3626"/>
      <c r="BG37" s="4118"/>
      <c r="BH37" s="4119"/>
      <c r="BI37" s="4119"/>
      <c r="BJ37" s="4119"/>
      <c r="BK37" s="4120"/>
    </row>
    <row r="38" spans="2:72" s="40" customFormat="1" ht="6.95" customHeight="1">
      <c r="B38" s="575"/>
      <c r="C38" s="575"/>
      <c r="D38" s="575"/>
      <c r="E38" s="575"/>
      <c r="F38" s="575"/>
      <c r="G38" s="575"/>
      <c r="H38" s="575"/>
      <c r="I38" s="575"/>
      <c r="J38" s="575"/>
      <c r="K38" s="575"/>
      <c r="L38" s="575"/>
      <c r="M38" s="575"/>
      <c r="N38" s="575"/>
      <c r="O38" s="575"/>
      <c r="P38" s="575"/>
      <c r="Q38" s="575"/>
      <c r="R38" s="575"/>
      <c r="S38" s="575"/>
      <c r="T38" s="575"/>
      <c r="U38" s="575"/>
      <c r="V38" s="575"/>
      <c r="W38" s="575"/>
      <c r="X38" s="575"/>
      <c r="Y38" s="575"/>
      <c r="Z38" s="57"/>
      <c r="AA38" s="575"/>
      <c r="AB38" s="575"/>
      <c r="AC38" s="575"/>
      <c r="AD38" s="575"/>
      <c r="AE38" s="1004"/>
      <c r="AF38" s="57"/>
      <c r="AG38" s="57"/>
      <c r="AH38" s="57"/>
      <c r="AI38" s="57"/>
      <c r="AJ38" s="575"/>
      <c r="AK38" s="575"/>
      <c r="AL38" s="575"/>
      <c r="AM38" s="575"/>
      <c r="AN38" s="575"/>
      <c r="AO38" s="575"/>
      <c r="AP38" s="575"/>
      <c r="AQ38" s="575"/>
      <c r="AR38" s="575"/>
      <c r="AS38" s="575"/>
      <c r="AT38" s="575"/>
      <c r="AU38" s="575"/>
      <c r="AV38" s="575"/>
      <c r="AW38" s="575"/>
      <c r="AX38" s="575"/>
      <c r="AY38" s="575"/>
      <c r="AZ38" s="575"/>
      <c r="BA38" s="575"/>
      <c r="BB38" s="575"/>
      <c r="BC38" s="575"/>
      <c r="BD38" s="575"/>
      <c r="BE38" s="456"/>
      <c r="BF38" s="456"/>
      <c r="BG38" s="57"/>
      <c r="BH38" s="57"/>
      <c r="BI38" s="57"/>
      <c r="BJ38" s="57"/>
      <c r="BK38" s="57"/>
      <c r="BL38" s="57"/>
    </row>
    <row r="39" spans="2:72" s="40" customFormat="1" ht="12" customHeight="1">
      <c r="B39" s="40" t="s">
        <v>1205</v>
      </c>
      <c r="F39" s="361"/>
      <c r="G39" s="972" t="s">
        <v>1206</v>
      </c>
      <c r="H39" s="135" t="s">
        <v>1207</v>
      </c>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AZ39" s="135"/>
      <c r="BA39" s="135"/>
      <c r="BB39" s="135"/>
      <c r="BC39" s="135"/>
      <c r="BD39" s="194"/>
      <c r="BE39" s="194"/>
      <c r="BF39" s="194"/>
      <c r="BG39" s="194"/>
      <c r="BH39" s="194"/>
      <c r="BI39" s="194"/>
      <c r="BJ39" s="194"/>
      <c r="BK39" s="194"/>
      <c r="BL39" s="194"/>
    </row>
    <row r="40" spans="2:72" s="40" customFormat="1" ht="12" customHeight="1">
      <c r="G40" s="972" t="s">
        <v>1238</v>
      </c>
      <c r="H40" s="135" t="s">
        <v>1367</v>
      </c>
      <c r="I40" s="135"/>
      <c r="J40" s="135"/>
      <c r="K40" s="135"/>
      <c r="L40" s="135"/>
      <c r="M40" s="135"/>
      <c r="N40" s="135"/>
      <c r="O40" s="135"/>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row>
    <row r="41" spans="2:72" s="40" customFormat="1" ht="12" customHeight="1">
      <c r="G41" s="972" t="s">
        <v>1252</v>
      </c>
      <c r="H41" s="2016" t="s">
        <v>1264</v>
      </c>
      <c r="I41" s="2016"/>
      <c r="J41" s="2016"/>
      <c r="K41" s="2016"/>
      <c r="L41" s="2016"/>
      <c r="M41" s="2016"/>
      <c r="N41" s="2016"/>
      <c r="O41" s="2016"/>
      <c r="P41" s="2016"/>
      <c r="Q41" s="2016"/>
      <c r="R41" s="2016"/>
      <c r="S41" s="2016"/>
      <c r="T41" s="2016"/>
      <c r="U41" s="2016"/>
      <c r="V41" s="2016"/>
      <c r="W41" s="2016"/>
      <c r="X41" s="2016"/>
      <c r="Y41" s="2016"/>
      <c r="Z41" s="2016"/>
      <c r="AA41" s="2016"/>
      <c r="AB41" s="2016"/>
      <c r="AC41" s="2016"/>
      <c r="AD41" s="2016"/>
      <c r="AE41" s="2016"/>
      <c r="AF41" s="2016"/>
      <c r="AG41" s="2016"/>
      <c r="AH41" s="2016"/>
      <c r="AI41" s="2016"/>
      <c r="AJ41" s="2016"/>
      <c r="AK41" s="2016"/>
      <c r="AL41" s="2016"/>
      <c r="AM41" s="2016"/>
      <c r="AN41" s="2016"/>
      <c r="AO41" s="2016"/>
      <c r="AP41" s="2016"/>
      <c r="AQ41" s="2016"/>
      <c r="AR41" s="2016"/>
      <c r="AS41" s="2016"/>
      <c r="AT41" s="2016"/>
      <c r="AU41" s="2016"/>
      <c r="AV41" s="2016"/>
      <c r="AW41" s="2016"/>
      <c r="AX41" s="2016"/>
      <c r="AY41" s="2016"/>
      <c r="AZ41" s="2016"/>
      <c r="BA41" s="2016"/>
      <c r="BB41" s="2016"/>
      <c r="BC41" s="2016"/>
      <c r="BD41" s="2016"/>
      <c r="BE41" s="2016"/>
      <c r="BF41" s="2016"/>
      <c r="BG41" s="2016"/>
      <c r="BH41" s="2016"/>
      <c r="BI41" s="2016"/>
      <c r="BJ41" s="2016"/>
      <c r="BK41" s="2016"/>
      <c r="BL41" s="42"/>
    </row>
    <row r="42" spans="2:72" s="40" customFormat="1" ht="12" customHeight="1">
      <c r="G42" s="972"/>
      <c r="H42" s="2016"/>
      <c r="I42" s="2016"/>
      <c r="J42" s="2016"/>
      <c r="K42" s="2016"/>
      <c r="L42" s="2016"/>
      <c r="M42" s="2016"/>
      <c r="N42" s="2016"/>
      <c r="O42" s="2016"/>
      <c r="P42" s="2016"/>
      <c r="Q42" s="2016"/>
      <c r="R42" s="2016"/>
      <c r="S42" s="2016"/>
      <c r="T42" s="2016"/>
      <c r="U42" s="2016"/>
      <c r="V42" s="2016"/>
      <c r="W42" s="2016"/>
      <c r="X42" s="2016"/>
      <c r="Y42" s="2016"/>
      <c r="Z42" s="2016"/>
      <c r="AA42" s="2016"/>
      <c r="AB42" s="2016"/>
      <c r="AC42" s="2016"/>
      <c r="AD42" s="2016"/>
      <c r="AE42" s="2016"/>
      <c r="AF42" s="2016"/>
      <c r="AG42" s="2016"/>
      <c r="AH42" s="2016"/>
      <c r="AI42" s="2016"/>
      <c r="AJ42" s="2016"/>
      <c r="AK42" s="2016"/>
      <c r="AL42" s="2016"/>
      <c r="AM42" s="2016"/>
      <c r="AN42" s="2016"/>
      <c r="AO42" s="2016"/>
      <c r="AP42" s="2016"/>
      <c r="AQ42" s="2016"/>
      <c r="AR42" s="2016"/>
      <c r="AS42" s="2016"/>
      <c r="AT42" s="2016"/>
      <c r="AU42" s="2016"/>
      <c r="AV42" s="2016"/>
      <c r="AW42" s="2016"/>
      <c r="AX42" s="2016"/>
      <c r="AY42" s="2016"/>
      <c r="AZ42" s="2016"/>
      <c r="BA42" s="2016"/>
      <c r="BB42" s="2016"/>
      <c r="BC42" s="2016"/>
      <c r="BD42" s="2016"/>
      <c r="BE42" s="2016"/>
      <c r="BF42" s="2016"/>
      <c r="BG42" s="2016"/>
      <c r="BH42" s="2016"/>
      <c r="BI42" s="2016"/>
      <c r="BJ42" s="2016"/>
      <c r="BK42" s="2016"/>
      <c r="BL42" s="42"/>
    </row>
    <row r="43" spans="2:72" s="40" customFormat="1" ht="12" customHeight="1">
      <c r="G43" s="972" t="s">
        <v>1253</v>
      </c>
      <c r="H43" s="2016" t="s">
        <v>1254</v>
      </c>
      <c r="I43" s="2016"/>
      <c r="J43" s="2016"/>
      <c r="K43" s="2016"/>
      <c r="L43" s="2016"/>
      <c r="M43" s="2016"/>
      <c r="N43" s="2016"/>
      <c r="O43" s="2016"/>
      <c r="P43" s="2016"/>
      <c r="Q43" s="2016"/>
      <c r="R43" s="2016"/>
      <c r="S43" s="2016"/>
      <c r="T43" s="2016"/>
      <c r="U43" s="2016"/>
      <c r="V43" s="2016"/>
      <c r="W43" s="2016"/>
      <c r="X43" s="2016"/>
      <c r="Y43" s="2016"/>
      <c r="Z43" s="2016"/>
      <c r="AA43" s="2016"/>
      <c r="AB43" s="2016"/>
      <c r="AC43" s="2016"/>
      <c r="AD43" s="2016"/>
      <c r="AE43" s="2016"/>
      <c r="AF43" s="2016"/>
      <c r="AG43" s="2016"/>
      <c r="AH43" s="2016"/>
      <c r="AI43" s="2016"/>
      <c r="AJ43" s="2016"/>
      <c r="AK43" s="2016"/>
      <c r="AL43" s="2016"/>
      <c r="AM43" s="2016"/>
      <c r="AN43" s="2016"/>
      <c r="AO43" s="2016"/>
      <c r="AP43" s="2016"/>
      <c r="AQ43" s="2016"/>
      <c r="AR43" s="2016"/>
      <c r="AS43" s="2016"/>
      <c r="AT43" s="2016"/>
      <c r="AU43" s="2016"/>
      <c r="AV43" s="2016"/>
      <c r="AW43" s="2016"/>
      <c r="AX43" s="2016"/>
      <c r="AY43" s="2016"/>
      <c r="AZ43" s="2016"/>
      <c r="BA43" s="2016"/>
      <c r="BB43" s="2016"/>
      <c r="BC43" s="2016"/>
      <c r="BD43" s="2016"/>
      <c r="BE43" s="2016"/>
      <c r="BF43" s="2016"/>
      <c r="BG43" s="2016"/>
      <c r="BH43" s="2016"/>
      <c r="BI43" s="2016"/>
      <c r="BJ43" s="2016"/>
      <c r="BK43" s="2016"/>
      <c r="BL43" s="2016"/>
    </row>
    <row r="44" spans="2:72" s="40" customFormat="1" ht="12" customHeight="1">
      <c r="G44" s="972" t="s">
        <v>1255</v>
      </c>
      <c r="H44" s="3632" t="s">
        <v>1423</v>
      </c>
      <c r="I44" s="3632"/>
      <c r="J44" s="3632"/>
      <c r="K44" s="3632"/>
      <c r="L44" s="3632"/>
      <c r="M44" s="3632"/>
      <c r="N44" s="3632"/>
      <c r="O44" s="3632"/>
      <c r="P44" s="3632"/>
      <c r="Q44" s="3632"/>
      <c r="R44" s="3632"/>
      <c r="S44" s="3632"/>
      <c r="T44" s="3632"/>
      <c r="U44" s="3632"/>
      <c r="V44" s="3632"/>
      <c r="W44" s="3632"/>
      <c r="X44" s="3632"/>
      <c r="Y44" s="3632"/>
      <c r="Z44" s="3632"/>
      <c r="AA44" s="3632"/>
      <c r="AB44" s="3632"/>
      <c r="AC44" s="3632"/>
      <c r="AD44" s="3632"/>
      <c r="AE44" s="3632"/>
      <c r="AF44" s="3632"/>
      <c r="AG44" s="3632"/>
      <c r="AH44" s="3632"/>
      <c r="AI44" s="3632"/>
      <c r="AJ44" s="3632"/>
      <c r="AK44" s="3632"/>
      <c r="AL44" s="3632"/>
      <c r="AM44" s="3632"/>
      <c r="AN44" s="3632"/>
      <c r="AO44" s="3632"/>
      <c r="AP44" s="3632"/>
      <c r="AQ44" s="3632"/>
      <c r="AR44" s="3632"/>
      <c r="AS44" s="3632"/>
      <c r="AT44" s="3632"/>
      <c r="AU44" s="3632"/>
      <c r="AV44" s="3632"/>
      <c r="AW44" s="3632"/>
      <c r="AX44" s="3632"/>
      <c r="AY44" s="3632"/>
      <c r="AZ44" s="3632"/>
      <c r="BA44" s="3632"/>
      <c r="BB44" s="3632"/>
      <c r="BC44" s="3632"/>
      <c r="BD44" s="3632"/>
      <c r="BE44" s="3632"/>
      <c r="BF44" s="3632"/>
      <c r="BG44" s="3632"/>
      <c r="BH44" s="3632"/>
      <c r="BI44" s="3632"/>
      <c r="BJ44" s="3632"/>
      <c r="BK44" s="3632"/>
      <c r="BL44" s="3632"/>
      <c r="BM44" s="3632"/>
      <c r="BN44" s="3632"/>
      <c r="BO44" s="3632"/>
      <c r="BP44" s="3632"/>
      <c r="BQ44" s="3632"/>
      <c r="BR44" s="3632"/>
      <c r="BS44" s="3632"/>
      <c r="BT44" s="3632"/>
    </row>
    <row r="45" spans="2:72" ht="14.1" customHeight="1">
      <c r="B45" s="1872" t="s">
        <v>1373</v>
      </c>
      <c r="C45" s="1872"/>
      <c r="D45" s="1872"/>
      <c r="E45" s="1872"/>
      <c r="F45" s="2025"/>
      <c r="G45" s="2025"/>
      <c r="H45" s="2025"/>
      <c r="I45" s="2025"/>
      <c r="J45" s="2025"/>
      <c r="K45" s="2025"/>
      <c r="L45" s="2025"/>
      <c r="M45" s="2025"/>
      <c r="N45" s="2025"/>
      <c r="O45" s="2025"/>
      <c r="P45" s="2025"/>
      <c r="Q45" s="2025"/>
      <c r="R45" s="2025"/>
      <c r="S45" s="2025"/>
      <c r="T45" s="2025"/>
      <c r="U45" s="2025"/>
      <c r="V45" s="2025"/>
      <c r="W45" s="2025"/>
      <c r="X45" s="2025"/>
      <c r="Y45" s="2025"/>
      <c r="Z45" s="2025"/>
      <c r="AA45" s="2025"/>
      <c r="AB45" s="2025"/>
      <c r="AC45" s="2025"/>
      <c r="AD45" s="2025"/>
      <c r="AE45" s="2025"/>
      <c r="AF45" s="2025"/>
      <c r="AG45" s="2025"/>
      <c r="AH45" s="2025"/>
      <c r="AI45" s="2025"/>
      <c r="AJ45" s="2025"/>
      <c r="AK45" s="2025"/>
      <c r="AL45" s="2025"/>
      <c r="AM45" s="2025"/>
      <c r="AN45" s="2025"/>
      <c r="AO45" s="2025"/>
      <c r="AP45" s="2025"/>
      <c r="AQ45" s="2025"/>
      <c r="AR45" s="2025"/>
      <c r="AS45" s="2025"/>
      <c r="AT45" s="2025"/>
      <c r="AU45" s="2025"/>
      <c r="AV45" s="2025"/>
      <c r="AW45" s="2025"/>
      <c r="AX45" s="2025"/>
      <c r="AY45" s="2025"/>
      <c r="AZ45" s="2025"/>
      <c r="BA45" s="2025"/>
      <c r="BB45" s="2025"/>
      <c r="BC45" s="2025"/>
      <c r="BD45" s="2025"/>
      <c r="BE45" s="2025"/>
      <c r="BF45" s="2025"/>
      <c r="BG45" s="2025"/>
      <c r="BH45" s="2025"/>
      <c r="BI45" s="2025"/>
      <c r="BJ45" s="2025"/>
      <c r="BK45" s="2025"/>
      <c r="BL45" s="2025"/>
    </row>
    <row r="46" spans="2:72" ht="5.0999999999999996" customHeight="1"/>
    <row r="47" spans="2:72" ht="14.1" customHeight="1" thickBot="1">
      <c r="B47" s="142" t="s">
        <v>1428</v>
      </c>
      <c r="C47" s="142"/>
      <c r="D47" s="142"/>
      <c r="E47" s="142"/>
      <c r="F47" s="142"/>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c r="AX47" s="3201" t="s">
        <v>557</v>
      </c>
      <c r="AY47" s="3201"/>
      <c r="AZ47" s="3201"/>
      <c r="BA47" s="3201"/>
      <c r="BB47" s="3201"/>
      <c r="BC47" s="3201"/>
      <c r="BD47" s="3201"/>
      <c r="BE47" s="3202"/>
      <c r="BF47" s="3202"/>
      <c r="BG47" s="3203" t="s">
        <v>542</v>
      </c>
      <c r="BH47" s="3203"/>
      <c r="BI47" s="3203"/>
      <c r="BJ47" s="3203"/>
      <c r="BK47" s="3203"/>
      <c r="BL47" s="4135"/>
      <c r="BM47" s="1051"/>
      <c r="BN47" s="1051"/>
    </row>
    <row r="48" spans="2:72" s="40" customFormat="1" ht="12.95" customHeight="1">
      <c r="B48" s="3212" t="s">
        <v>1142</v>
      </c>
      <c r="C48" s="3177" t="s">
        <v>1376</v>
      </c>
      <c r="D48" s="3178"/>
      <c r="E48" s="3179"/>
      <c r="F48" s="3224" t="s">
        <v>34</v>
      </c>
      <c r="G48" s="3225"/>
      <c r="H48" s="3225"/>
      <c r="I48" s="3225"/>
      <c r="J48" s="3226"/>
      <c r="K48" s="3224" t="s">
        <v>1143</v>
      </c>
      <c r="L48" s="3225"/>
      <c r="M48" s="3225"/>
      <c r="N48" s="3225"/>
      <c r="O48" s="3226"/>
      <c r="P48" s="4197" t="s">
        <v>1221</v>
      </c>
      <c r="Q48" s="3174" t="s">
        <v>1222</v>
      </c>
      <c r="R48" s="3177" t="s">
        <v>1223</v>
      </c>
      <c r="S48" s="3259"/>
      <c r="T48" s="4203"/>
      <c r="U48" s="3331" t="s">
        <v>1148</v>
      </c>
      <c r="V48" s="3332"/>
      <c r="W48" s="3224" t="s">
        <v>1224</v>
      </c>
      <c r="X48" s="3225"/>
      <c r="Y48" s="3225"/>
      <c r="Z48" s="3225"/>
      <c r="AA48" s="3225"/>
      <c r="AB48" s="3225"/>
      <c r="AC48" s="3225"/>
      <c r="AD48" s="3249"/>
      <c r="AE48" s="3248" t="s">
        <v>1150</v>
      </c>
      <c r="AF48" s="3225"/>
      <c r="AG48" s="3225"/>
      <c r="AH48" s="3225"/>
      <c r="AI48" s="3225"/>
      <c r="AJ48" s="3225"/>
      <c r="AK48" s="3225"/>
      <c r="AL48" s="3225"/>
      <c r="AM48" s="3225"/>
      <c r="AN48" s="3225"/>
      <c r="AO48" s="3225"/>
      <c r="AP48" s="3225"/>
      <c r="AQ48" s="3225"/>
      <c r="AR48" s="3225"/>
      <c r="AS48" s="3225"/>
      <c r="AT48" s="3225"/>
      <c r="AU48" s="3225"/>
      <c r="AV48" s="3225"/>
      <c r="AW48" s="3225"/>
      <c r="AX48" s="3225"/>
      <c r="AY48" s="3225"/>
      <c r="AZ48" s="3225"/>
      <c r="BA48" s="3225"/>
      <c r="BB48" s="3225"/>
      <c r="BC48" s="3249"/>
      <c r="BD48" s="3252" t="s">
        <v>1151</v>
      </c>
      <c r="BE48" s="3254"/>
      <c r="BF48" s="3256" t="s">
        <v>1152</v>
      </c>
      <c r="BG48" s="3177" t="s">
        <v>1153</v>
      </c>
      <c r="BH48" s="3259"/>
      <c r="BI48" s="3259"/>
      <c r="BJ48" s="3259"/>
      <c r="BK48" s="3260"/>
      <c r="BL48" s="485"/>
    </row>
    <row r="49" spans="2:63" s="40" customFormat="1" ht="12.95" customHeight="1">
      <c r="B49" s="3213"/>
      <c r="C49" s="3180"/>
      <c r="D49" s="3181"/>
      <c r="E49" s="3182"/>
      <c r="F49" s="2497"/>
      <c r="G49" s="2498"/>
      <c r="H49" s="2498"/>
      <c r="I49" s="2498"/>
      <c r="J49" s="2499"/>
      <c r="K49" s="2497"/>
      <c r="L49" s="2498"/>
      <c r="M49" s="2498"/>
      <c r="N49" s="2498"/>
      <c r="O49" s="2499"/>
      <c r="P49" s="4198"/>
      <c r="Q49" s="3175"/>
      <c r="R49" s="1851"/>
      <c r="S49" s="1852"/>
      <c r="T49" s="1864"/>
      <c r="U49" s="3333"/>
      <c r="V49" s="3334"/>
      <c r="W49" s="2500"/>
      <c r="X49" s="2501"/>
      <c r="Y49" s="2501"/>
      <c r="Z49" s="2501"/>
      <c r="AA49" s="2501"/>
      <c r="AB49" s="2501"/>
      <c r="AC49" s="2501"/>
      <c r="AD49" s="3251"/>
      <c r="AE49" s="3250"/>
      <c r="AF49" s="2501"/>
      <c r="AG49" s="2501"/>
      <c r="AH49" s="2501"/>
      <c r="AI49" s="2501"/>
      <c r="AJ49" s="2501"/>
      <c r="AK49" s="2501"/>
      <c r="AL49" s="2501"/>
      <c r="AM49" s="2501"/>
      <c r="AN49" s="2501"/>
      <c r="AO49" s="2501"/>
      <c r="AP49" s="2501"/>
      <c r="AQ49" s="2501"/>
      <c r="AR49" s="2501"/>
      <c r="AS49" s="2501"/>
      <c r="AT49" s="2501"/>
      <c r="AU49" s="2501"/>
      <c r="AV49" s="2501"/>
      <c r="AW49" s="2501"/>
      <c r="AX49" s="2501"/>
      <c r="AY49" s="2501"/>
      <c r="AZ49" s="2501"/>
      <c r="BA49" s="2501"/>
      <c r="BB49" s="2501"/>
      <c r="BC49" s="3251"/>
      <c r="BD49" s="3255"/>
      <c r="BE49" s="3033"/>
      <c r="BF49" s="3257"/>
      <c r="BG49" s="1865"/>
      <c r="BH49" s="1866"/>
      <c r="BI49" s="1866"/>
      <c r="BJ49" s="1866"/>
      <c r="BK49" s="3261"/>
    </row>
    <row r="50" spans="2:63" s="40" customFormat="1" ht="15" customHeight="1">
      <c r="B50" s="3213"/>
      <c r="C50" s="3180"/>
      <c r="D50" s="3181"/>
      <c r="E50" s="3182"/>
      <c r="F50" s="2497"/>
      <c r="G50" s="2498"/>
      <c r="H50" s="2498"/>
      <c r="I50" s="2498"/>
      <c r="J50" s="2499"/>
      <c r="K50" s="2497"/>
      <c r="L50" s="2498"/>
      <c r="M50" s="2498"/>
      <c r="N50" s="2498"/>
      <c r="O50" s="2499"/>
      <c r="P50" s="4198"/>
      <c r="Q50" s="3175"/>
      <c r="R50" s="1851"/>
      <c r="S50" s="1852"/>
      <c r="T50" s="1864"/>
      <c r="U50" s="3333"/>
      <c r="V50" s="3334"/>
      <c r="W50" s="3344" t="s">
        <v>1154</v>
      </c>
      <c r="X50" s="3345"/>
      <c r="Y50" s="3345"/>
      <c r="Z50" s="3346"/>
      <c r="AA50" s="3347" t="s">
        <v>1155</v>
      </c>
      <c r="AB50" s="3348"/>
      <c r="AC50" s="3198" t="s">
        <v>1225</v>
      </c>
      <c r="AD50" s="3199"/>
      <c r="AE50" s="3356" t="s">
        <v>1157</v>
      </c>
      <c r="AF50" s="2952"/>
      <c r="AG50" s="2952"/>
      <c r="AH50" s="2952"/>
      <c r="AI50" s="2951" t="s">
        <v>1158</v>
      </c>
      <c r="AJ50" s="2952"/>
      <c r="AK50" s="2952"/>
      <c r="AL50" s="2952"/>
      <c r="AM50" s="2952"/>
      <c r="AN50" s="2952"/>
      <c r="AO50" s="2952"/>
      <c r="AP50" s="2952"/>
      <c r="AQ50" s="2952"/>
      <c r="AR50" s="2952"/>
      <c r="AS50" s="2952"/>
      <c r="AT50" s="2952"/>
      <c r="AU50" s="2952"/>
      <c r="AV50" s="2952"/>
      <c r="AW50" s="2952"/>
      <c r="AX50" s="2952"/>
      <c r="AY50" s="2952"/>
      <c r="AZ50" s="2952"/>
      <c r="BA50" s="1861" t="s">
        <v>112</v>
      </c>
      <c r="BB50" s="1862"/>
      <c r="BC50" s="3172"/>
      <c r="BD50" s="3273" t="s">
        <v>1159</v>
      </c>
      <c r="BE50" s="3275"/>
      <c r="BF50" s="3257"/>
      <c r="BG50" s="3227" t="s">
        <v>1469</v>
      </c>
      <c r="BH50" s="4138"/>
      <c r="BI50" s="4138"/>
      <c r="BJ50" s="4138"/>
      <c r="BK50" s="4139"/>
    </row>
    <row r="51" spans="2:63" s="40" customFormat="1" ht="15" customHeight="1">
      <c r="B51" s="3213"/>
      <c r="C51" s="3180"/>
      <c r="D51" s="3181"/>
      <c r="E51" s="3182"/>
      <c r="F51" s="3262" t="s">
        <v>1160</v>
      </c>
      <c r="G51" s="3263"/>
      <c r="H51" s="3263"/>
      <c r="I51" s="4019" t="s">
        <v>1161</v>
      </c>
      <c r="J51" s="4020"/>
      <c r="K51" s="2497"/>
      <c r="L51" s="2498"/>
      <c r="M51" s="2498"/>
      <c r="N51" s="2498"/>
      <c r="O51" s="2499"/>
      <c r="P51" s="4198"/>
      <c r="Q51" s="3175"/>
      <c r="R51" s="1851"/>
      <c r="S51" s="1852"/>
      <c r="T51" s="1864"/>
      <c r="U51" s="3333"/>
      <c r="V51" s="3334"/>
      <c r="W51" s="3198" t="s">
        <v>1256</v>
      </c>
      <c r="X51" s="3200"/>
      <c r="Y51" s="3198" t="s">
        <v>1163</v>
      </c>
      <c r="Z51" s="3200"/>
      <c r="AA51" s="3349"/>
      <c r="AB51" s="3350"/>
      <c r="AC51" s="3180"/>
      <c r="AD51" s="3181"/>
      <c r="AE51" s="3015" t="s">
        <v>1164</v>
      </c>
      <c r="AF51" s="2496"/>
      <c r="AG51" s="2494" t="s">
        <v>1227</v>
      </c>
      <c r="AH51" s="2496"/>
      <c r="AI51" s="3776" t="s">
        <v>1257</v>
      </c>
      <c r="AJ51" s="4206"/>
      <c r="AK51" s="4207"/>
      <c r="AL51" s="3246" t="s">
        <v>1166</v>
      </c>
      <c r="AM51" s="3247"/>
      <c r="AN51" s="2908"/>
      <c r="AO51" s="3246" t="s">
        <v>1167</v>
      </c>
      <c r="AP51" s="3247"/>
      <c r="AQ51" s="2908"/>
      <c r="AR51" s="3195" t="s">
        <v>1169</v>
      </c>
      <c r="AS51" s="3196"/>
      <c r="AT51" s="3197"/>
      <c r="AU51" s="3195" t="s">
        <v>1170</v>
      </c>
      <c r="AV51" s="3196"/>
      <c r="AW51" s="3197"/>
      <c r="AX51" s="3198" t="s">
        <v>1171</v>
      </c>
      <c r="AY51" s="3199"/>
      <c r="AZ51" s="3199"/>
      <c r="BA51" s="1851"/>
      <c r="BB51" s="1852"/>
      <c r="BC51" s="3173"/>
      <c r="BD51" s="4136"/>
      <c r="BE51" s="4137"/>
      <c r="BF51" s="3257"/>
      <c r="BG51" s="4140"/>
      <c r="BH51" s="4141"/>
      <c r="BI51" s="4141"/>
      <c r="BJ51" s="4141"/>
      <c r="BK51" s="4142"/>
    </row>
    <row r="52" spans="2:63" s="40" customFormat="1" ht="15" customHeight="1">
      <c r="B52" s="3213"/>
      <c r="C52" s="3180"/>
      <c r="D52" s="3181"/>
      <c r="E52" s="3182"/>
      <c r="F52" s="3180"/>
      <c r="G52" s="3181"/>
      <c r="H52" s="3181"/>
      <c r="I52" s="4021"/>
      <c r="J52" s="4022"/>
      <c r="K52" s="2497"/>
      <c r="L52" s="2498"/>
      <c r="M52" s="2498"/>
      <c r="N52" s="2498"/>
      <c r="O52" s="2499"/>
      <c r="P52" s="4198"/>
      <c r="Q52" s="3175"/>
      <c r="R52" s="1851"/>
      <c r="S52" s="1852"/>
      <c r="T52" s="1864"/>
      <c r="U52" s="3333"/>
      <c r="V52" s="3334"/>
      <c r="W52" s="3180"/>
      <c r="X52" s="3182"/>
      <c r="Y52" s="3180"/>
      <c r="Z52" s="3182"/>
      <c r="AA52" s="3349"/>
      <c r="AB52" s="3350"/>
      <c r="AC52" s="3180"/>
      <c r="AD52" s="3181"/>
      <c r="AE52" s="4025"/>
      <c r="AF52" s="4003"/>
      <c r="AG52" s="4001"/>
      <c r="AH52" s="4003"/>
      <c r="AI52" s="4208"/>
      <c r="AJ52" s="4209"/>
      <c r="AK52" s="4210"/>
      <c r="AL52" s="3265" t="s">
        <v>1173</v>
      </c>
      <c r="AM52" s="2335"/>
      <c r="AN52" s="3266"/>
      <c r="AO52" s="3265" t="s">
        <v>1174</v>
      </c>
      <c r="AP52" s="2335"/>
      <c r="AQ52" s="3266"/>
      <c r="AR52" s="3270" t="s">
        <v>1176</v>
      </c>
      <c r="AS52" s="3271"/>
      <c r="AT52" s="3272"/>
      <c r="AU52" s="3267" t="s">
        <v>1177</v>
      </c>
      <c r="AV52" s="3268"/>
      <c r="AW52" s="3269"/>
      <c r="AX52" s="3180"/>
      <c r="AY52" s="3181"/>
      <c r="AZ52" s="3181"/>
      <c r="BA52" s="1851"/>
      <c r="BB52" s="1852"/>
      <c r="BC52" s="3173"/>
      <c r="BD52" s="4136" t="s">
        <v>1178</v>
      </c>
      <c r="BE52" s="4137"/>
      <c r="BF52" s="3257"/>
      <c r="BG52" s="4140"/>
      <c r="BH52" s="4141"/>
      <c r="BI52" s="4141"/>
      <c r="BJ52" s="4141"/>
      <c r="BK52" s="4142"/>
    </row>
    <row r="53" spans="2:63" s="40" customFormat="1" ht="15" customHeight="1" thickBot="1">
      <c r="B53" s="3214"/>
      <c r="C53" s="3215"/>
      <c r="D53" s="3216"/>
      <c r="E53" s="3217"/>
      <c r="F53" s="3215"/>
      <c r="G53" s="3216"/>
      <c r="H53" s="3216"/>
      <c r="I53" s="4023"/>
      <c r="J53" s="4024"/>
      <c r="K53" s="2948"/>
      <c r="L53" s="2949"/>
      <c r="M53" s="2949"/>
      <c r="N53" s="2949"/>
      <c r="O53" s="2950"/>
      <c r="P53" s="4199"/>
      <c r="Q53" s="3176"/>
      <c r="R53" s="4204"/>
      <c r="S53" s="1930"/>
      <c r="T53" s="4205"/>
      <c r="U53" s="3335"/>
      <c r="V53" s="3336"/>
      <c r="W53" s="3215"/>
      <c r="X53" s="3217"/>
      <c r="Y53" s="3215"/>
      <c r="Z53" s="3217"/>
      <c r="AA53" s="3351"/>
      <c r="AB53" s="3352"/>
      <c r="AC53" s="3215"/>
      <c r="AD53" s="3216"/>
      <c r="AE53" s="4033" t="s">
        <v>1242</v>
      </c>
      <c r="AF53" s="4034"/>
      <c r="AG53" s="4034" t="s">
        <v>1242</v>
      </c>
      <c r="AH53" s="4034"/>
      <c r="AI53" s="3358" t="s">
        <v>1173</v>
      </c>
      <c r="AJ53" s="3359"/>
      <c r="AK53" s="3360"/>
      <c r="AL53" s="3358"/>
      <c r="AM53" s="3359"/>
      <c r="AN53" s="3360"/>
      <c r="AO53" s="3358" t="s">
        <v>1180</v>
      </c>
      <c r="AP53" s="3359"/>
      <c r="AQ53" s="3360"/>
      <c r="AR53" s="3189" t="s">
        <v>1182</v>
      </c>
      <c r="AS53" s="3190"/>
      <c r="AT53" s="3191"/>
      <c r="AU53" s="3189" t="s">
        <v>1183</v>
      </c>
      <c r="AV53" s="3190"/>
      <c r="AW53" s="3191"/>
      <c r="AX53" s="2948" t="s">
        <v>26</v>
      </c>
      <c r="AY53" s="2949"/>
      <c r="AZ53" s="2950"/>
      <c r="BA53" s="3192" t="s">
        <v>1184</v>
      </c>
      <c r="BB53" s="3193"/>
      <c r="BC53" s="3194"/>
      <c r="BD53" s="3207"/>
      <c r="BE53" s="3209"/>
      <c r="BF53" s="3258"/>
      <c r="BG53" s="4143"/>
      <c r="BH53" s="4144"/>
      <c r="BI53" s="4144"/>
      <c r="BJ53" s="4144"/>
      <c r="BK53" s="4145"/>
    </row>
    <row r="54" spans="2:63" s="40" customFormat="1" ht="14.1" customHeight="1" thickTop="1">
      <c r="B54" s="4211">
        <v>9</v>
      </c>
      <c r="C54" s="4212"/>
      <c r="D54" s="4213"/>
      <c r="E54" s="4214"/>
      <c r="F54" s="3878"/>
      <c r="G54" s="3879"/>
      <c r="H54" s="3879"/>
      <c r="I54" s="3879"/>
      <c r="J54" s="3880"/>
      <c r="K54" s="3426"/>
      <c r="L54" s="3427"/>
      <c r="M54" s="3427"/>
      <c r="N54" s="3427"/>
      <c r="O54" s="3428"/>
      <c r="P54" s="2494"/>
      <c r="Q54" s="3438"/>
      <c r="R54" s="3878"/>
      <c r="S54" s="3879"/>
      <c r="T54" s="3880"/>
      <c r="U54" s="3529"/>
      <c r="V54" s="3530"/>
      <c r="W54" s="3535"/>
      <c r="X54" s="3564"/>
      <c r="Y54" s="3539"/>
      <c r="Z54" s="3541" t="s">
        <v>76</v>
      </c>
      <c r="AA54" s="3543"/>
      <c r="AB54" s="3541" t="s">
        <v>76</v>
      </c>
      <c r="AC54" s="2494"/>
      <c r="AD54" s="3541" t="s">
        <v>76</v>
      </c>
      <c r="AE54" s="4075"/>
      <c r="AF54" s="4072"/>
      <c r="AG54" s="4071"/>
      <c r="AH54" s="4072"/>
      <c r="AI54" s="4191"/>
      <c r="AJ54" s="4192"/>
      <c r="AK54" s="4193"/>
      <c r="AL54" s="3776"/>
      <c r="AM54" s="3247"/>
      <c r="AN54" s="2908"/>
      <c r="AO54" s="3246"/>
      <c r="AP54" s="3247"/>
      <c r="AQ54" s="2908"/>
      <c r="AR54" s="3780"/>
      <c r="AS54" s="3781"/>
      <c r="AT54" s="3782"/>
      <c r="AU54" s="3780"/>
      <c r="AV54" s="3781"/>
      <c r="AW54" s="3782"/>
      <c r="AX54" s="3764">
        <f>SUM(AI54:AW56)</f>
        <v>0</v>
      </c>
      <c r="AY54" s="3765"/>
      <c r="AZ54" s="3783"/>
      <c r="BA54" s="3916">
        <f>AG54+AX54</f>
        <v>0</v>
      </c>
      <c r="BB54" s="3917"/>
      <c r="BC54" s="3918"/>
      <c r="BD54" s="4064"/>
      <c r="BE54" s="4065"/>
      <c r="BF54" s="3364"/>
      <c r="BG54" s="4068"/>
      <c r="BH54" s="4069"/>
      <c r="BI54" s="4069"/>
      <c r="BJ54" s="4069"/>
      <c r="BK54" s="4070"/>
    </row>
    <row r="55" spans="2:63" s="40" customFormat="1" ht="14.1" customHeight="1">
      <c r="B55" s="3409"/>
      <c r="C55" s="3414"/>
      <c r="D55" s="3415"/>
      <c r="E55" s="3416"/>
      <c r="F55" s="4163"/>
      <c r="G55" s="4164"/>
      <c r="H55" s="4164"/>
      <c r="I55" s="4164"/>
      <c r="J55" s="4165"/>
      <c r="K55" s="3429"/>
      <c r="L55" s="3430"/>
      <c r="M55" s="3430"/>
      <c r="N55" s="3430"/>
      <c r="O55" s="3431"/>
      <c r="P55" s="2497"/>
      <c r="Q55" s="3439"/>
      <c r="R55" s="3881"/>
      <c r="S55" s="3882"/>
      <c r="T55" s="3883"/>
      <c r="U55" s="3531"/>
      <c r="V55" s="3532"/>
      <c r="W55" s="3537"/>
      <c r="X55" s="3565"/>
      <c r="Y55" s="3540"/>
      <c r="Z55" s="3542"/>
      <c r="AA55" s="3544"/>
      <c r="AB55" s="3542"/>
      <c r="AC55" s="2497"/>
      <c r="AD55" s="3542"/>
      <c r="AE55" s="4076"/>
      <c r="AF55" s="4074"/>
      <c r="AG55" s="4073"/>
      <c r="AH55" s="4074"/>
      <c r="AI55" s="4099"/>
      <c r="AJ55" s="4100"/>
      <c r="AK55" s="4101"/>
      <c r="AL55" s="3265"/>
      <c r="AM55" s="2335"/>
      <c r="AN55" s="3266"/>
      <c r="AO55" s="3265"/>
      <c r="AP55" s="2335"/>
      <c r="AQ55" s="3266"/>
      <c r="AR55" s="3777"/>
      <c r="AS55" s="3778"/>
      <c r="AT55" s="3779"/>
      <c r="AU55" s="3777"/>
      <c r="AV55" s="3778"/>
      <c r="AW55" s="3779"/>
      <c r="AX55" s="3784"/>
      <c r="AY55" s="3785"/>
      <c r="AZ55" s="3786"/>
      <c r="BA55" s="3919"/>
      <c r="BB55" s="3920"/>
      <c r="BC55" s="3921"/>
      <c r="BD55" s="4066"/>
      <c r="BE55" s="4067"/>
      <c r="BF55" s="3365"/>
      <c r="BG55" s="4056"/>
      <c r="BH55" s="4057"/>
      <c r="BI55" s="4057"/>
      <c r="BJ55" s="4057"/>
      <c r="BK55" s="4058"/>
    </row>
    <row r="56" spans="2:63" s="40" customFormat="1" ht="14.1" customHeight="1">
      <c r="B56" s="3410"/>
      <c r="C56" s="3417"/>
      <c r="D56" s="3418"/>
      <c r="E56" s="3419"/>
      <c r="F56" s="4059"/>
      <c r="G56" s="4060"/>
      <c r="H56" s="4061"/>
      <c r="I56" s="4062"/>
      <c r="J56" s="4063"/>
      <c r="K56" s="3432"/>
      <c r="L56" s="3433"/>
      <c r="M56" s="3433"/>
      <c r="N56" s="3433"/>
      <c r="O56" s="3434"/>
      <c r="P56" s="2500"/>
      <c r="Q56" s="3549"/>
      <c r="R56" s="3931"/>
      <c r="S56" s="3932"/>
      <c r="T56" s="3933"/>
      <c r="U56" s="3553"/>
      <c r="V56" s="3554"/>
      <c r="W56" s="3550"/>
      <c r="X56" s="3551"/>
      <c r="Y56" s="930"/>
      <c r="Z56" s="931" t="s">
        <v>21</v>
      </c>
      <c r="AA56" s="932"/>
      <c r="AB56" s="931" t="s">
        <v>21</v>
      </c>
      <c r="AC56" s="932"/>
      <c r="AD56" s="931" t="s">
        <v>21</v>
      </c>
      <c r="AE56" s="1030"/>
      <c r="AF56" s="1031"/>
      <c r="AG56" s="1032"/>
      <c r="AH56" s="1033"/>
      <c r="AI56" s="4194"/>
      <c r="AJ56" s="4195"/>
      <c r="AK56" s="4196"/>
      <c r="AL56" s="3301"/>
      <c r="AM56" s="3302"/>
      <c r="AN56" s="3303"/>
      <c r="AO56" s="3301"/>
      <c r="AP56" s="3302"/>
      <c r="AQ56" s="3303"/>
      <c r="AR56" s="3789"/>
      <c r="AS56" s="3790"/>
      <c r="AT56" s="3791"/>
      <c r="AU56" s="3789"/>
      <c r="AV56" s="3790"/>
      <c r="AW56" s="3791"/>
      <c r="AX56" s="3767"/>
      <c r="AY56" s="3768"/>
      <c r="AZ56" s="3787"/>
      <c r="BA56" s="3922"/>
      <c r="BB56" s="3923"/>
      <c r="BC56" s="3924"/>
      <c r="BD56" s="4077"/>
      <c r="BE56" s="4078"/>
      <c r="BF56" s="3366"/>
      <c r="BG56" s="4079"/>
      <c r="BH56" s="4080"/>
      <c r="BI56" s="4080"/>
      <c r="BJ56" s="4080"/>
      <c r="BK56" s="4081"/>
    </row>
    <row r="57" spans="2:63" s="40" customFormat="1" ht="14.1" customHeight="1">
      <c r="B57" s="3408">
        <v>10</v>
      </c>
      <c r="C57" s="3411"/>
      <c r="D57" s="3412"/>
      <c r="E57" s="3413"/>
      <c r="F57" s="3878"/>
      <c r="G57" s="3879"/>
      <c r="H57" s="3879"/>
      <c r="I57" s="3879"/>
      <c r="J57" s="3880"/>
      <c r="K57" s="3426"/>
      <c r="L57" s="3427"/>
      <c r="M57" s="3427"/>
      <c r="N57" s="3427"/>
      <c r="O57" s="3428"/>
      <c r="P57" s="2494"/>
      <c r="Q57" s="3438"/>
      <c r="R57" s="3878"/>
      <c r="S57" s="3879"/>
      <c r="T57" s="3880"/>
      <c r="U57" s="3529"/>
      <c r="V57" s="3530"/>
      <c r="W57" s="3535"/>
      <c r="X57" s="3564"/>
      <c r="Y57" s="3539"/>
      <c r="Z57" s="3541" t="s">
        <v>76</v>
      </c>
      <c r="AA57" s="3543"/>
      <c r="AB57" s="3541" t="s">
        <v>76</v>
      </c>
      <c r="AC57" s="2494"/>
      <c r="AD57" s="3541" t="s">
        <v>76</v>
      </c>
      <c r="AE57" s="4075"/>
      <c r="AF57" s="4072"/>
      <c r="AG57" s="4071"/>
      <c r="AH57" s="4072"/>
      <c r="AI57" s="4191"/>
      <c r="AJ57" s="4192"/>
      <c r="AK57" s="4193"/>
      <c r="AL57" s="3776"/>
      <c r="AM57" s="3247"/>
      <c r="AN57" s="2908"/>
      <c r="AO57" s="3246"/>
      <c r="AP57" s="3247"/>
      <c r="AQ57" s="2908"/>
      <c r="AR57" s="3780"/>
      <c r="AS57" s="3781"/>
      <c r="AT57" s="3782"/>
      <c r="AU57" s="3780"/>
      <c r="AV57" s="3781"/>
      <c r="AW57" s="3782"/>
      <c r="AX57" s="3764">
        <f>SUM(AI57:AW59)</f>
        <v>0</v>
      </c>
      <c r="AY57" s="3765"/>
      <c r="AZ57" s="3783"/>
      <c r="BA57" s="3764">
        <f t="shared" ref="BA57" si="7">AG57+AX57</f>
        <v>0</v>
      </c>
      <c r="BB57" s="3765"/>
      <c r="BC57" s="3766"/>
      <c r="BD57" s="4064"/>
      <c r="BE57" s="4065"/>
      <c r="BF57" s="3364"/>
      <c r="BG57" s="4068"/>
      <c r="BH57" s="4069"/>
      <c r="BI57" s="4069"/>
      <c r="BJ57" s="4069"/>
      <c r="BK57" s="4070"/>
    </row>
    <row r="58" spans="2:63" s="40" customFormat="1" ht="14.1" customHeight="1">
      <c r="B58" s="3409"/>
      <c r="C58" s="3414"/>
      <c r="D58" s="3415"/>
      <c r="E58" s="3416"/>
      <c r="F58" s="4163"/>
      <c r="G58" s="4164"/>
      <c r="H58" s="4164"/>
      <c r="I58" s="4164"/>
      <c r="J58" s="4165"/>
      <c r="K58" s="3429"/>
      <c r="L58" s="3430"/>
      <c r="M58" s="3430"/>
      <c r="N58" s="3430"/>
      <c r="O58" s="3431"/>
      <c r="P58" s="2497"/>
      <c r="Q58" s="3439"/>
      <c r="R58" s="3881"/>
      <c r="S58" s="3882"/>
      <c r="T58" s="3883"/>
      <c r="U58" s="3531"/>
      <c r="V58" s="3532"/>
      <c r="W58" s="3537"/>
      <c r="X58" s="3565"/>
      <c r="Y58" s="3540"/>
      <c r="Z58" s="3542"/>
      <c r="AA58" s="3544"/>
      <c r="AB58" s="3542"/>
      <c r="AC58" s="2497"/>
      <c r="AD58" s="3542"/>
      <c r="AE58" s="4076"/>
      <c r="AF58" s="4074"/>
      <c r="AG58" s="4073"/>
      <c r="AH58" s="4074"/>
      <c r="AI58" s="4099"/>
      <c r="AJ58" s="4100"/>
      <c r="AK58" s="4101"/>
      <c r="AL58" s="3265"/>
      <c r="AM58" s="2335"/>
      <c r="AN58" s="3266"/>
      <c r="AO58" s="3265"/>
      <c r="AP58" s="2335"/>
      <c r="AQ58" s="3266"/>
      <c r="AR58" s="3777"/>
      <c r="AS58" s="3778"/>
      <c r="AT58" s="3779"/>
      <c r="AU58" s="3777"/>
      <c r="AV58" s="3778"/>
      <c r="AW58" s="3779"/>
      <c r="AX58" s="3784"/>
      <c r="AY58" s="3785"/>
      <c r="AZ58" s="3786"/>
      <c r="BA58" s="3784"/>
      <c r="BB58" s="3785"/>
      <c r="BC58" s="3788"/>
      <c r="BD58" s="4066"/>
      <c r="BE58" s="4067"/>
      <c r="BF58" s="3365"/>
      <c r="BG58" s="4056"/>
      <c r="BH58" s="4057"/>
      <c r="BI58" s="4057"/>
      <c r="BJ58" s="4057"/>
      <c r="BK58" s="4058"/>
    </row>
    <row r="59" spans="2:63" s="40" customFormat="1" ht="14.1" customHeight="1">
      <c r="B59" s="3410"/>
      <c r="C59" s="3417"/>
      <c r="D59" s="3418"/>
      <c r="E59" s="3419"/>
      <c r="F59" s="4059"/>
      <c r="G59" s="4060"/>
      <c r="H59" s="4061"/>
      <c r="I59" s="4062"/>
      <c r="J59" s="4063"/>
      <c r="K59" s="3432"/>
      <c r="L59" s="3433"/>
      <c r="M59" s="3433"/>
      <c r="N59" s="3433"/>
      <c r="O59" s="3434"/>
      <c r="P59" s="2500"/>
      <c r="Q59" s="3549"/>
      <c r="R59" s="3931"/>
      <c r="S59" s="3932"/>
      <c r="T59" s="3933"/>
      <c r="U59" s="3553"/>
      <c r="V59" s="3554"/>
      <c r="W59" s="3550"/>
      <c r="X59" s="3551"/>
      <c r="Y59" s="930"/>
      <c r="Z59" s="931" t="s">
        <v>21</v>
      </c>
      <c r="AA59" s="932"/>
      <c r="AB59" s="931" t="s">
        <v>21</v>
      </c>
      <c r="AC59" s="932"/>
      <c r="AD59" s="931" t="s">
        <v>21</v>
      </c>
      <c r="AE59" s="1030"/>
      <c r="AF59" s="1031"/>
      <c r="AG59" s="1032"/>
      <c r="AH59" s="1033"/>
      <c r="AI59" s="4194"/>
      <c r="AJ59" s="4195"/>
      <c r="AK59" s="4196"/>
      <c r="AL59" s="3301"/>
      <c r="AM59" s="3302"/>
      <c r="AN59" s="3303"/>
      <c r="AO59" s="3301"/>
      <c r="AP59" s="3302"/>
      <c r="AQ59" s="3303"/>
      <c r="AR59" s="3789"/>
      <c r="AS59" s="3790"/>
      <c r="AT59" s="3791"/>
      <c r="AU59" s="3789"/>
      <c r="AV59" s="3790"/>
      <c r="AW59" s="3791"/>
      <c r="AX59" s="3767"/>
      <c r="AY59" s="3768"/>
      <c r="AZ59" s="3787"/>
      <c r="BA59" s="3767"/>
      <c r="BB59" s="3768"/>
      <c r="BC59" s="3769"/>
      <c r="BD59" s="4077"/>
      <c r="BE59" s="4078"/>
      <c r="BF59" s="3366"/>
      <c r="BG59" s="4079"/>
      <c r="BH59" s="4080"/>
      <c r="BI59" s="4080"/>
      <c r="BJ59" s="4080"/>
      <c r="BK59" s="4081"/>
    </row>
    <row r="60" spans="2:63" s="40" customFormat="1" ht="14.1" customHeight="1">
      <c r="B60" s="3408">
        <v>11</v>
      </c>
      <c r="C60" s="3411"/>
      <c r="D60" s="3412"/>
      <c r="E60" s="3413"/>
      <c r="F60" s="3878"/>
      <c r="G60" s="3879"/>
      <c r="H60" s="3879"/>
      <c r="I60" s="3879"/>
      <c r="J60" s="3880"/>
      <c r="K60" s="3426"/>
      <c r="L60" s="3427"/>
      <c r="M60" s="3427"/>
      <c r="N60" s="3427"/>
      <c r="O60" s="3428"/>
      <c r="P60" s="2494"/>
      <c r="Q60" s="3438"/>
      <c r="R60" s="3878"/>
      <c r="S60" s="3879"/>
      <c r="T60" s="3880"/>
      <c r="U60" s="3529"/>
      <c r="V60" s="3530"/>
      <c r="W60" s="3535"/>
      <c r="X60" s="3564"/>
      <c r="Y60" s="3539"/>
      <c r="Z60" s="3541" t="s">
        <v>76</v>
      </c>
      <c r="AA60" s="3543"/>
      <c r="AB60" s="3541" t="s">
        <v>76</v>
      </c>
      <c r="AC60" s="2494"/>
      <c r="AD60" s="3541" t="s">
        <v>76</v>
      </c>
      <c r="AE60" s="4075"/>
      <c r="AF60" s="4072"/>
      <c r="AG60" s="4071"/>
      <c r="AH60" s="4072"/>
      <c r="AI60" s="4191"/>
      <c r="AJ60" s="4192"/>
      <c r="AK60" s="4193"/>
      <c r="AL60" s="3776"/>
      <c r="AM60" s="3247"/>
      <c r="AN60" s="2908"/>
      <c r="AO60" s="3246"/>
      <c r="AP60" s="3247"/>
      <c r="AQ60" s="2908"/>
      <c r="AR60" s="3780"/>
      <c r="AS60" s="3781"/>
      <c r="AT60" s="3782"/>
      <c r="AU60" s="3780"/>
      <c r="AV60" s="3781"/>
      <c r="AW60" s="3782"/>
      <c r="AX60" s="3764">
        <f>SUM(AI60:AW62)</f>
        <v>0</v>
      </c>
      <c r="AY60" s="3765"/>
      <c r="AZ60" s="3783"/>
      <c r="BA60" s="3764">
        <f t="shared" ref="BA60" si="8">AG60+AX60</f>
        <v>0</v>
      </c>
      <c r="BB60" s="3765"/>
      <c r="BC60" s="3766"/>
      <c r="BD60" s="4064"/>
      <c r="BE60" s="4065"/>
      <c r="BF60" s="3364"/>
      <c r="BG60" s="4068"/>
      <c r="BH60" s="4069"/>
      <c r="BI60" s="4069"/>
      <c r="BJ60" s="4069"/>
      <c r="BK60" s="4070"/>
    </row>
    <row r="61" spans="2:63" s="40" customFormat="1" ht="14.1" customHeight="1">
      <c r="B61" s="3409"/>
      <c r="C61" s="3414"/>
      <c r="D61" s="3415"/>
      <c r="E61" s="3416"/>
      <c r="F61" s="4163"/>
      <c r="G61" s="4164"/>
      <c r="H61" s="4164"/>
      <c r="I61" s="4164"/>
      <c r="J61" s="4165"/>
      <c r="K61" s="3429"/>
      <c r="L61" s="3430"/>
      <c r="M61" s="3430"/>
      <c r="N61" s="3430"/>
      <c r="O61" s="3431"/>
      <c r="P61" s="2497"/>
      <c r="Q61" s="3439"/>
      <c r="R61" s="3881"/>
      <c r="S61" s="3882"/>
      <c r="T61" s="3883"/>
      <c r="U61" s="3531"/>
      <c r="V61" s="3532"/>
      <c r="W61" s="3537"/>
      <c r="X61" s="3565"/>
      <c r="Y61" s="3540"/>
      <c r="Z61" s="3542"/>
      <c r="AA61" s="3544"/>
      <c r="AB61" s="3542"/>
      <c r="AC61" s="2497"/>
      <c r="AD61" s="3542"/>
      <c r="AE61" s="4076"/>
      <c r="AF61" s="4074"/>
      <c r="AG61" s="4073"/>
      <c r="AH61" s="4074"/>
      <c r="AI61" s="4099"/>
      <c r="AJ61" s="4100"/>
      <c r="AK61" s="4101"/>
      <c r="AL61" s="3265"/>
      <c r="AM61" s="2335"/>
      <c r="AN61" s="3266"/>
      <c r="AO61" s="3265"/>
      <c r="AP61" s="2335"/>
      <c r="AQ61" s="3266"/>
      <c r="AR61" s="3777"/>
      <c r="AS61" s="3778"/>
      <c r="AT61" s="3779"/>
      <c r="AU61" s="3777"/>
      <c r="AV61" s="3778"/>
      <c r="AW61" s="3779"/>
      <c r="AX61" s="3784"/>
      <c r="AY61" s="3785"/>
      <c r="AZ61" s="3786"/>
      <c r="BA61" s="3784"/>
      <c r="BB61" s="3785"/>
      <c r="BC61" s="3788"/>
      <c r="BD61" s="4066"/>
      <c r="BE61" s="4067"/>
      <c r="BF61" s="3365"/>
      <c r="BG61" s="4056"/>
      <c r="BH61" s="4057"/>
      <c r="BI61" s="4057"/>
      <c r="BJ61" s="4057"/>
      <c r="BK61" s="4058"/>
    </row>
    <row r="62" spans="2:63" s="40" customFormat="1" ht="14.1" customHeight="1">
      <c r="B62" s="3410"/>
      <c r="C62" s="3417"/>
      <c r="D62" s="3418"/>
      <c r="E62" s="3419"/>
      <c r="F62" s="4059"/>
      <c r="G62" s="4060"/>
      <c r="H62" s="4061"/>
      <c r="I62" s="4082"/>
      <c r="J62" s="4083"/>
      <c r="K62" s="3432"/>
      <c r="L62" s="3433"/>
      <c r="M62" s="3433"/>
      <c r="N62" s="3433"/>
      <c r="O62" s="3434"/>
      <c r="P62" s="2500"/>
      <c r="Q62" s="3549"/>
      <c r="R62" s="3931"/>
      <c r="S62" s="3932"/>
      <c r="T62" s="3933"/>
      <c r="U62" s="3553"/>
      <c r="V62" s="3554"/>
      <c r="W62" s="3550"/>
      <c r="X62" s="3551"/>
      <c r="Y62" s="930"/>
      <c r="Z62" s="931" t="s">
        <v>21</v>
      </c>
      <c r="AA62" s="932"/>
      <c r="AB62" s="931" t="s">
        <v>21</v>
      </c>
      <c r="AC62" s="932"/>
      <c r="AD62" s="931" t="s">
        <v>21</v>
      </c>
      <c r="AE62" s="1030"/>
      <c r="AF62" s="1031"/>
      <c r="AG62" s="1032"/>
      <c r="AH62" s="1033"/>
      <c r="AI62" s="4194"/>
      <c r="AJ62" s="4195"/>
      <c r="AK62" s="4196"/>
      <c r="AL62" s="3301"/>
      <c r="AM62" s="3302"/>
      <c r="AN62" s="3303"/>
      <c r="AO62" s="3301"/>
      <c r="AP62" s="3302"/>
      <c r="AQ62" s="3303"/>
      <c r="AR62" s="3789"/>
      <c r="AS62" s="3790"/>
      <c r="AT62" s="3791"/>
      <c r="AU62" s="3789"/>
      <c r="AV62" s="3790"/>
      <c r="AW62" s="3791"/>
      <c r="AX62" s="3767"/>
      <c r="AY62" s="3768"/>
      <c r="AZ62" s="3787"/>
      <c r="BA62" s="3767"/>
      <c r="BB62" s="3768"/>
      <c r="BC62" s="3769"/>
      <c r="BD62" s="4077"/>
      <c r="BE62" s="4078"/>
      <c r="BF62" s="3366"/>
      <c r="BG62" s="4079"/>
      <c r="BH62" s="4080"/>
      <c r="BI62" s="4080"/>
      <c r="BJ62" s="4080"/>
      <c r="BK62" s="4081"/>
    </row>
    <row r="63" spans="2:63" s="40" customFormat="1" ht="14.1" customHeight="1">
      <c r="B63" s="3408">
        <v>12</v>
      </c>
      <c r="C63" s="3411"/>
      <c r="D63" s="3412"/>
      <c r="E63" s="3413"/>
      <c r="F63" s="3878"/>
      <c r="G63" s="3879"/>
      <c r="H63" s="3879"/>
      <c r="I63" s="3879"/>
      <c r="J63" s="3880"/>
      <c r="K63" s="3426"/>
      <c r="L63" s="3427"/>
      <c r="M63" s="3427"/>
      <c r="N63" s="3427"/>
      <c r="O63" s="3428"/>
      <c r="P63" s="2494"/>
      <c r="Q63" s="3438"/>
      <c r="R63" s="3878"/>
      <c r="S63" s="3879"/>
      <c r="T63" s="3880"/>
      <c r="U63" s="3529"/>
      <c r="V63" s="3530"/>
      <c r="W63" s="3535"/>
      <c r="X63" s="3564"/>
      <c r="Y63" s="3539"/>
      <c r="Z63" s="3541" t="s">
        <v>76</v>
      </c>
      <c r="AA63" s="3543"/>
      <c r="AB63" s="3541" t="s">
        <v>76</v>
      </c>
      <c r="AC63" s="2494"/>
      <c r="AD63" s="3541" t="s">
        <v>76</v>
      </c>
      <c r="AE63" s="4075"/>
      <c r="AF63" s="4072"/>
      <c r="AG63" s="4071"/>
      <c r="AH63" s="4072"/>
      <c r="AI63" s="4191"/>
      <c r="AJ63" s="4192"/>
      <c r="AK63" s="4193"/>
      <c r="AL63" s="3776"/>
      <c r="AM63" s="3247"/>
      <c r="AN63" s="2908"/>
      <c r="AO63" s="3246"/>
      <c r="AP63" s="3247"/>
      <c r="AQ63" s="2908"/>
      <c r="AR63" s="3780"/>
      <c r="AS63" s="3781"/>
      <c r="AT63" s="3782"/>
      <c r="AU63" s="3780"/>
      <c r="AV63" s="3781"/>
      <c r="AW63" s="3782"/>
      <c r="AX63" s="3764">
        <f>SUM(AI63:AW65)</f>
        <v>0</v>
      </c>
      <c r="AY63" s="3765"/>
      <c r="AZ63" s="3783"/>
      <c r="BA63" s="3764">
        <f t="shared" ref="BA63" si="9">AG63+AX63</f>
        <v>0</v>
      </c>
      <c r="BB63" s="3765"/>
      <c r="BC63" s="3766"/>
      <c r="BD63" s="4064"/>
      <c r="BE63" s="4065"/>
      <c r="BF63" s="3364"/>
      <c r="BG63" s="4068"/>
      <c r="BH63" s="4069"/>
      <c r="BI63" s="4069"/>
      <c r="BJ63" s="4069"/>
      <c r="BK63" s="4070"/>
    </row>
    <row r="64" spans="2:63" s="40" customFormat="1" ht="14.1" customHeight="1">
      <c r="B64" s="3409"/>
      <c r="C64" s="3414"/>
      <c r="D64" s="3415"/>
      <c r="E64" s="3416"/>
      <c r="F64" s="4163"/>
      <c r="G64" s="4164"/>
      <c r="H64" s="4164"/>
      <c r="I64" s="4164"/>
      <c r="J64" s="4165"/>
      <c r="K64" s="3429"/>
      <c r="L64" s="3430"/>
      <c r="M64" s="3430"/>
      <c r="N64" s="3430"/>
      <c r="O64" s="3431"/>
      <c r="P64" s="2497"/>
      <c r="Q64" s="3439"/>
      <c r="R64" s="3881"/>
      <c r="S64" s="3882"/>
      <c r="T64" s="3883"/>
      <c r="U64" s="3531"/>
      <c r="V64" s="3532"/>
      <c r="W64" s="3537"/>
      <c r="X64" s="3565"/>
      <c r="Y64" s="3540"/>
      <c r="Z64" s="3542"/>
      <c r="AA64" s="3544"/>
      <c r="AB64" s="3542"/>
      <c r="AC64" s="2497"/>
      <c r="AD64" s="3542"/>
      <c r="AE64" s="4076"/>
      <c r="AF64" s="4074"/>
      <c r="AG64" s="4073"/>
      <c r="AH64" s="4074"/>
      <c r="AI64" s="4099"/>
      <c r="AJ64" s="4100"/>
      <c r="AK64" s="4101"/>
      <c r="AL64" s="3265"/>
      <c r="AM64" s="2335"/>
      <c r="AN64" s="3266"/>
      <c r="AO64" s="3265"/>
      <c r="AP64" s="2335"/>
      <c r="AQ64" s="3266"/>
      <c r="AR64" s="3777"/>
      <c r="AS64" s="3778"/>
      <c r="AT64" s="3779"/>
      <c r="AU64" s="3777"/>
      <c r="AV64" s="3778"/>
      <c r="AW64" s="3779"/>
      <c r="AX64" s="3784"/>
      <c r="AY64" s="3785"/>
      <c r="AZ64" s="3786"/>
      <c r="BA64" s="3784"/>
      <c r="BB64" s="3785"/>
      <c r="BC64" s="3788"/>
      <c r="BD64" s="4066"/>
      <c r="BE64" s="4067"/>
      <c r="BF64" s="3365"/>
      <c r="BG64" s="4056"/>
      <c r="BH64" s="4057"/>
      <c r="BI64" s="4057"/>
      <c r="BJ64" s="4057"/>
      <c r="BK64" s="4058"/>
    </row>
    <row r="65" spans="2:63" s="40" customFormat="1" ht="14.1" customHeight="1">
      <c r="B65" s="3410"/>
      <c r="C65" s="3417"/>
      <c r="D65" s="3418"/>
      <c r="E65" s="3419"/>
      <c r="F65" s="4059"/>
      <c r="G65" s="4060"/>
      <c r="H65" s="4061"/>
      <c r="I65" s="4082"/>
      <c r="J65" s="4083"/>
      <c r="K65" s="3432"/>
      <c r="L65" s="3433"/>
      <c r="M65" s="3433"/>
      <c r="N65" s="3433"/>
      <c r="O65" s="3434"/>
      <c r="P65" s="2500"/>
      <c r="Q65" s="3549"/>
      <c r="R65" s="3931"/>
      <c r="S65" s="3932"/>
      <c r="T65" s="3933"/>
      <c r="U65" s="3553"/>
      <c r="V65" s="3554"/>
      <c r="W65" s="3550"/>
      <c r="X65" s="3551"/>
      <c r="Y65" s="930"/>
      <c r="Z65" s="931" t="s">
        <v>21</v>
      </c>
      <c r="AA65" s="932"/>
      <c r="AB65" s="931" t="s">
        <v>21</v>
      </c>
      <c r="AC65" s="932"/>
      <c r="AD65" s="931" t="s">
        <v>21</v>
      </c>
      <c r="AE65" s="1030"/>
      <c r="AF65" s="1031"/>
      <c r="AG65" s="1032"/>
      <c r="AH65" s="1033"/>
      <c r="AI65" s="4194"/>
      <c r="AJ65" s="4195"/>
      <c r="AK65" s="4196"/>
      <c r="AL65" s="3301"/>
      <c r="AM65" s="3302"/>
      <c r="AN65" s="3303"/>
      <c r="AO65" s="3301"/>
      <c r="AP65" s="3302"/>
      <c r="AQ65" s="3303"/>
      <c r="AR65" s="3789"/>
      <c r="AS65" s="3790"/>
      <c r="AT65" s="3791"/>
      <c r="AU65" s="3789"/>
      <c r="AV65" s="3790"/>
      <c r="AW65" s="3791"/>
      <c r="AX65" s="3767"/>
      <c r="AY65" s="3768"/>
      <c r="AZ65" s="3787"/>
      <c r="BA65" s="3767"/>
      <c r="BB65" s="3768"/>
      <c r="BC65" s="3769"/>
      <c r="BD65" s="4077"/>
      <c r="BE65" s="4078"/>
      <c r="BF65" s="3366"/>
      <c r="BG65" s="4079"/>
      <c r="BH65" s="4080"/>
      <c r="BI65" s="4080"/>
      <c r="BJ65" s="4080"/>
      <c r="BK65" s="4081"/>
    </row>
    <row r="66" spans="2:63" s="40" customFormat="1" ht="14.1" customHeight="1">
      <c r="B66" s="3408">
        <v>13</v>
      </c>
      <c r="C66" s="3411"/>
      <c r="D66" s="3412"/>
      <c r="E66" s="3413"/>
      <c r="F66" s="3878"/>
      <c r="G66" s="3879"/>
      <c r="H66" s="3879"/>
      <c r="I66" s="3879"/>
      <c r="J66" s="3880"/>
      <c r="K66" s="3426"/>
      <c r="L66" s="3427"/>
      <c r="M66" s="3427"/>
      <c r="N66" s="3427"/>
      <c r="O66" s="3428"/>
      <c r="P66" s="2494"/>
      <c r="Q66" s="3438"/>
      <c r="R66" s="3878"/>
      <c r="S66" s="3879"/>
      <c r="T66" s="3880"/>
      <c r="U66" s="3529"/>
      <c r="V66" s="3530"/>
      <c r="W66" s="3535"/>
      <c r="X66" s="3564"/>
      <c r="Y66" s="3539"/>
      <c r="Z66" s="3541" t="s">
        <v>76</v>
      </c>
      <c r="AA66" s="3543"/>
      <c r="AB66" s="3541" t="s">
        <v>76</v>
      </c>
      <c r="AC66" s="2494"/>
      <c r="AD66" s="3541" t="s">
        <v>76</v>
      </c>
      <c r="AE66" s="4075"/>
      <c r="AF66" s="4072"/>
      <c r="AG66" s="4071"/>
      <c r="AH66" s="4072"/>
      <c r="AI66" s="4191"/>
      <c r="AJ66" s="4192"/>
      <c r="AK66" s="4193"/>
      <c r="AL66" s="3776"/>
      <c r="AM66" s="3247"/>
      <c r="AN66" s="2908"/>
      <c r="AO66" s="3246"/>
      <c r="AP66" s="3247"/>
      <c r="AQ66" s="2908"/>
      <c r="AR66" s="3780"/>
      <c r="AS66" s="3781"/>
      <c r="AT66" s="3782"/>
      <c r="AU66" s="3780"/>
      <c r="AV66" s="3781"/>
      <c r="AW66" s="3782"/>
      <c r="AX66" s="3764">
        <f>SUM(AI66:AW68)</f>
        <v>0</v>
      </c>
      <c r="AY66" s="3765"/>
      <c r="AZ66" s="3783"/>
      <c r="BA66" s="3764">
        <f t="shared" ref="BA66" si="10">AG66+AX66</f>
        <v>0</v>
      </c>
      <c r="BB66" s="3765"/>
      <c r="BC66" s="3766"/>
      <c r="BD66" s="4064"/>
      <c r="BE66" s="4065"/>
      <c r="BF66" s="3364"/>
      <c r="BG66" s="4068"/>
      <c r="BH66" s="4069"/>
      <c r="BI66" s="4069"/>
      <c r="BJ66" s="4069"/>
      <c r="BK66" s="4070"/>
    </row>
    <row r="67" spans="2:63" s="40" customFormat="1" ht="14.1" customHeight="1">
      <c r="B67" s="3409"/>
      <c r="C67" s="3414"/>
      <c r="D67" s="3415"/>
      <c r="E67" s="3416"/>
      <c r="F67" s="4163"/>
      <c r="G67" s="4164"/>
      <c r="H67" s="4164"/>
      <c r="I67" s="4164"/>
      <c r="J67" s="4165"/>
      <c r="K67" s="3429"/>
      <c r="L67" s="3430"/>
      <c r="M67" s="3430"/>
      <c r="N67" s="3430"/>
      <c r="O67" s="3431"/>
      <c r="P67" s="2497"/>
      <c r="Q67" s="3439"/>
      <c r="R67" s="3881"/>
      <c r="S67" s="3882"/>
      <c r="T67" s="3883"/>
      <c r="U67" s="3531"/>
      <c r="V67" s="3532"/>
      <c r="W67" s="3537"/>
      <c r="X67" s="3565"/>
      <c r="Y67" s="3540"/>
      <c r="Z67" s="3542"/>
      <c r="AA67" s="3544"/>
      <c r="AB67" s="3542"/>
      <c r="AC67" s="2497"/>
      <c r="AD67" s="3542"/>
      <c r="AE67" s="4076"/>
      <c r="AF67" s="4074"/>
      <c r="AG67" s="4073"/>
      <c r="AH67" s="4074"/>
      <c r="AI67" s="4099"/>
      <c r="AJ67" s="4100"/>
      <c r="AK67" s="4101"/>
      <c r="AL67" s="3265"/>
      <c r="AM67" s="2335"/>
      <c r="AN67" s="3266"/>
      <c r="AO67" s="3265"/>
      <c r="AP67" s="2335"/>
      <c r="AQ67" s="3266"/>
      <c r="AR67" s="3777"/>
      <c r="AS67" s="3778"/>
      <c r="AT67" s="3779"/>
      <c r="AU67" s="3777"/>
      <c r="AV67" s="3778"/>
      <c r="AW67" s="3779"/>
      <c r="AX67" s="3784"/>
      <c r="AY67" s="3785"/>
      <c r="AZ67" s="3786"/>
      <c r="BA67" s="3784"/>
      <c r="BB67" s="3785"/>
      <c r="BC67" s="3788"/>
      <c r="BD67" s="4066"/>
      <c r="BE67" s="4067"/>
      <c r="BF67" s="3365"/>
      <c r="BG67" s="4056"/>
      <c r="BH67" s="4057"/>
      <c r="BI67" s="4057"/>
      <c r="BJ67" s="4057"/>
      <c r="BK67" s="4058"/>
    </row>
    <row r="68" spans="2:63" s="40" customFormat="1" ht="14.1" customHeight="1">
      <c r="B68" s="3410"/>
      <c r="C68" s="3417"/>
      <c r="D68" s="3418"/>
      <c r="E68" s="3419"/>
      <c r="F68" s="4059"/>
      <c r="G68" s="4060"/>
      <c r="H68" s="4061"/>
      <c r="I68" s="4082"/>
      <c r="J68" s="4083"/>
      <c r="K68" s="3432"/>
      <c r="L68" s="3433"/>
      <c r="M68" s="3433"/>
      <c r="N68" s="3433"/>
      <c r="O68" s="3434"/>
      <c r="P68" s="2500"/>
      <c r="Q68" s="3549"/>
      <c r="R68" s="3931"/>
      <c r="S68" s="3932"/>
      <c r="T68" s="3933"/>
      <c r="U68" s="3553"/>
      <c r="V68" s="3554"/>
      <c r="W68" s="3550"/>
      <c r="X68" s="3551"/>
      <c r="Y68" s="930"/>
      <c r="Z68" s="931" t="s">
        <v>21</v>
      </c>
      <c r="AA68" s="932"/>
      <c r="AB68" s="931" t="s">
        <v>21</v>
      </c>
      <c r="AC68" s="932"/>
      <c r="AD68" s="931" t="s">
        <v>21</v>
      </c>
      <c r="AE68" s="1030"/>
      <c r="AF68" s="1031"/>
      <c r="AG68" s="1032"/>
      <c r="AH68" s="1033"/>
      <c r="AI68" s="4194"/>
      <c r="AJ68" s="4195"/>
      <c r="AK68" s="4196"/>
      <c r="AL68" s="3301"/>
      <c r="AM68" s="3302"/>
      <c r="AN68" s="3303"/>
      <c r="AO68" s="3301"/>
      <c r="AP68" s="3302"/>
      <c r="AQ68" s="3303"/>
      <c r="AR68" s="3789"/>
      <c r="AS68" s="3790"/>
      <c r="AT68" s="3791"/>
      <c r="AU68" s="3789"/>
      <c r="AV68" s="3790"/>
      <c r="AW68" s="3791"/>
      <c r="AX68" s="3767"/>
      <c r="AY68" s="3768"/>
      <c r="AZ68" s="3787"/>
      <c r="BA68" s="3767"/>
      <c r="BB68" s="3768"/>
      <c r="BC68" s="3769"/>
      <c r="BD68" s="4077"/>
      <c r="BE68" s="4078"/>
      <c r="BF68" s="3366"/>
      <c r="BG68" s="4079"/>
      <c r="BH68" s="4080"/>
      <c r="BI68" s="4080"/>
      <c r="BJ68" s="4080"/>
      <c r="BK68" s="4081"/>
    </row>
    <row r="69" spans="2:63" s="40" customFormat="1" ht="14.1" customHeight="1">
      <c r="B69" s="3408">
        <v>14</v>
      </c>
      <c r="C69" s="3411"/>
      <c r="D69" s="3412"/>
      <c r="E69" s="3413"/>
      <c r="F69" s="3878"/>
      <c r="G69" s="3879"/>
      <c r="H69" s="3879"/>
      <c r="I69" s="3879"/>
      <c r="J69" s="3880"/>
      <c r="K69" s="3426"/>
      <c r="L69" s="3427"/>
      <c r="M69" s="3427"/>
      <c r="N69" s="3427"/>
      <c r="O69" s="3428"/>
      <c r="P69" s="2494"/>
      <c r="Q69" s="3438"/>
      <c r="R69" s="3878"/>
      <c r="S69" s="3879"/>
      <c r="T69" s="3880"/>
      <c r="U69" s="3529"/>
      <c r="V69" s="3530"/>
      <c r="W69" s="3535"/>
      <c r="X69" s="3564"/>
      <c r="Y69" s="3539"/>
      <c r="Z69" s="3541" t="s">
        <v>76</v>
      </c>
      <c r="AA69" s="3543"/>
      <c r="AB69" s="3541" t="s">
        <v>76</v>
      </c>
      <c r="AC69" s="2494"/>
      <c r="AD69" s="3541" t="s">
        <v>76</v>
      </c>
      <c r="AE69" s="4075"/>
      <c r="AF69" s="4072"/>
      <c r="AG69" s="4071"/>
      <c r="AH69" s="4072"/>
      <c r="AI69" s="4191"/>
      <c r="AJ69" s="4192"/>
      <c r="AK69" s="4193"/>
      <c r="AL69" s="3776"/>
      <c r="AM69" s="3247"/>
      <c r="AN69" s="2908"/>
      <c r="AO69" s="3246"/>
      <c r="AP69" s="3247"/>
      <c r="AQ69" s="2908"/>
      <c r="AR69" s="3780"/>
      <c r="AS69" s="3781"/>
      <c r="AT69" s="3782"/>
      <c r="AU69" s="3780"/>
      <c r="AV69" s="3781"/>
      <c r="AW69" s="3782"/>
      <c r="AX69" s="3764">
        <f>SUM(AI69:AW71)</f>
        <v>0</v>
      </c>
      <c r="AY69" s="3765"/>
      <c r="AZ69" s="3783"/>
      <c r="BA69" s="3764">
        <f t="shared" ref="BA69" si="11">AG69+AX69</f>
        <v>0</v>
      </c>
      <c r="BB69" s="3765"/>
      <c r="BC69" s="3766"/>
      <c r="BD69" s="4064"/>
      <c r="BE69" s="4065"/>
      <c r="BF69" s="3364"/>
      <c r="BG69" s="4068"/>
      <c r="BH69" s="4069"/>
      <c r="BI69" s="4069"/>
      <c r="BJ69" s="4069"/>
      <c r="BK69" s="4070"/>
    </row>
    <row r="70" spans="2:63" s="40" customFormat="1" ht="14.1" customHeight="1">
      <c r="B70" s="3409"/>
      <c r="C70" s="3414"/>
      <c r="D70" s="3415"/>
      <c r="E70" s="3416"/>
      <c r="F70" s="4163"/>
      <c r="G70" s="4164"/>
      <c r="H70" s="4164"/>
      <c r="I70" s="4164"/>
      <c r="J70" s="4165"/>
      <c r="K70" s="3429"/>
      <c r="L70" s="3430"/>
      <c r="M70" s="3430"/>
      <c r="N70" s="3430"/>
      <c r="O70" s="3431"/>
      <c r="P70" s="2497"/>
      <c r="Q70" s="3439"/>
      <c r="R70" s="3881"/>
      <c r="S70" s="3882"/>
      <c r="T70" s="3883"/>
      <c r="U70" s="3531"/>
      <c r="V70" s="3532"/>
      <c r="W70" s="3537"/>
      <c r="X70" s="3565"/>
      <c r="Y70" s="3540"/>
      <c r="Z70" s="3542"/>
      <c r="AA70" s="3544"/>
      <c r="AB70" s="3542"/>
      <c r="AC70" s="2497"/>
      <c r="AD70" s="3542"/>
      <c r="AE70" s="4076"/>
      <c r="AF70" s="4074"/>
      <c r="AG70" s="4073"/>
      <c r="AH70" s="4074"/>
      <c r="AI70" s="4099"/>
      <c r="AJ70" s="4100"/>
      <c r="AK70" s="4101"/>
      <c r="AL70" s="3265"/>
      <c r="AM70" s="2335"/>
      <c r="AN70" s="3266"/>
      <c r="AO70" s="3265"/>
      <c r="AP70" s="2335"/>
      <c r="AQ70" s="3266"/>
      <c r="AR70" s="3777"/>
      <c r="AS70" s="3778"/>
      <c r="AT70" s="3779"/>
      <c r="AU70" s="3777"/>
      <c r="AV70" s="3778"/>
      <c r="AW70" s="3779"/>
      <c r="AX70" s="3784"/>
      <c r="AY70" s="3785"/>
      <c r="AZ70" s="3786"/>
      <c r="BA70" s="3784"/>
      <c r="BB70" s="3785"/>
      <c r="BC70" s="3788"/>
      <c r="BD70" s="4066"/>
      <c r="BE70" s="4067"/>
      <c r="BF70" s="3365"/>
      <c r="BG70" s="4056"/>
      <c r="BH70" s="4057"/>
      <c r="BI70" s="4057"/>
      <c r="BJ70" s="4057"/>
      <c r="BK70" s="4058"/>
    </row>
    <row r="71" spans="2:63" s="40" customFormat="1" ht="14.1" customHeight="1">
      <c r="B71" s="3410"/>
      <c r="C71" s="3417"/>
      <c r="D71" s="3418"/>
      <c r="E71" s="3419"/>
      <c r="F71" s="4059"/>
      <c r="G71" s="4060"/>
      <c r="H71" s="4061"/>
      <c r="I71" s="4082"/>
      <c r="J71" s="4083"/>
      <c r="K71" s="3432"/>
      <c r="L71" s="3433"/>
      <c r="M71" s="3433"/>
      <c r="N71" s="3433"/>
      <c r="O71" s="3434"/>
      <c r="P71" s="2500"/>
      <c r="Q71" s="3549"/>
      <c r="R71" s="3931"/>
      <c r="S71" s="3932"/>
      <c r="T71" s="3933"/>
      <c r="U71" s="3553"/>
      <c r="V71" s="3554"/>
      <c r="W71" s="3550"/>
      <c r="X71" s="3551"/>
      <c r="Y71" s="930"/>
      <c r="Z71" s="931" t="s">
        <v>21</v>
      </c>
      <c r="AA71" s="932"/>
      <c r="AB71" s="931" t="s">
        <v>21</v>
      </c>
      <c r="AC71" s="932"/>
      <c r="AD71" s="931" t="s">
        <v>21</v>
      </c>
      <c r="AE71" s="1030"/>
      <c r="AF71" s="1031"/>
      <c r="AG71" s="1032"/>
      <c r="AH71" s="1033"/>
      <c r="AI71" s="4194"/>
      <c r="AJ71" s="4195"/>
      <c r="AK71" s="4196"/>
      <c r="AL71" s="3301"/>
      <c r="AM71" s="3302"/>
      <c r="AN71" s="3303"/>
      <c r="AO71" s="3301"/>
      <c r="AP71" s="3302"/>
      <c r="AQ71" s="3303"/>
      <c r="AR71" s="3789"/>
      <c r="AS71" s="3790"/>
      <c r="AT71" s="3791"/>
      <c r="AU71" s="3789"/>
      <c r="AV71" s="3790"/>
      <c r="AW71" s="3791"/>
      <c r="AX71" s="3767"/>
      <c r="AY71" s="3768"/>
      <c r="AZ71" s="3787"/>
      <c r="BA71" s="3767"/>
      <c r="BB71" s="3768"/>
      <c r="BC71" s="3769"/>
      <c r="BD71" s="4077"/>
      <c r="BE71" s="4078"/>
      <c r="BF71" s="3366"/>
      <c r="BG71" s="4079"/>
      <c r="BH71" s="4080"/>
      <c r="BI71" s="4080"/>
      <c r="BJ71" s="4080"/>
      <c r="BK71" s="4081"/>
    </row>
    <row r="72" spans="2:63" s="40" customFormat="1" ht="14.1" customHeight="1">
      <c r="B72" s="3408">
        <v>15</v>
      </c>
      <c r="C72" s="3411"/>
      <c r="D72" s="3412"/>
      <c r="E72" s="3413"/>
      <c r="F72" s="3878"/>
      <c r="G72" s="3879"/>
      <c r="H72" s="3879"/>
      <c r="I72" s="3879"/>
      <c r="J72" s="3880"/>
      <c r="K72" s="3426"/>
      <c r="L72" s="3427"/>
      <c r="M72" s="3427"/>
      <c r="N72" s="3427"/>
      <c r="O72" s="3428"/>
      <c r="P72" s="2494"/>
      <c r="Q72" s="3438"/>
      <c r="R72" s="3878"/>
      <c r="S72" s="3879"/>
      <c r="T72" s="3880"/>
      <c r="U72" s="3529"/>
      <c r="V72" s="3530"/>
      <c r="W72" s="3535"/>
      <c r="X72" s="3564"/>
      <c r="Y72" s="3539"/>
      <c r="Z72" s="3541" t="s">
        <v>76</v>
      </c>
      <c r="AA72" s="3543"/>
      <c r="AB72" s="3541" t="s">
        <v>76</v>
      </c>
      <c r="AC72" s="2494"/>
      <c r="AD72" s="3541" t="s">
        <v>76</v>
      </c>
      <c r="AE72" s="4075"/>
      <c r="AF72" s="4072"/>
      <c r="AG72" s="4071"/>
      <c r="AH72" s="4072"/>
      <c r="AI72" s="4191"/>
      <c r="AJ72" s="4192"/>
      <c r="AK72" s="4193"/>
      <c r="AL72" s="3776"/>
      <c r="AM72" s="3247"/>
      <c r="AN72" s="2908"/>
      <c r="AO72" s="3246"/>
      <c r="AP72" s="3247"/>
      <c r="AQ72" s="2908"/>
      <c r="AR72" s="3780"/>
      <c r="AS72" s="3781"/>
      <c r="AT72" s="3782"/>
      <c r="AU72" s="3780"/>
      <c r="AV72" s="3781"/>
      <c r="AW72" s="3782"/>
      <c r="AX72" s="3764">
        <f>SUM(AI72:AW74)</f>
        <v>0</v>
      </c>
      <c r="AY72" s="3765"/>
      <c r="AZ72" s="3783"/>
      <c r="BA72" s="3764">
        <f t="shared" ref="BA72" si="12">AG72+AX72</f>
        <v>0</v>
      </c>
      <c r="BB72" s="3765"/>
      <c r="BC72" s="3766"/>
      <c r="BD72" s="4064"/>
      <c r="BE72" s="4065"/>
      <c r="BF72" s="3364"/>
      <c r="BG72" s="4068"/>
      <c r="BH72" s="4069"/>
      <c r="BI72" s="4069"/>
      <c r="BJ72" s="4069"/>
      <c r="BK72" s="4070"/>
    </row>
    <row r="73" spans="2:63" s="40" customFormat="1" ht="14.1" customHeight="1">
      <c r="B73" s="3409"/>
      <c r="C73" s="3414"/>
      <c r="D73" s="3415"/>
      <c r="E73" s="3416"/>
      <c r="F73" s="4163"/>
      <c r="G73" s="4164"/>
      <c r="H73" s="4164"/>
      <c r="I73" s="4164"/>
      <c r="J73" s="4165"/>
      <c r="K73" s="3429"/>
      <c r="L73" s="3430"/>
      <c r="M73" s="3430"/>
      <c r="N73" s="3430"/>
      <c r="O73" s="3431"/>
      <c r="P73" s="2497"/>
      <c r="Q73" s="3439"/>
      <c r="R73" s="3881"/>
      <c r="S73" s="3882"/>
      <c r="T73" s="3883"/>
      <c r="U73" s="3531"/>
      <c r="V73" s="3532"/>
      <c r="W73" s="3537"/>
      <c r="X73" s="3565"/>
      <c r="Y73" s="3540"/>
      <c r="Z73" s="3542"/>
      <c r="AA73" s="3544"/>
      <c r="AB73" s="3542"/>
      <c r="AC73" s="2497"/>
      <c r="AD73" s="3542"/>
      <c r="AE73" s="4076"/>
      <c r="AF73" s="4074"/>
      <c r="AG73" s="4073"/>
      <c r="AH73" s="4074"/>
      <c r="AI73" s="4099"/>
      <c r="AJ73" s="4100"/>
      <c r="AK73" s="4101"/>
      <c r="AL73" s="3265"/>
      <c r="AM73" s="2335"/>
      <c r="AN73" s="3266"/>
      <c r="AO73" s="3265"/>
      <c r="AP73" s="2335"/>
      <c r="AQ73" s="3266"/>
      <c r="AR73" s="3777"/>
      <c r="AS73" s="3778"/>
      <c r="AT73" s="3779"/>
      <c r="AU73" s="3777"/>
      <c r="AV73" s="3778"/>
      <c r="AW73" s="3779"/>
      <c r="AX73" s="3784"/>
      <c r="AY73" s="3785"/>
      <c r="AZ73" s="3786"/>
      <c r="BA73" s="3784"/>
      <c r="BB73" s="3785"/>
      <c r="BC73" s="3788"/>
      <c r="BD73" s="4066"/>
      <c r="BE73" s="4067"/>
      <c r="BF73" s="3365"/>
      <c r="BG73" s="4056"/>
      <c r="BH73" s="4057"/>
      <c r="BI73" s="4057"/>
      <c r="BJ73" s="4057"/>
      <c r="BK73" s="4058"/>
    </row>
    <row r="74" spans="2:63" s="40" customFormat="1" ht="14.1" customHeight="1">
      <c r="B74" s="3410"/>
      <c r="C74" s="3417"/>
      <c r="D74" s="3418"/>
      <c r="E74" s="3419"/>
      <c r="F74" s="4059"/>
      <c r="G74" s="4060"/>
      <c r="H74" s="4061"/>
      <c r="I74" s="4082"/>
      <c r="J74" s="4083"/>
      <c r="K74" s="3432"/>
      <c r="L74" s="3433"/>
      <c r="M74" s="3433"/>
      <c r="N74" s="3433"/>
      <c r="O74" s="3434"/>
      <c r="P74" s="2500"/>
      <c r="Q74" s="3549"/>
      <c r="R74" s="3931"/>
      <c r="S74" s="3932"/>
      <c r="T74" s="3933"/>
      <c r="U74" s="3553"/>
      <c r="V74" s="3554"/>
      <c r="W74" s="3550"/>
      <c r="X74" s="3551"/>
      <c r="Y74" s="930"/>
      <c r="Z74" s="931" t="s">
        <v>21</v>
      </c>
      <c r="AA74" s="932"/>
      <c r="AB74" s="931" t="s">
        <v>21</v>
      </c>
      <c r="AC74" s="932"/>
      <c r="AD74" s="931" t="s">
        <v>21</v>
      </c>
      <c r="AE74" s="1030"/>
      <c r="AF74" s="1031"/>
      <c r="AG74" s="1032"/>
      <c r="AH74" s="1033"/>
      <c r="AI74" s="4194"/>
      <c r="AJ74" s="4195"/>
      <c r="AK74" s="4196"/>
      <c r="AL74" s="3301"/>
      <c r="AM74" s="3302"/>
      <c r="AN74" s="3303"/>
      <c r="AO74" s="3301"/>
      <c r="AP74" s="3302"/>
      <c r="AQ74" s="3303"/>
      <c r="AR74" s="3789"/>
      <c r="AS74" s="3790"/>
      <c r="AT74" s="3791"/>
      <c r="AU74" s="3789"/>
      <c r="AV74" s="3790"/>
      <c r="AW74" s="3791"/>
      <c r="AX74" s="3767"/>
      <c r="AY74" s="3768"/>
      <c r="AZ74" s="3787"/>
      <c r="BA74" s="3767"/>
      <c r="BB74" s="3768"/>
      <c r="BC74" s="3769"/>
      <c r="BD74" s="4077"/>
      <c r="BE74" s="4078"/>
      <c r="BF74" s="3366"/>
      <c r="BG74" s="4079"/>
      <c r="BH74" s="4080"/>
      <c r="BI74" s="4080"/>
      <c r="BJ74" s="4080"/>
      <c r="BK74" s="4081"/>
    </row>
    <row r="75" spans="2:63" s="40" customFormat="1" ht="14.1" customHeight="1">
      <c r="B75" s="3408">
        <v>16</v>
      </c>
      <c r="C75" s="3411"/>
      <c r="D75" s="3412"/>
      <c r="E75" s="3413"/>
      <c r="F75" s="3878"/>
      <c r="G75" s="3879"/>
      <c r="H75" s="3879"/>
      <c r="I75" s="3879"/>
      <c r="J75" s="3880"/>
      <c r="K75" s="3426"/>
      <c r="L75" s="3427"/>
      <c r="M75" s="3427"/>
      <c r="N75" s="3427"/>
      <c r="O75" s="3428"/>
      <c r="P75" s="2494"/>
      <c r="Q75" s="3438"/>
      <c r="R75" s="3878"/>
      <c r="S75" s="3879"/>
      <c r="T75" s="3880"/>
      <c r="U75" s="3529"/>
      <c r="V75" s="3530"/>
      <c r="W75" s="3535"/>
      <c r="X75" s="3564"/>
      <c r="Y75" s="3539"/>
      <c r="Z75" s="3541" t="s">
        <v>76</v>
      </c>
      <c r="AA75" s="3543"/>
      <c r="AB75" s="3541" t="s">
        <v>76</v>
      </c>
      <c r="AC75" s="2494"/>
      <c r="AD75" s="3541" t="s">
        <v>76</v>
      </c>
      <c r="AE75" s="4075"/>
      <c r="AF75" s="4072"/>
      <c r="AG75" s="4071"/>
      <c r="AH75" s="4072"/>
      <c r="AI75" s="4191"/>
      <c r="AJ75" s="4192"/>
      <c r="AK75" s="4193"/>
      <c r="AL75" s="3776"/>
      <c r="AM75" s="3247"/>
      <c r="AN75" s="2908"/>
      <c r="AO75" s="3246"/>
      <c r="AP75" s="3247"/>
      <c r="AQ75" s="2908"/>
      <c r="AR75" s="3780"/>
      <c r="AS75" s="3781"/>
      <c r="AT75" s="3782"/>
      <c r="AU75" s="3780"/>
      <c r="AV75" s="3781"/>
      <c r="AW75" s="3782"/>
      <c r="AX75" s="3784">
        <f>SUM(AI75:AW77)</f>
        <v>0</v>
      </c>
      <c r="AY75" s="3785"/>
      <c r="AZ75" s="3786"/>
      <c r="BA75" s="3784">
        <f t="shared" ref="BA75" si="13">AG75+AX75</f>
        <v>0</v>
      </c>
      <c r="BB75" s="3785"/>
      <c r="BC75" s="3788"/>
      <c r="BD75" s="4064"/>
      <c r="BE75" s="4065"/>
      <c r="BF75" s="3364"/>
      <c r="BG75" s="4068"/>
      <c r="BH75" s="4069"/>
      <c r="BI75" s="4069"/>
      <c r="BJ75" s="4069"/>
      <c r="BK75" s="4070"/>
    </row>
    <row r="76" spans="2:63" s="40" customFormat="1" ht="14.1" customHeight="1">
      <c r="B76" s="3409"/>
      <c r="C76" s="3414"/>
      <c r="D76" s="3415"/>
      <c r="E76" s="3416"/>
      <c r="F76" s="3881"/>
      <c r="G76" s="3882"/>
      <c r="H76" s="3882"/>
      <c r="I76" s="3882"/>
      <c r="J76" s="3883"/>
      <c r="K76" s="3429"/>
      <c r="L76" s="3430"/>
      <c r="M76" s="3430"/>
      <c r="N76" s="3430"/>
      <c r="O76" s="3431"/>
      <c r="P76" s="2497"/>
      <c r="Q76" s="3439"/>
      <c r="R76" s="3881"/>
      <c r="S76" s="3882"/>
      <c r="T76" s="3883"/>
      <c r="U76" s="3531"/>
      <c r="V76" s="3532"/>
      <c r="W76" s="3537"/>
      <c r="X76" s="3565"/>
      <c r="Y76" s="3540"/>
      <c r="Z76" s="3542"/>
      <c r="AA76" s="3544"/>
      <c r="AB76" s="3542"/>
      <c r="AC76" s="2497"/>
      <c r="AD76" s="3542"/>
      <c r="AE76" s="4076"/>
      <c r="AF76" s="4074"/>
      <c r="AG76" s="4073"/>
      <c r="AH76" s="4074"/>
      <c r="AI76" s="4099"/>
      <c r="AJ76" s="4100"/>
      <c r="AK76" s="4101"/>
      <c r="AL76" s="3265"/>
      <c r="AM76" s="2335"/>
      <c r="AN76" s="3266"/>
      <c r="AO76" s="3265"/>
      <c r="AP76" s="2335"/>
      <c r="AQ76" s="3266"/>
      <c r="AR76" s="3777"/>
      <c r="AS76" s="3778"/>
      <c r="AT76" s="3779"/>
      <c r="AU76" s="3777"/>
      <c r="AV76" s="3778"/>
      <c r="AW76" s="3779"/>
      <c r="AX76" s="3784"/>
      <c r="AY76" s="3785"/>
      <c r="AZ76" s="3786"/>
      <c r="BA76" s="3784"/>
      <c r="BB76" s="3785"/>
      <c r="BC76" s="3788"/>
      <c r="BD76" s="4066"/>
      <c r="BE76" s="4067"/>
      <c r="BF76" s="3365"/>
      <c r="BG76" s="4056"/>
      <c r="BH76" s="4057"/>
      <c r="BI76" s="4057"/>
      <c r="BJ76" s="4057"/>
      <c r="BK76" s="4058"/>
    </row>
    <row r="77" spans="2:63" s="40" customFormat="1" ht="14.1" customHeight="1">
      <c r="B77" s="3410"/>
      <c r="C77" s="3417"/>
      <c r="D77" s="3418"/>
      <c r="E77" s="3419"/>
      <c r="F77" s="4059"/>
      <c r="G77" s="4060"/>
      <c r="H77" s="4061"/>
      <c r="I77" s="4082"/>
      <c r="J77" s="4083"/>
      <c r="K77" s="3432"/>
      <c r="L77" s="3433"/>
      <c r="M77" s="3433"/>
      <c r="N77" s="3433"/>
      <c r="O77" s="3434"/>
      <c r="P77" s="2500"/>
      <c r="Q77" s="3549"/>
      <c r="R77" s="3931"/>
      <c r="S77" s="3932"/>
      <c r="T77" s="3933"/>
      <c r="U77" s="3553"/>
      <c r="V77" s="3554"/>
      <c r="W77" s="3550"/>
      <c r="X77" s="3551"/>
      <c r="Y77" s="930"/>
      <c r="Z77" s="931" t="s">
        <v>21</v>
      </c>
      <c r="AA77" s="932"/>
      <c r="AB77" s="931" t="s">
        <v>21</v>
      </c>
      <c r="AC77" s="932"/>
      <c r="AD77" s="931" t="s">
        <v>21</v>
      </c>
      <c r="AE77" s="1030"/>
      <c r="AF77" s="1031"/>
      <c r="AG77" s="1032"/>
      <c r="AH77" s="1033"/>
      <c r="AI77" s="4194"/>
      <c r="AJ77" s="4195"/>
      <c r="AK77" s="4196"/>
      <c r="AL77" s="3301"/>
      <c r="AM77" s="3302"/>
      <c r="AN77" s="3303"/>
      <c r="AO77" s="3301"/>
      <c r="AP77" s="3302"/>
      <c r="AQ77" s="3303"/>
      <c r="AR77" s="3789"/>
      <c r="AS77" s="3790"/>
      <c r="AT77" s="3791"/>
      <c r="AU77" s="3789"/>
      <c r="AV77" s="3790"/>
      <c r="AW77" s="3791"/>
      <c r="AX77" s="3784"/>
      <c r="AY77" s="3785"/>
      <c r="AZ77" s="3786"/>
      <c r="BA77" s="3784"/>
      <c r="BB77" s="3785"/>
      <c r="BC77" s="3788"/>
      <c r="BD77" s="4077"/>
      <c r="BE77" s="4078"/>
      <c r="BF77" s="3366"/>
      <c r="BG77" s="4079"/>
      <c r="BH77" s="4080"/>
      <c r="BI77" s="4080"/>
      <c r="BJ77" s="4080"/>
      <c r="BK77" s="4081"/>
    </row>
    <row r="78" spans="2:63" s="40" customFormat="1" ht="14.1" customHeight="1">
      <c r="B78" s="3408">
        <v>17</v>
      </c>
      <c r="C78" s="3411"/>
      <c r="D78" s="3412"/>
      <c r="E78" s="3413"/>
      <c r="F78" s="3878"/>
      <c r="G78" s="3879"/>
      <c r="H78" s="3879"/>
      <c r="I78" s="3879"/>
      <c r="J78" s="3880"/>
      <c r="K78" s="3426"/>
      <c r="L78" s="3427"/>
      <c r="M78" s="3427"/>
      <c r="N78" s="3427"/>
      <c r="O78" s="3428"/>
      <c r="P78" s="2494"/>
      <c r="Q78" s="3438"/>
      <c r="R78" s="3878"/>
      <c r="S78" s="3879"/>
      <c r="T78" s="3880"/>
      <c r="U78" s="3529"/>
      <c r="V78" s="3530"/>
      <c r="W78" s="3535"/>
      <c r="X78" s="3564"/>
      <c r="Y78" s="3539"/>
      <c r="Z78" s="3541" t="s">
        <v>76</v>
      </c>
      <c r="AA78" s="3543"/>
      <c r="AB78" s="3541" t="s">
        <v>76</v>
      </c>
      <c r="AC78" s="2494"/>
      <c r="AD78" s="3541" t="s">
        <v>76</v>
      </c>
      <c r="AE78" s="4075"/>
      <c r="AF78" s="4072"/>
      <c r="AG78" s="4071"/>
      <c r="AH78" s="4072"/>
      <c r="AI78" s="4191"/>
      <c r="AJ78" s="4192"/>
      <c r="AK78" s="4193"/>
      <c r="AL78" s="3776"/>
      <c r="AM78" s="3247"/>
      <c r="AN78" s="2908"/>
      <c r="AO78" s="3246"/>
      <c r="AP78" s="3247"/>
      <c r="AQ78" s="2908"/>
      <c r="AR78" s="3780"/>
      <c r="AS78" s="3781"/>
      <c r="AT78" s="3782"/>
      <c r="AU78" s="3780"/>
      <c r="AV78" s="3781"/>
      <c r="AW78" s="3782"/>
      <c r="AX78" s="3764">
        <f>SUM(AI78:AW80)</f>
        <v>0</v>
      </c>
      <c r="AY78" s="3765"/>
      <c r="AZ78" s="3783"/>
      <c r="BA78" s="3764">
        <f t="shared" ref="BA78" si="14">AG78+AX78</f>
        <v>0</v>
      </c>
      <c r="BB78" s="3765"/>
      <c r="BC78" s="3766"/>
      <c r="BD78" s="4064"/>
      <c r="BE78" s="4065"/>
      <c r="BF78" s="3364"/>
      <c r="BG78" s="4068"/>
      <c r="BH78" s="4069"/>
      <c r="BI78" s="4069"/>
      <c r="BJ78" s="4069"/>
      <c r="BK78" s="4070"/>
    </row>
    <row r="79" spans="2:63" s="40" customFormat="1" ht="14.1" customHeight="1">
      <c r="B79" s="3409"/>
      <c r="C79" s="3414"/>
      <c r="D79" s="3415"/>
      <c r="E79" s="3416"/>
      <c r="F79" s="3881"/>
      <c r="G79" s="3882"/>
      <c r="H79" s="3882"/>
      <c r="I79" s="3882"/>
      <c r="J79" s="3883"/>
      <c r="K79" s="3429"/>
      <c r="L79" s="3430"/>
      <c r="M79" s="3430"/>
      <c r="N79" s="3430"/>
      <c r="O79" s="3431"/>
      <c r="P79" s="2497"/>
      <c r="Q79" s="3439"/>
      <c r="R79" s="3881"/>
      <c r="S79" s="3882"/>
      <c r="T79" s="3883"/>
      <c r="U79" s="3531"/>
      <c r="V79" s="3532"/>
      <c r="W79" s="3537"/>
      <c r="X79" s="3565"/>
      <c r="Y79" s="3540"/>
      <c r="Z79" s="3542"/>
      <c r="AA79" s="3544"/>
      <c r="AB79" s="3542"/>
      <c r="AC79" s="2497"/>
      <c r="AD79" s="3542"/>
      <c r="AE79" s="4076"/>
      <c r="AF79" s="4074"/>
      <c r="AG79" s="4073"/>
      <c r="AH79" s="4074"/>
      <c r="AI79" s="4099"/>
      <c r="AJ79" s="4100"/>
      <c r="AK79" s="4101"/>
      <c r="AL79" s="3265"/>
      <c r="AM79" s="2335"/>
      <c r="AN79" s="3266"/>
      <c r="AO79" s="3265"/>
      <c r="AP79" s="2335"/>
      <c r="AQ79" s="3266"/>
      <c r="AR79" s="3777"/>
      <c r="AS79" s="3778"/>
      <c r="AT79" s="3779"/>
      <c r="AU79" s="3777"/>
      <c r="AV79" s="3778"/>
      <c r="AW79" s="3779"/>
      <c r="AX79" s="3784"/>
      <c r="AY79" s="3785"/>
      <c r="AZ79" s="3786"/>
      <c r="BA79" s="3784"/>
      <c r="BB79" s="3785"/>
      <c r="BC79" s="3788"/>
      <c r="BD79" s="4066"/>
      <c r="BE79" s="4067"/>
      <c r="BF79" s="3365"/>
      <c r="BG79" s="4056"/>
      <c r="BH79" s="4057"/>
      <c r="BI79" s="4057"/>
      <c r="BJ79" s="4057"/>
      <c r="BK79" s="4058"/>
    </row>
    <row r="80" spans="2:63" s="40" customFormat="1" ht="14.1" customHeight="1">
      <c r="B80" s="3410"/>
      <c r="C80" s="3417"/>
      <c r="D80" s="3418"/>
      <c r="E80" s="3419"/>
      <c r="F80" s="4059"/>
      <c r="G80" s="4060"/>
      <c r="H80" s="4061"/>
      <c r="I80" s="4082"/>
      <c r="J80" s="4083"/>
      <c r="K80" s="3432"/>
      <c r="L80" s="3433"/>
      <c r="M80" s="3433"/>
      <c r="N80" s="3433"/>
      <c r="O80" s="3434"/>
      <c r="P80" s="2500"/>
      <c r="Q80" s="3549"/>
      <c r="R80" s="3931"/>
      <c r="S80" s="3932"/>
      <c r="T80" s="3933"/>
      <c r="U80" s="3553"/>
      <c r="V80" s="3554"/>
      <c r="W80" s="3550"/>
      <c r="X80" s="3551"/>
      <c r="Y80" s="930"/>
      <c r="Z80" s="931" t="s">
        <v>21</v>
      </c>
      <c r="AA80" s="932"/>
      <c r="AB80" s="931" t="s">
        <v>21</v>
      </c>
      <c r="AC80" s="932"/>
      <c r="AD80" s="931" t="s">
        <v>21</v>
      </c>
      <c r="AE80" s="1030"/>
      <c r="AF80" s="1031"/>
      <c r="AG80" s="1032"/>
      <c r="AH80" s="1033"/>
      <c r="AI80" s="4194"/>
      <c r="AJ80" s="4195"/>
      <c r="AK80" s="4196"/>
      <c r="AL80" s="3301"/>
      <c r="AM80" s="3302"/>
      <c r="AN80" s="3303"/>
      <c r="AO80" s="3301"/>
      <c r="AP80" s="3302"/>
      <c r="AQ80" s="3303"/>
      <c r="AR80" s="3789"/>
      <c r="AS80" s="3790"/>
      <c r="AT80" s="3791"/>
      <c r="AU80" s="3789"/>
      <c r="AV80" s="3790"/>
      <c r="AW80" s="3791"/>
      <c r="AX80" s="3767"/>
      <c r="AY80" s="3768"/>
      <c r="AZ80" s="3787"/>
      <c r="BA80" s="3767"/>
      <c r="BB80" s="3768"/>
      <c r="BC80" s="3769"/>
      <c r="BD80" s="4077"/>
      <c r="BE80" s="4078"/>
      <c r="BF80" s="3366"/>
      <c r="BG80" s="4079"/>
      <c r="BH80" s="4080"/>
      <c r="BI80" s="4080"/>
      <c r="BJ80" s="4080"/>
      <c r="BK80" s="4081"/>
    </row>
    <row r="81" spans="2:72" s="40" customFormat="1" ht="14.1" customHeight="1">
      <c r="B81" s="3408">
        <v>18</v>
      </c>
      <c r="C81" s="3411"/>
      <c r="D81" s="3412"/>
      <c r="E81" s="3413"/>
      <c r="F81" s="3878"/>
      <c r="G81" s="3879"/>
      <c r="H81" s="3879"/>
      <c r="I81" s="3879"/>
      <c r="J81" s="3880"/>
      <c r="K81" s="906"/>
      <c r="L81" s="907"/>
      <c r="M81" s="907"/>
      <c r="N81" s="907"/>
      <c r="O81" s="908"/>
      <c r="P81" s="894"/>
      <c r="Q81" s="909"/>
      <c r="R81" s="903"/>
      <c r="S81" s="904"/>
      <c r="T81" s="905"/>
      <c r="U81" s="910"/>
      <c r="V81" s="911"/>
      <c r="W81" s="912"/>
      <c r="X81" s="893"/>
      <c r="Y81" s="913"/>
      <c r="Z81" s="914" t="s">
        <v>76</v>
      </c>
      <c r="AA81" s="915"/>
      <c r="AB81" s="914" t="s">
        <v>76</v>
      </c>
      <c r="AC81" s="894"/>
      <c r="AD81" s="914" t="s">
        <v>76</v>
      </c>
      <c r="AE81" s="4216"/>
      <c r="AF81" s="4217"/>
      <c r="AG81" s="4220"/>
      <c r="AH81" s="4217"/>
      <c r="AI81" s="1052"/>
      <c r="AJ81" s="1053"/>
      <c r="AK81" s="1054"/>
      <c r="AL81" s="3776"/>
      <c r="AM81" s="3247"/>
      <c r="AN81" s="2908"/>
      <c r="AO81" s="3246"/>
      <c r="AP81" s="3247"/>
      <c r="AQ81" s="2908"/>
      <c r="AR81" s="982"/>
      <c r="AS81" s="983"/>
      <c r="AT81" s="984"/>
      <c r="AU81" s="982"/>
      <c r="AV81" s="983"/>
      <c r="AW81" s="984"/>
      <c r="AX81" s="3784">
        <f>SUM(AI81:AW83)</f>
        <v>0</v>
      </c>
      <c r="AY81" s="3785"/>
      <c r="AZ81" s="3786"/>
      <c r="BA81" s="3784">
        <f t="shared" ref="BA81" si="15">AG81+AX81</f>
        <v>0</v>
      </c>
      <c r="BB81" s="3785"/>
      <c r="BC81" s="3788"/>
      <c r="BD81" s="1023"/>
      <c r="BE81" s="1024"/>
      <c r="BF81" s="3364"/>
      <c r="BG81" s="1037"/>
      <c r="BH81" s="1038"/>
      <c r="BI81" s="1038"/>
      <c r="BJ81" s="1038"/>
      <c r="BK81" s="1039"/>
    </row>
    <row r="82" spans="2:72" s="40" customFormat="1" ht="14.1" customHeight="1">
      <c r="B82" s="3409"/>
      <c r="C82" s="3414"/>
      <c r="D82" s="3415"/>
      <c r="E82" s="3416"/>
      <c r="F82" s="3881"/>
      <c r="G82" s="3882"/>
      <c r="H82" s="3882"/>
      <c r="I82" s="3882"/>
      <c r="J82" s="3883"/>
      <c r="K82" s="919"/>
      <c r="L82" s="457"/>
      <c r="M82" s="457"/>
      <c r="N82" s="457"/>
      <c r="O82" s="920"/>
      <c r="P82" s="896"/>
      <c r="Q82" s="921"/>
      <c r="R82" s="916"/>
      <c r="S82" s="917"/>
      <c r="T82" s="918"/>
      <c r="U82" s="922"/>
      <c r="V82" s="923"/>
      <c r="W82" s="924"/>
      <c r="X82" s="937"/>
      <c r="Y82" s="925"/>
      <c r="Z82" s="926"/>
      <c r="AA82" s="927"/>
      <c r="AB82" s="926"/>
      <c r="AC82" s="896"/>
      <c r="AD82" s="926"/>
      <c r="AE82" s="4218"/>
      <c r="AF82" s="4219"/>
      <c r="AG82" s="4221"/>
      <c r="AH82" s="4219"/>
      <c r="AI82" s="1034"/>
      <c r="AJ82" s="1035"/>
      <c r="AK82" s="1036"/>
      <c r="AL82" s="3265"/>
      <c r="AM82" s="2335"/>
      <c r="AN82" s="3266"/>
      <c r="AO82" s="3265"/>
      <c r="AP82" s="2335"/>
      <c r="AQ82" s="3266"/>
      <c r="AR82" s="985"/>
      <c r="AS82" s="986"/>
      <c r="AT82" s="987"/>
      <c r="AU82" s="985"/>
      <c r="AV82" s="986"/>
      <c r="AW82" s="987"/>
      <c r="AX82" s="3784"/>
      <c r="AY82" s="3785"/>
      <c r="AZ82" s="3786"/>
      <c r="BA82" s="3784"/>
      <c r="BB82" s="3785"/>
      <c r="BC82" s="3788"/>
      <c r="BD82" s="1025"/>
      <c r="BE82" s="1026"/>
      <c r="BF82" s="3365"/>
      <c r="BG82" s="1027"/>
      <c r="BH82" s="1028"/>
      <c r="BI82" s="1028"/>
      <c r="BJ82" s="1028"/>
      <c r="BK82" s="1029"/>
    </row>
    <row r="83" spans="2:72" s="40" customFormat="1" ht="14.1" customHeight="1" thickBot="1">
      <c r="B83" s="3566"/>
      <c r="C83" s="4084"/>
      <c r="D83" s="4085"/>
      <c r="E83" s="4086"/>
      <c r="F83" s="4091"/>
      <c r="G83" s="4092"/>
      <c r="H83" s="4093"/>
      <c r="I83" s="4094"/>
      <c r="J83" s="4095"/>
      <c r="K83" s="941"/>
      <c r="L83" s="942"/>
      <c r="M83" s="942"/>
      <c r="N83" s="942"/>
      <c r="O83" s="943"/>
      <c r="P83" s="990"/>
      <c r="Q83" s="944"/>
      <c r="R83" s="991"/>
      <c r="S83" s="992"/>
      <c r="T83" s="993"/>
      <c r="U83" s="945"/>
      <c r="V83" s="946"/>
      <c r="W83" s="947"/>
      <c r="X83" s="948"/>
      <c r="Y83" s="949"/>
      <c r="Z83" s="950" t="s">
        <v>21</v>
      </c>
      <c r="AA83" s="569"/>
      <c r="AB83" s="950" t="s">
        <v>21</v>
      </c>
      <c r="AC83" s="569"/>
      <c r="AD83" s="950" t="s">
        <v>21</v>
      </c>
      <c r="AE83" s="1040"/>
      <c r="AF83" s="1041"/>
      <c r="AG83" s="1042"/>
      <c r="AH83" s="1043"/>
      <c r="AI83" s="1055"/>
      <c r="AJ83" s="1056"/>
      <c r="AK83" s="1057"/>
      <c r="AL83" s="3620"/>
      <c r="AM83" s="3621"/>
      <c r="AN83" s="3622"/>
      <c r="AO83" s="3620"/>
      <c r="AP83" s="3621"/>
      <c r="AQ83" s="3622"/>
      <c r="AR83" s="994"/>
      <c r="AS83" s="995"/>
      <c r="AT83" s="996"/>
      <c r="AU83" s="994"/>
      <c r="AV83" s="995"/>
      <c r="AW83" s="996"/>
      <c r="AX83" s="3792"/>
      <c r="AY83" s="3793"/>
      <c r="AZ83" s="3794"/>
      <c r="BA83" s="3792"/>
      <c r="BB83" s="3793"/>
      <c r="BC83" s="3795"/>
      <c r="BD83" s="1044"/>
      <c r="BE83" s="1045"/>
      <c r="BF83" s="4215"/>
      <c r="BG83" s="1046"/>
      <c r="BH83" s="1047"/>
      <c r="BI83" s="1047"/>
      <c r="BJ83" s="1047"/>
      <c r="BK83" s="1048"/>
    </row>
    <row r="84" spans="2:72" s="40" customFormat="1" ht="6.95" customHeight="1">
      <c r="B84" s="575"/>
      <c r="C84" s="575"/>
      <c r="D84" s="575"/>
      <c r="E84" s="575"/>
      <c r="F84" s="575"/>
      <c r="G84" s="575"/>
      <c r="H84" s="575"/>
      <c r="I84" s="575"/>
      <c r="J84" s="575"/>
      <c r="K84" s="575"/>
      <c r="L84" s="575"/>
      <c r="M84" s="575"/>
      <c r="N84" s="575"/>
      <c r="O84" s="575"/>
      <c r="P84" s="575"/>
      <c r="Q84" s="575"/>
      <c r="R84" s="575"/>
      <c r="S84" s="575"/>
      <c r="T84" s="575"/>
      <c r="U84" s="575"/>
      <c r="V84" s="575"/>
      <c r="W84" s="575"/>
      <c r="X84" s="575"/>
      <c r="Y84" s="575"/>
      <c r="Z84" s="57"/>
      <c r="AA84" s="575"/>
      <c r="AB84" s="575"/>
      <c r="AC84" s="575"/>
      <c r="AD84" s="575"/>
      <c r="AE84" s="1004"/>
      <c r="AF84" s="57"/>
      <c r="AG84" s="57"/>
      <c r="AH84" s="57"/>
      <c r="AI84" s="57"/>
      <c r="AJ84" s="575"/>
      <c r="AK84" s="575"/>
      <c r="AL84" s="575"/>
      <c r="AM84" s="575"/>
      <c r="AN84" s="575"/>
      <c r="AO84" s="575"/>
      <c r="AP84" s="575"/>
      <c r="AQ84" s="575"/>
      <c r="AR84" s="575"/>
      <c r="AS84" s="575"/>
      <c r="AT84" s="575"/>
      <c r="AU84" s="575"/>
      <c r="AV84" s="575"/>
      <c r="AW84" s="575"/>
      <c r="AX84" s="575"/>
      <c r="AY84" s="575"/>
      <c r="AZ84" s="575"/>
      <c r="BA84" s="575"/>
      <c r="BB84" s="575"/>
      <c r="BC84" s="575"/>
      <c r="BD84" s="575"/>
      <c r="BE84" s="456"/>
      <c r="BF84" s="456"/>
      <c r="BG84" s="57"/>
      <c r="BH84" s="57"/>
      <c r="BI84" s="57"/>
      <c r="BJ84" s="57"/>
      <c r="BK84" s="57"/>
      <c r="BL84" s="57"/>
    </row>
    <row r="85" spans="2:72" s="40" customFormat="1" ht="12" customHeight="1">
      <c r="B85" s="40" t="s">
        <v>1205</v>
      </c>
      <c r="F85" s="361"/>
      <c r="G85" s="972" t="s">
        <v>1206</v>
      </c>
      <c r="H85" s="135" t="s">
        <v>1207</v>
      </c>
      <c r="I85" s="135"/>
      <c r="J85" s="135"/>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5"/>
      <c r="AN85" s="135"/>
      <c r="AO85" s="135"/>
      <c r="AP85" s="135"/>
      <c r="AQ85" s="135"/>
      <c r="AR85" s="135"/>
      <c r="AS85" s="135"/>
      <c r="AT85" s="135"/>
      <c r="AU85" s="135"/>
      <c r="AV85" s="135"/>
      <c r="AW85" s="135"/>
      <c r="AX85" s="135"/>
      <c r="AY85" s="135"/>
      <c r="AZ85" s="135"/>
      <c r="BA85" s="135"/>
      <c r="BB85" s="135"/>
      <c r="BC85" s="135"/>
      <c r="BD85" s="194"/>
      <c r="BE85" s="194"/>
      <c r="BF85" s="194"/>
      <c r="BG85" s="194"/>
      <c r="BH85" s="194"/>
      <c r="BI85" s="194"/>
      <c r="BJ85" s="194"/>
      <c r="BK85" s="194"/>
      <c r="BL85" s="194"/>
    </row>
    <row r="86" spans="2:72" s="40" customFormat="1" ht="12" customHeight="1">
      <c r="G86" s="972" t="s">
        <v>1238</v>
      </c>
      <c r="H86" s="135" t="s">
        <v>1367</v>
      </c>
      <c r="I86" s="135"/>
      <c r="J86" s="135"/>
      <c r="K86" s="135"/>
      <c r="L86" s="135"/>
      <c r="M86" s="135"/>
      <c r="N86" s="135"/>
      <c r="O86" s="135"/>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row>
    <row r="87" spans="2:72" s="40" customFormat="1" ht="12" customHeight="1">
      <c r="G87" s="972" t="s">
        <v>1252</v>
      </c>
      <c r="H87" s="2016" t="s">
        <v>1264</v>
      </c>
      <c r="I87" s="2016"/>
      <c r="J87" s="2016"/>
      <c r="K87" s="2016"/>
      <c r="L87" s="2016"/>
      <c r="M87" s="2016"/>
      <c r="N87" s="2016"/>
      <c r="O87" s="2016"/>
      <c r="P87" s="2016"/>
      <c r="Q87" s="2016"/>
      <c r="R87" s="2016"/>
      <c r="S87" s="2016"/>
      <c r="T87" s="2016"/>
      <c r="U87" s="2016"/>
      <c r="V87" s="2016"/>
      <c r="W87" s="2016"/>
      <c r="X87" s="2016"/>
      <c r="Y87" s="2016"/>
      <c r="Z87" s="2016"/>
      <c r="AA87" s="2016"/>
      <c r="AB87" s="2016"/>
      <c r="AC87" s="2016"/>
      <c r="AD87" s="2016"/>
      <c r="AE87" s="2016"/>
      <c r="AF87" s="2016"/>
      <c r="AG87" s="2016"/>
      <c r="AH87" s="2016"/>
      <c r="AI87" s="2016"/>
      <c r="AJ87" s="2016"/>
      <c r="AK87" s="2016"/>
      <c r="AL87" s="2016"/>
      <c r="AM87" s="2016"/>
      <c r="AN87" s="2016"/>
      <c r="AO87" s="2016"/>
      <c r="AP87" s="2016"/>
      <c r="AQ87" s="2016"/>
      <c r="AR87" s="2016"/>
      <c r="AS87" s="2016"/>
      <c r="AT87" s="2016"/>
      <c r="AU87" s="2016"/>
      <c r="AV87" s="2016"/>
      <c r="AW87" s="2016"/>
      <c r="AX87" s="2016"/>
      <c r="AY87" s="2016"/>
      <c r="AZ87" s="2016"/>
      <c r="BA87" s="2016"/>
      <c r="BB87" s="2016"/>
      <c r="BC87" s="2016"/>
      <c r="BD87" s="2016"/>
      <c r="BE87" s="2016"/>
      <c r="BF87" s="2016"/>
      <c r="BG87" s="2016"/>
      <c r="BH87" s="2016"/>
      <c r="BI87" s="2016"/>
      <c r="BJ87" s="2016"/>
      <c r="BK87" s="2016"/>
      <c r="BL87" s="42"/>
    </row>
    <row r="88" spans="2:72" s="40" customFormat="1" ht="12" customHeight="1">
      <c r="G88" s="972"/>
      <c r="H88" s="2016"/>
      <c r="I88" s="2016"/>
      <c r="J88" s="2016"/>
      <c r="K88" s="2016"/>
      <c r="L88" s="2016"/>
      <c r="M88" s="2016"/>
      <c r="N88" s="2016"/>
      <c r="O88" s="2016"/>
      <c r="P88" s="2016"/>
      <c r="Q88" s="2016"/>
      <c r="R88" s="2016"/>
      <c r="S88" s="2016"/>
      <c r="T88" s="2016"/>
      <c r="U88" s="2016"/>
      <c r="V88" s="2016"/>
      <c r="W88" s="2016"/>
      <c r="X88" s="2016"/>
      <c r="Y88" s="2016"/>
      <c r="Z88" s="2016"/>
      <c r="AA88" s="2016"/>
      <c r="AB88" s="2016"/>
      <c r="AC88" s="2016"/>
      <c r="AD88" s="2016"/>
      <c r="AE88" s="2016"/>
      <c r="AF88" s="2016"/>
      <c r="AG88" s="2016"/>
      <c r="AH88" s="2016"/>
      <c r="AI88" s="2016"/>
      <c r="AJ88" s="2016"/>
      <c r="AK88" s="2016"/>
      <c r="AL88" s="2016"/>
      <c r="AM88" s="2016"/>
      <c r="AN88" s="2016"/>
      <c r="AO88" s="2016"/>
      <c r="AP88" s="2016"/>
      <c r="AQ88" s="2016"/>
      <c r="AR88" s="2016"/>
      <c r="AS88" s="2016"/>
      <c r="AT88" s="2016"/>
      <c r="AU88" s="2016"/>
      <c r="AV88" s="2016"/>
      <c r="AW88" s="2016"/>
      <c r="AX88" s="2016"/>
      <c r="AY88" s="2016"/>
      <c r="AZ88" s="2016"/>
      <c r="BA88" s="2016"/>
      <c r="BB88" s="2016"/>
      <c r="BC88" s="2016"/>
      <c r="BD88" s="2016"/>
      <c r="BE88" s="2016"/>
      <c r="BF88" s="2016"/>
      <c r="BG88" s="2016"/>
      <c r="BH88" s="2016"/>
      <c r="BI88" s="2016"/>
      <c r="BJ88" s="2016"/>
      <c r="BK88" s="2016"/>
      <c r="BL88" s="42"/>
    </row>
    <row r="89" spans="2:72" s="40" customFormat="1" ht="12" customHeight="1">
      <c r="G89" s="972" t="s">
        <v>1253</v>
      </c>
      <c r="H89" s="2016" t="s">
        <v>1254</v>
      </c>
      <c r="I89" s="2016"/>
      <c r="J89" s="2016"/>
      <c r="K89" s="2016"/>
      <c r="L89" s="2016"/>
      <c r="M89" s="2016"/>
      <c r="N89" s="2016"/>
      <c r="O89" s="2016"/>
      <c r="P89" s="2016"/>
      <c r="Q89" s="2016"/>
      <c r="R89" s="2016"/>
      <c r="S89" s="2016"/>
      <c r="T89" s="2016"/>
      <c r="U89" s="2016"/>
      <c r="V89" s="2016"/>
      <c r="W89" s="2016"/>
      <c r="X89" s="2016"/>
      <c r="Y89" s="2016"/>
      <c r="Z89" s="2016"/>
      <c r="AA89" s="2016"/>
      <c r="AB89" s="2016"/>
      <c r="AC89" s="2016"/>
      <c r="AD89" s="2016"/>
      <c r="AE89" s="2016"/>
      <c r="AF89" s="2016"/>
      <c r="AG89" s="2016"/>
      <c r="AH89" s="2016"/>
      <c r="AI89" s="2016"/>
      <c r="AJ89" s="2016"/>
      <c r="AK89" s="2016"/>
      <c r="AL89" s="2016"/>
      <c r="AM89" s="2016"/>
      <c r="AN89" s="2016"/>
      <c r="AO89" s="2016"/>
      <c r="AP89" s="2016"/>
      <c r="AQ89" s="2016"/>
      <c r="AR89" s="2016"/>
      <c r="AS89" s="2016"/>
      <c r="AT89" s="2016"/>
      <c r="AU89" s="2016"/>
      <c r="AV89" s="2016"/>
      <c r="AW89" s="2016"/>
      <c r="AX89" s="2016"/>
      <c r="AY89" s="2016"/>
      <c r="AZ89" s="2016"/>
      <c r="BA89" s="2016"/>
      <c r="BB89" s="2016"/>
      <c r="BC89" s="2016"/>
      <c r="BD89" s="2016"/>
      <c r="BE89" s="2016"/>
      <c r="BF89" s="2016"/>
      <c r="BG89" s="2016"/>
      <c r="BH89" s="2016"/>
      <c r="BI89" s="2016"/>
      <c r="BJ89" s="2016"/>
      <c r="BK89" s="2016"/>
      <c r="BL89" s="2016"/>
    </row>
    <row r="90" spans="2:72" s="40" customFormat="1" ht="12" customHeight="1">
      <c r="B90" s="575"/>
      <c r="C90" s="575"/>
      <c r="D90" s="575"/>
      <c r="E90" s="575"/>
      <c r="F90" s="575"/>
      <c r="G90" s="972" t="s">
        <v>1255</v>
      </c>
      <c r="H90" s="3632" t="s">
        <v>1423</v>
      </c>
      <c r="I90" s="3632"/>
      <c r="J90" s="3632"/>
      <c r="K90" s="3632"/>
      <c r="L90" s="3632"/>
      <c r="M90" s="3632"/>
      <c r="N90" s="3632"/>
      <c r="O90" s="3632"/>
      <c r="P90" s="3632"/>
      <c r="Q90" s="3632"/>
      <c r="R90" s="3632"/>
      <c r="S90" s="3632"/>
      <c r="T90" s="3632"/>
      <c r="U90" s="3632"/>
      <c r="V90" s="3632"/>
      <c r="W90" s="3632"/>
      <c r="X90" s="3632"/>
      <c r="Y90" s="3632"/>
      <c r="Z90" s="3632"/>
      <c r="AA90" s="3632"/>
      <c r="AB90" s="3632"/>
      <c r="AC90" s="3632"/>
      <c r="AD90" s="3632"/>
      <c r="AE90" s="3632"/>
      <c r="AF90" s="3632"/>
      <c r="AG90" s="3632"/>
      <c r="AH90" s="3632"/>
      <c r="AI90" s="3632"/>
      <c r="AJ90" s="3632"/>
      <c r="AK90" s="3632"/>
      <c r="AL90" s="3632"/>
      <c r="AM90" s="3632"/>
      <c r="AN90" s="3632"/>
      <c r="AO90" s="3632"/>
      <c r="AP90" s="3632"/>
      <c r="AQ90" s="3632"/>
      <c r="AR90" s="3632"/>
      <c r="AS90" s="3632"/>
      <c r="AT90" s="3632"/>
      <c r="AU90" s="3632"/>
      <c r="AV90" s="3632"/>
      <c r="AW90" s="3632"/>
      <c r="AX90" s="3632"/>
      <c r="AY90" s="3632"/>
      <c r="AZ90" s="3632"/>
      <c r="BA90" s="3632"/>
      <c r="BB90" s="3632"/>
      <c r="BC90" s="3632"/>
      <c r="BD90" s="3632"/>
      <c r="BE90" s="3632"/>
      <c r="BF90" s="3632"/>
      <c r="BG90" s="3632"/>
      <c r="BH90" s="3632"/>
      <c r="BI90" s="3632"/>
      <c r="BJ90" s="3632"/>
      <c r="BK90" s="3632"/>
      <c r="BL90" s="3632"/>
      <c r="BM90" s="3632"/>
      <c r="BN90" s="3632"/>
      <c r="BO90" s="3632"/>
      <c r="BP90" s="3632"/>
      <c r="BQ90" s="3632"/>
      <c r="BR90" s="3632"/>
      <c r="BS90" s="3632"/>
      <c r="BT90" s="3632"/>
    </row>
    <row r="91" spans="2:72" ht="14.1" customHeight="1">
      <c r="B91" s="1872" t="s">
        <v>1374</v>
      </c>
      <c r="C91" s="1872"/>
      <c r="D91" s="1872"/>
      <c r="E91" s="1872"/>
      <c r="F91" s="1872"/>
      <c r="G91" s="1872"/>
      <c r="H91" s="1872"/>
      <c r="I91" s="1872"/>
      <c r="J91" s="1872"/>
      <c r="K91" s="1872"/>
      <c r="L91" s="1872"/>
      <c r="M91" s="1872"/>
      <c r="N91" s="1872"/>
      <c r="O91" s="1872"/>
      <c r="P91" s="1872"/>
      <c r="Q91" s="1872"/>
      <c r="R91" s="1872"/>
      <c r="S91" s="1872"/>
      <c r="T91" s="1872"/>
      <c r="U91" s="1872"/>
      <c r="V91" s="1872"/>
      <c r="W91" s="1872"/>
      <c r="X91" s="1872"/>
      <c r="Y91" s="1872"/>
      <c r="Z91" s="1872"/>
      <c r="AA91" s="1872"/>
      <c r="AB91" s="1872"/>
      <c r="AC91" s="1872"/>
      <c r="AD91" s="1872"/>
      <c r="AE91" s="1872"/>
      <c r="AF91" s="1872"/>
      <c r="AG91" s="1872"/>
      <c r="AH91" s="1872"/>
      <c r="AI91" s="1872"/>
      <c r="AJ91" s="1872"/>
      <c r="AK91" s="1872"/>
      <c r="AL91" s="1872"/>
      <c r="AM91" s="1872"/>
      <c r="AN91" s="1872"/>
      <c r="AO91" s="1872"/>
      <c r="AP91" s="1872"/>
      <c r="AQ91" s="1872"/>
      <c r="AR91" s="1872"/>
      <c r="AS91" s="1872"/>
      <c r="AT91" s="1872"/>
      <c r="AU91" s="1872"/>
      <c r="AV91" s="1872"/>
      <c r="AW91" s="1872"/>
      <c r="AX91" s="1872"/>
      <c r="AY91" s="1872"/>
      <c r="AZ91" s="1872"/>
      <c r="BA91" s="1872"/>
      <c r="BB91" s="1872"/>
      <c r="BC91" s="1872"/>
      <c r="BD91" s="1872"/>
      <c r="BE91" s="1872"/>
      <c r="BF91" s="1872"/>
      <c r="BG91" s="1872"/>
      <c r="BH91" s="1872"/>
      <c r="BI91" s="1872"/>
      <c r="BJ91" s="1872"/>
      <c r="BK91" s="1872"/>
      <c r="BL91" s="1872"/>
    </row>
    <row r="92" spans="2:72" ht="5.0999999999999996" customHeight="1"/>
    <row r="93" spans="2:72" ht="14.1" customHeight="1" thickBot="1">
      <c r="B93" s="142" t="s">
        <v>1428</v>
      </c>
      <c r="C93" s="142"/>
      <c r="D93" s="142"/>
      <c r="E93" s="142"/>
      <c r="F93" s="142"/>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X93" s="3201" t="s">
        <v>557</v>
      </c>
      <c r="AY93" s="3201"/>
      <c r="AZ93" s="3201"/>
      <c r="BA93" s="3201"/>
      <c r="BB93" s="3201"/>
      <c r="BC93" s="3201"/>
      <c r="BD93" s="3201"/>
      <c r="BE93" s="3202"/>
      <c r="BF93" s="3202"/>
      <c r="BG93" s="3203" t="s">
        <v>542</v>
      </c>
      <c r="BH93" s="3203"/>
      <c r="BI93" s="3203"/>
      <c r="BJ93" s="3203"/>
      <c r="BK93" s="3203"/>
      <c r="BL93" s="4135"/>
      <c r="BM93" s="1051"/>
      <c r="BN93" s="1051"/>
    </row>
    <row r="94" spans="2:72" s="40" customFormat="1" ht="12.95" customHeight="1">
      <c r="B94" s="3212" t="s">
        <v>1142</v>
      </c>
      <c r="C94" s="3177" t="s">
        <v>1376</v>
      </c>
      <c r="D94" s="3178"/>
      <c r="E94" s="3179"/>
      <c r="F94" s="3224" t="s">
        <v>34</v>
      </c>
      <c r="G94" s="3225"/>
      <c r="H94" s="3225"/>
      <c r="I94" s="3225"/>
      <c r="J94" s="3226"/>
      <c r="K94" s="3224" t="s">
        <v>1143</v>
      </c>
      <c r="L94" s="3225"/>
      <c r="M94" s="3225"/>
      <c r="N94" s="3225"/>
      <c r="O94" s="3226"/>
      <c r="P94" s="4197" t="s">
        <v>1221</v>
      </c>
      <c r="Q94" s="3174" t="s">
        <v>1222</v>
      </c>
      <c r="R94" s="3177" t="s">
        <v>1223</v>
      </c>
      <c r="S94" s="3259"/>
      <c r="T94" s="4203"/>
      <c r="U94" s="3331" t="s">
        <v>1148</v>
      </c>
      <c r="V94" s="3332"/>
      <c r="W94" s="3224" t="s">
        <v>1224</v>
      </c>
      <c r="X94" s="3225"/>
      <c r="Y94" s="3225"/>
      <c r="Z94" s="3225"/>
      <c r="AA94" s="3225"/>
      <c r="AB94" s="3225"/>
      <c r="AC94" s="3225"/>
      <c r="AD94" s="3249"/>
      <c r="AE94" s="3248" t="s">
        <v>1265</v>
      </c>
      <c r="AF94" s="3225"/>
      <c r="AG94" s="3225"/>
      <c r="AH94" s="3225"/>
      <c r="AI94" s="3225"/>
      <c r="AJ94" s="3225"/>
      <c r="AK94" s="3225"/>
      <c r="AL94" s="3225"/>
      <c r="AM94" s="3225"/>
      <c r="AN94" s="3225"/>
      <c r="AO94" s="3225"/>
      <c r="AP94" s="3225"/>
      <c r="AQ94" s="3225"/>
      <c r="AR94" s="3225"/>
      <c r="AS94" s="3225"/>
      <c r="AT94" s="3225"/>
      <c r="AU94" s="3225"/>
      <c r="AV94" s="3225"/>
      <c r="AW94" s="3225"/>
      <c r="AX94" s="3225"/>
      <c r="AY94" s="3225"/>
      <c r="AZ94" s="3225"/>
      <c r="BA94" s="3225"/>
      <c r="BB94" s="3225"/>
      <c r="BC94" s="3249"/>
      <c r="BD94" s="3252" t="s">
        <v>1151</v>
      </c>
      <c r="BE94" s="3254"/>
      <c r="BF94" s="3256" t="s">
        <v>1152</v>
      </c>
      <c r="BG94" s="3177" t="s">
        <v>1153</v>
      </c>
      <c r="BH94" s="3259"/>
      <c r="BI94" s="3259"/>
      <c r="BJ94" s="3259"/>
      <c r="BK94" s="3260"/>
      <c r="BL94" s="485"/>
    </row>
    <row r="95" spans="2:72" s="40" customFormat="1" ht="12.95" customHeight="1">
      <c r="B95" s="3213"/>
      <c r="C95" s="3180"/>
      <c r="D95" s="3181"/>
      <c r="E95" s="3182"/>
      <c r="F95" s="2497"/>
      <c r="G95" s="2498"/>
      <c r="H95" s="2498"/>
      <c r="I95" s="2498"/>
      <c r="J95" s="2499"/>
      <c r="K95" s="2497"/>
      <c r="L95" s="2498"/>
      <c r="M95" s="2498"/>
      <c r="N95" s="2498"/>
      <c r="O95" s="2499"/>
      <c r="P95" s="4198"/>
      <c r="Q95" s="3175"/>
      <c r="R95" s="1851"/>
      <c r="S95" s="1852"/>
      <c r="T95" s="1864"/>
      <c r="U95" s="3333"/>
      <c r="V95" s="3334"/>
      <c r="W95" s="2500"/>
      <c r="X95" s="2501"/>
      <c r="Y95" s="2501"/>
      <c r="Z95" s="2501"/>
      <c r="AA95" s="2501"/>
      <c r="AB95" s="2501"/>
      <c r="AC95" s="2501"/>
      <c r="AD95" s="3251"/>
      <c r="AE95" s="3250"/>
      <c r="AF95" s="2501"/>
      <c r="AG95" s="2501"/>
      <c r="AH95" s="2501"/>
      <c r="AI95" s="2501"/>
      <c r="AJ95" s="2501"/>
      <c r="AK95" s="2501"/>
      <c r="AL95" s="2501"/>
      <c r="AM95" s="2501"/>
      <c r="AN95" s="2501"/>
      <c r="AO95" s="2501"/>
      <c r="AP95" s="2501"/>
      <c r="AQ95" s="2501"/>
      <c r="AR95" s="2501"/>
      <c r="AS95" s="2501"/>
      <c r="AT95" s="2501"/>
      <c r="AU95" s="2501"/>
      <c r="AV95" s="2501"/>
      <c r="AW95" s="2501"/>
      <c r="AX95" s="2501"/>
      <c r="AY95" s="2501"/>
      <c r="AZ95" s="2501"/>
      <c r="BA95" s="2501"/>
      <c r="BB95" s="2501"/>
      <c r="BC95" s="3251"/>
      <c r="BD95" s="3255"/>
      <c r="BE95" s="3033"/>
      <c r="BF95" s="3257"/>
      <c r="BG95" s="1865"/>
      <c r="BH95" s="1866"/>
      <c r="BI95" s="1866"/>
      <c r="BJ95" s="1866"/>
      <c r="BK95" s="3261"/>
    </row>
    <row r="96" spans="2:72" s="40" customFormat="1" ht="15" customHeight="1">
      <c r="B96" s="3213"/>
      <c r="C96" s="3180"/>
      <c r="D96" s="3181"/>
      <c r="E96" s="3182"/>
      <c r="F96" s="2497"/>
      <c r="G96" s="2498"/>
      <c r="H96" s="2498"/>
      <c r="I96" s="2498"/>
      <c r="J96" s="2499"/>
      <c r="K96" s="2497"/>
      <c r="L96" s="2498"/>
      <c r="M96" s="2498"/>
      <c r="N96" s="2498"/>
      <c r="O96" s="2499"/>
      <c r="P96" s="4198"/>
      <c r="Q96" s="3175"/>
      <c r="R96" s="1851"/>
      <c r="S96" s="1852"/>
      <c r="T96" s="1864"/>
      <c r="U96" s="3333"/>
      <c r="V96" s="3334"/>
      <c r="W96" s="3344" t="s">
        <v>1154</v>
      </c>
      <c r="X96" s="3345"/>
      <c r="Y96" s="3345"/>
      <c r="Z96" s="3346"/>
      <c r="AA96" s="3347" t="s">
        <v>1155</v>
      </c>
      <c r="AB96" s="3348"/>
      <c r="AC96" s="3198" t="s">
        <v>1225</v>
      </c>
      <c r="AD96" s="3199"/>
      <c r="AE96" s="3356" t="s">
        <v>1157</v>
      </c>
      <c r="AF96" s="2952"/>
      <c r="AG96" s="2952"/>
      <c r="AH96" s="2952"/>
      <c r="AI96" s="2951" t="s">
        <v>1158</v>
      </c>
      <c r="AJ96" s="2952"/>
      <c r="AK96" s="2952"/>
      <c r="AL96" s="2952"/>
      <c r="AM96" s="2952"/>
      <c r="AN96" s="2952"/>
      <c r="AO96" s="2952"/>
      <c r="AP96" s="2952"/>
      <c r="AQ96" s="2952"/>
      <c r="AR96" s="2952"/>
      <c r="AS96" s="2952"/>
      <c r="AT96" s="2952"/>
      <c r="AU96" s="2952"/>
      <c r="AV96" s="2952"/>
      <c r="AW96" s="2952"/>
      <c r="AX96" s="2952"/>
      <c r="AY96" s="2952"/>
      <c r="AZ96" s="2952"/>
      <c r="BA96" s="1861" t="s">
        <v>112</v>
      </c>
      <c r="BB96" s="1862"/>
      <c r="BC96" s="3172"/>
      <c r="BD96" s="3273" t="s">
        <v>1159</v>
      </c>
      <c r="BE96" s="3275"/>
      <c r="BF96" s="3257"/>
      <c r="BG96" s="3227" t="s">
        <v>1469</v>
      </c>
      <c r="BH96" s="4138"/>
      <c r="BI96" s="4138"/>
      <c r="BJ96" s="4138"/>
      <c r="BK96" s="4139"/>
    </row>
    <row r="97" spans="2:63" s="40" customFormat="1" ht="15" customHeight="1">
      <c r="B97" s="3213"/>
      <c r="C97" s="3180"/>
      <c r="D97" s="3181"/>
      <c r="E97" s="3182"/>
      <c r="F97" s="3262" t="s">
        <v>1160</v>
      </c>
      <c r="G97" s="3263"/>
      <c r="H97" s="3263"/>
      <c r="I97" s="4019" t="s">
        <v>1161</v>
      </c>
      <c r="J97" s="4020"/>
      <c r="K97" s="2497"/>
      <c r="L97" s="2498"/>
      <c r="M97" s="2498"/>
      <c r="N97" s="2498"/>
      <c r="O97" s="2499"/>
      <c r="P97" s="4198"/>
      <c r="Q97" s="3175"/>
      <c r="R97" s="1851"/>
      <c r="S97" s="1852"/>
      <c r="T97" s="1864"/>
      <c r="U97" s="3333"/>
      <c r="V97" s="3334"/>
      <c r="W97" s="3198" t="s">
        <v>1256</v>
      </c>
      <c r="X97" s="3200"/>
      <c r="Y97" s="3198" t="s">
        <v>1163</v>
      </c>
      <c r="Z97" s="3200"/>
      <c r="AA97" s="3349"/>
      <c r="AB97" s="3350"/>
      <c r="AC97" s="3180"/>
      <c r="AD97" s="3181"/>
      <c r="AE97" s="3015" t="s">
        <v>1164</v>
      </c>
      <c r="AF97" s="2496"/>
      <c r="AG97" s="2494" t="s">
        <v>1227</v>
      </c>
      <c r="AH97" s="2496"/>
      <c r="AI97" s="3776" t="s">
        <v>1257</v>
      </c>
      <c r="AJ97" s="4206"/>
      <c r="AK97" s="4207"/>
      <c r="AL97" s="3246" t="s">
        <v>1166</v>
      </c>
      <c r="AM97" s="3247"/>
      <c r="AN97" s="2908"/>
      <c r="AO97" s="3246" t="s">
        <v>1167</v>
      </c>
      <c r="AP97" s="3247"/>
      <c r="AQ97" s="2908"/>
      <c r="AR97" s="3195" t="s">
        <v>1169</v>
      </c>
      <c r="AS97" s="3196"/>
      <c r="AT97" s="3197"/>
      <c r="AU97" s="3195" t="s">
        <v>1170</v>
      </c>
      <c r="AV97" s="3196"/>
      <c r="AW97" s="3197"/>
      <c r="AX97" s="3198" t="s">
        <v>1171</v>
      </c>
      <c r="AY97" s="3199"/>
      <c r="AZ97" s="3199"/>
      <c r="BA97" s="1851"/>
      <c r="BB97" s="1852"/>
      <c r="BC97" s="3173"/>
      <c r="BD97" s="4136"/>
      <c r="BE97" s="4137"/>
      <c r="BF97" s="3257"/>
      <c r="BG97" s="4140"/>
      <c r="BH97" s="4141"/>
      <c r="BI97" s="4141"/>
      <c r="BJ97" s="4141"/>
      <c r="BK97" s="4142"/>
    </row>
    <row r="98" spans="2:63" s="40" customFormat="1" ht="15" customHeight="1">
      <c r="B98" s="3213"/>
      <c r="C98" s="3180"/>
      <c r="D98" s="3181"/>
      <c r="E98" s="3182"/>
      <c r="F98" s="3180"/>
      <c r="G98" s="3181"/>
      <c r="H98" s="3181"/>
      <c r="I98" s="4021"/>
      <c r="J98" s="4022"/>
      <c r="K98" s="2497"/>
      <c r="L98" s="2498"/>
      <c r="M98" s="2498"/>
      <c r="N98" s="2498"/>
      <c r="O98" s="2499"/>
      <c r="P98" s="4198"/>
      <c r="Q98" s="3175"/>
      <c r="R98" s="1851"/>
      <c r="S98" s="1852"/>
      <c r="T98" s="1864"/>
      <c r="U98" s="3333"/>
      <c r="V98" s="3334"/>
      <c r="W98" s="3180"/>
      <c r="X98" s="3182"/>
      <c r="Y98" s="3180"/>
      <c r="Z98" s="3182"/>
      <c r="AA98" s="3349"/>
      <c r="AB98" s="3350"/>
      <c r="AC98" s="3180"/>
      <c r="AD98" s="3181"/>
      <c r="AE98" s="4025"/>
      <c r="AF98" s="4003"/>
      <c r="AG98" s="4001"/>
      <c r="AH98" s="4003"/>
      <c r="AI98" s="4208"/>
      <c r="AJ98" s="4209"/>
      <c r="AK98" s="4210"/>
      <c r="AL98" s="3265" t="s">
        <v>1173</v>
      </c>
      <c r="AM98" s="2335"/>
      <c r="AN98" s="3266"/>
      <c r="AO98" s="3265" t="s">
        <v>1174</v>
      </c>
      <c r="AP98" s="2335"/>
      <c r="AQ98" s="3266"/>
      <c r="AR98" s="3270" t="s">
        <v>1176</v>
      </c>
      <c r="AS98" s="3271"/>
      <c r="AT98" s="3272"/>
      <c r="AU98" s="3267" t="s">
        <v>1177</v>
      </c>
      <c r="AV98" s="3268"/>
      <c r="AW98" s="3269"/>
      <c r="AX98" s="3180"/>
      <c r="AY98" s="3181"/>
      <c r="AZ98" s="3181"/>
      <c r="BA98" s="1851"/>
      <c r="BB98" s="1852"/>
      <c r="BC98" s="3173"/>
      <c r="BD98" s="4136" t="s">
        <v>1178</v>
      </c>
      <c r="BE98" s="4137"/>
      <c r="BF98" s="3257"/>
      <c r="BG98" s="4140"/>
      <c r="BH98" s="4141"/>
      <c r="BI98" s="4141"/>
      <c r="BJ98" s="4141"/>
      <c r="BK98" s="4142"/>
    </row>
    <row r="99" spans="2:63" s="40" customFormat="1" ht="15" customHeight="1" thickBot="1">
      <c r="B99" s="3214"/>
      <c r="C99" s="3215"/>
      <c r="D99" s="3216"/>
      <c r="E99" s="3217"/>
      <c r="F99" s="3215"/>
      <c r="G99" s="3216"/>
      <c r="H99" s="3216"/>
      <c r="I99" s="4023"/>
      <c r="J99" s="4024"/>
      <c r="K99" s="2948"/>
      <c r="L99" s="2949"/>
      <c r="M99" s="2949"/>
      <c r="N99" s="2949"/>
      <c r="O99" s="2950"/>
      <c r="P99" s="4199"/>
      <c r="Q99" s="3176"/>
      <c r="R99" s="4204"/>
      <c r="S99" s="1930"/>
      <c r="T99" s="4205"/>
      <c r="U99" s="3335"/>
      <c r="V99" s="3336"/>
      <c r="W99" s="3215"/>
      <c r="X99" s="3217"/>
      <c r="Y99" s="3215"/>
      <c r="Z99" s="3217"/>
      <c r="AA99" s="3351"/>
      <c r="AB99" s="3352"/>
      <c r="AC99" s="3215"/>
      <c r="AD99" s="3216"/>
      <c r="AE99" s="4033" t="s">
        <v>1242</v>
      </c>
      <c r="AF99" s="4034"/>
      <c r="AG99" s="4034" t="s">
        <v>1242</v>
      </c>
      <c r="AH99" s="4034"/>
      <c r="AI99" s="3358" t="s">
        <v>1173</v>
      </c>
      <c r="AJ99" s="3359"/>
      <c r="AK99" s="3360"/>
      <c r="AL99" s="3358"/>
      <c r="AM99" s="3359"/>
      <c r="AN99" s="3360"/>
      <c r="AO99" s="3358" t="s">
        <v>1180</v>
      </c>
      <c r="AP99" s="3359"/>
      <c r="AQ99" s="3360"/>
      <c r="AR99" s="3189" t="s">
        <v>1182</v>
      </c>
      <c r="AS99" s="3190"/>
      <c r="AT99" s="3191"/>
      <c r="AU99" s="3189" t="s">
        <v>1183</v>
      </c>
      <c r="AV99" s="3190"/>
      <c r="AW99" s="3191"/>
      <c r="AX99" s="2948" t="s">
        <v>26</v>
      </c>
      <c r="AY99" s="2949"/>
      <c r="AZ99" s="2950"/>
      <c r="BA99" s="3192" t="s">
        <v>1184</v>
      </c>
      <c r="BB99" s="3193"/>
      <c r="BC99" s="3194"/>
      <c r="BD99" s="3207"/>
      <c r="BE99" s="3209"/>
      <c r="BF99" s="3258"/>
      <c r="BG99" s="4143"/>
      <c r="BH99" s="4144"/>
      <c r="BI99" s="4144"/>
      <c r="BJ99" s="4144"/>
      <c r="BK99" s="4145"/>
    </row>
    <row r="100" spans="2:63" s="40" customFormat="1" ht="14.1" customHeight="1" thickTop="1">
      <c r="B100" s="3409">
        <v>19</v>
      </c>
      <c r="C100" s="4212"/>
      <c r="D100" s="4213"/>
      <c r="E100" s="4214"/>
      <c r="F100" s="3878"/>
      <c r="G100" s="3879"/>
      <c r="H100" s="3879"/>
      <c r="I100" s="3879"/>
      <c r="J100" s="3880"/>
      <c r="K100" s="3426"/>
      <c r="L100" s="3427"/>
      <c r="M100" s="3427"/>
      <c r="N100" s="3427"/>
      <c r="O100" s="3428"/>
      <c r="P100" s="2494"/>
      <c r="Q100" s="3438"/>
      <c r="R100" s="3878"/>
      <c r="S100" s="3879"/>
      <c r="T100" s="3880"/>
      <c r="U100" s="3529"/>
      <c r="V100" s="3530"/>
      <c r="W100" s="3535"/>
      <c r="X100" s="3564"/>
      <c r="Y100" s="3539"/>
      <c r="Z100" s="3541" t="s">
        <v>76</v>
      </c>
      <c r="AA100" s="3543"/>
      <c r="AB100" s="3541" t="s">
        <v>76</v>
      </c>
      <c r="AC100" s="2494"/>
      <c r="AD100" s="3541" t="s">
        <v>76</v>
      </c>
      <c r="AE100" s="4075"/>
      <c r="AF100" s="4072"/>
      <c r="AG100" s="4071"/>
      <c r="AH100" s="4072"/>
      <c r="AI100" s="4191"/>
      <c r="AJ100" s="4192"/>
      <c r="AK100" s="4193"/>
      <c r="AL100" s="3776"/>
      <c r="AM100" s="3247"/>
      <c r="AN100" s="2908"/>
      <c r="AO100" s="3246"/>
      <c r="AP100" s="3247"/>
      <c r="AQ100" s="2908"/>
      <c r="AR100" s="3780"/>
      <c r="AS100" s="3781"/>
      <c r="AT100" s="3782"/>
      <c r="AU100" s="3780"/>
      <c r="AV100" s="3781"/>
      <c r="AW100" s="3782"/>
      <c r="AX100" s="3764">
        <f>SUM(AI100:AW102)</f>
        <v>0</v>
      </c>
      <c r="AY100" s="3765"/>
      <c r="AZ100" s="3783"/>
      <c r="BA100" s="3916">
        <f>AG100+AX100</f>
        <v>0</v>
      </c>
      <c r="BB100" s="3917"/>
      <c r="BC100" s="3918"/>
      <c r="BD100" s="4064"/>
      <c r="BE100" s="4065"/>
      <c r="BF100" s="3364"/>
      <c r="BG100" s="4068"/>
      <c r="BH100" s="4069"/>
      <c r="BI100" s="4069"/>
      <c r="BJ100" s="4069"/>
      <c r="BK100" s="4070"/>
    </row>
    <row r="101" spans="2:63" s="40" customFormat="1" ht="14.1" customHeight="1">
      <c r="B101" s="3409"/>
      <c r="C101" s="3414"/>
      <c r="D101" s="3415"/>
      <c r="E101" s="3416"/>
      <c r="F101" s="4163"/>
      <c r="G101" s="4164"/>
      <c r="H101" s="4164"/>
      <c r="I101" s="4164"/>
      <c r="J101" s="4165"/>
      <c r="K101" s="3429"/>
      <c r="L101" s="3430"/>
      <c r="M101" s="3430"/>
      <c r="N101" s="3430"/>
      <c r="O101" s="3431"/>
      <c r="P101" s="2497"/>
      <c r="Q101" s="3439"/>
      <c r="R101" s="3881"/>
      <c r="S101" s="3882"/>
      <c r="T101" s="3883"/>
      <c r="U101" s="3531"/>
      <c r="V101" s="3532"/>
      <c r="W101" s="3537"/>
      <c r="X101" s="3565"/>
      <c r="Y101" s="3540"/>
      <c r="Z101" s="3542"/>
      <c r="AA101" s="3544"/>
      <c r="AB101" s="3542"/>
      <c r="AC101" s="2497"/>
      <c r="AD101" s="3542"/>
      <c r="AE101" s="4076"/>
      <c r="AF101" s="4074"/>
      <c r="AG101" s="4073"/>
      <c r="AH101" s="4074"/>
      <c r="AI101" s="4099"/>
      <c r="AJ101" s="4100"/>
      <c r="AK101" s="4101"/>
      <c r="AL101" s="3265"/>
      <c r="AM101" s="2335"/>
      <c r="AN101" s="3266"/>
      <c r="AO101" s="3265"/>
      <c r="AP101" s="2335"/>
      <c r="AQ101" s="3266"/>
      <c r="AR101" s="3777"/>
      <c r="AS101" s="3778"/>
      <c r="AT101" s="3779"/>
      <c r="AU101" s="3777"/>
      <c r="AV101" s="3778"/>
      <c r="AW101" s="3779"/>
      <c r="AX101" s="3784"/>
      <c r="AY101" s="3785"/>
      <c r="AZ101" s="3786"/>
      <c r="BA101" s="3919"/>
      <c r="BB101" s="3920"/>
      <c r="BC101" s="3921"/>
      <c r="BD101" s="4066"/>
      <c r="BE101" s="4067"/>
      <c r="BF101" s="3365"/>
      <c r="BG101" s="4056"/>
      <c r="BH101" s="4057"/>
      <c r="BI101" s="4057"/>
      <c r="BJ101" s="4057"/>
      <c r="BK101" s="4058"/>
    </row>
    <row r="102" spans="2:63" s="40" customFormat="1" ht="14.1" customHeight="1">
      <c r="B102" s="3410"/>
      <c r="C102" s="3417"/>
      <c r="D102" s="3418"/>
      <c r="E102" s="3419"/>
      <c r="F102" s="4059"/>
      <c r="G102" s="4060"/>
      <c r="H102" s="4061"/>
      <c r="I102" s="4062"/>
      <c r="J102" s="4063"/>
      <c r="K102" s="3432"/>
      <c r="L102" s="3433"/>
      <c r="M102" s="3433"/>
      <c r="N102" s="3433"/>
      <c r="O102" s="3434"/>
      <c r="P102" s="2500"/>
      <c r="Q102" s="3549"/>
      <c r="R102" s="3931"/>
      <c r="S102" s="3932"/>
      <c r="T102" s="3933"/>
      <c r="U102" s="3553"/>
      <c r="V102" s="3554"/>
      <c r="W102" s="3550"/>
      <c r="X102" s="3551"/>
      <c r="Y102" s="930"/>
      <c r="Z102" s="931" t="s">
        <v>21</v>
      </c>
      <c r="AA102" s="932"/>
      <c r="AB102" s="931" t="s">
        <v>21</v>
      </c>
      <c r="AC102" s="932"/>
      <c r="AD102" s="931" t="s">
        <v>21</v>
      </c>
      <c r="AE102" s="1030"/>
      <c r="AF102" s="1031"/>
      <c r="AG102" s="1032"/>
      <c r="AH102" s="1033"/>
      <c r="AI102" s="4194"/>
      <c r="AJ102" s="4195"/>
      <c r="AK102" s="4196"/>
      <c r="AL102" s="3301"/>
      <c r="AM102" s="3302"/>
      <c r="AN102" s="3303"/>
      <c r="AO102" s="3301"/>
      <c r="AP102" s="3302"/>
      <c r="AQ102" s="3303"/>
      <c r="AR102" s="3789"/>
      <c r="AS102" s="3790"/>
      <c r="AT102" s="3791"/>
      <c r="AU102" s="3789"/>
      <c r="AV102" s="3790"/>
      <c r="AW102" s="3791"/>
      <c r="AX102" s="3767"/>
      <c r="AY102" s="3768"/>
      <c r="AZ102" s="3787"/>
      <c r="BA102" s="3922"/>
      <c r="BB102" s="3923"/>
      <c r="BC102" s="3924"/>
      <c r="BD102" s="4077"/>
      <c r="BE102" s="4078"/>
      <c r="BF102" s="3366"/>
      <c r="BG102" s="4079"/>
      <c r="BH102" s="4080"/>
      <c r="BI102" s="4080"/>
      <c r="BJ102" s="4080"/>
      <c r="BK102" s="4081"/>
    </row>
    <row r="103" spans="2:63" s="40" customFormat="1" ht="14.1" customHeight="1">
      <c r="B103" s="3408">
        <v>20</v>
      </c>
      <c r="C103" s="3411"/>
      <c r="D103" s="3412"/>
      <c r="E103" s="3413"/>
      <c r="F103" s="3878"/>
      <c r="G103" s="3879"/>
      <c r="H103" s="3879"/>
      <c r="I103" s="3879"/>
      <c r="J103" s="3880"/>
      <c r="K103" s="3426"/>
      <c r="L103" s="3427"/>
      <c r="M103" s="3427"/>
      <c r="N103" s="3427"/>
      <c r="O103" s="3428"/>
      <c r="P103" s="2494"/>
      <c r="Q103" s="3438"/>
      <c r="R103" s="3878"/>
      <c r="S103" s="3879"/>
      <c r="T103" s="3880"/>
      <c r="U103" s="3529"/>
      <c r="V103" s="3530"/>
      <c r="W103" s="3535"/>
      <c r="X103" s="3564"/>
      <c r="Y103" s="3539"/>
      <c r="Z103" s="3541" t="s">
        <v>76</v>
      </c>
      <c r="AA103" s="3543"/>
      <c r="AB103" s="3541" t="s">
        <v>76</v>
      </c>
      <c r="AC103" s="2494"/>
      <c r="AD103" s="3541" t="s">
        <v>76</v>
      </c>
      <c r="AE103" s="4075"/>
      <c r="AF103" s="4072"/>
      <c r="AG103" s="4071"/>
      <c r="AH103" s="4072"/>
      <c r="AI103" s="4191"/>
      <c r="AJ103" s="4192"/>
      <c r="AK103" s="4193"/>
      <c r="AL103" s="3776"/>
      <c r="AM103" s="3247"/>
      <c r="AN103" s="2908"/>
      <c r="AO103" s="3246"/>
      <c r="AP103" s="3247"/>
      <c r="AQ103" s="2908"/>
      <c r="AR103" s="3780"/>
      <c r="AS103" s="3781"/>
      <c r="AT103" s="3782"/>
      <c r="AU103" s="3780"/>
      <c r="AV103" s="3781"/>
      <c r="AW103" s="3782"/>
      <c r="AX103" s="3764">
        <f>SUM(AI103:AW105)</f>
        <v>0</v>
      </c>
      <c r="AY103" s="3765"/>
      <c r="AZ103" s="3783"/>
      <c r="BA103" s="3764">
        <f t="shared" ref="BA103" si="16">AG103+AX103</f>
        <v>0</v>
      </c>
      <c r="BB103" s="3765"/>
      <c r="BC103" s="3766"/>
      <c r="BD103" s="4064"/>
      <c r="BE103" s="4065"/>
      <c r="BF103" s="3364"/>
      <c r="BG103" s="4068"/>
      <c r="BH103" s="4069"/>
      <c r="BI103" s="4069"/>
      <c r="BJ103" s="4069"/>
      <c r="BK103" s="4070"/>
    </row>
    <row r="104" spans="2:63" s="40" customFormat="1" ht="14.1" customHeight="1">
      <c r="B104" s="3409"/>
      <c r="C104" s="3414"/>
      <c r="D104" s="3415"/>
      <c r="E104" s="3416"/>
      <c r="F104" s="4163"/>
      <c r="G104" s="4164"/>
      <c r="H104" s="4164"/>
      <c r="I104" s="4164"/>
      <c r="J104" s="4165"/>
      <c r="K104" s="3429"/>
      <c r="L104" s="3430"/>
      <c r="M104" s="3430"/>
      <c r="N104" s="3430"/>
      <c r="O104" s="3431"/>
      <c r="P104" s="2497"/>
      <c r="Q104" s="3439"/>
      <c r="R104" s="3881"/>
      <c r="S104" s="3882"/>
      <c r="T104" s="3883"/>
      <c r="U104" s="3531"/>
      <c r="V104" s="3532"/>
      <c r="W104" s="3537"/>
      <c r="X104" s="3565"/>
      <c r="Y104" s="3540"/>
      <c r="Z104" s="3542"/>
      <c r="AA104" s="3544"/>
      <c r="AB104" s="3542"/>
      <c r="AC104" s="2497"/>
      <c r="AD104" s="3542"/>
      <c r="AE104" s="4076"/>
      <c r="AF104" s="4074"/>
      <c r="AG104" s="4073"/>
      <c r="AH104" s="4074"/>
      <c r="AI104" s="4099"/>
      <c r="AJ104" s="4100"/>
      <c r="AK104" s="4101"/>
      <c r="AL104" s="3265"/>
      <c r="AM104" s="2335"/>
      <c r="AN104" s="3266"/>
      <c r="AO104" s="3265"/>
      <c r="AP104" s="2335"/>
      <c r="AQ104" s="3266"/>
      <c r="AR104" s="3777"/>
      <c r="AS104" s="3778"/>
      <c r="AT104" s="3779"/>
      <c r="AU104" s="3777"/>
      <c r="AV104" s="3778"/>
      <c r="AW104" s="3779"/>
      <c r="AX104" s="3784"/>
      <c r="AY104" s="3785"/>
      <c r="AZ104" s="3786"/>
      <c r="BA104" s="3784"/>
      <c r="BB104" s="3785"/>
      <c r="BC104" s="3788"/>
      <c r="BD104" s="4066"/>
      <c r="BE104" s="4067"/>
      <c r="BF104" s="3365"/>
      <c r="BG104" s="4056"/>
      <c r="BH104" s="4057"/>
      <c r="BI104" s="4057"/>
      <c r="BJ104" s="4057"/>
      <c r="BK104" s="4058"/>
    </row>
    <row r="105" spans="2:63" s="40" customFormat="1" ht="14.1" customHeight="1">
      <c r="B105" s="3410"/>
      <c r="C105" s="3417"/>
      <c r="D105" s="3418"/>
      <c r="E105" s="3419"/>
      <c r="F105" s="4059"/>
      <c r="G105" s="4060"/>
      <c r="H105" s="4061"/>
      <c r="I105" s="4062"/>
      <c r="J105" s="4063"/>
      <c r="K105" s="3432"/>
      <c r="L105" s="3433"/>
      <c r="M105" s="3433"/>
      <c r="N105" s="3433"/>
      <c r="O105" s="3434"/>
      <c r="P105" s="2500"/>
      <c r="Q105" s="3549"/>
      <c r="R105" s="3931"/>
      <c r="S105" s="3932"/>
      <c r="T105" s="3933"/>
      <c r="U105" s="3553"/>
      <c r="V105" s="3554"/>
      <c r="W105" s="3550"/>
      <c r="X105" s="3551"/>
      <c r="Y105" s="930"/>
      <c r="Z105" s="931" t="s">
        <v>21</v>
      </c>
      <c r="AA105" s="932"/>
      <c r="AB105" s="931" t="s">
        <v>21</v>
      </c>
      <c r="AC105" s="932"/>
      <c r="AD105" s="931" t="s">
        <v>21</v>
      </c>
      <c r="AE105" s="1030"/>
      <c r="AF105" s="1031"/>
      <c r="AG105" s="1032"/>
      <c r="AH105" s="1033"/>
      <c r="AI105" s="4194"/>
      <c r="AJ105" s="4195"/>
      <c r="AK105" s="4196"/>
      <c r="AL105" s="3301"/>
      <c r="AM105" s="3302"/>
      <c r="AN105" s="3303"/>
      <c r="AO105" s="3301"/>
      <c r="AP105" s="3302"/>
      <c r="AQ105" s="3303"/>
      <c r="AR105" s="3789"/>
      <c r="AS105" s="3790"/>
      <c r="AT105" s="3791"/>
      <c r="AU105" s="3789"/>
      <c r="AV105" s="3790"/>
      <c r="AW105" s="3791"/>
      <c r="AX105" s="3767"/>
      <c r="AY105" s="3768"/>
      <c r="AZ105" s="3787"/>
      <c r="BA105" s="3767"/>
      <c r="BB105" s="3768"/>
      <c r="BC105" s="3769"/>
      <c r="BD105" s="4077"/>
      <c r="BE105" s="4078"/>
      <c r="BF105" s="3366"/>
      <c r="BG105" s="4079"/>
      <c r="BH105" s="4080"/>
      <c r="BI105" s="4080"/>
      <c r="BJ105" s="4080"/>
      <c r="BK105" s="4081"/>
    </row>
    <row r="106" spans="2:63" s="40" customFormat="1" ht="14.1" customHeight="1">
      <c r="B106" s="3408">
        <v>21</v>
      </c>
      <c r="C106" s="3411"/>
      <c r="D106" s="3412"/>
      <c r="E106" s="3413"/>
      <c r="F106" s="3878"/>
      <c r="G106" s="3879"/>
      <c r="H106" s="3879"/>
      <c r="I106" s="3879"/>
      <c r="J106" s="3880"/>
      <c r="K106" s="3426"/>
      <c r="L106" s="3427"/>
      <c r="M106" s="3427"/>
      <c r="N106" s="3427"/>
      <c r="O106" s="3428"/>
      <c r="P106" s="2494"/>
      <c r="Q106" s="3438"/>
      <c r="R106" s="3878"/>
      <c r="S106" s="3879"/>
      <c r="T106" s="3880"/>
      <c r="U106" s="3529"/>
      <c r="V106" s="3530"/>
      <c r="W106" s="3535"/>
      <c r="X106" s="3564"/>
      <c r="Y106" s="3539"/>
      <c r="Z106" s="3541" t="s">
        <v>76</v>
      </c>
      <c r="AA106" s="3543"/>
      <c r="AB106" s="3541" t="s">
        <v>76</v>
      </c>
      <c r="AC106" s="2494"/>
      <c r="AD106" s="3541" t="s">
        <v>76</v>
      </c>
      <c r="AE106" s="4075"/>
      <c r="AF106" s="4072"/>
      <c r="AG106" s="4071"/>
      <c r="AH106" s="4072"/>
      <c r="AI106" s="4191"/>
      <c r="AJ106" s="4192"/>
      <c r="AK106" s="4193"/>
      <c r="AL106" s="3776"/>
      <c r="AM106" s="3247"/>
      <c r="AN106" s="2908"/>
      <c r="AO106" s="3246"/>
      <c r="AP106" s="3247"/>
      <c r="AQ106" s="2908"/>
      <c r="AR106" s="3780"/>
      <c r="AS106" s="3781"/>
      <c r="AT106" s="3782"/>
      <c r="AU106" s="3780"/>
      <c r="AV106" s="3781"/>
      <c r="AW106" s="3782"/>
      <c r="AX106" s="3764">
        <f>SUM(AI106:AW108)</f>
        <v>0</v>
      </c>
      <c r="AY106" s="3765"/>
      <c r="AZ106" s="3783"/>
      <c r="BA106" s="3764">
        <f t="shared" ref="BA106" si="17">AG106+AX106</f>
        <v>0</v>
      </c>
      <c r="BB106" s="3765"/>
      <c r="BC106" s="3766"/>
      <c r="BD106" s="4064"/>
      <c r="BE106" s="4065"/>
      <c r="BF106" s="3364"/>
      <c r="BG106" s="4068"/>
      <c r="BH106" s="4069"/>
      <c r="BI106" s="4069"/>
      <c r="BJ106" s="4069"/>
      <c r="BK106" s="4070"/>
    </row>
    <row r="107" spans="2:63" s="40" customFormat="1" ht="14.1" customHeight="1">
      <c r="B107" s="3409"/>
      <c r="C107" s="3414"/>
      <c r="D107" s="3415"/>
      <c r="E107" s="3416"/>
      <c r="F107" s="4163"/>
      <c r="G107" s="4164"/>
      <c r="H107" s="4164"/>
      <c r="I107" s="4164"/>
      <c r="J107" s="4165"/>
      <c r="K107" s="3429"/>
      <c r="L107" s="3430"/>
      <c r="M107" s="3430"/>
      <c r="N107" s="3430"/>
      <c r="O107" s="3431"/>
      <c r="P107" s="2497"/>
      <c r="Q107" s="3439"/>
      <c r="R107" s="3881"/>
      <c r="S107" s="3882"/>
      <c r="T107" s="3883"/>
      <c r="U107" s="3531"/>
      <c r="V107" s="3532"/>
      <c r="W107" s="3537"/>
      <c r="X107" s="3565"/>
      <c r="Y107" s="3540"/>
      <c r="Z107" s="3542"/>
      <c r="AA107" s="3544"/>
      <c r="AB107" s="3542"/>
      <c r="AC107" s="2497"/>
      <c r="AD107" s="3542"/>
      <c r="AE107" s="4076"/>
      <c r="AF107" s="4074"/>
      <c r="AG107" s="4073"/>
      <c r="AH107" s="4074"/>
      <c r="AI107" s="4099"/>
      <c r="AJ107" s="4100"/>
      <c r="AK107" s="4101"/>
      <c r="AL107" s="3265"/>
      <c r="AM107" s="2335"/>
      <c r="AN107" s="3266"/>
      <c r="AO107" s="3265"/>
      <c r="AP107" s="2335"/>
      <c r="AQ107" s="3266"/>
      <c r="AR107" s="3777"/>
      <c r="AS107" s="3778"/>
      <c r="AT107" s="3779"/>
      <c r="AU107" s="3777"/>
      <c r="AV107" s="3778"/>
      <c r="AW107" s="3779"/>
      <c r="AX107" s="3784"/>
      <c r="AY107" s="3785"/>
      <c r="AZ107" s="3786"/>
      <c r="BA107" s="3784"/>
      <c r="BB107" s="3785"/>
      <c r="BC107" s="3788"/>
      <c r="BD107" s="4066"/>
      <c r="BE107" s="4067"/>
      <c r="BF107" s="3365"/>
      <c r="BG107" s="4056"/>
      <c r="BH107" s="4057"/>
      <c r="BI107" s="4057"/>
      <c r="BJ107" s="4057"/>
      <c r="BK107" s="4058"/>
    </row>
    <row r="108" spans="2:63" s="40" customFormat="1" ht="14.1" customHeight="1">
      <c r="B108" s="3410"/>
      <c r="C108" s="3417"/>
      <c r="D108" s="3418"/>
      <c r="E108" s="3419"/>
      <c r="F108" s="4059"/>
      <c r="G108" s="4060"/>
      <c r="H108" s="4061"/>
      <c r="I108" s="4082"/>
      <c r="J108" s="4083"/>
      <c r="K108" s="3432"/>
      <c r="L108" s="3433"/>
      <c r="M108" s="3433"/>
      <c r="N108" s="3433"/>
      <c r="O108" s="3434"/>
      <c r="P108" s="2500"/>
      <c r="Q108" s="3549"/>
      <c r="R108" s="3931"/>
      <c r="S108" s="3932"/>
      <c r="T108" s="3933"/>
      <c r="U108" s="3553"/>
      <c r="V108" s="3554"/>
      <c r="W108" s="3550"/>
      <c r="X108" s="3551"/>
      <c r="Y108" s="930"/>
      <c r="Z108" s="931" t="s">
        <v>21</v>
      </c>
      <c r="AA108" s="932"/>
      <c r="AB108" s="931" t="s">
        <v>21</v>
      </c>
      <c r="AC108" s="932"/>
      <c r="AD108" s="931" t="s">
        <v>21</v>
      </c>
      <c r="AE108" s="1030"/>
      <c r="AF108" s="1031"/>
      <c r="AG108" s="1032"/>
      <c r="AH108" s="1033"/>
      <c r="AI108" s="4194"/>
      <c r="AJ108" s="4195"/>
      <c r="AK108" s="4196"/>
      <c r="AL108" s="3301"/>
      <c r="AM108" s="3302"/>
      <c r="AN108" s="3303"/>
      <c r="AO108" s="3301"/>
      <c r="AP108" s="3302"/>
      <c r="AQ108" s="3303"/>
      <c r="AR108" s="3789"/>
      <c r="AS108" s="3790"/>
      <c r="AT108" s="3791"/>
      <c r="AU108" s="3789"/>
      <c r="AV108" s="3790"/>
      <c r="AW108" s="3791"/>
      <c r="AX108" s="3767"/>
      <c r="AY108" s="3768"/>
      <c r="AZ108" s="3787"/>
      <c r="BA108" s="3767"/>
      <c r="BB108" s="3768"/>
      <c r="BC108" s="3769"/>
      <c r="BD108" s="4077"/>
      <c r="BE108" s="4078"/>
      <c r="BF108" s="3366"/>
      <c r="BG108" s="4079"/>
      <c r="BH108" s="4080"/>
      <c r="BI108" s="4080"/>
      <c r="BJ108" s="4080"/>
      <c r="BK108" s="4081"/>
    </row>
    <row r="109" spans="2:63" s="40" customFormat="1" ht="14.1" customHeight="1">
      <c r="B109" s="3408">
        <v>22</v>
      </c>
      <c r="C109" s="3411"/>
      <c r="D109" s="3412"/>
      <c r="E109" s="3413"/>
      <c r="F109" s="3878"/>
      <c r="G109" s="3879"/>
      <c r="H109" s="3879"/>
      <c r="I109" s="3879"/>
      <c r="J109" s="3880"/>
      <c r="K109" s="3426"/>
      <c r="L109" s="3427"/>
      <c r="M109" s="3427"/>
      <c r="N109" s="3427"/>
      <c r="O109" s="3428"/>
      <c r="P109" s="2494"/>
      <c r="Q109" s="3438"/>
      <c r="R109" s="3878"/>
      <c r="S109" s="3879"/>
      <c r="T109" s="3880"/>
      <c r="U109" s="3529"/>
      <c r="V109" s="3530"/>
      <c r="W109" s="3535"/>
      <c r="X109" s="3564"/>
      <c r="Y109" s="3539"/>
      <c r="Z109" s="3541" t="s">
        <v>76</v>
      </c>
      <c r="AA109" s="3543"/>
      <c r="AB109" s="3541" t="s">
        <v>76</v>
      </c>
      <c r="AC109" s="2494"/>
      <c r="AD109" s="3541" t="s">
        <v>76</v>
      </c>
      <c r="AE109" s="4075"/>
      <c r="AF109" s="4072"/>
      <c r="AG109" s="4071"/>
      <c r="AH109" s="4072"/>
      <c r="AI109" s="4191"/>
      <c r="AJ109" s="4192"/>
      <c r="AK109" s="4193"/>
      <c r="AL109" s="3776"/>
      <c r="AM109" s="3247"/>
      <c r="AN109" s="2908"/>
      <c r="AO109" s="3246"/>
      <c r="AP109" s="3247"/>
      <c r="AQ109" s="2908"/>
      <c r="AR109" s="3780"/>
      <c r="AS109" s="3781"/>
      <c r="AT109" s="3782"/>
      <c r="AU109" s="3780"/>
      <c r="AV109" s="3781"/>
      <c r="AW109" s="3782"/>
      <c r="AX109" s="3764">
        <f>SUM(AI109:AW111)</f>
        <v>0</v>
      </c>
      <c r="AY109" s="3765"/>
      <c r="AZ109" s="3783"/>
      <c r="BA109" s="3764">
        <f t="shared" ref="BA109" si="18">AG109+AX109</f>
        <v>0</v>
      </c>
      <c r="BB109" s="3765"/>
      <c r="BC109" s="3766"/>
      <c r="BD109" s="4064"/>
      <c r="BE109" s="4065"/>
      <c r="BF109" s="3364"/>
      <c r="BG109" s="4068"/>
      <c r="BH109" s="4069"/>
      <c r="BI109" s="4069"/>
      <c r="BJ109" s="4069"/>
      <c r="BK109" s="4070"/>
    </row>
    <row r="110" spans="2:63" s="40" customFormat="1" ht="14.1" customHeight="1">
      <c r="B110" s="3409"/>
      <c r="C110" s="3414"/>
      <c r="D110" s="3415"/>
      <c r="E110" s="3416"/>
      <c r="F110" s="4163"/>
      <c r="G110" s="4164"/>
      <c r="H110" s="4164"/>
      <c r="I110" s="4164"/>
      <c r="J110" s="4165"/>
      <c r="K110" s="3429"/>
      <c r="L110" s="3430"/>
      <c r="M110" s="3430"/>
      <c r="N110" s="3430"/>
      <c r="O110" s="3431"/>
      <c r="P110" s="2497"/>
      <c r="Q110" s="3439"/>
      <c r="R110" s="3881"/>
      <c r="S110" s="3882"/>
      <c r="T110" s="3883"/>
      <c r="U110" s="3531"/>
      <c r="V110" s="3532"/>
      <c r="W110" s="3537"/>
      <c r="X110" s="3565"/>
      <c r="Y110" s="3540"/>
      <c r="Z110" s="3542"/>
      <c r="AA110" s="3544"/>
      <c r="AB110" s="3542"/>
      <c r="AC110" s="2497"/>
      <c r="AD110" s="3542"/>
      <c r="AE110" s="4076"/>
      <c r="AF110" s="4074"/>
      <c r="AG110" s="4073"/>
      <c r="AH110" s="4074"/>
      <c r="AI110" s="4099"/>
      <c r="AJ110" s="4100"/>
      <c r="AK110" s="4101"/>
      <c r="AL110" s="3265"/>
      <c r="AM110" s="2335"/>
      <c r="AN110" s="3266"/>
      <c r="AO110" s="3265"/>
      <c r="AP110" s="2335"/>
      <c r="AQ110" s="3266"/>
      <c r="AR110" s="3777"/>
      <c r="AS110" s="3778"/>
      <c r="AT110" s="3779"/>
      <c r="AU110" s="3777"/>
      <c r="AV110" s="3778"/>
      <c r="AW110" s="3779"/>
      <c r="AX110" s="3784"/>
      <c r="AY110" s="3785"/>
      <c r="AZ110" s="3786"/>
      <c r="BA110" s="3784"/>
      <c r="BB110" s="3785"/>
      <c r="BC110" s="3788"/>
      <c r="BD110" s="4066"/>
      <c r="BE110" s="4067"/>
      <c r="BF110" s="3365"/>
      <c r="BG110" s="4056"/>
      <c r="BH110" s="4057"/>
      <c r="BI110" s="4057"/>
      <c r="BJ110" s="4057"/>
      <c r="BK110" s="4058"/>
    </row>
    <row r="111" spans="2:63" s="40" customFormat="1" ht="14.1" customHeight="1">
      <c r="B111" s="3410"/>
      <c r="C111" s="3417"/>
      <c r="D111" s="3418"/>
      <c r="E111" s="3419"/>
      <c r="F111" s="4059"/>
      <c r="G111" s="4060"/>
      <c r="H111" s="4061"/>
      <c r="I111" s="4082"/>
      <c r="J111" s="4083"/>
      <c r="K111" s="3432"/>
      <c r="L111" s="3433"/>
      <c r="M111" s="3433"/>
      <c r="N111" s="3433"/>
      <c r="O111" s="3434"/>
      <c r="P111" s="2500"/>
      <c r="Q111" s="3549"/>
      <c r="R111" s="3931"/>
      <c r="S111" s="3932"/>
      <c r="T111" s="3933"/>
      <c r="U111" s="3553"/>
      <c r="V111" s="3554"/>
      <c r="W111" s="3550"/>
      <c r="X111" s="3551"/>
      <c r="Y111" s="930"/>
      <c r="Z111" s="931" t="s">
        <v>21</v>
      </c>
      <c r="AA111" s="932"/>
      <c r="AB111" s="931" t="s">
        <v>21</v>
      </c>
      <c r="AC111" s="932"/>
      <c r="AD111" s="931" t="s">
        <v>21</v>
      </c>
      <c r="AE111" s="1030"/>
      <c r="AF111" s="1031"/>
      <c r="AG111" s="1032"/>
      <c r="AH111" s="1033"/>
      <c r="AI111" s="4194"/>
      <c r="AJ111" s="4195"/>
      <c r="AK111" s="4196"/>
      <c r="AL111" s="3301"/>
      <c r="AM111" s="3302"/>
      <c r="AN111" s="3303"/>
      <c r="AO111" s="3301"/>
      <c r="AP111" s="3302"/>
      <c r="AQ111" s="3303"/>
      <c r="AR111" s="3789"/>
      <c r="AS111" s="3790"/>
      <c r="AT111" s="3791"/>
      <c r="AU111" s="3789"/>
      <c r="AV111" s="3790"/>
      <c r="AW111" s="3791"/>
      <c r="AX111" s="3767"/>
      <c r="AY111" s="3768"/>
      <c r="AZ111" s="3787"/>
      <c r="BA111" s="3767"/>
      <c r="BB111" s="3768"/>
      <c r="BC111" s="3769"/>
      <c r="BD111" s="4077"/>
      <c r="BE111" s="4078"/>
      <c r="BF111" s="3366"/>
      <c r="BG111" s="4079"/>
      <c r="BH111" s="4080"/>
      <c r="BI111" s="4080"/>
      <c r="BJ111" s="4080"/>
      <c r="BK111" s="4081"/>
    </row>
    <row r="112" spans="2:63" s="40" customFormat="1" ht="14.1" customHeight="1">
      <c r="B112" s="3408">
        <v>23</v>
      </c>
      <c r="C112" s="3411"/>
      <c r="D112" s="3412"/>
      <c r="E112" s="3413"/>
      <c r="F112" s="3878"/>
      <c r="G112" s="3879"/>
      <c r="H112" s="3879"/>
      <c r="I112" s="3879"/>
      <c r="J112" s="3880"/>
      <c r="K112" s="3426"/>
      <c r="L112" s="3427"/>
      <c r="M112" s="3427"/>
      <c r="N112" s="3427"/>
      <c r="O112" s="3428"/>
      <c r="P112" s="2494"/>
      <c r="Q112" s="3438"/>
      <c r="R112" s="3878"/>
      <c r="S112" s="3879"/>
      <c r="T112" s="3880"/>
      <c r="U112" s="3529"/>
      <c r="V112" s="3530"/>
      <c r="W112" s="3535"/>
      <c r="X112" s="3564"/>
      <c r="Y112" s="3539"/>
      <c r="Z112" s="3541" t="s">
        <v>76</v>
      </c>
      <c r="AA112" s="3543"/>
      <c r="AB112" s="3541" t="s">
        <v>76</v>
      </c>
      <c r="AC112" s="2494"/>
      <c r="AD112" s="3541" t="s">
        <v>76</v>
      </c>
      <c r="AE112" s="4075"/>
      <c r="AF112" s="4072"/>
      <c r="AG112" s="4071"/>
      <c r="AH112" s="4072"/>
      <c r="AI112" s="4191"/>
      <c r="AJ112" s="4192"/>
      <c r="AK112" s="4193"/>
      <c r="AL112" s="3776"/>
      <c r="AM112" s="3247"/>
      <c r="AN112" s="2908"/>
      <c r="AO112" s="3246"/>
      <c r="AP112" s="3247"/>
      <c r="AQ112" s="2908"/>
      <c r="AR112" s="3780"/>
      <c r="AS112" s="3781"/>
      <c r="AT112" s="3782"/>
      <c r="AU112" s="3780"/>
      <c r="AV112" s="3781"/>
      <c r="AW112" s="3782"/>
      <c r="AX112" s="3764">
        <f>SUM(AI112:AW114)</f>
        <v>0</v>
      </c>
      <c r="AY112" s="3765"/>
      <c r="AZ112" s="3783"/>
      <c r="BA112" s="3764">
        <f t="shared" ref="BA112" si="19">AG112+AX112</f>
        <v>0</v>
      </c>
      <c r="BB112" s="3765"/>
      <c r="BC112" s="3766"/>
      <c r="BD112" s="4064"/>
      <c r="BE112" s="4065"/>
      <c r="BF112" s="3364"/>
      <c r="BG112" s="4068"/>
      <c r="BH112" s="4069"/>
      <c r="BI112" s="4069"/>
      <c r="BJ112" s="4069"/>
      <c r="BK112" s="4070"/>
    </row>
    <row r="113" spans="2:63" s="40" customFormat="1" ht="14.1" customHeight="1">
      <c r="B113" s="3409"/>
      <c r="C113" s="3414"/>
      <c r="D113" s="3415"/>
      <c r="E113" s="3416"/>
      <c r="F113" s="4163"/>
      <c r="G113" s="4164"/>
      <c r="H113" s="4164"/>
      <c r="I113" s="4164"/>
      <c r="J113" s="4165"/>
      <c r="K113" s="3429"/>
      <c r="L113" s="3430"/>
      <c r="M113" s="3430"/>
      <c r="N113" s="3430"/>
      <c r="O113" s="3431"/>
      <c r="P113" s="2497"/>
      <c r="Q113" s="3439"/>
      <c r="R113" s="3881"/>
      <c r="S113" s="3882"/>
      <c r="T113" s="3883"/>
      <c r="U113" s="3531"/>
      <c r="V113" s="3532"/>
      <c r="W113" s="3537"/>
      <c r="X113" s="3565"/>
      <c r="Y113" s="3540"/>
      <c r="Z113" s="3542"/>
      <c r="AA113" s="3544"/>
      <c r="AB113" s="3542"/>
      <c r="AC113" s="2497"/>
      <c r="AD113" s="3542"/>
      <c r="AE113" s="4076"/>
      <c r="AF113" s="4074"/>
      <c r="AG113" s="4073"/>
      <c r="AH113" s="4074"/>
      <c r="AI113" s="4099"/>
      <c r="AJ113" s="4100"/>
      <c r="AK113" s="4101"/>
      <c r="AL113" s="3265"/>
      <c r="AM113" s="2335"/>
      <c r="AN113" s="3266"/>
      <c r="AO113" s="3265"/>
      <c r="AP113" s="2335"/>
      <c r="AQ113" s="3266"/>
      <c r="AR113" s="3777"/>
      <c r="AS113" s="3778"/>
      <c r="AT113" s="3779"/>
      <c r="AU113" s="3777"/>
      <c r="AV113" s="3778"/>
      <c r="AW113" s="3779"/>
      <c r="AX113" s="3784"/>
      <c r="AY113" s="3785"/>
      <c r="AZ113" s="3786"/>
      <c r="BA113" s="3784"/>
      <c r="BB113" s="3785"/>
      <c r="BC113" s="3788"/>
      <c r="BD113" s="4066"/>
      <c r="BE113" s="4067"/>
      <c r="BF113" s="3365"/>
      <c r="BG113" s="4056"/>
      <c r="BH113" s="4057"/>
      <c r="BI113" s="4057"/>
      <c r="BJ113" s="4057"/>
      <c r="BK113" s="4058"/>
    </row>
    <row r="114" spans="2:63" s="40" customFormat="1" ht="14.1" customHeight="1">
      <c r="B114" s="3410"/>
      <c r="C114" s="3417"/>
      <c r="D114" s="3418"/>
      <c r="E114" s="3419"/>
      <c r="F114" s="4059"/>
      <c r="G114" s="4060"/>
      <c r="H114" s="4061"/>
      <c r="I114" s="4082"/>
      <c r="J114" s="4083"/>
      <c r="K114" s="3432"/>
      <c r="L114" s="3433"/>
      <c r="M114" s="3433"/>
      <c r="N114" s="3433"/>
      <c r="O114" s="3434"/>
      <c r="P114" s="2500"/>
      <c r="Q114" s="3549"/>
      <c r="R114" s="3931"/>
      <c r="S114" s="3932"/>
      <c r="T114" s="3933"/>
      <c r="U114" s="3553"/>
      <c r="V114" s="3554"/>
      <c r="W114" s="3550"/>
      <c r="X114" s="3551"/>
      <c r="Y114" s="930"/>
      <c r="Z114" s="931" t="s">
        <v>21</v>
      </c>
      <c r="AA114" s="932"/>
      <c r="AB114" s="931" t="s">
        <v>21</v>
      </c>
      <c r="AC114" s="932"/>
      <c r="AD114" s="931" t="s">
        <v>21</v>
      </c>
      <c r="AE114" s="1030"/>
      <c r="AF114" s="1031"/>
      <c r="AG114" s="1032"/>
      <c r="AH114" s="1033"/>
      <c r="AI114" s="4194"/>
      <c r="AJ114" s="4195"/>
      <c r="AK114" s="4196"/>
      <c r="AL114" s="3301"/>
      <c r="AM114" s="3302"/>
      <c r="AN114" s="3303"/>
      <c r="AO114" s="3301"/>
      <c r="AP114" s="3302"/>
      <c r="AQ114" s="3303"/>
      <c r="AR114" s="3789"/>
      <c r="AS114" s="3790"/>
      <c r="AT114" s="3791"/>
      <c r="AU114" s="3789"/>
      <c r="AV114" s="3790"/>
      <c r="AW114" s="3791"/>
      <c r="AX114" s="3767"/>
      <c r="AY114" s="3768"/>
      <c r="AZ114" s="3787"/>
      <c r="BA114" s="3767"/>
      <c r="BB114" s="3768"/>
      <c r="BC114" s="3769"/>
      <c r="BD114" s="4077"/>
      <c r="BE114" s="4078"/>
      <c r="BF114" s="3366"/>
      <c r="BG114" s="4079"/>
      <c r="BH114" s="4080"/>
      <c r="BI114" s="4080"/>
      <c r="BJ114" s="4080"/>
      <c r="BK114" s="4081"/>
    </row>
    <row r="115" spans="2:63" s="40" customFormat="1" ht="14.1" customHeight="1">
      <c r="B115" s="3408">
        <v>24</v>
      </c>
      <c r="C115" s="3411"/>
      <c r="D115" s="3412"/>
      <c r="E115" s="3413"/>
      <c r="F115" s="3878"/>
      <c r="G115" s="3879"/>
      <c r="H115" s="3879"/>
      <c r="I115" s="3879"/>
      <c r="J115" s="3880"/>
      <c r="K115" s="3426"/>
      <c r="L115" s="3427"/>
      <c r="M115" s="3427"/>
      <c r="N115" s="3427"/>
      <c r="O115" s="3428"/>
      <c r="P115" s="2494"/>
      <c r="Q115" s="3438"/>
      <c r="R115" s="3878"/>
      <c r="S115" s="3879"/>
      <c r="T115" s="3880"/>
      <c r="U115" s="3529"/>
      <c r="V115" s="3530"/>
      <c r="W115" s="3535"/>
      <c r="X115" s="3564"/>
      <c r="Y115" s="3539"/>
      <c r="Z115" s="3541" t="s">
        <v>76</v>
      </c>
      <c r="AA115" s="3543"/>
      <c r="AB115" s="3541" t="s">
        <v>76</v>
      </c>
      <c r="AC115" s="2494"/>
      <c r="AD115" s="3541" t="s">
        <v>76</v>
      </c>
      <c r="AE115" s="4075"/>
      <c r="AF115" s="4072"/>
      <c r="AG115" s="4071"/>
      <c r="AH115" s="4072"/>
      <c r="AI115" s="4191"/>
      <c r="AJ115" s="4192"/>
      <c r="AK115" s="4193"/>
      <c r="AL115" s="3776"/>
      <c r="AM115" s="3247"/>
      <c r="AN115" s="2908"/>
      <c r="AO115" s="3246"/>
      <c r="AP115" s="3247"/>
      <c r="AQ115" s="2908"/>
      <c r="AR115" s="3780"/>
      <c r="AS115" s="3781"/>
      <c r="AT115" s="3782"/>
      <c r="AU115" s="3780"/>
      <c r="AV115" s="3781"/>
      <c r="AW115" s="3782"/>
      <c r="AX115" s="3764">
        <f>SUM(AI115:AW117)</f>
        <v>0</v>
      </c>
      <c r="AY115" s="3765"/>
      <c r="AZ115" s="3783"/>
      <c r="BA115" s="3764">
        <f t="shared" ref="BA115" si="20">AG115+AX115</f>
        <v>0</v>
      </c>
      <c r="BB115" s="3765"/>
      <c r="BC115" s="3766"/>
      <c r="BD115" s="4064"/>
      <c r="BE115" s="4065"/>
      <c r="BF115" s="3364"/>
      <c r="BG115" s="4068"/>
      <c r="BH115" s="4069"/>
      <c r="BI115" s="4069"/>
      <c r="BJ115" s="4069"/>
      <c r="BK115" s="4070"/>
    </row>
    <row r="116" spans="2:63" s="40" customFormat="1" ht="14.1" customHeight="1">
      <c r="B116" s="3409"/>
      <c r="C116" s="3414"/>
      <c r="D116" s="3415"/>
      <c r="E116" s="3416"/>
      <c r="F116" s="4163"/>
      <c r="G116" s="4164"/>
      <c r="H116" s="4164"/>
      <c r="I116" s="4164"/>
      <c r="J116" s="4165"/>
      <c r="K116" s="3429"/>
      <c r="L116" s="3430"/>
      <c r="M116" s="3430"/>
      <c r="N116" s="3430"/>
      <c r="O116" s="3431"/>
      <c r="P116" s="2497"/>
      <c r="Q116" s="3439"/>
      <c r="R116" s="3881"/>
      <c r="S116" s="3882"/>
      <c r="T116" s="3883"/>
      <c r="U116" s="3531"/>
      <c r="V116" s="3532"/>
      <c r="W116" s="3537"/>
      <c r="X116" s="3565"/>
      <c r="Y116" s="3540"/>
      <c r="Z116" s="3542"/>
      <c r="AA116" s="3544"/>
      <c r="AB116" s="3542"/>
      <c r="AC116" s="2497"/>
      <c r="AD116" s="3542"/>
      <c r="AE116" s="4076"/>
      <c r="AF116" s="4074"/>
      <c r="AG116" s="4073"/>
      <c r="AH116" s="4074"/>
      <c r="AI116" s="4099"/>
      <c r="AJ116" s="4100"/>
      <c r="AK116" s="4101"/>
      <c r="AL116" s="3265"/>
      <c r="AM116" s="2335"/>
      <c r="AN116" s="3266"/>
      <c r="AO116" s="3265"/>
      <c r="AP116" s="2335"/>
      <c r="AQ116" s="3266"/>
      <c r="AR116" s="3777"/>
      <c r="AS116" s="3778"/>
      <c r="AT116" s="3779"/>
      <c r="AU116" s="3777"/>
      <c r="AV116" s="3778"/>
      <c r="AW116" s="3779"/>
      <c r="AX116" s="3784"/>
      <c r="AY116" s="3785"/>
      <c r="AZ116" s="3786"/>
      <c r="BA116" s="3784"/>
      <c r="BB116" s="3785"/>
      <c r="BC116" s="3788"/>
      <c r="BD116" s="4066"/>
      <c r="BE116" s="4067"/>
      <c r="BF116" s="3365"/>
      <c r="BG116" s="4056"/>
      <c r="BH116" s="4057"/>
      <c r="BI116" s="4057"/>
      <c r="BJ116" s="4057"/>
      <c r="BK116" s="4058"/>
    </row>
    <row r="117" spans="2:63" s="40" customFormat="1" ht="14.1" customHeight="1">
      <c r="B117" s="3410"/>
      <c r="C117" s="3417"/>
      <c r="D117" s="3418"/>
      <c r="E117" s="3419"/>
      <c r="F117" s="4059"/>
      <c r="G117" s="4060"/>
      <c r="H117" s="4061"/>
      <c r="I117" s="4082"/>
      <c r="J117" s="4083"/>
      <c r="K117" s="3432"/>
      <c r="L117" s="3433"/>
      <c r="M117" s="3433"/>
      <c r="N117" s="3433"/>
      <c r="O117" s="3434"/>
      <c r="P117" s="2500"/>
      <c r="Q117" s="3549"/>
      <c r="R117" s="3931"/>
      <c r="S117" s="3932"/>
      <c r="T117" s="3933"/>
      <c r="U117" s="3553"/>
      <c r="V117" s="3554"/>
      <c r="W117" s="3550"/>
      <c r="X117" s="3551"/>
      <c r="Y117" s="930"/>
      <c r="Z117" s="931" t="s">
        <v>21</v>
      </c>
      <c r="AA117" s="932"/>
      <c r="AB117" s="931" t="s">
        <v>21</v>
      </c>
      <c r="AC117" s="932"/>
      <c r="AD117" s="931" t="s">
        <v>21</v>
      </c>
      <c r="AE117" s="1030"/>
      <c r="AF117" s="1031"/>
      <c r="AG117" s="1032"/>
      <c r="AH117" s="1033"/>
      <c r="AI117" s="4194"/>
      <c r="AJ117" s="4195"/>
      <c r="AK117" s="4196"/>
      <c r="AL117" s="3301"/>
      <c r="AM117" s="3302"/>
      <c r="AN117" s="3303"/>
      <c r="AO117" s="3301"/>
      <c r="AP117" s="3302"/>
      <c r="AQ117" s="3303"/>
      <c r="AR117" s="3789"/>
      <c r="AS117" s="3790"/>
      <c r="AT117" s="3791"/>
      <c r="AU117" s="3789"/>
      <c r="AV117" s="3790"/>
      <c r="AW117" s="3791"/>
      <c r="AX117" s="3767"/>
      <c r="AY117" s="3768"/>
      <c r="AZ117" s="3787"/>
      <c r="BA117" s="3767"/>
      <c r="BB117" s="3768"/>
      <c r="BC117" s="3769"/>
      <c r="BD117" s="4077"/>
      <c r="BE117" s="4078"/>
      <c r="BF117" s="3366"/>
      <c r="BG117" s="4079"/>
      <c r="BH117" s="4080"/>
      <c r="BI117" s="4080"/>
      <c r="BJ117" s="4080"/>
      <c r="BK117" s="4081"/>
    </row>
    <row r="118" spans="2:63" s="40" customFormat="1" ht="14.1" customHeight="1">
      <c r="B118" s="3408">
        <v>25</v>
      </c>
      <c r="C118" s="3411"/>
      <c r="D118" s="3412"/>
      <c r="E118" s="3413"/>
      <c r="F118" s="3878"/>
      <c r="G118" s="3879"/>
      <c r="H118" s="3879"/>
      <c r="I118" s="3879"/>
      <c r="J118" s="3880"/>
      <c r="K118" s="3426"/>
      <c r="L118" s="3427"/>
      <c r="M118" s="3427"/>
      <c r="N118" s="3427"/>
      <c r="O118" s="3428"/>
      <c r="P118" s="2494"/>
      <c r="Q118" s="3438"/>
      <c r="R118" s="3878"/>
      <c r="S118" s="3879"/>
      <c r="T118" s="3880"/>
      <c r="U118" s="3529"/>
      <c r="V118" s="3530"/>
      <c r="W118" s="3535"/>
      <c r="X118" s="3564"/>
      <c r="Y118" s="3539"/>
      <c r="Z118" s="3541" t="s">
        <v>76</v>
      </c>
      <c r="AA118" s="3543"/>
      <c r="AB118" s="3541" t="s">
        <v>76</v>
      </c>
      <c r="AC118" s="2494"/>
      <c r="AD118" s="3541" t="s">
        <v>76</v>
      </c>
      <c r="AE118" s="4075"/>
      <c r="AF118" s="4072"/>
      <c r="AG118" s="4071"/>
      <c r="AH118" s="4072"/>
      <c r="AI118" s="4191"/>
      <c r="AJ118" s="4192"/>
      <c r="AK118" s="4193"/>
      <c r="AL118" s="3776"/>
      <c r="AM118" s="3247"/>
      <c r="AN118" s="2908"/>
      <c r="AO118" s="3246"/>
      <c r="AP118" s="3247"/>
      <c r="AQ118" s="2908"/>
      <c r="AR118" s="3780"/>
      <c r="AS118" s="3781"/>
      <c r="AT118" s="3782"/>
      <c r="AU118" s="3780"/>
      <c r="AV118" s="3781"/>
      <c r="AW118" s="3782"/>
      <c r="AX118" s="3764">
        <f>SUM(AI118:AW120)</f>
        <v>0</v>
      </c>
      <c r="AY118" s="3765"/>
      <c r="AZ118" s="3783"/>
      <c r="BA118" s="3764">
        <f t="shared" ref="BA118" si="21">AG118+AX118</f>
        <v>0</v>
      </c>
      <c r="BB118" s="3765"/>
      <c r="BC118" s="3766"/>
      <c r="BD118" s="4064"/>
      <c r="BE118" s="4065"/>
      <c r="BF118" s="3364"/>
      <c r="BG118" s="4068"/>
      <c r="BH118" s="4069"/>
      <c r="BI118" s="4069"/>
      <c r="BJ118" s="4069"/>
      <c r="BK118" s="4070"/>
    </row>
    <row r="119" spans="2:63" s="40" customFormat="1" ht="14.1" customHeight="1">
      <c r="B119" s="3409"/>
      <c r="C119" s="3414"/>
      <c r="D119" s="3415"/>
      <c r="E119" s="3416"/>
      <c r="F119" s="4163"/>
      <c r="G119" s="4164"/>
      <c r="H119" s="4164"/>
      <c r="I119" s="4164"/>
      <c r="J119" s="4165"/>
      <c r="K119" s="3429"/>
      <c r="L119" s="3430"/>
      <c r="M119" s="3430"/>
      <c r="N119" s="3430"/>
      <c r="O119" s="3431"/>
      <c r="P119" s="2497"/>
      <c r="Q119" s="3439"/>
      <c r="R119" s="3881"/>
      <c r="S119" s="3882"/>
      <c r="T119" s="3883"/>
      <c r="U119" s="3531"/>
      <c r="V119" s="3532"/>
      <c r="W119" s="3537"/>
      <c r="X119" s="3565"/>
      <c r="Y119" s="3540"/>
      <c r="Z119" s="3542"/>
      <c r="AA119" s="3544"/>
      <c r="AB119" s="3542"/>
      <c r="AC119" s="2497"/>
      <c r="AD119" s="3542"/>
      <c r="AE119" s="4076"/>
      <c r="AF119" s="4074"/>
      <c r="AG119" s="4073"/>
      <c r="AH119" s="4074"/>
      <c r="AI119" s="4099"/>
      <c r="AJ119" s="4100"/>
      <c r="AK119" s="4101"/>
      <c r="AL119" s="3265"/>
      <c r="AM119" s="2335"/>
      <c r="AN119" s="3266"/>
      <c r="AO119" s="3265"/>
      <c r="AP119" s="2335"/>
      <c r="AQ119" s="3266"/>
      <c r="AR119" s="3777"/>
      <c r="AS119" s="3778"/>
      <c r="AT119" s="3779"/>
      <c r="AU119" s="3777"/>
      <c r="AV119" s="3778"/>
      <c r="AW119" s="3779"/>
      <c r="AX119" s="3784"/>
      <c r="AY119" s="3785"/>
      <c r="AZ119" s="3786"/>
      <c r="BA119" s="3784"/>
      <c r="BB119" s="3785"/>
      <c r="BC119" s="3788"/>
      <c r="BD119" s="4066"/>
      <c r="BE119" s="4067"/>
      <c r="BF119" s="3365"/>
      <c r="BG119" s="4056"/>
      <c r="BH119" s="4057"/>
      <c r="BI119" s="4057"/>
      <c r="BJ119" s="4057"/>
      <c r="BK119" s="4058"/>
    </row>
    <row r="120" spans="2:63" s="40" customFormat="1" ht="14.1" customHeight="1">
      <c r="B120" s="3410"/>
      <c r="C120" s="3417"/>
      <c r="D120" s="3418"/>
      <c r="E120" s="3419"/>
      <c r="F120" s="4059"/>
      <c r="G120" s="4060"/>
      <c r="H120" s="4061"/>
      <c r="I120" s="4082"/>
      <c r="J120" s="4083"/>
      <c r="K120" s="3432"/>
      <c r="L120" s="3433"/>
      <c r="M120" s="3433"/>
      <c r="N120" s="3433"/>
      <c r="O120" s="3434"/>
      <c r="P120" s="2500"/>
      <c r="Q120" s="3549"/>
      <c r="R120" s="3931"/>
      <c r="S120" s="3932"/>
      <c r="T120" s="3933"/>
      <c r="U120" s="3553"/>
      <c r="V120" s="3554"/>
      <c r="W120" s="3550"/>
      <c r="X120" s="3551"/>
      <c r="Y120" s="930"/>
      <c r="Z120" s="931" t="s">
        <v>21</v>
      </c>
      <c r="AA120" s="932"/>
      <c r="AB120" s="931" t="s">
        <v>21</v>
      </c>
      <c r="AC120" s="932"/>
      <c r="AD120" s="931" t="s">
        <v>21</v>
      </c>
      <c r="AE120" s="1030"/>
      <c r="AF120" s="1031"/>
      <c r="AG120" s="1032"/>
      <c r="AH120" s="1033"/>
      <c r="AI120" s="4194"/>
      <c r="AJ120" s="4195"/>
      <c r="AK120" s="4196"/>
      <c r="AL120" s="3301"/>
      <c r="AM120" s="3302"/>
      <c r="AN120" s="3303"/>
      <c r="AO120" s="3301"/>
      <c r="AP120" s="3302"/>
      <c r="AQ120" s="3303"/>
      <c r="AR120" s="3789"/>
      <c r="AS120" s="3790"/>
      <c r="AT120" s="3791"/>
      <c r="AU120" s="3789"/>
      <c r="AV120" s="3790"/>
      <c r="AW120" s="3791"/>
      <c r="AX120" s="3767"/>
      <c r="AY120" s="3768"/>
      <c r="AZ120" s="3787"/>
      <c r="BA120" s="3767"/>
      <c r="BB120" s="3768"/>
      <c r="BC120" s="3769"/>
      <c r="BD120" s="4077"/>
      <c r="BE120" s="4078"/>
      <c r="BF120" s="3366"/>
      <c r="BG120" s="4079"/>
      <c r="BH120" s="4080"/>
      <c r="BI120" s="4080"/>
      <c r="BJ120" s="4080"/>
      <c r="BK120" s="4081"/>
    </row>
    <row r="121" spans="2:63" s="40" customFormat="1" ht="14.1" customHeight="1">
      <c r="B121" s="3408">
        <v>26</v>
      </c>
      <c r="C121" s="3411"/>
      <c r="D121" s="3412"/>
      <c r="E121" s="3413"/>
      <c r="F121" s="3878"/>
      <c r="G121" s="3879"/>
      <c r="H121" s="3879"/>
      <c r="I121" s="3879"/>
      <c r="J121" s="3880"/>
      <c r="K121" s="3426"/>
      <c r="L121" s="3427"/>
      <c r="M121" s="3427"/>
      <c r="N121" s="3427"/>
      <c r="O121" s="3428"/>
      <c r="P121" s="2494"/>
      <c r="Q121" s="3438"/>
      <c r="R121" s="3878"/>
      <c r="S121" s="3879"/>
      <c r="T121" s="3880"/>
      <c r="U121" s="3529"/>
      <c r="V121" s="3530"/>
      <c r="W121" s="3535"/>
      <c r="X121" s="3564"/>
      <c r="Y121" s="3539"/>
      <c r="Z121" s="3541" t="s">
        <v>76</v>
      </c>
      <c r="AA121" s="3543"/>
      <c r="AB121" s="3541" t="s">
        <v>76</v>
      </c>
      <c r="AC121" s="2494"/>
      <c r="AD121" s="3541" t="s">
        <v>76</v>
      </c>
      <c r="AE121" s="4075"/>
      <c r="AF121" s="4072"/>
      <c r="AG121" s="4071"/>
      <c r="AH121" s="4072"/>
      <c r="AI121" s="4191"/>
      <c r="AJ121" s="4192"/>
      <c r="AK121" s="4193"/>
      <c r="AL121" s="3776"/>
      <c r="AM121" s="3247"/>
      <c r="AN121" s="2908"/>
      <c r="AO121" s="3246"/>
      <c r="AP121" s="3247"/>
      <c r="AQ121" s="2908"/>
      <c r="AR121" s="3780"/>
      <c r="AS121" s="3781"/>
      <c r="AT121" s="3782"/>
      <c r="AU121" s="3780"/>
      <c r="AV121" s="3781"/>
      <c r="AW121" s="3782"/>
      <c r="AX121" s="3784">
        <f>SUM(AI121:AW123)</f>
        <v>0</v>
      </c>
      <c r="AY121" s="3785"/>
      <c r="AZ121" s="3786"/>
      <c r="BA121" s="3784">
        <f t="shared" ref="BA121" si="22">AG121+AX121</f>
        <v>0</v>
      </c>
      <c r="BB121" s="3785"/>
      <c r="BC121" s="3788"/>
      <c r="BD121" s="4064"/>
      <c r="BE121" s="4065"/>
      <c r="BF121" s="3364"/>
      <c r="BG121" s="4068"/>
      <c r="BH121" s="4069"/>
      <c r="BI121" s="4069"/>
      <c r="BJ121" s="4069"/>
      <c r="BK121" s="4070"/>
    </row>
    <row r="122" spans="2:63" s="40" customFormat="1" ht="14.1" customHeight="1">
      <c r="B122" s="3409"/>
      <c r="C122" s="3414"/>
      <c r="D122" s="3415"/>
      <c r="E122" s="3416"/>
      <c r="F122" s="3881"/>
      <c r="G122" s="3882"/>
      <c r="H122" s="3882"/>
      <c r="I122" s="3882"/>
      <c r="J122" s="3883"/>
      <c r="K122" s="3429"/>
      <c r="L122" s="3430"/>
      <c r="M122" s="3430"/>
      <c r="N122" s="3430"/>
      <c r="O122" s="3431"/>
      <c r="P122" s="2497"/>
      <c r="Q122" s="3439"/>
      <c r="R122" s="3881"/>
      <c r="S122" s="3882"/>
      <c r="T122" s="3883"/>
      <c r="U122" s="3531"/>
      <c r="V122" s="3532"/>
      <c r="W122" s="3537"/>
      <c r="X122" s="3565"/>
      <c r="Y122" s="3540"/>
      <c r="Z122" s="3542"/>
      <c r="AA122" s="3544"/>
      <c r="AB122" s="3542"/>
      <c r="AC122" s="2497"/>
      <c r="AD122" s="3542"/>
      <c r="AE122" s="4076"/>
      <c r="AF122" s="4074"/>
      <c r="AG122" s="4073"/>
      <c r="AH122" s="4074"/>
      <c r="AI122" s="4099"/>
      <c r="AJ122" s="4100"/>
      <c r="AK122" s="4101"/>
      <c r="AL122" s="3265"/>
      <c r="AM122" s="2335"/>
      <c r="AN122" s="3266"/>
      <c r="AO122" s="3265"/>
      <c r="AP122" s="2335"/>
      <c r="AQ122" s="3266"/>
      <c r="AR122" s="3777"/>
      <c r="AS122" s="3778"/>
      <c r="AT122" s="3779"/>
      <c r="AU122" s="3777"/>
      <c r="AV122" s="3778"/>
      <c r="AW122" s="3779"/>
      <c r="AX122" s="3784"/>
      <c r="AY122" s="3785"/>
      <c r="AZ122" s="3786"/>
      <c r="BA122" s="3784"/>
      <c r="BB122" s="3785"/>
      <c r="BC122" s="3788"/>
      <c r="BD122" s="4066"/>
      <c r="BE122" s="4067"/>
      <c r="BF122" s="3365"/>
      <c r="BG122" s="4056"/>
      <c r="BH122" s="4057"/>
      <c r="BI122" s="4057"/>
      <c r="BJ122" s="4057"/>
      <c r="BK122" s="4058"/>
    </row>
    <row r="123" spans="2:63" s="40" customFormat="1" ht="14.1" customHeight="1">
      <c r="B123" s="3410"/>
      <c r="C123" s="3417"/>
      <c r="D123" s="3418"/>
      <c r="E123" s="3419"/>
      <c r="F123" s="4059"/>
      <c r="G123" s="4060"/>
      <c r="H123" s="4061"/>
      <c r="I123" s="4082"/>
      <c r="J123" s="4083"/>
      <c r="K123" s="3432"/>
      <c r="L123" s="3433"/>
      <c r="M123" s="3433"/>
      <c r="N123" s="3433"/>
      <c r="O123" s="3434"/>
      <c r="P123" s="2500"/>
      <c r="Q123" s="3549"/>
      <c r="R123" s="3931"/>
      <c r="S123" s="3932"/>
      <c r="T123" s="3933"/>
      <c r="U123" s="3553"/>
      <c r="V123" s="3554"/>
      <c r="W123" s="3550"/>
      <c r="X123" s="3551"/>
      <c r="Y123" s="930"/>
      <c r="Z123" s="931" t="s">
        <v>21</v>
      </c>
      <c r="AA123" s="932"/>
      <c r="AB123" s="931" t="s">
        <v>21</v>
      </c>
      <c r="AC123" s="932"/>
      <c r="AD123" s="931" t="s">
        <v>21</v>
      </c>
      <c r="AE123" s="1030"/>
      <c r="AF123" s="1031"/>
      <c r="AG123" s="1032"/>
      <c r="AH123" s="1033"/>
      <c r="AI123" s="4194"/>
      <c r="AJ123" s="4195"/>
      <c r="AK123" s="4196"/>
      <c r="AL123" s="3301"/>
      <c r="AM123" s="3302"/>
      <c r="AN123" s="3303"/>
      <c r="AO123" s="3301"/>
      <c r="AP123" s="3302"/>
      <c r="AQ123" s="3303"/>
      <c r="AR123" s="3789"/>
      <c r="AS123" s="3790"/>
      <c r="AT123" s="3791"/>
      <c r="AU123" s="3789"/>
      <c r="AV123" s="3790"/>
      <c r="AW123" s="3791"/>
      <c r="AX123" s="3784"/>
      <c r="AY123" s="3785"/>
      <c r="AZ123" s="3786"/>
      <c r="BA123" s="3784"/>
      <c r="BB123" s="3785"/>
      <c r="BC123" s="3788"/>
      <c r="BD123" s="4077"/>
      <c r="BE123" s="4078"/>
      <c r="BF123" s="3366"/>
      <c r="BG123" s="4079"/>
      <c r="BH123" s="4080"/>
      <c r="BI123" s="4080"/>
      <c r="BJ123" s="4080"/>
      <c r="BK123" s="4081"/>
    </row>
    <row r="124" spans="2:63" s="40" customFormat="1" ht="14.1" customHeight="1">
      <c r="B124" s="3408">
        <v>27</v>
      </c>
      <c r="C124" s="3411"/>
      <c r="D124" s="3412"/>
      <c r="E124" s="3413"/>
      <c r="F124" s="3878"/>
      <c r="G124" s="3879"/>
      <c r="H124" s="3879"/>
      <c r="I124" s="3879"/>
      <c r="J124" s="3880"/>
      <c r="K124" s="3426"/>
      <c r="L124" s="3427"/>
      <c r="M124" s="3427"/>
      <c r="N124" s="3427"/>
      <c r="O124" s="3428"/>
      <c r="P124" s="2494"/>
      <c r="Q124" s="3438"/>
      <c r="R124" s="3878"/>
      <c r="S124" s="3879"/>
      <c r="T124" s="3880"/>
      <c r="U124" s="3529"/>
      <c r="V124" s="3530"/>
      <c r="W124" s="3535"/>
      <c r="X124" s="3564"/>
      <c r="Y124" s="3539"/>
      <c r="Z124" s="3541" t="s">
        <v>76</v>
      </c>
      <c r="AA124" s="3543"/>
      <c r="AB124" s="3541" t="s">
        <v>76</v>
      </c>
      <c r="AC124" s="2494"/>
      <c r="AD124" s="3541" t="s">
        <v>76</v>
      </c>
      <c r="AE124" s="4075"/>
      <c r="AF124" s="4072"/>
      <c r="AG124" s="4071"/>
      <c r="AH124" s="4072"/>
      <c r="AI124" s="4191"/>
      <c r="AJ124" s="4192"/>
      <c r="AK124" s="4193"/>
      <c r="AL124" s="3776"/>
      <c r="AM124" s="3247"/>
      <c r="AN124" s="2908"/>
      <c r="AO124" s="3246"/>
      <c r="AP124" s="3247"/>
      <c r="AQ124" s="2908"/>
      <c r="AR124" s="3780"/>
      <c r="AS124" s="3781"/>
      <c r="AT124" s="3782"/>
      <c r="AU124" s="3780"/>
      <c r="AV124" s="3781"/>
      <c r="AW124" s="3782"/>
      <c r="AX124" s="3764">
        <f>SUM(AI124:AW126)</f>
        <v>0</v>
      </c>
      <c r="AY124" s="3765"/>
      <c r="AZ124" s="3783"/>
      <c r="BA124" s="3764">
        <f t="shared" ref="BA124" si="23">AG124+AX124</f>
        <v>0</v>
      </c>
      <c r="BB124" s="3765"/>
      <c r="BC124" s="3766"/>
      <c r="BD124" s="4064"/>
      <c r="BE124" s="4065"/>
      <c r="BF124" s="3364"/>
      <c r="BG124" s="4068"/>
      <c r="BH124" s="4069"/>
      <c r="BI124" s="4069"/>
      <c r="BJ124" s="4069"/>
      <c r="BK124" s="4070"/>
    </row>
    <row r="125" spans="2:63" s="40" customFormat="1" ht="14.1" customHeight="1">
      <c r="B125" s="3409"/>
      <c r="C125" s="3414"/>
      <c r="D125" s="3415"/>
      <c r="E125" s="3416"/>
      <c r="F125" s="3881"/>
      <c r="G125" s="3882"/>
      <c r="H125" s="3882"/>
      <c r="I125" s="3882"/>
      <c r="J125" s="3883"/>
      <c r="K125" s="3429"/>
      <c r="L125" s="3430"/>
      <c r="M125" s="3430"/>
      <c r="N125" s="3430"/>
      <c r="O125" s="3431"/>
      <c r="P125" s="2497"/>
      <c r="Q125" s="3439"/>
      <c r="R125" s="3881"/>
      <c r="S125" s="3882"/>
      <c r="T125" s="3883"/>
      <c r="U125" s="3531"/>
      <c r="V125" s="3532"/>
      <c r="W125" s="3537"/>
      <c r="X125" s="3565"/>
      <c r="Y125" s="3540"/>
      <c r="Z125" s="3542"/>
      <c r="AA125" s="3544"/>
      <c r="AB125" s="3542"/>
      <c r="AC125" s="2497"/>
      <c r="AD125" s="3542"/>
      <c r="AE125" s="4076"/>
      <c r="AF125" s="4074"/>
      <c r="AG125" s="4073"/>
      <c r="AH125" s="4074"/>
      <c r="AI125" s="4099"/>
      <c r="AJ125" s="4100"/>
      <c r="AK125" s="4101"/>
      <c r="AL125" s="3265"/>
      <c r="AM125" s="2335"/>
      <c r="AN125" s="3266"/>
      <c r="AO125" s="3265"/>
      <c r="AP125" s="2335"/>
      <c r="AQ125" s="3266"/>
      <c r="AR125" s="3777"/>
      <c r="AS125" s="3778"/>
      <c r="AT125" s="3779"/>
      <c r="AU125" s="3777"/>
      <c r="AV125" s="3778"/>
      <c r="AW125" s="3779"/>
      <c r="AX125" s="3784"/>
      <c r="AY125" s="3785"/>
      <c r="AZ125" s="3786"/>
      <c r="BA125" s="3784"/>
      <c r="BB125" s="3785"/>
      <c r="BC125" s="3788"/>
      <c r="BD125" s="4066"/>
      <c r="BE125" s="4067"/>
      <c r="BF125" s="3365"/>
      <c r="BG125" s="4056"/>
      <c r="BH125" s="4057"/>
      <c r="BI125" s="4057"/>
      <c r="BJ125" s="4057"/>
      <c r="BK125" s="4058"/>
    </row>
    <row r="126" spans="2:63" s="40" customFormat="1" ht="14.1" customHeight="1">
      <c r="B126" s="3410"/>
      <c r="C126" s="3417"/>
      <c r="D126" s="3418"/>
      <c r="E126" s="3419"/>
      <c r="F126" s="4059"/>
      <c r="G126" s="4060"/>
      <c r="H126" s="4061"/>
      <c r="I126" s="4082"/>
      <c r="J126" s="4083"/>
      <c r="K126" s="3432"/>
      <c r="L126" s="3433"/>
      <c r="M126" s="3433"/>
      <c r="N126" s="3433"/>
      <c r="O126" s="3434"/>
      <c r="P126" s="2500"/>
      <c r="Q126" s="3549"/>
      <c r="R126" s="3931"/>
      <c r="S126" s="3932"/>
      <c r="T126" s="3933"/>
      <c r="U126" s="3553"/>
      <c r="V126" s="3554"/>
      <c r="W126" s="3550"/>
      <c r="X126" s="3551"/>
      <c r="Y126" s="930"/>
      <c r="Z126" s="931" t="s">
        <v>21</v>
      </c>
      <c r="AA126" s="932"/>
      <c r="AB126" s="931" t="s">
        <v>21</v>
      </c>
      <c r="AC126" s="932"/>
      <c r="AD126" s="931" t="s">
        <v>21</v>
      </c>
      <c r="AE126" s="1030"/>
      <c r="AF126" s="1031"/>
      <c r="AG126" s="1032"/>
      <c r="AH126" s="1033"/>
      <c r="AI126" s="4194"/>
      <c r="AJ126" s="4195"/>
      <c r="AK126" s="4196"/>
      <c r="AL126" s="3301"/>
      <c r="AM126" s="3302"/>
      <c r="AN126" s="3303"/>
      <c r="AO126" s="3301"/>
      <c r="AP126" s="3302"/>
      <c r="AQ126" s="3303"/>
      <c r="AR126" s="3789"/>
      <c r="AS126" s="3790"/>
      <c r="AT126" s="3791"/>
      <c r="AU126" s="3789"/>
      <c r="AV126" s="3790"/>
      <c r="AW126" s="3791"/>
      <c r="AX126" s="3767"/>
      <c r="AY126" s="3768"/>
      <c r="AZ126" s="3787"/>
      <c r="BA126" s="3767"/>
      <c r="BB126" s="3768"/>
      <c r="BC126" s="3769"/>
      <c r="BD126" s="4077"/>
      <c r="BE126" s="4078"/>
      <c r="BF126" s="3366"/>
      <c r="BG126" s="4079"/>
      <c r="BH126" s="4080"/>
      <c r="BI126" s="4080"/>
      <c r="BJ126" s="4080"/>
      <c r="BK126" s="4081"/>
    </row>
    <row r="127" spans="2:63" s="40" customFormat="1" ht="14.1" customHeight="1">
      <c r="B127" s="3408">
        <v>28</v>
      </c>
      <c r="C127" s="3411"/>
      <c r="D127" s="3412"/>
      <c r="E127" s="3413"/>
      <c r="F127" s="3878"/>
      <c r="G127" s="3879"/>
      <c r="H127" s="3879"/>
      <c r="I127" s="3879"/>
      <c r="J127" s="3880"/>
      <c r="K127" s="906"/>
      <c r="L127" s="907"/>
      <c r="M127" s="907"/>
      <c r="N127" s="907"/>
      <c r="O127" s="908"/>
      <c r="P127" s="894"/>
      <c r="Q127" s="909"/>
      <c r="R127" s="903"/>
      <c r="S127" s="904"/>
      <c r="T127" s="905"/>
      <c r="U127" s="910"/>
      <c r="V127" s="911"/>
      <c r="W127" s="912"/>
      <c r="X127" s="893"/>
      <c r="Y127" s="913"/>
      <c r="Z127" s="914" t="s">
        <v>76</v>
      </c>
      <c r="AA127" s="915"/>
      <c r="AB127" s="914" t="s">
        <v>76</v>
      </c>
      <c r="AC127" s="894"/>
      <c r="AD127" s="914" t="s">
        <v>76</v>
      </c>
      <c r="AE127" s="4216"/>
      <c r="AF127" s="4217"/>
      <c r="AG127" s="4220"/>
      <c r="AH127" s="4217"/>
      <c r="AI127" s="1052"/>
      <c r="AJ127" s="1053"/>
      <c r="AK127" s="1054"/>
      <c r="AL127" s="3776"/>
      <c r="AM127" s="3247"/>
      <c r="AN127" s="2908"/>
      <c r="AO127" s="3246"/>
      <c r="AP127" s="3247"/>
      <c r="AQ127" s="2908"/>
      <c r="AR127" s="982"/>
      <c r="AS127" s="983"/>
      <c r="AT127" s="984"/>
      <c r="AU127" s="982"/>
      <c r="AV127" s="983"/>
      <c r="AW127" s="984"/>
      <c r="AX127" s="3784">
        <f>SUM(AI127:AW129)</f>
        <v>0</v>
      </c>
      <c r="AY127" s="3785"/>
      <c r="AZ127" s="3786"/>
      <c r="BA127" s="3784">
        <f t="shared" ref="BA127" si="24">AG127+AX127</f>
        <v>0</v>
      </c>
      <c r="BB127" s="3785"/>
      <c r="BC127" s="3788"/>
      <c r="BD127" s="1023"/>
      <c r="BE127" s="1024"/>
      <c r="BF127" s="3364"/>
      <c r="BG127" s="1037"/>
      <c r="BH127" s="1038"/>
      <c r="BI127" s="1038"/>
      <c r="BJ127" s="1038"/>
      <c r="BK127" s="1039"/>
    </row>
    <row r="128" spans="2:63" s="40" customFormat="1" ht="14.1" customHeight="1">
      <c r="B128" s="3409"/>
      <c r="C128" s="3414"/>
      <c r="D128" s="3415"/>
      <c r="E128" s="3416"/>
      <c r="F128" s="3881"/>
      <c r="G128" s="3882"/>
      <c r="H128" s="3882"/>
      <c r="I128" s="3882"/>
      <c r="J128" s="3883"/>
      <c r="K128" s="919"/>
      <c r="L128" s="457"/>
      <c r="M128" s="457"/>
      <c r="N128" s="457"/>
      <c r="O128" s="920"/>
      <c r="P128" s="896"/>
      <c r="Q128" s="921"/>
      <c r="R128" s="916"/>
      <c r="S128" s="917"/>
      <c r="T128" s="918"/>
      <c r="U128" s="922"/>
      <c r="V128" s="923"/>
      <c r="W128" s="924"/>
      <c r="X128" s="937"/>
      <c r="Y128" s="925"/>
      <c r="Z128" s="926"/>
      <c r="AA128" s="927"/>
      <c r="AB128" s="926"/>
      <c r="AC128" s="896"/>
      <c r="AD128" s="926"/>
      <c r="AE128" s="4218"/>
      <c r="AF128" s="4219"/>
      <c r="AG128" s="4221"/>
      <c r="AH128" s="4219"/>
      <c r="AI128" s="1034"/>
      <c r="AJ128" s="1035"/>
      <c r="AK128" s="1036"/>
      <c r="AL128" s="3265"/>
      <c r="AM128" s="2335"/>
      <c r="AN128" s="3266"/>
      <c r="AO128" s="3265"/>
      <c r="AP128" s="2335"/>
      <c r="AQ128" s="3266"/>
      <c r="AR128" s="985"/>
      <c r="AS128" s="986"/>
      <c r="AT128" s="987"/>
      <c r="AU128" s="985"/>
      <c r="AV128" s="986"/>
      <c r="AW128" s="987"/>
      <c r="AX128" s="3784"/>
      <c r="AY128" s="3785"/>
      <c r="AZ128" s="3786"/>
      <c r="BA128" s="3784"/>
      <c r="BB128" s="3785"/>
      <c r="BC128" s="3788"/>
      <c r="BD128" s="1025"/>
      <c r="BE128" s="1026"/>
      <c r="BF128" s="3365"/>
      <c r="BG128" s="1027"/>
      <c r="BH128" s="1028"/>
      <c r="BI128" s="1028"/>
      <c r="BJ128" s="1028"/>
      <c r="BK128" s="1029"/>
    </row>
    <row r="129" spans="2:72" s="40" customFormat="1" ht="14.1" customHeight="1" thickBot="1">
      <c r="B129" s="3566"/>
      <c r="C129" s="4084"/>
      <c r="D129" s="4085"/>
      <c r="E129" s="4086"/>
      <c r="F129" s="4091"/>
      <c r="G129" s="4092"/>
      <c r="H129" s="4093"/>
      <c r="I129" s="4094"/>
      <c r="J129" s="4095"/>
      <c r="K129" s="941"/>
      <c r="L129" s="942"/>
      <c r="M129" s="942"/>
      <c r="N129" s="942"/>
      <c r="O129" s="943"/>
      <c r="P129" s="990"/>
      <c r="Q129" s="944"/>
      <c r="R129" s="991"/>
      <c r="S129" s="992"/>
      <c r="T129" s="993"/>
      <c r="U129" s="945"/>
      <c r="V129" s="946"/>
      <c r="W129" s="947"/>
      <c r="X129" s="948"/>
      <c r="Y129" s="949"/>
      <c r="Z129" s="950" t="s">
        <v>21</v>
      </c>
      <c r="AA129" s="569"/>
      <c r="AB129" s="950" t="s">
        <v>21</v>
      </c>
      <c r="AC129" s="569"/>
      <c r="AD129" s="950" t="s">
        <v>21</v>
      </c>
      <c r="AE129" s="1040"/>
      <c r="AF129" s="1041"/>
      <c r="AG129" s="1042"/>
      <c r="AH129" s="1043"/>
      <c r="AI129" s="1055"/>
      <c r="AJ129" s="1056"/>
      <c r="AK129" s="1057"/>
      <c r="AL129" s="3620"/>
      <c r="AM129" s="3621"/>
      <c r="AN129" s="3622"/>
      <c r="AO129" s="3620"/>
      <c r="AP129" s="3621"/>
      <c r="AQ129" s="3622"/>
      <c r="AR129" s="994"/>
      <c r="AS129" s="995"/>
      <c r="AT129" s="996"/>
      <c r="AU129" s="994"/>
      <c r="AV129" s="995"/>
      <c r="AW129" s="996"/>
      <c r="AX129" s="3792"/>
      <c r="AY129" s="3793"/>
      <c r="AZ129" s="3794"/>
      <c r="BA129" s="3792"/>
      <c r="BB129" s="3793"/>
      <c r="BC129" s="3795"/>
      <c r="BD129" s="1044"/>
      <c r="BE129" s="1045"/>
      <c r="BF129" s="4215"/>
      <c r="BG129" s="1046"/>
      <c r="BH129" s="1047"/>
      <c r="BI129" s="1047"/>
      <c r="BJ129" s="1047"/>
      <c r="BK129" s="1048"/>
    </row>
    <row r="130" spans="2:72" s="40" customFormat="1" ht="6.95" customHeight="1">
      <c r="B130" s="575"/>
      <c r="C130" s="575"/>
      <c r="D130" s="575"/>
      <c r="E130" s="575"/>
      <c r="F130" s="575"/>
      <c r="G130" s="575"/>
      <c r="H130" s="575"/>
      <c r="I130" s="575"/>
      <c r="J130" s="575"/>
      <c r="K130" s="575"/>
      <c r="L130" s="575"/>
      <c r="M130" s="575"/>
      <c r="N130" s="575"/>
      <c r="O130" s="575"/>
      <c r="P130" s="575"/>
      <c r="Q130" s="575"/>
      <c r="R130" s="575"/>
      <c r="S130" s="575"/>
      <c r="T130" s="575"/>
      <c r="U130" s="575"/>
      <c r="V130" s="575"/>
      <c r="W130" s="575"/>
      <c r="X130" s="575"/>
      <c r="Y130" s="575"/>
      <c r="Z130" s="57"/>
      <c r="AA130" s="575"/>
      <c r="AB130" s="575"/>
      <c r="AC130" s="575"/>
      <c r="AD130" s="575"/>
      <c r="AE130" s="1004"/>
      <c r="AF130" s="57"/>
      <c r="AG130" s="57"/>
      <c r="AH130" s="57"/>
      <c r="AI130" s="57"/>
      <c r="AJ130" s="575"/>
      <c r="AK130" s="575"/>
      <c r="AL130" s="575"/>
      <c r="AM130" s="575"/>
      <c r="AN130" s="575"/>
      <c r="AO130" s="575"/>
      <c r="AP130" s="575"/>
      <c r="AQ130" s="575"/>
      <c r="AR130" s="575"/>
      <c r="AS130" s="575"/>
      <c r="AT130" s="575"/>
      <c r="AU130" s="575"/>
      <c r="AV130" s="575"/>
      <c r="AW130" s="575"/>
      <c r="AX130" s="575"/>
      <c r="AY130" s="575"/>
      <c r="AZ130" s="575"/>
      <c r="BA130" s="575"/>
      <c r="BB130" s="575"/>
      <c r="BC130" s="575"/>
      <c r="BD130" s="575"/>
      <c r="BE130" s="456"/>
      <c r="BF130" s="456"/>
      <c r="BG130" s="57"/>
      <c r="BH130" s="57"/>
      <c r="BI130" s="57"/>
      <c r="BJ130" s="57"/>
      <c r="BK130" s="57"/>
      <c r="BL130" s="57"/>
    </row>
    <row r="131" spans="2:72" s="40" customFormat="1" ht="12" customHeight="1">
      <c r="B131" s="40" t="s">
        <v>1205</v>
      </c>
      <c r="F131" s="361"/>
      <c r="G131" s="972" t="s">
        <v>1206</v>
      </c>
      <c r="H131" s="135" t="s">
        <v>1207</v>
      </c>
      <c r="I131" s="135"/>
      <c r="J131" s="135"/>
      <c r="K131" s="135"/>
      <c r="L131" s="135"/>
      <c r="M131" s="135"/>
      <c r="N131" s="135"/>
      <c r="O131" s="135"/>
      <c r="P131" s="135"/>
      <c r="Q131" s="135"/>
      <c r="R131" s="135"/>
      <c r="S131" s="135"/>
      <c r="T131" s="135"/>
      <c r="U131" s="135"/>
      <c r="V131" s="135"/>
      <c r="W131" s="135"/>
      <c r="X131" s="135"/>
      <c r="Y131" s="135"/>
      <c r="Z131" s="135"/>
      <c r="AA131" s="135"/>
      <c r="AB131" s="135"/>
      <c r="AC131" s="135"/>
      <c r="AD131" s="135"/>
      <c r="AE131" s="135"/>
      <c r="AF131" s="135"/>
      <c r="AG131" s="135"/>
      <c r="AH131" s="135"/>
      <c r="AI131" s="135"/>
      <c r="AJ131" s="135"/>
      <c r="AK131" s="135"/>
      <c r="AL131" s="135"/>
      <c r="AM131" s="135"/>
      <c r="AN131" s="135"/>
      <c r="AO131" s="135"/>
      <c r="AP131" s="135"/>
      <c r="AQ131" s="135"/>
      <c r="AR131" s="135"/>
      <c r="AS131" s="135"/>
      <c r="AT131" s="135"/>
      <c r="AU131" s="135"/>
      <c r="AV131" s="135"/>
      <c r="AW131" s="135"/>
      <c r="AX131" s="135"/>
      <c r="AY131" s="135"/>
      <c r="AZ131" s="135"/>
      <c r="BA131" s="135"/>
      <c r="BB131" s="135"/>
      <c r="BC131" s="135"/>
      <c r="BD131" s="194"/>
      <c r="BE131" s="194"/>
      <c r="BF131" s="194"/>
      <c r="BG131" s="194"/>
      <c r="BH131" s="194"/>
      <c r="BI131" s="194"/>
      <c r="BJ131" s="194"/>
      <c r="BK131" s="194"/>
      <c r="BL131" s="194"/>
    </row>
    <row r="132" spans="2:72" s="40" customFormat="1" ht="12" customHeight="1">
      <c r="G132" s="972" t="s">
        <v>1238</v>
      </c>
      <c r="H132" s="135" t="s">
        <v>1367</v>
      </c>
      <c r="I132" s="135"/>
      <c r="J132" s="135"/>
      <c r="K132" s="135"/>
      <c r="L132" s="135"/>
      <c r="M132" s="135"/>
      <c r="N132" s="135"/>
      <c r="O132" s="135"/>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row>
    <row r="133" spans="2:72" s="40" customFormat="1" ht="12" customHeight="1">
      <c r="G133" s="972" t="s">
        <v>1252</v>
      </c>
      <c r="H133" s="2016" t="s">
        <v>1264</v>
      </c>
      <c r="I133" s="2016"/>
      <c r="J133" s="2016"/>
      <c r="K133" s="2016"/>
      <c r="L133" s="2016"/>
      <c r="M133" s="2016"/>
      <c r="N133" s="2016"/>
      <c r="O133" s="2016"/>
      <c r="P133" s="2016"/>
      <c r="Q133" s="2016"/>
      <c r="R133" s="2016"/>
      <c r="S133" s="2016"/>
      <c r="T133" s="2016"/>
      <c r="U133" s="2016"/>
      <c r="V133" s="2016"/>
      <c r="W133" s="2016"/>
      <c r="X133" s="2016"/>
      <c r="Y133" s="2016"/>
      <c r="Z133" s="2016"/>
      <c r="AA133" s="2016"/>
      <c r="AB133" s="2016"/>
      <c r="AC133" s="2016"/>
      <c r="AD133" s="2016"/>
      <c r="AE133" s="2016"/>
      <c r="AF133" s="2016"/>
      <c r="AG133" s="2016"/>
      <c r="AH133" s="2016"/>
      <c r="AI133" s="2016"/>
      <c r="AJ133" s="2016"/>
      <c r="AK133" s="2016"/>
      <c r="AL133" s="2016"/>
      <c r="AM133" s="2016"/>
      <c r="AN133" s="2016"/>
      <c r="AO133" s="2016"/>
      <c r="AP133" s="2016"/>
      <c r="AQ133" s="2016"/>
      <c r="AR133" s="2016"/>
      <c r="AS133" s="2016"/>
      <c r="AT133" s="2016"/>
      <c r="AU133" s="2016"/>
      <c r="AV133" s="2016"/>
      <c r="AW133" s="2016"/>
      <c r="AX133" s="2016"/>
      <c r="AY133" s="2016"/>
      <c r="AZ133" s="2016"/>
      <c r="BA133" s="2016"/>
      <c r="BB133" s="2016"/>
      <c r="BC133" s="2016"/>
      <c r="BD133" s="2016"/>
      <c r="BE133" s="2016"/>
      <c r="BF133" s="2016"/>
      <c r="BG133" s="2016"/>
      <c r="BH133" s="2016"/>
      <c r="BI133" s="2016"/>
      <c r="BJ133" s="2016"/>
      <c r="BK133" s="2016"/>
      <c r="BL133" s="42"/>
    </row>
    <row r="134" spans="2:72" s="40" customFormat="1" ht="12" customHeight="1">
      <c r="G134" s="972"/>
      <c r="H134" s="2016"/>
      <c r="I134" s="2016"/>
      <c r="J134" s="2016"/>
      <c r="K134" s="2016"/>
      <c r="L134" s="2016"/>
      <c r="M134" s="2016"/>
      <c r="N134" s="2016"/>
      <c r="O134" s="2016"/>
      <c r="P134" s="2016"/>
      <c r="Q134" s="2016"/>
      <c r="R134" s="2016"/>
      <c r="S134" s="2016"/>
      <c r="T134" s="2016"/>
      <c r="U134" s="2016"/>
      <c r="V134" s="2016"/>
      <c r="W134" s="2016"/>
      <c r="X134" s="2016"/>
      <c r="Y134" s="2016"/>
      <c r="Z134" s="2016"/>
      <c r="AA134" s="2016"/>
      <c r="AB134" s="2016"/>
      <c r="AC134" s="2016"/>
      <c r="AD134" s="2016"/>
      <c r="AE134" s="2016"/>
      <c r="AF134" s="2016"/>
      <c r="AG134" s="2016"/>
      <c r="AH134" s="2016"/>
      <c r="AI134" s="2016"/>
      <c r="AJ134" s="2016"/>
      <c r="AK134" s="2016"/>
      <c r="AL134" s="2016"/>
      <c r="AM134" s="2016"/>
      <c r="AN134" s="2016"/>
      <c r="AO134" s="2016"/>
      <c r="AP134" s="2016"/>
      <c r="AQ134" s="2016"/>
      <c r="AR134" s="2016"/>
      <c r="AS134" s="2016"/>
      <c r="AT134" s="2016"/>
      <c r="AU134" s="2016"/>
      <c r="AV134" s="2016"/>
      <c r="AW134" s="2016"/>
      <c r="AX134" s="2016"/>
      <c r="AY134" s="2016"/>
      <c r="AZ134" s="2016"/>
      <c r="BA134" s="2016"/>
      <c r="BB134" s="2016"/>
      <c r="BC134" s="2016"/>
      <c r="BD134" s="2016"/>
      <c r="BE134" s="2016"/>
      <c r="BF134" s="2016"/>
      <c r="BG134" s="2016"/>
      <c r="BH134" s="2016"/>
      <c r="BI134" s="2016"/>
      <c r="BJ134" s="2016"/>
      <c r="BK134" s="2016"/>
      <c r="BL134" s="42"/>
    </row>
    <row r="135" spans="2:72" s="40" customFormat="1" ht="12" customHeight="1">
      <c r="G135" s="972" t="s">
        <v>1253</v>
      </c>
      <c r="H135" s="2016" t="s">
        <v>1254</v>
      </c>
      <c r="I135" s="2016"/>
      <c r="J135" s="2016"/>
      <c r="K135" s="2016"/>
      <c r="L135" s="2016"/>
      <c r="M135" s="2016"/>
      <c r="N135" s="2016"/>
      <c r="O135" s="2016"/>
      <c r="P135" s="2016"/>
      <c r="Q135" s="2016"/>
      <c r="R135" s="2016"/>
      <c r="S135" s="2016"/>
      <c r="T135" s="2016"/>
      <c r="U135" s="2016"/>
      <c r="V135" s="2016"/>
      <c r="W135" s="2016"/>
      <c r="X135" s="2016"/>
      <c r="Y135" s="2016"/>
      <c r="Z135" s="2016"/>
      <c r="AA135" s="2016"/>
      <c r="AB135" s="2016"/>
      <c r="AC135" s="2016"/>
      <c r="AD135" s="2016"/>
      <c r="AE135" s="2016"/>
      <c r="AF135" s="2016"/>
      <c r="AG135" s="2016"/>
      <c r="AH135" s="2016"/>
      <c r="AI135" s="2016"/>
      <c r="AJ135" s="2016"/>
      <c r="AK135" s="2016"/>
      <c r="AL135" s="2016"/>
      <c r="AM135" s="2016"/>
      <c r="AN135" s="2016"/>
      <c r="AO135" s="2016"/>
      <c r="AP135" s="2016"/>
      <c r="AQ135" s="2016"/>
      <c r="AR135" s="2016"/>
      <c r="AS135" s="2016"/>
      <c r="AT135" s="2016"/>
      <c r="AU135" s="2016"/>
      <c r="AV135" s="2016"/>
      <c r="AW135" s="2016"/>
      <c r="AX135" s="2016"/>
      <c r="AY135" s="2016"/>
      <c r="AZ135" s="2016"/>
      <c r="BA135" s="2016"/>
      <c r="BB135" s="2016"/>
      <c r="BC135" s="2016"/>
      <c r="BD135" s="2016"/>
      <c r="BE135" s="2016"/>
      <c r="BF135" s="2016"/>
      <c r="BG135" s="2016"/>
      <c r="BH135" s="2016"/>
      <c r="BI135" s="2016"/>
      <c r="BJ135" s="2016"/>
      <c r="BK135" s="2016"/>
      <c r="BL135" s="2016"/>
    </row>
    <row r="136" spans="2:72" ht="12" customHeight="1">
      <c r="G136" s="972" t="s">
        <v>1255</v>
      </c>
      <c r="H136" s="3632" t="s">
        <v>1423</v>
      </c>
      <c r="I136" s="3632"/>
      <c r="J136" s="3632"/>
      <c r="K136" s="3632"/>
      <c r="L136" s="3632"/>
      <c r="M136" s="3632"/>
      <c r="N136" s="3632"/>
      <c r="O136" s="3632"/>
      <c r="P136" s="3632"/>
      <c r="Q136" s="3632"/>
      <c r="R136" s="3632"/>
      <c r="S136" s="3632"/>
      <c r="T136" s="3632"/>
      <c r="U136" s="3632"/>
      <c r="V136" s="3632"/>
      <c r="W136" s="3632"/>
      <c r="X136" s="3632"/>
      <c r="Y136" s="3632"/>
      <c r="Z136" s="3632"/>
      <c r="AA136" s="3632"/>
      <c r="AB136" s="3632"/>
      <c r="AC136" s="3632"/>
      <c r="AD136" s="3632"/>
      <c r="AE136" s="3632"/>
      <c r="AF136" s="3632"/>
      <c r="AG136" s="3632"/>
      <c r="AH136" s="3632"/>
      <c r="AI136" s="3632"/>
      <c r="AJ136" s="3632"/>
      <c r="AK136" s="3632"/>
      <c r="AL136" s="3632"/>
      <c r="AM136" s="3632"/>
      <c r="AN136" s="3632"/>
      <c r="AO136" s="3632"/>
      <c r="AP136" s="3632"/>
      <c r="AQ136" s="3632"/>
      <c r="AR136" s="3632"/>
      <c r="AS136" s="3632"/>
      <c r="AT136" s="3632"/>
      <c r="AU136" s="3632"/>
      <c r="AV136" s="3632"/>
      <c r="AW136" s="3632"/>
      <c r="AX136" s="3632"/>
      <c r="AY136" s="3632"/>
      <c r="AZ136" s="3632"/>
      <c r="BA136" s="3632"/>
      <c r="BB136" s="3632"/>
      <c r="BC136" s="3632"/>
      <c r="BD136" s="3632"/>
      <c r="BE136" s="3632"/>
      <c r="BF136" s="3632"/>
      <c r="BG136" s="3632"/>
      <c r="BH136" s="3632"/>
      <c r="BI136" s="3632"/>
      <c r="BJ136" s="3632"/>
      <c r="BK136" s="3632"/>
      <c r="BL136" s="3632"/>
      <c r="BM136" s="3632"/>
      <c r="BN136" s="3632"/>
      <c r="BO136" s="3632"/>
      <c r="BP136" s="3632"/>
      <c r="BQ136" s="3632"/>
      <c r="BR136" s="3632"/>
      <c r="BS136" s="3632"/>
      <c r="BT136" s="3632"/>
    </row>
    <row r="137" spans="2:72" ht="14.1" customHeight="1">
      <c r="B137" s="1872" t="s">
        <v>1375</v>
      </c>
      <c r="C137" s="1872"/>
      <c r="D137" s="1872"/>
      <c r="E137" s="1872"/>
      <c r="F137" s="2025"/>
      <c r="G137" s="2025"/>
      <c r="H137" s="2025"/>
      <c r="I137" s="2025"/>
      <c r="J137" s="2025"/>
      <c r="K137" s="2025"/>
      <c r="L137" s="2025"/>
      <c r="M137" s="2025"/>
      <c r="N137" s="2025"/>
      <c r="O137" s="2025"/>
      <c r="P137" s="2025"/>
      <c r="Q137" s="2025"/>
      <c r="R137" s="2025"/>
      <c r="S137" s="2025"/>
      <c r="T137" s="2025"/>
      <c r="U137" s="2025"/>
      <c r="V137" s="2025"/>
      <c r="W137" s="2025"/>
      <c r="X137" s="2025"/>
      <c r="Y137" s="2025"/>
      <c r="Z137" s="2025"/>
      <c r="AA137" s="2025"/>
      <c r="AB137" s="2025"/>
      <c r="AC137" s="2025"/>
      <c r="AD137" s="2025"/>
      <c r="AE137" s="2025"/>
      <c r="AF137" s="2025"/>
      <c r="AG137" s="2025"/>
      <c r="AH137" s="2025"/>
      <c r="AI137" s="2025"/>
      <c r="AJ137" s="2025"/>
      <c r="AK137" s="2025"/>
      <c r="AL137" s="2025"/>
      <c r="AM137" s="2025"/>
      <c r="AN137" s="2025"/>
      <c r="AO137" s="2025"/>
      <c r="AP137" s="2025"/>
      <c r="AQ137" s="2025"/>
      <c r="AR137" s="2025"/>
      <c r="AS137" s="2025"/>
      <c r="AT137" s="2025"/>
      <c r="AU137" s="2025"/>
      <c r="AV137" s="2025"/>
      <c r="AW137" s="2025"/>
      <c r="AX137" s="2025"/>
      <c r="AY137" s="2025"/>
      <c r="AZ137" s="2025"/>
      <c r="BA137" s="2025"/>
      <c r="BB137" s="2025"/>
      <c r="BC137" s="2025"/>
      <c r="BD137" s="2025"/>
      <c r="BE137" s="2025"/>
      <c r="BF137" s="2025"/>
      <c r="BG137" s="2025"/>
      <c r="BH137" s="2025"/>
      <c r="BI137" s="2025"/>
      <c r="BJ137" s="2025"/>
      <c r="BK137" s="2025"/>
      <c r="BL137" s="2025"/>
    </row>
    <row r="138" spans="2:72" ht="5.0999999999999996" customHeight="1"/>
    <row r="139" spans="2:72" ht="13.5" customHeight="1" thickBot="1">
      <c r="B139" s="142" t="s">
        <v>1428</v>
      </c>
      <c r="C139" s="142"/>
      <c r="D139" s="142"/>
      <c r="E139" s="142"/>
      <c r="F139" s="142"/>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X139" s="3201" t="s">
        <v>557</v>
      </c>
      <c r="AY139" s="3201"/>
      <c r="AZ139" s="3201"/>
      <c r="BA139" s="3201"/>
      <c r="BB139" s="3201"/>
      <c r="BC139" s="3201"/>
      <c r="BD139" s="3201"/>
      <c r="BE139" s="3202"/>
      <c r="BF139" s="3202"/>
      <c r="BG139" s="3203" t="s">
        <v>542</v>
      </c>
      <c r="BH139" s="3203"/>
      <c r="BI139" s="3203"/>
      <c r="BJ139" s="3203"/>
      <c r="BK139" s="3203"/>
      <c r="BL139" s="4135"/>
      <c r="BM139" s="1051"/>
      <c r="BN139" s="1051"/>
    </row>
    <row r="140" spans="2:72" s="40" customFormat="1" ht="12.95" customHeight="1">
      <c r="B140" s="3212" t="s">
        <v>1142</v>
      </c>
      <c r="C140" s="3177" t="s">
        <v>1376</v>
      </c>
      <c r="D140" s="3178"/>
      <c r="E140" s="3179"/>
      <c r="F140" s="3224" t="s">
        <v>34</v>
      </c>
      <c r="G140" s="3225"/>
      <c r="H140" s="3225"/>
      <c r="I140" s="3225"/>
      <c r="J140" s="3226"/>
      <c r="K140" s="3224" t="s">
        <v>1143</v>
      </c>
      <c r="L140" s="3225"/>
      <c r="M140" s="3225"/>
      <c r="N140" s="3225"/>
      <c r="O140" s="3226"/>
      <c r="P140" s="4197" t="s">
        <v>1221</v>
      </c>
      <c r="Q140" s="3174" t="s">
        <v>1222</v>
      </c>
      <c r="R140" s="3177" t="s">
        <v>1223</v>
      </c>
      <c r="S140" s="3259"/>
      <c r="T140" s="4203"/>
      <c r="U140" s="3331" t="s">
        <v>1148</v>
      </c>
      <c r="V140" s="3332"/>
      <c r="W140" s="3224" t="s">
        <v>1224</v>
      </c>
      <c r="X140" s="3225"/>
      <c r="Y140" s="3225"/>
      <c r="Z140" s="3225"/>
      <c r="AA140" s="3225"/>
      <c r="AB140" s="3225"/>
      <c r="AC140" s="3225"/>
      <c r="AD140" s="3249"/>
      <c r="AE140" s="3248" t="s">
        <v>1150</v>
      </c>
      <c r="AF140" s="3225"/>
      <c r="AG140" s="3225"/>
      <c r="AH140" s="3225"/>
      <c r="AI140" s="3225"/>
      <c r="AJ140" s="3225"/>
      <c r="AK140" s="3225"/>
      <c r="AL140" s="3225"/>
      <c r="AM140" s="3225"/>
      <c r="AN140" s="3225"/>
      <c r="AO140" s="3225"/>
      <c r="AP140" s="3225"/>
      <c r="AQ140" s="3225"/>
      <c r="AR140" s="3225"/>
      <c r="AS140" s="3225"/>
      <c r="AT140" s="3225"/>
      <c r="AU140" s="3225"/>
      <c r="AV140" s="3225"/>
      <c r="AW140" s="3225"/>
      <c r="AX140" s="3225"/>
      <c r="AY140" s="3225"/>
      <c r="AZ140" s="3225"/>
      <c r="BA140" s="3225"/>
      <c r="BB140" s="3225"/>
      <c r="BC140" s="3249"/>
      <c r="BD140" s="3252" t="s">
        <v>1151</v>
      </c>
      <c r="BE140" s="3254"/>
      <c r="BF140" s="3256" t="s">
        <v>1152</v>
      </c>
      <c r="BG140" s="3177" t="s">
        <v>1153</v>
      </c>
      <c r="BH140" s="3259"/>
      <c r="BI140" s="3259"/>
      <c r="BJ140" s="3259"/>
      <c r="BK140" s="3260"/>
      <c r="BL140" s="485"/>
    </row>
    <row r="141" spans="2:72" s="40" customFormat="1" ht="12.95" customHeight="1">
      <c r="B141" s="3213"/>
      <c r="C141" s="3180"/>
      <c r="D141" s="3181"/>
      <c r="E141" s="3182"/>
      <c r="F141" s="2497"/>
      <c r="G141" s="2498"/>
      <c r="H141" s="2498"/>
      <c r="I141" s="2498"/>
      <c r="J141" s="2499"/>
      <c r="K141" s="2497"/>
      <c r="L141" s="2498"/>
      <c r="M141" s="2498"/>
      <c r="N141" s="2498"/>
      <c r="O141" s="2499"/>
      <c r="P141" s="4198"/>
      <c r="Q141" s="3175"/>
      <c r="R141" s="1851"/>
      <c r="S141" s="1852"/>
      <c r="T141" s="1864"/>
      <c r="U141" s="3333"/>
      <c r="V141" s="3334"/>
      <c r="W141" s="2500"/>
      <c r="X141" s="2501"/>
      <c r="Y141" s="2501"/>
      <c r="Z141" s="2501"/>
      <c r="AA141" s="2501"/>
      <c r="AB141" s="2501"/>
      <c r="AC141" s="2501"/>
      <c r="AD141" s="3251"/>
      <c r="AE141" s="3250"/>
      <c r="AF141" s="2501"/>
      <c r="AG141" s="2501"/>
      <c r="AH141" s="2501"/>
      <c r="AI141" s="2501"/>
      <c r="AJ141" s="2501"/>
      <c r="AK141" s="2501"/>
      <c r="AL141" s="2501"/>
      <c r="AM141" s="2501"/>
      <c r="AN141" s="2501"/>
      <c r="AO141" s="2501"/>
      <c r="AP141" s="2501"/>
      <c r="AQ141" s="2501"/>
      <c r="AR141" s="2501"/>
      <c r="AS141" s="2501"/>
      <c r="AT141" s="2501"/>
      <c r="AU141" s="2501"/>
      <c r="AV141" s="2501"/>
      <c r="AW141" s="2501"/>
      <c r="AX141" s="2501"/>
      <c r="AY141" s="2501"/>
      <c r="AZ141" s="2501"/>
      <c r="BA141" s="2501"/>
      <c r="BB141" s="2501"/>
      <c r="BC141" s="3251"/>
      <c r="BD141" s="3255"/>
      <c r="BE141" s="3033"/>
      <c r="BF141" s="3257"/>
      <c r="BG141" s="1865"/>
      <c r="BH141" s="1866"/>
      <c r="BI141" s="1866"/>
      <c r="BJ141" s="1866"/>
      <c r="BK141" s="3261"/>
    </row>
    <row r="142" spans="2:72" s="40" customFormat="1" ht="15" customHeight="1">
      <c r="B142" s="3213"/>
      <c r="C142" s="3180"/>
      <c r="D142" s="3181"/>
      <c r="E142" s="3182"/>
      <c r="F142" s="2497"/>
      <c r="G142" s="2498"/>
      <c r="H142" s="2498"/>
      <c r="I142" s="2498"/>
      <c r="J142" s="2499"/>
      <c r="K142" s="2497"/>
      <c r="L142" s="2498"/>
      <c r="M142" s="2498"/>
      <c r="N142" s="2498"/>
      <c r="O142" s="2499"/>
      <c r="P142" s="4198"/>
      <c r="Q142" s="3175"/>
      <c r="R142" s="1851"/>
      <c r="S142" s="1852"/>
      <c r="T142" s="1864"/>
      <c r="U142" s="3333"/>
      <c r="V142" s="3334"/>
      <c r="W142" s="3344" t="s">
        <v>1154</v>
      </c>
      <c r="X142" s="3345"/>
      <c r="Y142" s="3345"/>
      <c r="Z142" s="3346"/>
      <c r="AA142" s="3347" t="s">
        <v>1155</v>
      </c>
      <c r="AB142" s="3348"/>
      <c r="AC142" s="3198" t="s">
        <v>1225</v>
      </c>
      <c r="AD142" s="3199"/>
      <c r="AE142" s="3356" t="s">
        <v>1157</v>
      </c>
      <c r="AF142" s="2952"/>
      <c r="AG142" s="2952"/>
      <c r="AH142" s="2952"/>
      <c r="AI142" s="2951" t="s">
        <v>1158</v>
      </c>
      <c r="AJ142" s="2952"/>
      <c r="AK142" s="2952"/>
      <c r="AL142" s="2952"/>
      <c r="AM142" s="2952"/>
      <c r="AN142" s="2952"/>
      <c r="AO142" s="2952"/>
      <c r="AP142" s="2952"/>
      <c r="AQ142" s="2952"/>
      <c r="AR142" s="2952"/>
      <c r="AS142" s="2952"/>
      <c r="AT142" s="2952"/>
      <c r="AU142" s="2952"/>
      <c r="AV142" s="2952"/>
      <c r="AW142" s="2952"/>
      <c r="AX142" s="2952"/>
      <c r="AY142" s="2952"/>
      <c r="AZ142" s="2952"/>
      <c r="BA142" s="1861" t="s">
        <v>112</v>
      </c>
      <c r="BB142" s="1862"/>
      <c r="BC142" s="3172"/>
      <c r="BD142" s="3273" t="s">
        <v>1159</v>
      </c>
      <c r="BE142" s="3275"/>
      <c r="BF142" s="3257"/>
      <c r="BG142" s="3227" t="s">
        <v>1469</v>
      </c>
      <c r="BH142" s="4138"/>
      <c r="BI142" s="4138"/>
      <c r="BJ142" s="4138"/>
      <c r="BK142" s="4139"/>
    </row>
    <row r="143" spans="2:72" s="40" customFormat="1" ht="15" customHeight="1">
      <c r="B143" s="3213"/>
      <c r="C143" s="3180"/>
      <c r="D143" s="3181"/>
      <c r="E143" s="3182"/>
      <c r="F143" s="3262" t="s">
        <v>1160</v>
      </c>
      <c r="G143" s="3263"/>
      <c r="H143" s="3263"/>
      <c r="I143" s="4019" t="s">
        <v>1161</v>
      </c>
      <c r="J143" s="4020"/>
      <c r="K143" s="2497"/>
      <c r="L143" s="2498"/>
      <c r="M143" s="2498"/>
      <c r="N143" s="2498"/>
      <c r="O143" s="2499"/>
      <c r="P143" s="4198"/>
      <c r="Q143" s="3175"/>
      <c r="R143" s="1851"/>
      <c r="S143" s="1852"/>
      <c r="T143" s="1864"/>
      <c r="U143" s="3333"/>
      <c r="V143" s="3334"/>
      <c r="W143" s="3198" t="s">
        <v>1256</v>
      </c>
      <c r="X143" s="3200"/>
      <c r="Y143" s="3198" t="s">
        <v>1163</v>
      </c>
      <c r="Z143" s="3200"/>
      <c r="AA143" s="3349"/>
      <c r="AB143" s="3350"/>
      <c r="AC143" s="3180"/>
      <c r="AD143" s="3181"/>
      <c r="AE143" s="3015" t="s">
        <v>1164</v>
      </c>
      <c r="AF143" s="2496"/>
      <c r="AG143" s="2494" t="s">
        <v>1227</v>
      </c>
      <c r="AH143" s="2496"/>
      <c r="AI143" s="3776" t="s">
        <v>1257</v>
      </c>
      <c r="AJ143" s="4206"/>
      <c r="AK143" s="4207"/>
      <c r="AL143" s="3246" t="s">
        <v>1166</v>
      </c>
      <c r="AM143" s="3247"/>
      <c r="AN143" s="2908"/>
      <c r="AO143" s="3246" t="s">
        <v>1167</v>
      </c>
      <c r="AP143" s="3247"/>
      <c r="AQ143" s="2908"/>
      <c r="AR143" s="3195" t="s">
        <v>1169</v>
      </c>
      <c r="AS143" s="3196"/>
      <c r="AT143" s="3197"/>
      <c r="AU143" s="3195" t="s">
        <v>1170</v>
      </c>
      <c r="AV143" s="3196"/>
      <c r="AW143" s="3197"/>
      <c r="AX143" s="3198" t="s">
        <v>1171</v>
      </c>
      <c r="AY143" s="3199"/>
      <c r="AZ143" s="3199"/>
      <c r="BA143" s="1851"/>
      <c r="BB143" s="1852"/>
      <c r="BC143" s="3173"/>
      <c r="BD143" s="4136"/>
      <c r="BE143" s="4137"/>
      <c r="BF143" s="3257"/>
      <c r="BG143" s="4140"/>
      <c r="BH143" s="4141"/>
      <c r="BI143" s="4141"/>
      <c r="BJ143" s="4141"/>
      <c r="BK143" s="4142"/>
    </row>
    <row r="144" spans="2:72" s="40" customFormat="1" ht="15" customHeight="1">
      <c r="B144" s="3213"/>
      <c r="C144" s="3180"/>
      <c r="D144" s="3181"/>
      <c r="E144" s="3182"/>
      <c r="F144" s="3180"/>
      <c r="G144" s="3181"/>
      <c r="H144" s="3181"/>
      <c r="I144" s="4021"/>
      <c r="J144" s="4022"/>
      <c r="K144" s="2497"/>
      <c r="L144" s="2498"/>
      <c r="M144" s="2498"/>
      <c r="N144" s="2498"/>
      <c r="O144" s="2499"/>
      <c r="P144" s="4198"/>
      <c r="Q144" s="3175"/>
      <c r="R144" s="1851"/>
      <c r="S144" s="1852"/>
      <c r="T144" s="1864"/>
      <c r="U144" s="3333"/>
      <c r="V144" s="3334"/>
      <c r="W144" s="3180"/>
      <c r="X144" s="3182"/>
      <c r="Y144" s="3180"/>
      <c r="Z144" s="3182"/>
      <c r="AA144" s="3349"/>
      <c r="AB144" s="3350"/>
      <c r="AC144" s="3180"/>
      <c r="AD144" s="3181"/>
      <c r="AE144" s="4025"/>
      <c r="AF144" s="4003"/>
      <c r="AG144" s="4001"/>
      <c r="AH144" s="4003"/>
      <c r="AI144" s="4208"/>
      <c r="AJ144" s="4209"/>
      <c r="AK144" s="4210"/>
      <c r="AL144" s="3265" t="s">
        <v>1173</v>
      </c>
      <c r="AM144" s="2335"/>
      <c r="AN144" s="3266"/>
      <c r="AO144" s="3265" t="s">
        <v>1174</v>
      </c>
      <c r="AP144" s="2335"/>
      <c r="AQ144" s="3266"/>
      <c r="AR144" s="3270" t="s">
        <v>1176</v>
      </c>
      <c r="AS144" s="3271"/>
      <c r="AT144" s="3272"/>
      <c r="AU144" s="3267" t="s">
        <v>1177</v>
      </c>
      <c r="AV144" s="3268"/>
      <c r="AW144" s="3269"/>
      <c r="AX144" s="3180"/>
      <c r="AY144" s="3181"/>
      <c r="AZ144" s="3181"/>
      <c r="BA144" s="1851"/>
      <c r="BB144" s="1852"/>
      <c r="BC144" s="3173"/>
      <c r="BD144" s="4136" t="s">
        <v>1178</v>
      </c>
      <c r="BE144" s="4137"/>
      <c r="BF144" s="3257"/>
      <c r="BG144" s="4140"/>
      <c r="BH144" s="4141"/>
      <c r="BI144" s="4141"/>
      <c r="BJ144" s="4141"/>
      <c r="BK144" s="4142"/>
    </row>
    <row r="145" spans="2:63" s="40" customFormat="1" ht="15" customHeight="1" thickBot="1">
      <c r="B145" s="3214"/>
      <c r="C145" s="3215"/>
      <c r="D145" s="3216"/>
      <c r="E145" s="3217"/>
      <c r="F145" s="3215"/>
      <c r="G145" s="3216"/>
      <c r="H145" s="3216"/>
      <c r="I145" s="4023"/>
      <c r="J145" s="4024"/>
      <c r="K145" s="2948"/>
      <c r="L145" s="2949"/>
      <c r="M145" s="2949"/>
      <c r="N145" s="2949"/>
      <c r="O145" s="2950"/>
      <c r="P145" s="4199"/>
      <c r="Q145" s="3176"/>
      <c r="R145" s="4204"/>
      <c r="S145" s="1930"/>
      <c r="T145" s="4205"/>
      <c r="U145" s="3335"/>
      <c r="V145" s="3336"/>
      <c r="W145" s="3215"/>
      <c r="X145" s="3217"/>
      <c r="Y145" s="3215"/>
      <c r="Z145" s="3217"/>
      <c r="AA145" s="3351"/>
      <c r="AB145" s="3352"/>
      <c r="AC145" s="3215"/>
      <c r="AD145" s="3216"/>
      <c r="AE145" s="4033" t="s">
        <v>1242</v>
      </c>
      <c r="AF145" s="4034"/>
      <c r="AG145" s="4034" t="s">
        <v>1242</v>
      </c>
      <c r="AH145" s="4034"/>
      <c r="AI145" s="3358" t="s">
        <v>1173</v>
      </c>
      <c r="AJ145" s="3359"/>
      <c r="AK145" s="3360"/>
      <c r="AL145" s="3358"/>
      <c r="AM145" s="3359"/>
      <c r="AN145" s="3360"/>
      <c r="AO145" s="3358" t="s">
        <v>1180</v>
      </c>
      <c r="AP145" s="3359"/>
      <c r="AQ145" s="3360"/>
      <c r="AR145" s="3189" t="s">
        <v>1182</v>
      </c>
      <c r="AS145" s="3190"/>
      <c r="AT145" s="3191"/>
      <c r="AU145" s="3189" t="s">
        <v>1183</v>
      </c>
      <c r="AV145" s="3190"/>
      <c r="AW145" s="3191"/>
      <c r="AX145" s="2948" t="s">
        <v>26</v>
      </c>
      <c r="AY145" s="2949"/>
      <c r="AZ145" s="2950"/>
      <c r="BA145" s="3192" t="s">
        <v>1184</v>
      </c>
      <c r="BB145" s="3193"/>
      <c r="BC145" s="3194"/>
      <c r="BD145" s="3207"/>
      <c r="BE145" s="3209"/>
      <c r="BF145" s="3258"/>
      <c r="BG145" s="4143"/>
      <c r="BH145" s="4144"/>
      <c r="BI145" s="4144"/>
      <c r="BJ145" s="4144"/>
      <c r="BK145" s="4145"/>
    </row>
    <row r="146" spans="2:63" s="40" customFormat="1" ht="14.1" customHeight="1" thickTop="1">
      <c r="B146" s="3409">
        <v>29</v>
      </c>
      <c r="C146" s="4212"/>
      <c r="D146" s="4213"/>
      <c r="E146" s="4214"/>
      <c r="F146" s="3878"/>
      <c r="G146" s="3879"/>
      <c r="H146" s="3879"/>
      <c r="I146" s="3879"/>
      <c r="J146" s="3880"/>
      <c r="K146" s="3426"/>
      <c r="L146" s="3427"/>
      <c r="M146" s="3427"/>
      <c r="N146" s="3427"/>
      <c r="O146" s="3428"/>
      <c r="P146" s="2494"/>
      <c r="Q146" s="3438"/>
      <c r="R146" s="3878"/>
      <c r="S146" s="3879"/>
      <c r="T146" s="3880"/>
      <c r="U146" s="3529"/>
      <c r="V146" s="3530"/>
      <c r="W146" s="3535"/>
      <c r="X146" s="3564"/>
      <c r="Y146" s="3539"/>
      <c r="Z146" s="3541" t="s">
        <v>76</v>
      </c>
      <c r="AA146" s="3543"/>
      <c r="AB146" s="3541" t="s">
        <v>76</v>
      </c>
      <c r="AC146" s="2494"/>
      <c r="AD146" s="3541" t="s">
        <v>76</v>
      </c>
      <c r="AE146" s="4075"/>
      <c r="AF146" s="4072"/>
      <c r="AG146" s="4071"/>
      <c r="AH146" s="4072"/>
      <c r="AI146" s="4191"/>
      <c r="AJ146" s="4192"/>
      <c r="AK146" s="4193"/>
      <c r="AL146" s="3776"/>
      <c r="AM146" s="3247"/>
      <c r="AN146" s="2908"/>
      <c r="AO146" s="3246"/>
      <c r="AP146" s="3247"/>
      <c r="AQ146" s="2908"/>
      <c r="AR146" s="3780"/>
      <c r="AS146" s="3781"/>
      <c r="AT146" s="3782"/>
      <c r="AU146" s="3780"/>
      <c r="AV146" s="3781"/>
      <c r="AW146" s="3782"/>
      <c r="AX146" s="3764">
        <f>SUM(AI146:AW148)</f>
        <v>0</v>
      </c>
      <c r="AY146" s="3765"/>
      <c r="AZ146" s="3783"/>
      <c r="BA146" s="3916">
        <f>AG146+AX146</f>
        <v>0</v>
      </c>
      <c r="BB146" s="3917"/>
      <c r="BC146" s="3918"/>
      <c r="BD146" s="4064"/>
      <c r="BE146" s="4065"/>
      <c r="BF146" s="3364"/>
      <c r="BG146" s="4068"/>
      <c r="BH146" s="4069"/>
      <c r="BI146" s="4069"/>
      <c r="BJ146" s="4069"/>
      <c r="BK146" s="4070"/>
    </row>
    <row r="147" spans="2:63" s="40" customFormat="1" ht="14.1" customHeight="1">
      <c r="B147" s="3409"/>
      <c r="C147" s="3414"/>
      <c r="D147" s="3415"/>
      <c r="E147" s="3416"/>
      <c r="F147" s="4163"/>
      <c r="G147" s="4164"/>
      <c r="H147" s="4164"/>
      <c r="I147" s="4164"/>
      <c r="J147" s="4165"/>
      <c r="K147" s="3429"/>
      <c r="L147" s="3430"/>
      <c r="M147" s="3430"/>
      <c r="N147" s="3430"/>
      <c r="O147" s="3431"/>
      <c r="P147" s="2497"/>
      <c r="Q147" s="3439"/>
      <c r="R147" s="3881"/>
      <c r="S147" s="3882"/>
      <c r="T147" s="3883"/>
      <c r="U147" s="3531"/>
      <c r="V147" s="3532"/>
      <c r="W147" s="3537"/>
      <c r="X147" s="3565"/>
      <c r="Y147" s="3540"/>
      <c r="Z147" s="3542"/>
      <c r="AA147" s="3544"/>
      <c r="AB147" s="3542"/>
      <c r="AC147" s="2497"/>
      <c r="AD147" s="3542"/>
      <c r="AE147" s="4076"/>
      <c r="AF147" s="4074"/>
      <c r="AG147" s="4073"/>
      <c r="AH147" s="4074"/>
      <c r="AI147" s="4099"/>
      <c r="AJ147" s="4100"/>
      <c r="AK147" s="4101"/>
      <c r="AL147" s="3265"/>
      <c r="AM147" s="2335"/>
      <c r="AN147" s="3266"/>
      <c r="AO147" s="3265"/>
      <c r="AP147" s="2335"/>
      <c r="AQ147" s="3266"/>
      <c r="AR147" s="3777"/>
      <c r="AS147" s="3778"/>
      <c r="AT147" s="3779"/>
      <c r="AU147" s="3777"/>
      <c r="AV147" s="3778"/>
      <c r="AW147" s="3779"/>
      <c r="AX147" s="3784"/>
      <c r="AY147" s="3785"/>
      <c r="AZ147" s="3786"/>
      <c r="BA147" s="3919"/>
      <c r="BB147" s="3920"/>
      <c r="BC147" s="3921"/>
      <c r="BD147" s="4066"/>
      <c r="BE147" s="4067"/>
      <c r="BF147" s="3365"/>
      <c r="BG147" s="4056"/>
      <c r="BH147" s="4057"/>
      <c r="BI147" s="4057"/>
      <c r="BJ147" s="4057"/>
      <c r="BK147" s="4058"/>
    </row>
    <row r="148" spans="2:63" s="40" customFormat="1" ht="14.1" customHeight="1">
      <c r="B148" s="3410"/>
      <c r="C148" s="3417"/>
      <c r="D148" s="3418"/>
      <c r="E148" s="3419"/>
      <c r="F148" s="4059"/>
      <c r="G148" s="4060"/>
      <c r="H148" s="4061"/>
      <c r="I148" s="4062"/>
      <c r="J148" s="4063"/>
      <c r="K148" s="3432"/>
      <c r="L148" s="3433"/>
      <c r="M148" s="3433"/>
      <c r="N148" s="3433"/>
      <c r="O148" s="3434"/>
      <c r="P148" s="2500"/>
      <c r="Q148" s="3549"/>
      <c r="R148" s="3931"/>
      <c r="S148" s="3932"/>
      <c r="T148" s="3933"/>
      <c r="U148" s="3553"/>
      <c r="V148" s="3554"/>
      <c r="W148" s="3550"/>
      <c r="X148" s="3551"/>
      <c r="Y148" s="930"/>
      <c r="Z148" s="931" t="s">
        <v>21</v>
      </c>
      <c r="AA148" s="932"/>
      <c r="AB148" s="931" t="s">
        <v>21</v>
      </c>
      <c r="AC148" s="932"/>
      <c r="AD148" s="931" t="s">
        <v>21</v>
      </c>
      <c r="AE148" s="1030"/>
      <c r="AF148" s="1031"/>
      <c r="AG148" s="1032"/>
      <c r="AH148" s="1033"/>
      <c r="AI148" s="4194"/>
      <c r="AJ148" s="4195"/>
      <c r="AK148" s="4196"/>
      <c r="AL148" s="3301"/>
      <c r="AM148" s="3302"/>
      <c r="AN148" s="3303"/>
      <c r="AO148" s="3301"/>
      <c r="AP148" s="3302"/>
      <c r="AQ148" s="3303"/>
      <c r="AR148" s="3789"/>
      <c r="AS148" s="3790"/>
      <c r="AT148" s="3791"/>
      <c r="AU148" s="3789"/>
      <c r="AV148" s="3790"/>
      <c r="AW148" s="3791"/>
      <c r="AX148" s="3767"/>
      <c r="AY148" s="3768"/>
      <c r="AZ148" s="3787"/>
      <c r="BA148" s="3922"/>
      <c r="BB148" s="3923"/>
      <c r="BC148" s="3924"/>
      <c r="BD148" s="4077"/>
      <c r="BE148" s="4078"/>
      <c r="BF148" s="3366"/>
      <c r="BG148" s="4079"/>
      <c r="BH148" s="4080"/>
      <c r="BI148" s="4080"/>
      <c r="BJ148" s="4080"/>
      <c r="BK148" s="4081"/>
    </row>
    <row r="149" spans="2:63" s="40" customFormat="1" ht="14.1" customHeight="1">
      <c r="B149" s="3408">
        <v>30</v>
      </c>
      <c r="C149" s="3411"/>
      <c r="D149" s="3412"/>
      <c r="E149" s="3413"/>
      <c r="F149" s="3878"/>
      <c r="G149" s="3879"/>
      <c r="H149" s="3879"/>
      <c r="I149" s="3879"/>
      <c r="J149" s="3880"/>
      <c r="K149" s="3426"/>
      <c r="L149" s="3427"/>
      <c r="M149" s="3427"/>
      <c r="N149" s="3427"/>
      <c r="O149" s="3428"/>
      <c r="P149" s="2494"/>
      <c r="Q149" s="3438"/>
      <c r="R149" s="3878"/>
      <c r="S149" s="3879"/>
      <c r="T149" s="3880"/>
      <c r="U149" s="3529"/>
      <c r="V149" s="3530"/>
      <c r="W149" s="3535"/>
      <c r="X149" s="3564"/>
      <c r="Y149" s="3539"/>
      <c r="Z149" s="3541" t="s">
        <v>76</v>
      </c>
      <c r="AA149" s="3543"/>
      <c r="AB149" s="3541" t="s">
        <v>76</v>
      </c>
      <c r="AC149" s="2494"/>
      <c r="AD149" s="3541" t="s">
        <v>76</v>
      </c>
      <c r="AE149" s="4075"/>
      <c r="AF149" s="4072"/>
      <c r="AG149" s="4071"/>
      <c r="AH149" s="4072"/>
      <c r="AI149" s="4191"/>
      <c r="AJ149" s="4192"/>
      <c r="AK149" s="4193"/>
      <c r="AL149" s="3776"/>
      <c r="AM149" s="3247"/>
      <c r="AN149" s="2908"/>
      <c r="AO149" s="3246"/>
      <c r="AP149" s="3247"/>
      <c r="AQ149" s="2908"/>
      <c r="AR149" s="3780"/>
      <c r="AS149" s="3781"/>
      <c r="AT149" s="3782"/>
      <c r="AU149" s="3780"/>
      <c r="AV149" s="3781"/>
      <c r="AW149" s="3782"/>
      <c r="AX149" s="3764">
        <f>SUM(AI149:AW151)</f>
        <v>0</v>
      </c>
      <c r="AY149" s="3765"/>
      <c r="AZ149" s="3783"/>
      <c r="BA149" s="3764">
        <f t="shared" ref="BA149" si="25">AG149+AX149</f>
        <v>0</v>
      </c>
      <c r="BB149" s="3765"/>
      <c r="BC149" s="3766"/>
      <c r="BD149" s="4064"/>
      <c r="BE149" s="4065"/>
      <c r="BF149" s="3364"/>
      <c r="BG149" s="4068"/>
      <c r="BH149" s="4069"/>
      <c r="BI149" s="4069"/>
      <c r="BJ149" s="4069"/>
      <c r="BK149" s="4070"/>
    </row>
    <row r="150" spans="2:63" s="40" customFormat="1" ht="14.1" customHeight="1">
      <c r="B150" s="3409"/>
      <c r="C150" s="3414"/>
      <c r="D150" s="3415"/>
      <c r="E150" s="3416"/>
      <c r="F150" s="4163"/>
      <c r="G150" s="4164"/>
      <c r="H150" s="4164"/>
      <c r="I150" s="4164"/>
      <c r="J150" s="4165"/>
      <c r="K150" s="3429"/>
      <c r="L150" s="3430"/>
      <c r="M150" s="3430"/>
      <c r="N150" s="3430"/>
      <c r="O150" s="3431"/>
      <c r="P150" s="2497"/>
      <c r="Q150" s="3439"/>
      <c r="R150" s="3881"/>
      <c r="S150" s="3882"/>
      <c r="T150" s="3883"/>
      <c r="U150" s="3531"/>
      <c r="V150" s="3532"/>
      <c r="W150" s="3537"/>
      <c r="X150" s="3565"/>
      <c r="Y150" s="3540"/>
      <c r="Z150" s="3542"/>
      <c r="AA150" s="3544"/>
      <c r="AB150" s="3542"/>
      <c r="AC150" s="2497"/>
      <c r="AD150" s="3542"/>
      <c r="AE150" s="4076"/>
      <c r="AF150" s="4074"/>
      <c r="AG150" s="4073"/>
      <c r="AH150" s="4074"/>
      <c r="AI150" s="4099"/>
      <c r="AJ150" s="4100"/>
      <c r="AK150" s="4101"/>
      <c r="AL150" s="3265"/>
      <c r="AM150" s="2335"/>
      <c r="AN150" s="3266"/>
      <c r="AO150" s="3265"/>
      <c r="AP150" s="2335"/>
      <c r="AQ150" s="3266"/>
      <c r="AR150" s="3777"/>
      <c r="AS150" s="3778"/>
      <c r="AT150" s="3779"/>
      <c r="AU150" s="3777"/>
      <c r="AV150" s="3778"/>
      <c r="AW150" s="3779"/>
      <c r="AX150" s="3784"/>
      <c r="AY150" s="3785"/>
      <c r="AZ150" s="3786"/>
      <c r="BA150" s="3784"/>
      <c r="BB150" s="3785"/>
      <c r="BC150" s="3788"/>
      <c r="BD150" s="4066"/>
      <c r="BE150" s="4067"/>
      <c r="BF150" s="3365"/>
      <c r="BG150" s="4056"/>
      <c r="BH150" s="4057"/>
      <c r="BI150" s="4057"/>
      <c r="BJ150" s="4057"/>
      <c r="BK150" s="4058"/>
    </row>
    <row r="151" spans="2:63" s="40" customFormat="1" ht="14.1" customHeight="1">
      <c r="B151" s="3410"/>
      <c r="C151" s="3417"/>
      <c r="D151" s="3418"/>
      <c r="E151" s="3419"/>
      <c r="F151" s="4059"/>
      <c r="G151" s="4060"/>
      <c r="H151" s="4061"/>
      <c r="I151" s="4062"/>
      <c r="J151" s="4063"/>
      <c r="K151" s="3432"/>
      <c r="L151" s="3433"/>
      <c r="M151" s="3433"/>
      <c r="N151" s="3433"/>
      <c r="O151" s="3434"/>
      <c r="P151" s="2500"/>
      <c r="Q151" s="3549"/>
      <c r="R151" s="3931"/>
      <c r="S151" s="3932"/>
      <c r="T151" s="3933"/>
      <c r="U151" s="3553"/>
      <c r="V151" s="3554"/>
      <c r="W151" s="3550"/>
      <c r="X151" s="3551"/>
      <c r="Y151" s="930"/>
      <c r="Z151" s="931" t="s">
        <v>21</v>
      </c>
      <c r="AA151" s="932"/>
      <c r="AB151" s="931" t="s">
        <v>21</v>
      </c>
      <c r="AC151" s="932"/>
      <c r="AD151" s="931" t="s">
        <v>21</v>
      </c>
      <c r="AE151" s="1030"/>
      <c r="AF151" s="1031"/>
      <c r="AG151" s="1032"/>
      <c r="AH151" s="1033"/>
      <c r="AI151" s="4194"/>
      <c r="AJ151" s="4195"/>
      <c r="AK151" s="4196"/>
      <c r="AL151" s="3301"/>
      <c r="AM151" s="3302"/>
      <c r="AN151" s="3303"/>
      <c r="AO151" s="3301"/>
      <c r="AP151" s="3302"/>
      <c r="AQ151" s="3303"/>
      <c r="AR151" s="3789"/>
      <c r="AS151" s="3790"/>
      <c r="AT151" s="3791"/>
      <c r="AU151" s="3789"/>
      <c r="AV151" s="3790"/>
      <c r="AW151" s="3791"/>
      <c r="AX151" s="3767"/>
      <c r="AY151" s="3768"/>
      <c r="AZ151" s="3787"/>
      <c r="BA151" s="3767"/>
      <c r="BB151" s="3768"/>
      <c r="BC151" s="3769"/>
      <c r="BD151" s="4077"/>
      <c r="BE151" s="4078"/>
      <c r="BF151" s="3366"/>
      <c r="BG151" s="4079"/>
      <c r="BH151" s="4080"/>
      <c r="BI151" s="4080"/>
      <c r="BJ151" s="4080"/>
      <c r="BK151" s="4081"/>
    </row>
    <row r="152" spans="2:63" s="40" customFormat="1" ht="14.1" customHeight="1">
      <c r="B152" s="3408">
        <v>31</v>
      </c>
      <c r="C152" s="3411"/>
      <c r="D152" s="3412"/>
      <c r="E152" s="3413"/>
      <c r="F152" s="3878"/>
      <c r="G152" s="3879"/>
      <c r="H152" s="3879"/>
      <c r="I152" s="3879"/>
      <c r="J152" s="3880"/>
      <c r="K152" s="3426"/>
      <c r="L152" s="3427"/>
      <c r="M152" s="3427"/>
      <c r="N152" s="3427"/>
      <c r="O152" s="3428"/>
      <c r="P152" s="2494"/>
      <c r="Q152" s="3438"/>
      <c r="R152" s="3878"/>
      <c r="S152" s="3879"/>
      <c r="T152" s="3880"/>
      <c r="U152" s="3529"/>
      <c r="V152" s="3530"/>
      <c r="W152" s="3535"/>
      <c r="X152" s="3564"/>
      <c r="Y152" s="3539"/>
      <c r="Z152" s="3541" t="s">
        <v>76</v>
      </c>
      <c r="AA152" s="3543"/>
      <c r="AB152" s="3541" t="s">
        <v>76</v>
      </c>
      <c r="AC152" s="2494"/>
      <c r="AD152" s="3541" t="s">
        <v>76</v>
      </c>
      <c r="AE152" s="4075"/>
      <c r="AF152" s="4072"/>
      <c r="AG152" s="4071"/>
      <c r="AH152" s="4072"/>
      <c r="AI152" s="4191"/>
      <c r="AJ152" s="4192"/>
      <c r="AK152" s="4193"/>
      <c r="AL152" s="3776"/>
      <c r="AM152" s="3247"/>
      <c r="AN152" s="2908"/>
      <c r="AO152" s="3246"/>
      <c r="AP152" s="3247"/>
      <c r="AQ152" s="2908"/>
      <c r="AR152" s="3780"/>
      <c r="AS152" s="3781"/>
      <c r="AT152" s="3782"/>
      <c r="AU152" s="3780"/>
      <c r="AV152" s="3781"/>
      <c r="AW152" s="3782"/>
      <c r="AX152" s="3764">
        <f>SUM(AI152:AW154)</f>
        <v>0</v>
      </c>
      <c r="AY152" s="3765"/>
      <c r="AZ152" s="3783"/>
      <c r="BA152" s="3764">
        <f t="shared" ref="BA152" si="26">AG152+AX152</f>
        <v>0</v>
      </c>
      <c r="BB152" s="3765"/>
      <c r="BC152" s="3766"/>
      <c r="BD152" s="4064"/>
      <c r="BE152" s="4065"/>
      <c r="BF152" s="3364"/>
      <c r="BG152" s="4068"/>
      <c r="BH152" s="4069"/>
      <c r="BI152" s="4069"/>
      <c r="BJ152" s="4069"/>
      <c r="BK152" s="4070"/>
    </row>
    <row r="153" spans="2:63" s="40" customFormat="1" ht="14.1" customHeight="1">
      <c r="B153" s="3409"/>
      <c r="C153" s="3414"/>
      <c r="D153" s="3415"/>
      <c r="E153" s="3416"/>
      <c r="F153" s="4163"/>
      <c r="G153" s="4164"/>
      <c r="H153" s="4164"/>
      <c r="I153" s="4164"/>
      <c r="J153" s="4165"/>
      <c r="K153" s="3429"/>
      <c r="L153" s="3430"/>
      <c r="M153" s="3430"/>
      <c r="N153" s="3430"/>
      <c r="O153" s="3431"/>
      <c r="P153" s="2497"/>
      <c r="Q153" s="3439"/>
      <c r="R153" s="3881"/>
      <c r="S153" s="3882"/>
      <c r="T153" s="3883"/>
      <c r="U153" s="3531"/>
      <c r="V153" s="3532"/>
      <c r="W153" s="3537"/>
      <c r="X153" s="3565"/>
      <c r="Y153" s="3540"/>
      <c r="Z153" s="3542"/>
      <c r="AA153" s="3544"/>
      <c r="AB153" s="3542"/>
      <c r="AC153" s="2497"/>
      <c r="AD153" s="3542"/>
      <c r="AE153" s="4076"/>
      <c r="AF153" s="4074"/>
      <c r="AG153" s="4073"/>
      <c r="AH153" s="4074"/>
      <c r="AI153" s="4099"/>
      <c r="AJ153" s="4100"/>
      <c r="AK153" s="4101"/>
      <c r="AL153" s="3265"/>
      <c r="AM153" s="2335"/>
      <c r="AN153" s="3266"/>
      <c r="AO153" s="3265"/>
      <c r="AP153" s="2335"/>
      <c r="AQ153" s="3266"/>
      <c r="AR153" s="3777"/>
      <c r="AS153" s="3778"/>
      <c r="AT153" s="3779"/>
      <c r="AU153" s="3777"/>
      <c r="AV153" s="3778"/>
      <c r="AW153" s="3779"/>
      <c r="AX153" s="3784"/>
      <c r="AY153" s="3785"/>
      <c r="AZ153" s="3786"/>
      <c r="BA153" s="3784"/>
      <c r="BB153" s="3785"/>
      <c r="BC153" s="3788"/>
      <c r="BD153" s="4066"/>
      <c r="BE153" s="4067"/>
      <c r="BF153" s="3365"/>
      <c r="BG153" s="4056"/>
      <c r="BH153" s="4057"/>
      <c r="BI153" s="4057"/>
      <c r="BJ153" s="4057"/>
      <c r="BK153" s="4058"/>
    </row>
    <row r="154" spans="2:63" s="40" customFormat="1" ht="14.1" customHeight="1">
      <c r="B154" s="3410"/>
      <c r="C154" s="3417"/>
      <c r="D154" s="3418"/>
      <c r="E154" s="3419"/>
      <c r="F154" s="4059"/>
      <c r="G154" s="4060"/>
      <c r="H154" s="4061"/>
      <c r="I154" s="4082"/>
      <c r="J154" s="4083"/>
      <c r="K154" s="3432"/>
      <c r="L154" s="3433"/>
      <c r="M154" s="3433"/>
      <c r="N154" s="3433"/>
      <c r="O154" s="3434"/>
      <c r="P154" s="2500"/>
      <c r="Q154" s="3549"/>
      <c r="R154" s="3931"/>
      <c r="S154" s="3932"/>
      <c r="T154" s="3933"/>
      <c r="U154" s="3553"/>
      <c r="V154" s="3554"/>
      <c r="W154" s="3550"/>
      <c r="X154" s="3551"/>
      <c r="Y154" s="930"/>
      <c r="Z154" s="931" t="s">
        <v>21</v>
      </c>
      <c r="AA154" s="932"/>
      <c r="AB154" s="931" t="s">
        <v>21</v>
      </c>
      <c r="AC154" s="932"/>
      <c r="AD154" s="931" t="s">
        <v>21</v>
      </c>
      <c r="AE154" s="1030"/>
      <c r="AF154" s="1031"/>
      <c r="AG154" s="1032"/>
      <c r="AH154" s="1033"/>
      <c r="AI154" s="4194"/>
      <c r="AJ154" s="4195"/>
      <c r="AK154" s="4196"/>
      <c r="AL154" s="3301"/>
      <c r="AM154" s="3302"/>
      <c r="AN154" s="3303"/>
      <c r="AO154" s="3301"/>
      <c r="AP154" s="3302"/>
      <c r="AQ154" s="3303"/>
      <c r="AR154" s="3789"/>
      <c r="AS154" s="3790"/>
      <c r="AT154" s="3791"/>
      <c r="AU154" s="3789"/>
      <c r="AV154" s="3790"/>
      <c r="AW154" s="3791"/>
      <c r="AX154" s="3767"/>
      <c r="AY154" s="3768"/>
      <c r="AZ154" s="3787"/>
      <c r="BA154" s="3767"/>
      <c r="BB154" s="3768"/>
      <c r="BC154" s="3769"/>
      <c r="BD154" s="4077"/>
      <c r="BE154" s="4078"/>
      <c r="BF154" s="3366"/>
      <c r="BG154" s="4079"/>
      <c r="BH154" s="4080"/>
      <c r="BI154" s="4080"/>
      <c r="BJ154" s="4080"/>
      <c r="BK154" s="4081"/>
    </row>
    <row r="155" spans="2:63" s="40" customFormat="1" ht="14.1" customHeight="1">
      <c r="B155" s="3408">
        <v>32</v>
      </c>
      <c r="C155" s="3411"/>
      <c r="D155" s="3412"/>
      <c r="E155" s="3413"/>
      <c r="F155" s="3878"/>
      <c r="G155" s="3879"/>
      <c r="H155" s="3879"/>
      <c r="I155" s="3879"/>
      <c r="J155" s="3880"/>
      <c r="K155" s="3426"/>
      <c r="L155" s="3427"/>
      <c r="M155" s="3427"/>
      <c r="N155" s="3427"/>
      <c r="O155" s="3428"/>
      <c r="P155" s="2494"/>
      <c r="Q155" s="3438"/>
      <c r="R155" s="3878"/>
      <c r="S155" s="3879"/>
      <c r="T155" s="3880"/>
      <c r="U155" s="3529"/>
      <c r="V155" s="3530"/>
      <c r="W155" s="3535"/>
      <c r="X155" s="3564"/>
      <c r="Y155" s="3539"/>
      <c r="Z155" s="3541" t="s">
        <v>76</v>
      </c>
      <c r="AA155" s="3543"/>
      <c r="AB155" s="3541" t="s">
        <v>76</v>
      </c>
      <c r="AC155" s="2494"/>
      <c r="AD155" s="3541" t="s">
        <v>76</v>
      </c>
      <c r="AE155" s="4075"/>
      <c r="AF155" s="4072"/>
      <c r="AG155" s="4071"/>
      <c r="AH155" s="4072"/>
      <c r="AI155" s="4191"/>
      <c r="AJ155" s="4192"/>
      <c r="AK155" s="4193"/>
      <c r="AL155" s="3776"/>
      <c r="AM155" s="3247"/>
      <c r="AN155" s="2908"/>
      <c r="AO155" s="3246"/>
      <c r="AP155" s="3247"/>
      <c r="AQ155" s="2908"/>
      <c r="AR155" s="3780"/>
      <c r="AS155" s="3781"/>
      <c r="AT155" s="3782"/>
      <c r="AU155" s="3780"/>
      <c r="AV155" s="3781"/>
      <c r="AW155" s="3782"/>
      <c r="AX155" s="3764">
        <f>SUM(AI155:AW157)</f>
        <v>0</v>
      </c>
      <c r="AY155" s="3765"/>
      <c r="AZ155" s="3783"/>
      <c r="BA155" s="3764">
        <f t="shared" ref="BA155" si="27">AG155+AX155</f>
        <v>0</v>
      </c>
      <c r="BB155" s="3765"/>
      <c r="BC155" s="3766"/>
      <c r="BD155" s="4064"/>
      <c r="BE155" s="4065"/>
      <c r="BF155" s="3364"/>
      <c r="BG155" s="4068"/>
      <c r="BH155" s="4069"/>
      <c r="BI155" s="4069"/>
      <c r="BJ155" s="4069"/>
      <c r="BK155" s="4070"/>
    </row>
    <row r="156" spans="2:63" s="40" customFormat="1" ht="14.1" customHeight="1">
      <c r="B156" s="3409"/>
      <c r="C156" s="3414"/>
      <c r="D156" s="3415"/>
      <c r="E156" s="3416"/>
      <c r="F156" s="4163"/>
      <c r="G156" s="4164"/>
      <c r="H156" s="4164"/>
      <c r="I156" s="4164"/>
      <c r="J156" s="4165"/>
      <c r="K156" s="3429"/>
      <c r="L156" s="3430"/>
      <c r="M156" s="3430"/>
      <c r="N156" s="3430"/>
      <c r="O156" s="3431"/>
      <c r="P156" s="2497"/>
      <c r="Q156" s="3439"/>
      <c r="R156" s="3881"/>
      <c r="S156" s="3882"/>
      <c r="T156" s="3883"/>
      <c r="U156" s="3531"/>
      <c r="V156" s="3532"/>
      <c r="W156" s="3537"/>
      <c r="X156" s="3565"/>
      <c r="Y156" s="3540"/>
      <c r="Z156" s="3542"/>
      <c r="AA156" s="3544"/>
      <c r="AB156" s="3542"/>
      <c r="AC156" s="2497"/>
      <c r="AD156" s="3542"/>
      <c r="AE156" s="4076"/>
      <c r="AF156" s="4074"/>
      <c r="AG156" s="4073"/>
      <c r="AH156" s="4074"/>
      <c r="AI156" s="4099"/>
      <c r="AJ156" s="4100"/>
      <c r="AK156" s="4101"/>
      <c r="AL156" s="3265"/>
      <c r="AM156" s="2335"/>
      <c r="AN156" s="3266"/>
      <c r="AO156" s="3265"/>
      <c r="AP156" s="2335"/>
      <c r="AQ156" s="3266"/>
      <c r="AR156" s="3777"/>
      <c r="AS156" s="3778"/>
      <c r="AT156" s="3779"/>
      <c r="AU156" s="3777"/>
      <c r="AV156" s="3778"/>
      <c r="AW156" s="3779"/>
      <c r="AX156" s="3784"/>
      <c r="AY156" s="3785"/>
      <c r="AZ156" s="3786"/>
      <c r="BA156" s="3784"/>
      <c r="BB156" s="3785"/>
      <c r="BC156" s="3788"/>
      <c r="BD156" s="4066"/>
      <c r="BE156" s="4067"/>
      <c r="BF156" s="3365"/>
      <c r="BG156" s="4056"/>
      <c r="BH156" s="4057"/>
      <c r="BI156" s="4057"/>
      <c r="BJ156" s="4057"/>
      <c r="BK156" s="4058"/>
    </row>
    <row r="157" spans="2:63" s="40" customFormat="1" ht="14.1" customHeight="1">
      <c r="B157" s="3410"/>
      <c r="C157" s="3417"/>
      <c r="D157" s="3418"/>
      <c r="E157" s="3419"/>
      <c r="F157" s="4059"/>
      <c r="G157" s="4060"/>
      <c r="H157" s="4061"/>
      <c r="I157" s="4082"/>
      <c r="J157" s="4083"/>
      <c r="K157" s="3432"/>
      <c r="L157" s="3433"/>
      <c r="M157" s="3433"/>
      <c r="N157" s="3433"/>
      <c r="O157" s="3434"/>
      <c r="P157" s="2500"/>
      <c r="Q157" s="3549"/>
      <c r="R157" s="3931"/>
      <c r="S157" s="3932"/>
      <c r="T157" s="3933"/>
      <c r="U157" s="3553"/>
      <c r="V157" s="3554"/>
      <c r="W157" s="3550"/>
      <c r="X157" s="3551"/>
      <c r="Y157" s="930"/>
      <c r="Z157" s="931" t="s">
        <v>21</v>
      </c>
      <c r="AA157" s="932"/>
      <c r="AB157" s="931" t="s">
        <v>21</v>
      </c>
      <c r="AC157" s="932"/>
      <c r="AD157" s="931" t="s">
        <v>21</v>
      </c>
      <c r="AE157" s="1030"/>
      <c r="AF157" s="1031"/>
      <c r="AG157" s="1032"/>
      <c r="AH157" s="1033"/>
      <c r="AI157" s="4194"/>
      <c r="AJ157" s="4195"/>
      <c r="AK157" s="4196"/>
      <c r="AL157" s="3301"/>
      <c r="AM157" s="3302"/>
      <c r="AN157" s="3303"/>
      <c r="AO157" s="3301"/>
      <c r="AP157" s="3302"/>
      <c r="AQ157" s="3303"/>
      <c r="AR157" s="3789"/>
      <c r="AS157" s="3790"/>
      <c r="AT157" s="3791"/>
      <c r="AU157" s="3789"/>
      <c r="AV157" s="3790"/>
      <c r="AW157" s="3791"/>
      <c r="AX157" s="3767"/>
      <c r="AY157" s="3768"/>
      <c r="AZ157" s="3787"/>
      <c r="BA157" s="3767"/>
      <c r="BB157" s="3768"/>
      <c r="BC157" s="3769"/>
      <c r="BD157" s="4077"/>
      <c r="BE157" s="4078"/>
      <c r="BF157" s="3366"/>
      <c r="BG157" s="4079"/>
      <c r="BH157" s="4080"/>
      <c r="BI157" s="4080"/>
      <c r="BJ157" s="4080"/>
      <c r="BK157" s="4081"/>
    </row>
    <row r="158" spans="2:63" s="40" customFormat="1" ht="14.1" customHeight="1">
      <c r="B158" s="3408">
        <v>33</v>
      </c>
      <c r="C158" s="3411"/>
      <c r="D158" s="3412"/>
      <c r="E158" s="3413"/>
      <c r="F158" s="3878"/>
      <c r="G158" s="3879"/>
      <c r="H158" s="3879"/>
      <c r="I158" s="3879"/>
      <c r="J158" s="3880"/>
      <c r="K158" s="3426"/>
      <c r="L158" s="3427"/>
      <c r="M158" s="3427"/>
      <c r="N158" s="3427"/>
      <c r="O158" s="3428"/>
      <c r="P158" s="2494"/>
      <c r="Q158" s="3438"/>
      <c r="R158" s="3878"/>
      <c r="S158" s="3879"/>
      <c r="T158" s="3880"/>
      <c r="U158" s="3529"/>
      <c r="V158" s="3530"/>
      <c r="W158" s="3535"/>
      <c r="X158" s="3564"/>
      <c r="Y158" s="3539"/>
      <c r="Z158" s="3541" t="s">
        <v>76</v>
      </c>
      <c r="AA158" s="3543"/>
      <c r="AB158" s="3541" t="s">
        <v>76</v>
      </c>
      <c r="AC158" s="2494"/>
      <c r="AD158" s="3541" t="s">
        <v>76</v>
      </c>
      <c r="AE158" s="4075"/>
      <c r="AF158" s="4072"/>
      <c r="AG158" s="4071"/>
      <c r="AH158" s="4072"/>
      <c r="AI158" s="4191"/>
      <c r="AJ158" s="4192"/>
      <c r="AK158" s="4193"/>
      <c r="AL158" s="3776"/>
      <c r="AM158" s="3247"/>
      <c r="AN158" s="2908"/>
      <c r="AO158" s="3246"/>
      <c r="AP158" s="3247"/>
      <c r="AQ158" s="2908"/>
      <c r="AR158" s="3780"/>
      <c r="AS158" s="3781"/>
      <c r="AT158" s="3782"/>
      <c r="AU158" s="3780"/>
      <c r="AV158" s="3781"/>
      <c r="AW158" s="3782"/>
      <c r="AX158" s="3764">
        <f>SUM(AI158:AW160)</f>
        <v>0</v>
      </c>
      <c r="AY158" s="3765"/>
      <c r="AZ158" s="3783"/>
      <c r="BA158" s="3764">
        <f t="shared" ref="BA158" si="28">AG158+AX158</f>
        <v>0</v>
      </c>
      <c r="BB158" s="3765"/>
      <c r="BC158" s="3766"/>
      <c r="BD158" s="4064"/>
      <c r="BE158" s="4065"/>
      <c r="BF158" s="3364"/>
      <c r="BG158" s="4068"/>
      <c r="BH158" s="4069"/>
      <c r="BI158" s="4069"/>
      <c r="BJ158" s="4069"/>
      <c r="BK158" s="4070"/>
    </row>
    <row r="159" spans="2:63" s="40" customFormat="1" ht="14.1" customHeight="1">
      <c r="B159" s="3409"/>
      <c r="C159" s="3414"/>
      <c r="D159" s="3415"/>
      <c r="E159" s="3416"/>
      <c r="F159" s="4163"/>
      <c r="G159" s="4164"/>
      <c r="H159" s="4164"/>
      <c r="I159" s="4164"/>
      <c r="J159" s="4165"/>
      <c r="K159" s="3429"/>
      <c r="L159" s="3430"/>
      <c r="M159" s="3430"/>
      <c r="N159" s="3430"/>
      <c r="O159" s="3431"/>
      <c r="P159" s="2497"/>
      <c r="Q159" s="3439"/>
      <c r="R159" s="3881"/>
      <c r="S159" s="3882"/>
      <c r="T159" s="3883"/>
      <c r="U159" s="3531"/>
      <c r="V159" s="3532"/>
      <c r="W159" s="3537"/>
      <c r="X159" s="3565"/>
      <c r="Y159" s="3540"/>
      <c r="Z159" s="3542"/>
      <c r="AA159" s="3544"/>
      <c r="AB159" s="3542"/>
      <c r="AC159" s="2497"/>
      <c r="AD159" s="3542"/>
      <c r="AE159" s="4076"/>
      <c r="AF159" s="4074"/>
      <c r="AG159" s="4073"/>
      <c r="AH159" s="4074"/>
      <c r="AI159" s="4099"/>
      <c r="AJ159" s="4100"/>
      <c r="AK159" s="4101"/>
      <c r="AL159" s="3265"/>
      <c r="AM159" s="2335"/>
      <c r="AN159" s="3266"/>
      <c r="AO159" s="3265"/>
      <c r="AP159" s="2335"/>
      <c r="AQ159" s="3266"/>
      <c r="AR159" s="3777"/>
      <c r="AS159" s="3778"/>
      <c r="AT159" s="3779"/>
      <c r="AU159" s="3777"/>
      <c r="AV159" s="3778"/>
      <c r="AW159" s="3779"/>
      <c r="AX159" s="3784"/>
      <c r="AY159" s="3785"/>
      <c r="AZ159" s="3786"/>
      <c r="BA159" s="3784"/>
      <c r="BB159" s="3785"/>
      <c r="BC159" s="3788"/>
      <c r="BD159" s="4066"/>
      <c r="BE159" s="4067"/>
      <c r="BF159" s="3365"/>
      <c r="BG159" s="4056"/>
      <c r="BH159" s="4057"/>
      <c r="BI159" s="4057"/>
      <c r="BJ159" s="4057"/>
      <c r="BK159" s="4058"/>
    </row>
    <row r="160" spans="2:63" s="40" customFormat="1" ht="14.1" customHeight="1">
      <c r="B160" s="3410"/>
      <c r="C160" s="3417"/>
      <c r="D160" s="3418"/>
      <c r="E160" s="3419"/>
      <c r="F160" s="4059"/>
      <c r="G160" s="4060"/>
      <c r="H160" s="4061"/>
      <c r="I160" s="4082"/>
      <c r="J160" s="4083"/>
      <c r="K160" s="3432"/>
      <c r="L160" s="3433"/>
      <c r="M160" s="3433"/>
      <c r="N160" s="3433"/>
      <c r="O160" s="3434"/>
      <c r="P160" s="2500"/>
      <c r="Q160" s="3549"/>
      <c r="R160" s="3931"/>
      <c r="S160" s="3932"/>
      <c r="T160" s="3933"/>
      <c r="U160" s="3553"/>
      <c r="V160" s="3554"/>
      <c r="W160" s="3550"/>
      <c r="X160" s="3551"/>
      <c r="Y160" s="930"/>
      <c r="Z160" s="931" t="s">
        <v>21</v>
      </c>
      <c r="AA160" s="932"/>
      <c r="AB160" s="931" t="s">
        <v>21</v>
      </c>
      <c r="AC160" s="932"/>
      <c r="AD160" s="931" t="s">
        <v>21</v>
      </c>
      <c r="AE160" s="1030"/>
      <c r="AF160" s="1031"/>
      <c r="AG160" s="1032"/>
      <c r="AH160" s="1033"/>
      <c r="AI160" s="4194"/>
      <c r="AJ160" s="4195"/>
      <c r="AK160" s="4196"/>
      <c r="AL160" s="3301"/>
      <c r="AM160" s="3302"/>
      <c r="AN160" s="3303"/>
      <c r="AO160" s="3301"/>
      <c r="AP160" s="3302"/>
      <c r="AQ160" s="3303"/>
      <c r="AR160" s="3789"/>
      <c r="AS160" s="3790"/>
      <c r="AT160" s="3791"/>
      <c r="AU160" s="3789"/>
      <c r="AV160" s="3790"/>
      <c r="AW160" s="3791"/>
      <c r="AX160" s="3767"/>
      <c r="AY160" s="3768"/>
      <c r="AZ160" s="3787"/>
      <c r="BA160" s="3767"/>
      <c r="BB160" s="3768"/>
      <c r="BC160" s="3769"/>
      <c r="BD160" s="4077"/>
      <c r="BE160" s="4078"/>
      <c r="BF160" s="3366"/>
      <c r="BG160" s="4079"/>
      <c r="BH160" s="4080"/>
      <c r="BI160" s="4080"/>
      <c r="BJ160" s="4080"/>
      <c r="BK160" s="4081"/>
    </row>
    <row r="161" spans="2:64" s="40" customFormat="1" ht="14.1" customHeight="1">
      <c r="B161" s="3408">
        <v>34</v>
      </c>
      <c r="C161" s="3411"/>
      <c r="D161" s="3412"/>
      <c r="E161" s="3413"/>
      <c r="F161" s="3878"/>
      <c r="G161" s="3879"/>
      <c r="H161" s="3879"/>
      <c r="I161" s="3879"/>
      <c r="J161" s="3880"/>
      <c r="K161" s="3426"/>
      <c r="L161" s="3427"/>
      <c r="M161" s="3427"/>
      <c r="N161" s="3427"/>
      <c r="O161" s="3428"/>
      <c r="P161" s="2494"/>
      <c r="Q161" s="3438"/>
      <c r="R161" s="3878"/>
      <c r="S161" s="3879"/>
      <c r="T161" s="3880"/>
      <c r="U161" s="3529"/>
      <c r="V161" s="3530"/>
      <c r="W161" s="3535"/>
      <c r="X161" s="3564"/>
      <c r="Y161" s="3539"/>
      <c r="Z161" s="3541" t="s">
        <v>76</v>
      </c>
      <c r="AA161" s="3543"/>
      <c r="AB161" s="3541" t="s">
        <v>76</v>
      </c>
      <c r="AC161" s="2494"/>
      <c r="AD161" s="3541" t="s">
        <v>76</v>
      </c>
      <c r="AE161" s="4075"/>
      <c r="AF161" s="4072"/>
      <c r="AG161" s="4071"/>
      <c r="AH161" s="4072"/>
      <c r="AI161" s="4191"/>
      <c r="AJ161" s="4192"/>
      <c r="AK161" s="4193"/>
      <c r="AL161" s="3776"/>
      <c r="AM161" s="3247"/>
      <c r="AN161" s="2908"/>
      <c r="AO161" s="3246"/>
      <c r="AP161" s="3247"/>
      <c r="AQ161" s="2908"/>
      <c r="AR161" s="3780"/>
      <c r="AS161" s="3781"/>
      <c r="AT161" s="3782"/>
      <c r="AU161" s="3780"/>
      <c r="AV161" s="3781"/>
      <c r="AW161" s="3782"/>
      <c r="AX161" s="3764">
        <f>SUM(AI161:AW163)</f>
        <v>0</v>
      </c>
      <c r="AY161" s="3765"/>
      <c r="AZ161" s="3783"/>
      <c r="BA161" s="3764">
        <f t="shared" ref="BA161" si="29">AG161+AX161</f>
        <v>0</v>
      </c>
      <c r="BB161" s="3765"/>
      <c r="BC161" s="3766"/>
      <c r="BD161" s="4064"/>
      <c r="BE161" s="4065"/>
      <c r="BF161" s="3364"/>
      <c r="BG161" s="4068"/>
      <c r="BH161" s="4069"/>
      <c r="BI161" s="4069"/>
      <c r="BJ161" s="4069"/>
      <c r="BK161" s="4070"/>
    </row>
    <row r="162" spans="2:64" s="40" customFormat="1" ht="14.1" customHeight="1">
      <c r="B162" s="3409"/>
      <c r="C162" s="3414"/>
      <c r="D162" s="3415"/>
      <c r="E162" s="3416"/>
      <c r="F162" s="4163"/>
      <c r="G162" s="4164"/>
      <c r="H162" s="4164"/>
      <c r="I162" s="4164"/>
      <c r="J162" s="4165"/>
      <c r="K162" s="3429"/>
      <c r="L162" s="3430"/>
      <c r="M162" s="3430"/>
      <c r="N162" s="3430"/>
      <c r="O162" s="3431"/>
      <c r="P162" s="2497"/>
      <c r="Q162" s="3439"/>
      <c r="R162" s="3881"/>
      <c r="S162" s="3882"/>
      <c r="T162" s="3883"/>
      <c r="U162" s="3531"/>
      <c r="V162" s="3532"/>
      <c r="W162" s="3537"/>
      <c r="X162" s="3565"/>
      <c r="Y162" s="3540"/>
      <c r="Z162" s="3542"/>
      <c r="AA162" s="3544"/>
      <c r="AB162" s="3542"/>
      <c r="AC162" s="2497"/>
      <c r="AD162" s="3542"/>
      <c r="AE162" s="4076"/>
      <c r="AF162" s="4074"/>
      <c r="AG162" s="4073"/>
      <c r="AH162" s="4074"/>
      <c r="AI162" s="4099"/>
      <c r="AJ162" s="4100"/>
      <c r="AK162" s="4101"/>
      <c r="AL162" s="3265"/>
      <c r="AM162" s="2335"/>
      <c r="AN162" s="3266"/>
      <c r="AO162" s="3265"/>
      <c r="AP162" s="2335"/>
      <c r="AQ162" s="3266"/>
      <c r="AR162" s="3777"/>
      <c r="AS162" s="3778"/>
      <c r="AT162" s="3779"/>
      <c r="AU162" s="3777"/>
      <c r="AV162" s="3778"/>
      <c r="AW162" s="3779"/>
      <c r="AX162" s="3784"/>
      <c r="AY162" s="3785"/>
      <c r="AZ162" s="3786"/>
      <c r="BA162" s="3784"/>
      <c r="BB162" s="3785"/>
      <c r="BC162" s="3788"/>
      <c r="BD162" s="4066"/>
      <c r="BE162" s="4067"/>
      <c r="BF162" s="3365"/>
      <c r="BG162" s="4056"/>
      <c r="BH162" s="4057"/>
      <c r="BI162" s="4057"/>
      <c r="BJ162" s="4057"/>
      <c r="BK162" s="4058"/>
    </row>
    <row r="163" spans="2:64" s="40" customFormat="1" ht="14.1" customHeight="1">
      <c r="B163" s="3410"/>
      <c r="C163" s="3417"/>
      <c r="D163" s="3418"/>
      <c r="E163" s="3419"/>
      <c r="F163" s="4059"/>
      <c r="G163" s="4060"/>
      <c r="H163" s="4061"/>
      <c r="I163" s="4082"/>
      <c r="J163" s="4083"/>
      <c r="K163" s="3432"/>
      <c r="L163" s="3433"/>
      <c r="M163" s="3433"/>
      <c r="N163" s="3433"/>
      <c r="O163" s="3434"/>
      <c r="P163" s="2500"/>
      <c r="Q163" s="3549"/>
      <c r="R163" s="3931"/>
      <c r="S163" s="3932"/>
      <c r="T163" s="3933"/>
      <c r="U163" s="3553"/>
      <c r="V163" s="3554"/>
      <c r="W163" s="3550"/>
      <c r="X163" s="3551"/>
      <c r="Y163" s="930"/>
      <c r="Z163" s="931" t="s">
        <v>21</v>
      </c>
      <c r="AA163" s="932"/>
      <c r="AB163" s="931" t="s">
        <v>21</v>
      </c>
      <c r="AC163" s="932"/>
      <c r="AD163" s="931" t="s">
        <v>21</v>
      </c>
      <c r="AE163" s="1030"/>
      <c r="AF163" s="1031"/>
      <c r="AG163" s="1032"/>
      <c r="AH163" s="1033"/>
      <c r="AI163" s="4194"/>
      <c r="AJ163" s="4195"/>
      <c r="AK163" s="4196"/>
      <c r="AL163" s="3301"/>
      <c r="AM163" s="3302"/>
      <c r="AN163" s="3303"/>
      <c r="AO163" s="3301"/>
      <c r="AP163" s="3302"/>
      <c r="AQ163" s="3303"/>
      <c r="AR163" s="3789"/>
      <c r="AS163" s="3790"/>
      <c r="AT163" s="3791"/>
      <c r="AU163" s="3789"/>
      <c r="AV163" s="3790"/>
      <c r="AW163" s="3791"/>
      <c r="AX163" s="3767"/>
      <c r="AY163" s="3768"/>
      <c r="AZ163" s="3787"/>
      <c r="BA163" s="3767"/>
      <c r="BB163" s="3768"/>
      <c r="BC163" s="3769"/>
      <c r="BD163" s="4077"/>
      <c r="BE163" s="4078"/>
      <c r="BF163" s="3366"/>
      <c r="BG163" s="4079"/>
      <c r="BH163" s="4080"/>
      <c r="BI163" s="4080"/>
      <c r="BJ163" s="4080"/>
      <c r="BK163" s="4081"/>
    </row>
    <row r="164" spans="2:64" s="40" customFormat="1" ht="14.1" customHeight="1">
      <c r="B164" s="3408">
        <v>35</v>
      </c>
      <c r="C164" s="3411"/>
      <c r="D164" s="3412"/>
      <c r="E164" s="3413"/>
      <c r="F164" s="3878"/>
      <c r="G164" s="3879"/>
      <c r="H164" s="3879"/>
      <c r="I164" s="3879"/>
      <c r="J164" s="3880"/>
      <c r="K164" s="3426"/>
      <c r="L164" s="3427"/>
      <c r="M164" s="3427"/>
      <c r="N164" s="3427"/>
      <c r="O164" s="3428"/>
      <c r="P164" s="2494"/>
      <c r="Q164" s="3438"/>
      <c r="R164" s="3878"/>
      <c r="S164" s="3879"/>
      <c r="T164" s="3880"/>
      <c r="U164" s="3529"/>
      <c r="V164" s="3530"/>
      <c r="W164" s="3535"/>
      <c r="X164" s="3564"/>
      <c r="Y164" s="3539"/>
      <c r="Z164" s="3541" t="s">
        <v>76</v>
      </c>
      <c r="AA164" s="3543"/>
      <c r="AB164" s="3541" t="s">
        <v>76</v>
      </c>
      <c r="AC164" s="2494"/>
      <c r="AD164" s="3541" t="s">
        <v>76</v>
      </c>
      <c r="AE164" s="4075"/>
      <c r="AF164" s="4072"/>
      <c r="AG164" s="4071"/>
      <c r="AH164" s="4072"/>
      <c r="AI164" s="4191"/>
      <c r="AJ164" s="4192"/>
      <c r="AK164" s="4193"/>
      <c r="AL164" s="3776"/>
      <c r="AM164" s="3247"/>
      <c r="AN164" s="2908"/>
      <c r="AO164" s="3246"/>
      <c r="AP164" s="3247"/>
      <c r="AQ164" s="2908"/>
      <c r="AR164" s="3780"/>
      <c r="AS164" s="3781"/>
      <c r="AT164" s="3782"/>
      <c r="AU164" s="3780"/>
      <c r="AV164" s="3781"/>
      <c r="AW164" s="3782"/>
      <c r="AX164" s="3764">
        <f>SUM(AI164:AW166)</f>
        <v>0</v>
      </c>
      <c r="AY164" s="3765"/>
      <c r="AZ164" s="3783"/>
      <c r="BA164" s="3764">
        <f t="shared" ref="BA164" si="30">AG164+AX164</f>
        <v>0</v>
      </c>
      <c r="BB164" s="3765"/>
      <c r="BC164" s="3766"/>
      <c r="BD164" s="4064"/>
      <c r="BE164" s="4065"/>
      <c r="BF164" s="3364"/>
      <c r="BG164" s="4068"/>
      <c r="BH164" s="4069"/>
      <c r="BI164" s="4069"/>
      <c r="BJ164" s="4069"/>
      <c r="BK164" s="4070"/>
    </row>
    <row r="165" spans="2:64" s="40" customFormat="1" ht="14.1" customHeight="1">
      <c r="B165" s="3409"/>
      <c r="C165" s="3414"/>
      <c r="D165" s="3415"/>
      <c r="E165" s="3416"/>
      <c r="F165" s="4163"/>
      <c r="G165" s="4164"/>
      <c r="H165" s="4164"/>
      <c r="I165" s="4164"/>
      <c r="J165" s="4165"/>
      <c r="K165" s="3429"/>
      <c r="L165" s="3430"/>
      <c r="M165" s="3430"/>
      <c r="N165" s="3430"/>
      <c r="O165" s="3431"/>
      <c r="P165" s="2497"/>
      <c r="Q165" s="3439"/>
      <c r="R165" s="3881"/>
      <c r="S165" s="3882"/>
      <c r="T165" s="3883"/>
      <c r="U165" s="3531"/>
      <c r="V165" s="3532"/>
      <c r="W165" s="3537"/>
      <c r="X165" s="3565"/>
      <c r="Y165" s="3540"/>
      <c r="Z165" s="3542"/>
      <c r="AA165" s="3544"/>
      <c r="AB165" s="3542"/>
      <c r="AC165" s="2497"/>
      <c r="AD165" s="3542"/>
      <c r="AE165" s="4076"/>
      <c r="AF165" s="4074"/>
      <c r="AG165" s="4073"/>
      <c r="AH165" s="4074"/>
      <c r="AI165" s="4099"/>
      <c r="AJ165" s="4100"/>
      <c r="AK165" s="4101"/>
      <c r="AL165" s="3265"/>
      <c r="AM165" s="2335"/>
      <c r="AN165" s="3266"/>
      <c r="AO165" s="3265"/>
      <c r="AP165" s="2335"/>
      <c r="AQ165" s="3266"/>
      <c r="AR165" s="3777"/>
      <c r="AS165" s="3778"/>
      <c r="AT165" s="3779"/>
      <c r="AU165" s="3777"/>
      <c r="AV165" s="3778"/>
      <c r="AW165" s="3779"/>
      <c r="AX165" s="3784"/>
      <c r="AY165" s="3785"/>
      <c r="AZ165" s="3786"/>
      <c r="BA165" s="3784"/>
      <c r="BB165" s="3785"/>
      <c r="BC165" s="3788"/>
      <c r="BD165" s="4066"/>
      <c r="BE165" s="4067"/>
      <c r="BF165" s="3365"/>
      <c r="BG165" s="4056"/>
      <c r="BH165" s="4057"/>
      <c r="BI165" s="4057"/>
      <c r="BJ165" s="4057"/>
      <c r="BK165" s="4058"/>
    </row>
    <row r="166" spans="2:64" s="40" customFormat="1" ht="14.1" customHeight="1">
      <c r="B166" s="3410"/>
      <c r="C166" s="3417"/>
      <c r="D166" s="3418"/>
      <c r="E166" s="3419"/>
      <c r="F166" s="4059"/>
      <c r="G166" s="4060"/>
      <c r="H166" s="4061"/>
      <c r="I166" s="4082"/>
      <c r="J166" s="4083"/>
      <c r="K166" s="3432"/>
      <c r="L166" s="3433"/>
      <c r="M166" s="3433"/>
      <c r="N166" s="3433"/>
      <c r="O166" s="3434"/>
      <c r="P166" s="2500"/>
      <c r="Q166" s="3549"/>
      <c r="R166" s="3931"/>
      <c r="S166" s="3932"/>
      <c r="T166" s="3933"/>
      <c r="U166" s="3553"/>
      <c r="V166" s="3554"/>
      <c r="W166" s="3550"/>
      <c r="X166" s="3551"/>
      <c r="Y166" s="930"/>
      <c r="Z166" s="931" t="s">
        <v>21</v>
      </c>
      <c r="AA166" s="932"/>
      <c r="AB166" s="931" t="s">
        <v>21</v>
      </c>
      <c r="AC166" s="932"/>
      <c r="AD166" s="931" t="s">
        <v>21</v>
      </c>
      <c r="AE166" s="1030"/>
      <c r="AF166" s="1031"/>
      <c r="AG166" s="1032"/>
      <c r="AH166" s="1033"/>
      <c r="AI166" s="4194"/>
      <c r="AJ166" s="4195"/>
      <c r="AK166" s="4196"/>
      <c r="AL166" s="3301"/>
      <c r="AM166" s="3302"/>
      <c r="AN166" s="3303"/>
      <c r="AO166" s="3301"/>
      <c r="AP166" s="3302"/>
      <c r="AQ166" s="3303"/>
      <c r="AR166" s="3789"/>
      <c r="AS166" s="3790"/>
      <c r="AT166" s="3791"/>
      <c r="AU166" s="3789"/>
      <c r="AV166" s="3790"/>
      <c r="AW166" s="3791"/>
      <c r="AX166" s="3767"/>
      <c r="AY166" s="3768"/>
      <c r="AZ166" s="3787"/>
      <c r="BA166" s="3767"/>
      <c r="BB166" s="3768"/>
      <c r="BC166" s="3769"/>
      <c r="BD166" s="4077"/>
      <c r="BE166" s="4078"/>
      <c r="BF166" s="3366"/>
      <c r="BG166" s="4079"/>
      <c r="BH166" s="4080"/>
      <c r="BI166" s="4080"/>
      <c r="BJ166" s="4080"/>
      <c r="BK166" s="4081"/>
    </row>
    <row r="167" spans="2:64" s="40" customFormat="1" ht="14.1" customHeight="1">
      <c r="B167" s="3408">
        <v>36</v>
      </c>
      <c r="C167" s="3411"/>
      <c r="D167" s="3412"/>
      <c r="E167" s="3413"/>
      <c r="F167" s="3878"/>
      <c r="G167" s="3879"/>
      <c r="H167" s="3879"/>
      <c r="I167" s="3879"/>
      <c r="J167" s="3880"/>
      <c r="K167" s="3426"/>
      <c r="L167" s="3427"/>
      <c r="M167" s="3427"/>
      <c r="N167" s="3427"/>
      <c r="O167" s="3428"/>
      <c r="P167" s="2494"/>
      <c r="Q167" s="3438"/>
      <c r="R167" s="3878"/>
      <c r="S167" s="3879"/>
      <c r="T167" s="3880"/>
      <c r="U167" s="3529"/>
      <c r="V167" s="3530"/>
      <c r="W167" s="3535"/>
      <c r="X167" s="3564"/>
      <c r="Y167" s="3539"/>
      <c r="Z167" s="3541" t="s">
        <v>76</v>
      </c>
      <c r="AA167" s="3543"/>
      <c r="AB167" s="3541" t="s">
        <v>76</v>
      </c>
      <c r="AC167" s="2494"/>
      <c r="AD167" s="3541" t="s">
        <v>76</v>
      </c>
      <c r="AE167" s="4075"/>
      <c r="AF167" s="4072"/>
      <c r="AG167" s="4071"/>
      <c r="AH167" s="4072"/>
      <c r="AI167" s="4191"/>
      <c r="AJ167" s="4192"/>
      <c r="AK167" s="4193"/>
      <c r="AL167" s="3776"/>
      <c r="AM167" s="3247"/>
      <c r="AN167" s="2908"/>
      <c r="AO167" s="3246"/>
      <c r="AP167" s="3247"/>
      <c r="AQ167" s="2908"/>
      <c r="AR167" s="3780"/>
      <c r="AS167" s="3781"/>
      <c r="AT167" s="3782"/>
      <c r="AU167" s="3780"/>
      <c r="AV167" s="3781"/>
      <c r="AW167" s="3782"/>
      <c r="AX167" s="3784">
        <f>SUM(AI167:AW169)</f>
        <v>0</v>
      </c>
      <c r="AY167" s="3785"/>
      <c r="AZ167" s="3786"/>
      <c r="BA167" s="3784">
        <f t="shared" ref="BA167" si="31">AG167+AX167</f>
        <v>0</v>
      </c>
      <c r="BB167" s="3785"/>
      <c r="BC167" s="3788"/>
      <c r="BD167" s="4064"/>
      <c r="BE167" s="4065"/>
      <c r="BF167" s="3364"/>
      <c r="BG167" s="4068"/>
      <c r="BH167" s="4069"/>
      <c r="BI167" s="4069"/>
      <c r="BJ167" s="4069"/>
      <c r="BK167" s="4070"/>
    </row>
    <row r="168" spans="2:64" s="40" customFormat="1" ht="14.1" customHeight="1">
      <c r="B168" s="3409"/>
      <c r="C168" s="3414"/>
      <c r="D168" s="3415"/>
      <c r="E168" s="3416"/>
      <c r="F168" s="3881"/>
      <c r="G168" s="3882"/>
      <c r="H168" s="3882"/>
      <c r="I168" s="3882"/>
      <c r="J168" s="3883"/>
      <c r="K168" s="3429"/>
      <c r="L168" s="3430"/>
      <c r="M168" s="3430"/>
      <c r="N168" s="3430"/>
      <c r="O168" s="3431"/>
      <c r="P168" s="2497"/>
      <c r="Q168" s="3439"/>
      <c r="R168" s="3881"/>
      <c r="S168" s="3882"/>
      <c r="T168" s="3883"/>
      <c r="U168" s="3531"/>
      <c r="V168" s="3532"/>
      <c r="W168" s="3537"/>
      <c r="X168" s="3565"/>
      <c r="Y168" s="3540"/>
      <c r="Z168" s="3542"/>
      <c r="AA168" s="3544"/>
      <c r="AB168" s="3542"/>
      <c r="AC168" s="2497"/>
      <c r="AD168" s="3542"/>
      <c r="AE168" s="4076"/>
      <c r="AF168" s="4074"/>
      <c r="AG168" s="4073"/>
      <c r="AH168" s="4074"/>
      <c r="AI168" s="4099"/>
      <c r="AJ168" s="4100"/>
      <c r="AK168" s="4101"/>
      <c r="AL168" s="3265"/>
      <c r="AM168" s="2335"/>
      <c r="AN168" s="3266"/>
      <c r="AO168" s="3265"/>
      <c r="AP168" s="2335"/>
      <c r="AQ168" s="3266"/>
      <c r="AR168" s="3777"/>
      <c r="AS168" s="3778"/>
      <c r="AT168" s="3779"/>
      <c r="AU168" s="3777"/>
      <c r="AV168" s="3778"/>
      <c r="AW168" s="3779"/>
      <c r="AX168" s="3784"/>
      <c r="AY168" s="3785"/>
      <c r="AZ168" s="3786"/>
      <c r="BA168" s="3784"/>
      <c r="BB168" s="3785"/>
      <c r="BC168" s="3788"/>
      <c r="BD168" s="4066"/>
      <c r="BE168" s="4067"/>
      <c r="BF168" s="3365"/>
      <c r="BG168" s="4056"/>
      <c r="BH168" s="4057"/>
      <c r="BI168" s="4057"/>
      <c r="BJ168" s="4057"/>
      <c r="BK168" s="4058"/>
    </row>
    <row r="169" spans="2:64" s="40" customFormat="1" ht="14.1" customHeight="1">
      <c r="B169" s="3410"/>
      <c r="C169" s="3417"/>
      <c r="D169" s="3418"/>
      <c r="E169" s="3419"/>
      <c r="F169" s="4059"/>
      <c r="G169" s="4060"/>
      <c r="H169" s="4061"/>
      <c r="I169" s="4082"/>
      <c r="J169" s="4083"/>
      <c r="K169" s="3432"/>
      <c r="L169" s="3433"/>
      <c r="M169" s="3433"/>
      <c r="N169" s="3433"/>
      <c r="O169" s="3434"/>
      <c r="P169" s="2500"/>
      <c r="Q169" s="3549"/>
      <c r="R169" s="3931"/>
      <c r="S169" s="3932"/>
      <c r="T169" s="3933"/>
      <c r="U169" s="3553"/>
      <c r="V169" s="3554"/>
      <c r="W169" s="3550"/>
      <c r="X169" s="3551"/>
      <c r="Y169" s="930"/>
      <c r="Z169" s="931" t="s">
        <v>21</v>
      </c>
      <c r="AA169" s="932"/>
      <c r="AB169" s="931" t="s">
        <v>21</v>
      </c>
      <c r="AC169" s="932"/>
      <c r="AD169" s="931" t="s">
        <v>21</v>
      </c>
      <c r="AE169" s="1030"/>
      <c r="AF169" s="1031"/>
      <c r="AG169" s="1032"/>
      <c r="AH169" s="1033"/>
      <c r="AI169" s="4194"/>
      <c r="AJ169" s="4195"/>
      <c r="AK169" s="4196"/>
      <c r="AL169" s="3301"/>
      <c r="AM169" s="3302"/>
      <c r="AN169" s="3303"/>
      <c r="AO169" s="3301"/>
      <c r="AP169" s="3302"/>
      <c r="AQ169" s="3303"/>
      <c r="AR169" s="3789"/>
      <c r="AS169" s="3790"/>
      <c r="AT169" s="3791"/>
      <c r="AU169" s="3789"/>
      <c r="AV169" s="3790"/>
      <c r="AW169" s="3791"/>
      <c r="AX169" s="3784"/>
      <c r="AY169" s="3785"/>
      <c r="AZ169" s="3786"/>
      <c r="BA169" s="3784"/>
      <c r="BB169" s="3785"/>
      <c r="BC169" s="3788"/>
      <c r="BD169" s="4077"/>
      <c r="BE169" s="4078"/>
      <c r="BF169" s="3366"/>
      <c r="BG169" s="4079"/>
      <c r="BH169" s="4080"/>
      <c r="BI169" s="4080"/>
      <c r="BJ169" s="4080"/>
      <c r="BK169" s="4081"/>
    </row>
    <row r="170" spans="2:64" s="40" customFormat="1" ht="14.1" customHeight="1">
      <c r="B170" s="3408">
        <v>37</v>
      </c>
      <c r="C170" s="3411"/>
      <c r="D170" s="3412"/>
      <c r="E170" s="3413"/>
      <c r="F170" s="3878"/>
      <c r="G170" s="3879"/>
      <c r="H170" s="3879"/>
      <c r="I170" s="3879"/>
      <c r="J170" s="3880"/>
      <c r="K170" s="3426"/>
      <c r="L170" s="3427"/>
      <c r="M170" s="3427"/>
      <c r="N170" s="3427"/>
      <c r="O170" s="3428"/>
      <c r="P170" s="2494"/>
      <c r="Q170" s="3438"/>
      <c r="R170" s="3878"/>
      <c r="S170" s="3879"/>
      <c r="T170" s="3880"/>
      <c r="U170" s="3529"/>
      <c r="V170" s="3530"/>
      <c r="W170" s="3535"/>
      <c r="X170" s="3564"/>
      <c r="Y170" s="3539"/>
      <c r="Z170" s="3541" t="s">
        <v>76</v>
      </c>
      <c r="AA170" s="3543"/>
      <c r="AB170" s="3541" t="s">
        <v>76</v>
      </c>
      <c r="AC170" s="2494"/>
      <c r="AD170" s="3541" t="s">
        <v>76</v>
      </c>
      <c r="AE170" s="4075"/>
      <c r="AF170" s="4072"/>
      <c r="AG170" s="4071"/>
      <c r="AH170" s="4072"/>
      <c r="AI170" s="4191"/>
      <c r="AJ170" s="4192"/>
      <c r="AK170" s="4193"/>
      <c r="AL170" s="3776"/>
      <c r="AM170" s="3247"/>
      <c r="AN170" s="2908"/>
      <c r="AO170" s="3246"/>
      <c r="AP170" s="3247"/>
      <c r="AQ170" s="2908"/>
      <c r="AR170" s="3780"/>
      <c r="AS170" s="3781"/>
      <c r="AT170" s="3782"/>
      <c r="AU170" s="3780"/>
      <c r="AV170" s="3781"/>
      <c r="AW170" s="3782"/>
      <c r="AX170" s="3764">
        <f>SUM(AI170:AW172)</f>
        <v>0</v>
      </c>
      <c r="AY170" s="3765"/>
      <c r="AZ170" s="3783"/>
      <c r="BA170" s="3764">
        <f t="shared" ref="BA170" si="32">AG170+AX170</f>
        <v>0</v>
      </c>
      <c r="BB170" s="3765"/>
      <c r="BC170" s="3766"/>
      <c r="BD170" s="4064"/>
      <c r="BE170" s="4065"/>
      <c r="BF170" s="3364"/>
      <c r="BG170" s="4068"/>
      <c r="BH170" s="4069"/>
      <c r="BI170" s="4069"/>
      <c r="BJ170" s="4069"/>
      <c r="BK170" s="4070"/>
    </row>
    <row r="171" spans="2:64" s="40" customFormat="1" ht="14.1" customHeight="1">
      <c r="B171" s="3409"/>
      <c r="C171" s="3414"/>
      <c r="D171" s="3415"/>
      <c r="E171" s="3416"/>
      <c r="F171" s="3881"/>
      <c r="G171" s="3882"/>
      <c r="H171" s="3882"/>
      <c r="I171" s="3882"/>
      <c r="J171" s="3883"/>
      <c r="K171" s="3429"/>
      <c r="L171" s="3430"/>
      <c r="M171" s="3430"/>
      <c r="N171" s="3430"/>
      <c r="O171" s="3431"/>
      <c r="P171" s="2497"/>
      <c r="Q171" s="3439"/>
      <c r="R171" s="3881"/>
      <c r="S171" s="3882"/>
      <c r="T171" s="3883"/>
      <c r="U171" s="3531"/>
      <c r="V171" s="3532"/>
      <c r="W171" s="3537"/>
      <c r="X171" s="3565"/>
      <c r="Y171" s="3540"/>
      <c r="Z171" s="3542"/>
      <c r="AA171" s="3544"/>
      <c r="AB171" s="3542"/>
      <c r="AC171" s="2497"/>
      <c r="AD171" s="3542"/>
      <c r="AE171" s="4076"/>
      <c r="AF171" s="4074"/>
      <c r="AG171" s="4073"/>
      <c r="AH171" s="4074"/>
      <c r="AI171" s="4099"/>
      <c r="AJ171" s="4100"/>
      <c r="AK171" s="4101"/>
      <c r="AL171" s="3265"/>
      <c r="AM171" s="2335"/>
      <c r="AN171" s="3266"/>
      <c r="AO171" s="3265"/>
      <c r="AP171" s="2335"/>
      <c r="AQ171" s="3266"/>
      <c r="AR171" s="3777"/>
      <c r="AS171" s="3778"/>
      <c r="AT171" s="3779"/>
      <c r="AU171" s="3777"/>
      <c r="AV171" s="3778"/>
      <c r="AW171" s="3779"/>
      <c r="AX171" s="3784"/>
      <c r="AY171" s="3785"/>
      <c r="AZ171" s="3786"/>
      <c r="BA171" s="3784"/>
      <c r="BB171" s="3785"/>
      <c r="BC171" s="3788"/>
      <c r="BD171" s="4066"/>
      <c r="BE171" s="4067"/>
      <c r="BF171" s="3365"/>
      <c r="BG171" s="4056"/>
      <c r="BH171" s="4057"/>
      <c r="BI171" s="4057"/>
      <c r="BJ171" s="4057"/>
      <c r="BK171" s="4058"/>
    </row>
    <row r="172" spans="2:64" s="40" customFormat="1" ht="14.1" customHeight="1">
      <c r="B172" s="3410"/>
      <c r="C172" s="3417"/>
      <c r="D172" s="3418"/>
      <c r="E172" s="3419"/>
      <c r="F172" s="4059"/>
      <c r="G172" s="4060"/>
      <c r="H172" s="4061"/>
      <c r="I172" s="4082"/>
      <c r="J172" s="4083"/>
      <c r="K172" s="3432"/>
      <c r="L172" s="3433"/>
      <c r="M172" s="3433"/>
      <c r="N172" s="3433"/>
      <c r="O172" s="3434"/>
      <c r="P172" s="2500"/>
      <c r="Q172" s="3549"/>
      <c r="R172" s="3931"/>
      <c r="S172" s="3932"/>
      <c r="T172" s="3933"/>
      <c r="U172" s="3553"/>
      <c r="V172" s="3554"/>
      <c r="W172" s="3550"/>
      <c r="X172" s="3551"/>
      <c r="Y172" s="930"/>
      <c r="Z172" s="931" t="s">
        <v>21</v>
      </c>
      <c r="AA172" s="932"/>
      <c r="AB172" s="931" t="s">
        <v>21</v>
      </c>
      <c r="AC172" s="932"/>
      <c r="AD172" s="931" t="s">
        <v>21</v>
      </c>
      <c r="AE172" s="1030"/>
      <c r="AF172" s="1031"/>
      <c r="AG172" s="1032"/>
      <c r="AH172" s="1033"/>
      <c r="AI172" s="4194"/>
      <c r="AJ172" s="4195"/>
      <c r="AK172" s="4196"/>
      <c r="AL172" s="3301"/>
      <c r="AM172" s="3302"/>
      <c r="AN172" s="3303"/>
      <c r="AO172" s="3301"/>
      <c r="AP172" s="3302"/>
      <c r="AQ172" s="3303"/>
      <c r="AR172" s="3789"/>
      <c r="AS172" s="3790"/>
      <c r="AT172" s="3791"/>
      <c r="AU172" s="3789"/>
      <c r="AV172" s="3790"/>
      <c r="AW172" s="3791"/>
      <c r="AX172" s="3767"/>
      <c r="AY172" s="3768"/>
      <c r="AZ172" s="3787"/>
      <c r="BA172" s="3767"/>
      <c r="BB172" s="3768"/>
      <c r="BC172" s="3769"/>
      <c r="BD172" s="4077"/>
      <c r="BE172" s="4078"/>
      <c r="BF172" s="3366"/>
      <c r="BG172" s="4079"/>
      <c r="BH172" s="4080"/>
      <c r="BI172" s="4080"/>
      <c r="BJ172" s="4080"/>
      <c r="BK172" s="4081"/>
    </row>
    <row r="173" spans="2:64" s="40" customFormat="1" ht="14.1" customHeight="1">
      <c r="B173" s="3408">
        <v>38</v>
      </c>
      <c r="C173" s="3411"/>
      <c r="D173" s="3412"/>
      <c r="E173" s="3413"/>
      <c r="F173" s="3878"/>
      <c r="G173" s="3879"/>
      <c r="H173" s="3879"/>
      <c r="I173" s="3879"/>
      <c r="J173" s="3880"/>
      <c r="K173" s="906"/>
      <c r="L173" s="907"/>
      <c r="M173" s="907"/>
      <c r="N173" s="907"/>
      <c r="O173" s="908"/>
      <c r="P173" s="894"/>
      <c r="Q173" s="909"/>
      <c r="R173" s="903"/>
      <c r="S173" s="904"/>
      <c r="T173" s="905"/>
      <c r="U173" s="910"/>
      <c r="V173" s="911"/>
      <c r="W173" s="912"/>
      <c r="X173" s="893"/>
      <c r="Y173" s="913"/>
      <c r="Z173" s="914" t="s">
        <v>76</v>
      </c>
      <c r="AA173" s="915"/>
      <c r="AB173" s="914" t="s">
        <v>76</v>
      </c>
      <c r="AC173" s="894"/>
      <c r="AD173" s="914" t="s">
        <v>76</v>
      </c>
      <c r="AE173" s="4216"/>
      <c r="AF173" s="4217"/>
      <c r="AG173" s="4220"/>
      <c r="AH173" s="4217"/>
      <c r="AI173" s="1052"/>
      <c r="AJ173" s="1053"/>
      <c r="AK173" s="1054"/>
      <c r="AL173" s="3776"/>
      <c r="AM173" s="3247"/>
      <c r="AN173" s="2908"/>
      <c r="AO173" s="3246"/>
      <c r="AP173" s="3247"/>
      <c r="AQ173" s="2908"/>
      <c r="AR173" s="982"/>
      <c r="AS173" s="983"/>
      <c r="AT173" s="984"/>
      <c r="AU173" s="982"/>
      <c r="AV173" s="983"/>
      <c r="AW173" s="984"/>
      <c r="AX173" s="3784">
        <f>SUM(AI173:AW175)</f>
        <v>0</v>
      </c>
      <c r="AY173" s="3785"/>
      <c r="AZ173" s="3786"/>
      <c r="BA173" s="3784">
        <f t="shared" ref="BA173" si="33">AG173+AX173</f>
        <v>0</v>
      </c>
      <c r="BB173" s="3785"/>
      <c r="BC173" s="3788"/>
      <c r="BD173" s="1023"/>
      <c r="BE173" s="1024"/>
      <c r="BF173" s="3364"/>
      <c r="BG173" s="1037"/>
      <c r="BH173" s="1038"/>
      <c r="BI173" s="1038"/>
      <c r="BJ173" s="1038"/>
      <c r="BK173" s="1039"/>
    </row>
    <row r="174" spans="2:64" s="40" customFormat="1" ht="14.1" customHeight="1">
      <c r="B174" s="3409"/>
      <c r="C174" s="3414"/>
      <c r="D174" s="3415"/>
      <c r="E174" s="3416"/>
      <c r="F174" s="3881"/>
      <c r="G174" s="3882"/>
      <c r="H174" s="3882"/>
      <c r="I174" s="3882"/>
      <c r="J174" s="3883"/>
      <c r="K174" s="919"/>
      <c r="L174" s="457"/>
      <c r="M174" s="457"/>
      <c r="N174" s="457"/>
      <c r="O174" s="920"/>
      <c r="P174" s="896"/>
      <c r="Q174" s="921"/>
      <c r="R174" s="916"/>
      <c r="S174" s="917"/>
      <c r="T174" s="918"/>
      <c r="U174" s="922"/>
      <c r="V174" s="923"/>
      <c r="W174" s="924"/>
      <c r="X174" s="937"/>
      <c r="Y174" s="925"/>
      <c r="Z174" s="926"/>
      <c r="AA174" s="927"/>
      <c r="AB174" s="926"/>
      <c r="AC174" s="896"/>
      <c r="AD174" s="926"/>
      <c r="AE174" s="4218"/>
      <c r="AF174" s="4219"/>
      <c r="AG174" s="4221"/>
      <c r="AH174" s="4219"/>
      <c r="AI174" s="1034"/>
      <c r="AJ174" s="1035"/>
      <c r="AK174" s="1036"/>
      <c r="AL174" s="3265"/>
      <c r="AM174" s="2335"/>
      <c r="AN174" s="3266"/>
      <c r="AO174" s="3265"/>
      <c r="AP174" s="2335"/>
      <c r="AQ174" s="3266"/>
      <c r="AR174" s="985"/>
      <c r="AS174" s="986"/>
      <c r="AT174" s="987"/>
      <c r="AU174" s="985"/>
      <c r="AV174" s="986"/>
      <c r="AW174" s="987"/>
      <c r="AX174" s="3784"/>
      <c r="AY174" s="3785"/>
      <c r="AZ174" s="3786"/>
      <c r="BA174" s="3784"/>
      <c r="BB174" s="3785"/>
      <c r="BC174" s="3788"/>
      <c r="BD174" s="1025"/>
      <c r="BE174" s="1026"/>
      <c r="BF174" s="3365"/>
      <c r="BG174" s="1027"/>
      <c r="BH174" s="1028"/>
      <c r="BI174" s="1028"/>
      <c r="BJ174" s="1028"/>
      <c r="BK174" s="1029"/>
    </row>
    <row r="175" spans="2:64" s="40" customFormat="1" ht="14.1" customHeight="1" thickBot="1">
      <c r="B175" s="3566"/>
      <c r="C175" s="4084"/>
      <c r="D175" s="4085"/>
      <c r="E175" s="4086"/>
      <c r="F175" s="4091"/>
      <c r="G175" s="4092"/>
      <c r="H175" s="4093"/>
      <c r="I175" s="4094"/>
      <c r="J175" s="4095"/>
      <c r="K175" s="941"/>
      <c r="L175" s="942"/>
      <c r="M175" s="942"/>
      <c r="N175" s="942"/>
      <c r="O175" s="943"/>
      <c r="P175" s="990"/>
      <c r="Q175" s="944"/>
      <c r="R175" s="991"/>
      <c r="S175" s="992"/>
      <c r="T175" s="993"/>
      <c r="U175" s="945"/>
      <c r="V175" s="946"/>
      <c r="W175" s="947"/>
      <c r="X175" s="948"/>
      <c r="Y175" s="949"/>
      <c r="Z175" s="950" t="s">
        <v>21</v>
      </c>
      <c r="AA175" s="569"/>
      <c r="AB175" s="950" t="s">
        <v>21</v>
      </c>
      <c r="AC175" s="569"/>
      <c r="AD175" s="950" t="s">
        <v>21</v>
      </c>
      <c r="AE175" s="1040"/>
      <c r="AF175" s="1041"/>
      <c r="AG175" s="1042"/>
      <c r="AH175" s="1043"/>
      <c r="AI175" s="1055"/>
      <c r="AJ175" s="1056"/>
      <c r="AK175" s="1057"/>
      <c r="AL175" s="3620"/>
      <c r="AM175" s="3621"/>
      <c r="AN175" s="3622"/>
      <c r="AO175" s="3620"/>
      <c r="AP175" s="3621"/>
      <c r="AQ175" s="3622"/>
      <c r="AR175" s="994"/>
      <c r="AS175" s="995"/>
      <c r="AT175" s="996"/>
      <c r="AU175" s="994"/>
      <c r="AV175" s="995"/>
      <c r="AW175" s="996"/>
      <c r="AX175" s="3792"/>
      <c r="AY175" s="3793"/>
      <c r="AZ175" s="3794"/>
      <c r="BA175" s="3792"/>
      <c r="BB175" s="3793"/>
      <c r="BC175" s="3795"/>
      <c r="BD175" s="1044"/>
      <c r="BE175" s="1045"/>
      <c r="BF175" s="4215"/>
      <c r="BG175" s="1046"/>
      <c r="BH175" s="1047"/>
      <c r="BI175" s="1047"/>
      <c r="BJ175" s="1047"/>
      <c r="BK175" s="1048"/>
    </row>
    <row r="176" spans="2:64" s="40" customFormat="1" ht="6.95" customHeight="1">
      <c r="B176" s="575"/>
      <c r="C176" s="575"/>
      <c r="D176" s="575"/>
      <c r="E176" s="575"/>
      <c r="F176" s="575"/>
      <c r="G176" s="575"/>
      <c r="H176" s="575"/>
      <c r="I176" s="575"/>
      <c r="J176" s="575"/>
      <c r="K176" s="575"/>
      <c r="L176" s="575"/>
      <c r="M176" s="575"/>
      <c r="N176" s="575"/>
      <c r="O176" s="575"/>
      <c r="P176" s="575"/>
      <c r="Q176" s="575"/>
      <c r="R176" s="575"/>
      <c r="S176" s="575"/>
      <c r="T176" s="575"/>
      <c r="U176" s="575"/>
      <c r="V176" s="575"/>
      <c r="W176" s="575"/>
      <c r="X176" s="575"/>
      <c r="Y176" s="575"/>
      <c r="Z176" s="57"/>
      <c r="AA176" s="575"/>
      <c r="AB176" s="575"/>
      <c r="AC176" s="575"/>
      <c r="AD176" s="575"/>
      <c r="AE176" s="1004"/>
      <c r="AF176" s="57"/>
      <c r="AG176" s="57"/>
      <c r="AH176" s="57"/>
      <c r="AI176" s="57"/>
      <c r="AJ176" s="575"/>
      <c r="AK176" s="575"/>
      <c r="AL176" s="575"/>
      <c r="AM176" s="575"/>
      <c r="AN176" s="575"/>
      <c r="AO176" s="575"/>
      <c r="AP176" s="575"/>
      <c r="AQ176" s="575"/>
      <c r="AR176" s="575"/>
      <c r="AS176" s="575"/>
      <c r="AT176" s="575"/>
      <c r="AU176" s="575"/>
      <c r="AV176" s="575"/>
      <c r="AW176" s="575"/>
      <c r="AX176" s="575"/>
      <c r="AY176" s="575"/>
      <c r="AZ176" s="575"/>
      <c r="BA176" s="575"/>
      <c r="BB176" s="575"/>
      <c r="BC176" s="575"/>
      <c r="BD176" s="575"/>
      <c r="BE176" s="456"/>
      <c r="BF176" s="456"/>
      <c r="BG176" s="57"/>
      <c r="BH176" s="57"/>
      <c r="BI176" s="57"/>
      <c r="BJ176" s="57"/>
      <c r="BK176" s="57"/>
      <c r="BL176" s="57"/>
    </row>
    <row r="177" spans="2:72" s="40" customFormat="1" ht="12" customHeight="1">
      <c r="B177" s="40" t="s">
        <v>1205</v>
      </c>
      <c r="F177" s="361"/>
      <c r="G177" s="972" t="s">
        <v>1206</v>
      </c>
      <c r="H177" s="135" t="s">
        <v>1207</v>
      </c>
      <c r="I177" s="135"/>
      <c r="J177" s="135"/>
      <c r="K177" s="135"/>
      <c r="L177" s="135"/>
      <c r="M177" s="135"/>
      <c r="N177" s="135"/>
      <c r="O177" s="135"/>
      <c r="P177" s="135"/>
      <c r="Q177" s="135"/>
      <c r="R177" s="135"/>
      <c r="S177" s="135"/>
      <c r="T177" s="135"/>
      <c r="U177" s="135"/>
      <c r="V177" s="135"/>
      <c r="W177" s="135"/>
      <c r="X177" s="135"/>
      <c r="Y177" s="135"/>
      <c r="Z177" s="135"/>
      <c r="AA177" s="135"/>
      <c r="AB177" s="135"/>
      <c r="AC177" s="135"/>
      <c r="AD177" s="135"/>
      <c r="AE177" s="135"/>
      <c r="AF177" s="135"/>
      <c r="AG177" s="135"/>
      <c r="AH177" s="135"/>
      <c r="AI177" s="135"/>
      <c r="AJ177" s="135"/>
      <c r="AK177" s="135"/>
      <c r="AL177" s="135"/>
      <c r="AM177" s="135"/>
      <c r="AN177" s="135"/>
      <c r="AO177" s="135"/>
      <c r="AP177" s="135"/>
      <c r="AQ177" s="135"/>
      <c r="AR177" s="135"/>
      <c r="AS177" s="135"/>
      <c r="AT177" s="135"/>
      <c r="AU177" s="135"/>
      <c r="AV177" s="135"/>
      <c r="AW177" s="135"/>
      <c r="AX177" s="135"/>
      <c r="AY177" s="135"/>
      <c r="AZ177" s="135"/>
      <c r="BA177" s="135"/>
      <c r="BB177" s="135"/>
      <c r="BC177" s="135"/>
      <c r="BD177" s="194"/>
      <c r="BE177" s="194"/>
      <c r="BF177" s="194"/>
      <c r="BG177" s="194"/>
      <c r="BH177" s="194"/>
      <c r="BI177" s="194"/>
      <c r="BJ177" s="194"/>
      <c r="BK177" s="194"/>
      <c r="BL177" s="194"/>
    </row>
    <row r="178" spans="2:72" s="40" customFormat="1" ht="12" customHeight="1">
      <c r="G178" s="972" t="s">
        <v>1238</v>
      </c>
      <c r="H178" s="135" t="s">
        <v>1367</v>
      </c>
      <c r="I178" s="135"/>
      <c r="J178" s="135"/>
      <c r="K178" s="135"/>
      <c r="L178" s="135"/>
      <c r="M178" s="135"/>
      <c r="N178" s="135"/>
      <c r="O178" s="135"/>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row>
    <row r="179" spans="2:72" s="40" customFormat="1" ht="12" customHeight="1">
      <c r="G179" s="972" t="s">
        <v>1252</v>
      </c>
      <c r="H179" s="2016" t="s">
        <v>1264</v>
      </c>
      <c r="I179" s="2016"/>
      <c r="J179" s="2016"/>
      <c r="K179" s="2016"/>
      <c r="L179" s="2016"/>
      <c r="M179" s="2016"/>
      <c r="N179" s="2016"/>
      <c r="O179" s="2016"/>
      <c r="P179" s="2016"/>
      <c r="Q179" s="2016"/>
      <c r="R179" s="2016"/>
      <c r="S179" s="2016"/>
      <c r="T179" s="2016"/>
      <c r="U179" s="2016"/>
      <c r="V179" s="2016"/>
      <c r="W179" s="2016"/>
      <c r="X179" s="2016"/>
      <c r="Y179" s="2016"/>
      <c r="Z179" s="2016"/>
      <c r="AA179" s="2016"/>
      <c r="AB179" s="2016"/>
      <c r="AC179" s="2016"/>
      <c r="AD179" s="2016"/>
      <c r="AE179" s="2016"/>
      <c r="AF179" s="2016"/>
      <c r="AG179" s="2016"/>
      <c r="AH179" s="2016"/>
      <c r="AI179" s="2016"/>
      <c r="AJ179" s="2016"/>
      <c r="AK179" s="2016"/>
      <c r="AL179" s="2016"/>
      <c r="AM179" s="2016"/>
      <c r="AN179" s="2016"/>
      <c r="AO179" s="2016"/>
      <c r="AP179" s="2016"/>
      <c r="AQ179" s="2016"/>
      <c r="AR179" s="2016"/>
      <c r="AS179" s="2016"/>
      <c r="AT179" s="2016"/>
      <c r="AU179" s="2016"/>
      <c r="AV179" s="2016"/>
      <c r="AW179" s="2016"/>
      <c r="AX179" s="2016"/>
      <c r="AY179" s="2016"/>
      <c r="AZ179" s="2016"/>
      <c r="BA179" s="2016"/>
      <c r="BB179" s="2016"/>
      <c r="BC179" s="2016"/>
      <c r="BD179" s="2016"/>
      <c r="BE179" s="2016"/>
      <c r="BF179" s="2016"/>
      <c r="BG179" s="2016"/>
      <c r="BH179" s="2016"/>
      <c r="BI179" s="2016"/>
      <c r="BJ179" s="2016"/>
      <c r="BK179" s="2016"/>
      <c r="BL179" s="42"/>
    </row>
    <row r="180" spans="2:72" s="40" customFormat="1" ht="12" customHeight="1">
      <c r="G180" s="972"/>
      <c r="H180" s="2016"/>
      <c r="I180" s="2016"/>
      <c r="J180" s="2016"/>
      <c r="K180" s="2016"/>
      <c r="L180" s="2016"/>
      <c r="M180" s="2016"/>
      <c r="N180" s="2016"/>
      <c r="O180" s="2016"/>
      <c r="P180" s="2016"/>
      <c r="Q180" s="2016"/>
      <c r="R180" s="2016"/>
      <c r="S180" s="2016"/>
      <c r="T180" s="2016"/>
      <c r="U180" s="2016"/>
      <c r="V180" s="2016"/>
      <c r="W180" s="2016"/>
      <c r="X180" s="2016"/>
      <c r="Y180" s="2016"/>
      <c r="Z180" s="2016"/>
      <c r="AA180" s="2016"/>
      <c r="AB180" s="2016"/>
      <c r="AC180" s="2016"/>
      <c r="AD180" s="2016"/>
      <c r="AE180" s="2016"/>
      <c r="AF180" s="2016"/>
      <c r="AG180" s="2016"/>
      <c r="AH180" s="2016"/>
      <c r="AI180" s="2016"/>
      <c r="AJ180" s="2016"/>
      <c r="AK180" s="2016"/>
      <c r="AL180" s="2016"/>
      <c r="AM180" s="2016"/>
      <c r="AN180" s="2016"/>
      <c r="AO180" s="2016"/>
      <c r="AP180" s="2016"/>
      <c r="AQ180" s="2016"/>
      <c r="AR180" s="2016"/>
      <c r="AS180" s="2016"/>
      <c r="AT180" s="2016"/>
      <c r="AU180" s="2016"/>
      <c r="AV180" s="2016"/>
      <c r="AW180" s="2016"/>
      <c r="AX180" s="2016"/>
      <c r="AY180" s="2016"/>
      <c r="AZ180" s="2016"/>
      <c r="BA180" s="2016"/>
      <c r="BB180" s="2016"/>
      <c r="BC180" s="2016"/>
      <c r="BD180" s="2016"/>
      <c r="BE180" s="2016"/>
      <c r="BF180" s="2016"/>
      <c r="BG180" s="2016"/>
      <c r="BH180" s="2016"/>
      <c r="BI180" s="2016"/>
      <c r="BJ180" s="2016"/>
      <c r="BK180" s="2016"/>
      <c r="BL180" s="42"/>
    </row>
    <row r="181" spans="2:72" s="40" customFormat="1" ht="12" customHeight="1">
      <c r="G181" s="972" t="s">
        <v>1253</v>
      </c>
      <c r="H181" s="2016" t="s">
        <v>1254</v>
      </c>
      <c r="I181" s="2016"/>
      <c r="J181" s="2016"/>
      <c r="K181" s="2016"/>
      <c r="L181" s="2016"/>
      <c r="M181" s="2016"/>
      <c r="N181" s="2016"/>
      <c r="O181" s="2016"/>
      <c r="P181" s="2016"/>
      <c r="Q181" s="2016"/>
      <c r="R181" s="2016"/>
      <c r="S181" s="2016"/>
      <c r="T181" s="2016"/>
      <c r="U181" s="2016"/>
      <c r="V181" s="2016"/>
      <c r="W181" s="2016"/>
      <c r="X181" s="2016"/>
      <c r="Y181" s="2016"/>
      <c r="Z181" s="2016"/>
      <c r="AA181" s="2016"/>
      <c r="AB181" s="2016"/>
      <c r="AC181" s="2016"/>
      <c r="AD181" s="2016"/>
      <c r="AE181" s="2016"/>
      <c r="AF181" s="2016"/>
      <c r="AG181" s="2016"/>
      <c r="AH181" s="2016"/>
      <c r="AI181" s="2016"/>
      <c r="AJ181" s="2016"/>
      <c r="AK181" s="2016"/>
      <c r="AL181" s="2016"/>
      <c r="AM181" s="2016"/>
      <c r="AN181" s="2016"/>
      <c r="AO181" s="2016"/>
      <c r="AP181" s="2016"/>
      <c r="AQ181" s="2016"/>
      <c r="AR181" s="2016"/>
      <c r="AS181" s="2016"/>
      <c r="AT181" s="2016"/>
      <c r="AU181" s="2016"/>
      <c r="AV181" s="2016"/>
      <c r="AW181" s="2016"/>
      <c r="AX181" s="2016"/>
      <c r="AY181" s="2016"/>
      <c r="AZ181" s="2016"/>
      <c r="BA181" s="2016"/>
      <c r="BB181" s="2016"/>
      <c r="BC181" s="2016"/>
      <c r="BD181" s="2016"/>
      <c r="BE181" s="2016"/>
      <c r="BF181" s="2016"/>
      <c r="BG181" s="2016"/>
      <c r="BH181" s="2016"/>
      <c r="BI181" s="2016"/>
      <c r="BJ181" s="2016"/>
      <c r="BK181" s="2016"/>
      <c r="BL181" s="2016"/>
    </row>
    <row r="182" spans="2:72" ht="12" customHeight="1">
      <c r="G182" s="972" t="s">
        <v>1255</v>
      </c>
      <c r="H182" s="3632" t="s">
        <v>1423</v>
      </c>
      <c r="I182" s="3632"/>
      <c r="J182" s="3632"/>
      <c r="K182" s="3632"/>
      <c r="L182" s="3632"/>
      <c r="M182" s="3632"/>
      <c r="N182" s="3632"/>
      <c r="O182" s="3632"/>
      <c r="P182" s="3632"/>
      <c r="Q182" s="3632"/>
      <c r="R182" s="3632"/>
      <c r="S182" s="3632"/>
      <c r="T182" s="3632"/>
      <c r="U182" s="3632"/>
      <c r="V182" s="3632"/>
      <c r="W182" s="3632"/>
      <c r="X182" s="3632"/>
      <c r="Y182" s="3632"/>
      <c r="Z182" s="3632"/>
      <c r="AA182" s="3632"/>
      <c r="AB182" s="3632"/>
      <c r="AC182" s="3632"/>
      <c r="AD182" s="3632"/>
      <c r="AE182" s="3632"/>
      <c r="AF182" s="3632"/>
      <c r="AG182" s="3632"/>
      <c r="AH182" s="3632"/>
      <c r="AI182" s="3632"/>
      <c r="AJ182" s="3632"/>
      <c r="AK182" s="3632"/>
      <c r="AL182" s="3632"/>
      <c r="AM182" s="3632"/>
      <c r="AN182" s="3632"/>
      <c r="AO182" s="3632"/>
      <c r="AP182" s="3632"/>
      <c r="AQ182" s="3632"/>
      <c r="AR182" s="3632"/>
      <c r="AS182" s="3632"/>
      <c r="AT182" s="3632"/>
      <c r="AU182" s="3632"/>
      <c r="AV182" s="3632"/>
      <c r="AW182" s="3632"/>
      <c r="AX182" s="3632"/>
      <c r="AY182" s="3632"/>
      <c r="AZ182" s="3632"/>
      <c r="BA182" s="3632"/>
      <c r="BB182" s="3632"/>
      <c r="BC182" s="3632"/>
      <c r="BD182" s="3632"/>
      <c r="BE182" s="3632"/>
      <c r="BF182" s="3632"/>
      <c r="BG182" s="3632"/>
      <c r="BH182" s="3632"/>
      <c r="BI182" s="3632"/>
      <c r="BJ182" s="3632"/>
      <c r="BK182" s="3632"/>
      <c r="BL182" s="3632"/>
      <c r="BM182" s="3632"/>
      <c r="BN182" s="3632"/>
      <c r="BO182" s="3632"/>
      <c r="BP182" s="3632"/>
      <c r="BQ182" s="3632"/>
      <c r="BR182" s="3632"/>
      <c r="BS182" s="3632"/>
      <c r="BT182" s="3632"/>
    </row>
  </sheetData>
  <mergeCells count="1776">
    <mergeCell ref="H179:BK180"/>
    <mergeCell ref="H181:BL181"/>
    <mergeCell ref="H182:BT182"/>
    <mergeCell ref="H136:BT136"/>
    <mergeCell ref="H90:BT90"/>
    <mergeCell ref="AO173:AQ173"/>
    <mergeCell ref="AX173:AZ175"/>
    <mergeCell ref="BA173:BC175"/>
    <mergeCell ref="BF173:BF175"/>
    <mergeCell ref="AL174:AN174"/>
    <mergeCell ref="AO174:AQ174"/>
    <mergeCell ref="AL175:AN175"/>
    <mergeCell ref="AO175:AQ175"/>
    <mergeCell ref="B173:B175"/>
    <mergeCell ref="C173:E175"/>
    <mergeCell ref="F173:J174"/>
    <mergeCell ref="AE173:AF174"/>
    <mergeCell ref="AG173:AH174"/>
    <mergeCell ref="AL173:AN173"/>
    <mergeCell ref="F175:H175"/>
    <mergeCell ref="I175:J175"/>
    <mergeCell ref="AI172:AK172"/>
    <mergeCell ref="AL172:AN172"/>
    <mergeCell ref="AO172:AQ172"/>
    <mergeCell ref="AR172:AT172"/>
    <mergeCell ref="AU172:AW172"/>
    <mergeCell ref="BD172:BE172"/>
    <mergeCell ref="BD170:BE171"/>
    <mergeCell ref="BF170:BF172"/>
    <mergeCell ref="BG170:BK170"/>
    <mergeCell ref="AL171:AN171"/>
    <mergeCell ref="AO171:AQ171"/>
    <mergeCell ref="AR171:AT171"/>
    <mergeCell ref="AU171:AW171"/>
    <mergeCell ref="BG171:BK171"/>
    <mergeCell ref="BG172:BK172"/>
    <mergeCell ref="AL170:AN170"/>
    <mergeCell ref="AO170:AQ170"/>
    <mergeCell ref="AR170:AT170"/>
    <mergeCell ref="AU170:AW170"/>
    <mergeCell ref="AX170:AZ172"/>
    <mergeCell ref="BA170:BC172"/>
    <mergeCell ref="AB170:AB171"/>
    <mergeCell ref="AC170:AC171"/>
    <mergeCell ref="AD170:AD171"/>
    <mergeCell ref="AE170:AF171"/>
    <mergeCell ref="AG170:AH171"/>
    <mergeCell ref="AI170:AK171"/>
    <mergeCell ref="R170:T172"/>
    <mergeCell ref="U170:V172"/>
    <mergeCell ref="W170:X171"/>
    <mergeCell ref="Y170:Y171"/>
    <mergeCell ref="Z170:Z171"/>
    <mergeCell ref="AA170:AA171"/>
    <mergeCell ref="W172:X172"/>
    <mergeCell ref="B170:B172"/>
    <mergeCell ref="C170:E172"/>
    <mergeCell ref="F170:J171"/>
    <mergeCell ref="K170:O172"/>
    <mergeCell ref="P170:P172"/>
    <mergeCell ref="Q170:Q172"/>
    <mergeCell ref="F172:H172"/>
    <mergeCell ref="I172:J172"/>
    <mergeCell ref="AI169:AK169"/>
    <mergeCell ref="AL169:AN169"/>
    <mergeCell ref="AO169:AQ169"/>
    <mergeCell ref="AR169:AT169"/>
    <mergeCell ref="AU169:AW169"/>
    <mergeCell ref="BD169:BE169"/>
    <mergeCell ref="BD167:BE168"/>
    <mergeCell ref="BF167:BF169"/>
    <mergeCell ref="BG167:BK167"/>
    <mergeCell ref="AL168:AN168"/>
    <mergeCell ref="AO168:AQ168"/>
    <mergeCell ref="AR168:AT168"/>
    <mergeCell ref="AU168:AW168"/>
    <mergeCell ref="BG168:BK168"/>
    <mergeCell ref="BG169:BK169"/>
    <mergeCell ref="AL167:AN167"/>
    <mergeCell ref="AO167:AQ167"/>
    <mergeCell ref="AR167:AT167"/>
    <mergeCell ref="AU167:AW167"/>
    <mergeCell ref="AX167:AZ169"/>
    <mergeCell ref="BA167:BC169"/>
    <mergeCell ref="AB167:AB168"/>
    <mergeCell ref="AC167:AC168"/>
    <mergeCell ref="AD167:AD168"/>
    <mergeCell ref="AE167:AF168"/>
    <mergeCell ref="AG167:AH168"/>
    <mergeCell ref="AI167:AK168"/>
    <mergeCell ref="R167:T169"/>
    <mergeCell ref="U167:V169"/>
    <mergeCell ref="W167:X168"/>
    <mergeCell ref="Y167:Y168"/>
    <mergeCell ref="Z167:Z168"/>
    <mergeCell ref="AA167:AA168"/>
    <mergeCell ref="W169:X169"/>
    <mergeCell ref="B167:B169"/>
    <mergeCell ref="C167:E169"/>
    <mergeCell ref="F167:J168"/>
    <mergeCell ref="K167:O169"/>
    <mergeCell ref="P167:P169"/>
    <mergeCell ref="Q167:Q169"/>
    <mergeCell ref="F169:H169"/>
    <mergeCell ref="I169:J169"/>
    <mergeCell ref="AL166:AN166"/>
    <mergeCell ref="AO166:AQ166"/>
    <mergeCell ref="AR166:AT166"/>
    <mergeCell ref="AU166:AW166"/>
    <mergeCell ref="BD166:BE166"/>
    <mergeCell ref="BD164:BE165"/>
    <mergeCell ref="BF164:BF166"/>
    <mergeCell ref="BG164:BK164"/>
    <mergeCell ref="AL165:AN165"/>
    <mergeCell ref="AO165:AQ165"/>
    <mergeCell ref="AR165:AT165"/>
    <mergeCell ref="AU165:AW165"/>
    <mergeCell ref="BG165:BK165"/>
    <mergeCell ref="BG166:BK166"/>
    <mergeCell ref="AL164:AN164"/>
    <mergeCell ref="AO164:AQ164"/>
    <mergeCell ref="AR164:AT164"/>
    <mergeCell ref="AU164:AW164"/>
    <mergeCell ref="AX164:AZ166"/>
    <mergeCell ref="BA164:BC166"/>
    <mergeCell ref="AB164:AB165"/>
    <mergeCell ref="AC164:AC165"/>
    <mergeCell ref="AD164:AD165"/>
    <mergeCell ref="AE164:AF165"/>
    <mergeCell ref="AG164:AH165"/>
    <mergeCell ref="AI164:AK165"/>
    <mergeCell ref="R164:T166"/>
    <mergeCell ref="U164:V166"/>
    <mergeCell ref="W164:X165"/>
    <mergeCell ref="Y164:Y165"/>
    <mergeCell ref="Z164:Z165"/>
    <mergeCell ref="AA164:AA165"/>
    <mergeCell ref="W166:X166"/>
    <mergeCell ref="B164:B166"/>
    <mergeCell ref="C164:E166"/>
    <mergeCell ref="F164:J165"/>
    <mergeCell ref="K164:O166"/>
    <mergeCell ref="P164:P166"/>
    <mergeCell ref="Q164:Q166"/>
    <mergeCell ref="F166:H166"/>
    <mergeCell ref="I166:J166"/>
    <mergeCell ref="AI166:AK166"/>
    <mergeCell ref="AL163:AN163"/>
    <mergeCell ref="AO163:AQ163"/>
    <mergeCell ref="AR163:AT163"/>
    <mergeCell ref="AU163:AW163"/>
    <mergeCell ref="BD163:BE163"/>
    <mergeCell ref="BD161:BE162"/>
    <mergeCell ref="BF161:BF163"/>
    <mergeCell ref="BG161:BK161"/>
    <mergeCell ref="AL162:AN162"/>
    <mergeCell ref="AO162:AQ162"/>
    <mergeCell ref="AR162:AT162"/>
    <mergeCell ref="AU162:AW162"/>
    <mergeCell ref="BG162:BK162"/>
    <mergeCell ref="BG163:BK163"/>
    <mergeCell ref="AL161:AN161"/>
    <mergeCell ref="AO161:AQ161"/>
    <mergeCell ref="AR161:AT161"/>
    <mergeCell ref="AU161:AW161"/>
    <mergeCell ref="AX161:AZ163"/>
    <mergeCell ref="BA161:BC163"/>
    <mergeCell ref="AB161:AB162"/>
    <mergeCell ref="AC161:AC162"/>
    <mergeCell ref="AD161:AD162"/>
    <mergeCell ref="AE161:AF162"/>
    <mergeCell ref="AG161:AH162"/>
    <mergeCell ref="AI161:AK162"/>
    <mergeCell ref="R161:T163"/>
    <mergeCell ref="U161:V163"/>
    <mergeCell ref="W161:X162"/>
    <mergeCell ref="Y161:Y162"/>
    <mergeCell ref="Z161:Z162"/>
    <mergeCell ref="AA161:AA162"/>
    <mergeCell ref="W163:X163"/>
    <mergeCell ref="B161:B163"/>
    <mergeCell ref="C161:E163"/>
    <mergeCell ref="F161:J162"/>
    <mergeCell ref="K161:O163"/>
    <mergeCell ref="P161:P163"/>
    <mergeCell ref="Q161:Q163"/>
    <mergeCell ref="F163:H163"/>
    <mergeCell ref="I163:J163"/>
    <mergeCell ref="AI163:AK163"/>
    <mergeCell ref="AL160:AN160"/>
    <mergeCell ref="AO160:AQ160"/>
    <mergeCell ref="AR160:AT160"/>
    <mergeCell ref="AU160:AW160"/>
    <mergeCell ref="BD160:BE160"/>
    <mergeCell ref="BD158:BE159"/>
    <mergeCell ref="BF158:BF160"/>
    <mergeCell ref="BG158:BK158"/>
    <mergeCell ref="AL159:AN159"/>
    <mergeCell ref="AO159:AQ159"/>
    <mergeCell ref="AR159:AT159"/>
    <mergeCell ref="AU159:AW159"/>
    <mergeCell ref="BG159:BK159"/>
    <mergeCell ref="BG160:BK160"/>
    <mergeCell ref="AL158:AN158"/>
    <mergeCell ref="AO158:AQ158"/>
    <mergeCell ref="AR158:AT158"/>
    <mergeCell ref="AU158:AW158"/>
    <mergeCell ref="AX158:AZ160"/>
    <mergeCell ref="BA158:BC160"/>
    <mergeCell ref="AB158:AB159"/>
    <mergeCell ref="AC158:AC159"/>
    <mergeCell ref="AD158:AD159"/>
    <mergeCell ref="AE158:AF159"/>
    <mergeCell ref="AG158:AH159"/>
    <mergeCell ref="AI158:AK159"/>
    <mergeCell ref="R158:T160"/>
    <mergeCell ref="U158:V160"/>
    <mergeCell ref="W158:X159"/>
    <mergeCell ref="Y158:Y159"/>
    <mergeCell ref="Z158:Z159"/>
    <mergeCell ref="AA158:AA159"/>
    <mergeCell ref="W160:X160"/>
    <mergeCell ref="B158:B160"/>
    <mergeCell ref="C158:E160"/>
    <mergeCell ref="F158:J159"/>
    <mergeCell ref="K158:O160"/>
    <mergeCell ref="P158:P160"/>
    <mergeCell ref="Q158:Q160"/>
    <mergeCell ref="F160:H160"/>
    <mergeCell ref="I160:J160"/>
    <mergeCell ref="AI160:AK160"/>
    <mergeCell ref="AL157:AN157"/>
    <mergeCell ref="AO157:AQ157"/>
    <mergeCell ref="AR157:AT157"/>
    <mergeCell ref="AU157:AW157"/>
    <mergeCell ref="BD157:BE157"/>
    <mergeCell ref="BD155:BE156"/>
    <mergeCell ref="BF155:BF157"/>
    <mergeCell ref="BG155:BK155"/>
    <mergeCell ref="AL156:AN156"/>
    <mergeCell ref="AO156:AQ156"/>
    <mergeCell ref="AR156:AT156"/>
    <mergeCell ref="AU156:AW156"/>
    <mergeCell ref="BG156:BK156"/>
    <mergeCell ref="BG157:BK157"/>
    <mergeCell ref="AL155:AN155"/>
    <mergeCell ref="AO155:AQ155"/>
    <mergeCell ref="AR155:AT155"/>
    <mergeCell ref="AU155:AW155"/>
    <mergeCell ref="AX155:AZ157"/>
    <mergeCell ref="BA155:BC157"/>
    <mergeCell ref="AB155:AB156"/>
    <mergeCell ref="AC155:AC156"/>
    <mergeCell ref="AD155:AD156"/>
    <mergeCell ref="AE155:AF156"/>
    <mergeCell ref="AG155:AH156"/>
    <mergeCell ref="AI155:AK156"/>
    <mergeCell ref="R155:T157"/>
    <mergeCell ref="U155:V157"/>
    <mergeCell ref="W155:X156"/>
    <mergeCell ref="Y155:Y156"/>
    <mergeCell ref="Z155:Z156"/>
    <mergeCell ref="AA155:AA156"/>
    <mergeCell ref="W157:X157"/>
    <mergeCell ref="B155:B157"/>
    <mergeCell ref="C155:E157"/>
    <mergeCell ref="F155:J156"/>
    <mergeCell ref="K155:O157"/>
    <mergeCell ref="P155:P157"/>
    <mergeCell ref="Q155:Q157"/>
    <mergeCell ref="F157:H157"/>
    <mergeCell ref="I157:J157"/>
    <mergeCell ref="AI157:AK157"/>
    <mergeCell ref="AL154:AN154"/>
    <mergeCell ref="AO154:AQ154"/>
    <mergeCell ref="AR154:AT154"/>
    <mergeCell ref="AU154:AW154"/>
    <mergeCell ref="BD154:BE154"/>
    <mergeCell ref="BD152:BE153"/>
    <mergeCell ref="BF152:BF154"/>
    <mergeCell ref="BG152:BK152"/>
    <mergeCell ref="AL153:AN153"/>
    <mergeCell ref="AO153:AQ153"/>
    <mergeCell ref="AR153:AT153"/>
    <mergeCell ref="AU153:AW153"/>
    <mergeCell ref="BG153:BK153"/>
    <mergeCell ref="BG154:BK154"/>
    <mergeCell ref="AL152:AN152"/>
    <mergeCell ref="AO152:AQ152"/>
    <mergeCell ref="AR152:AT152"/>
    <mergeCell ref="AU152:AW152"/>
    <mergeCell ref="AX152:AZ154"/>
    <mergeCell ref="BA152:BC154"/>
    <mergeCell ref="AB152:AB153"/>
    <mergeCell ref="AC152:AC153"/>
    <mergeCell ref="AD152:AD153"/>
    <mergeCell ref="AE152:AF153"/>
    <mergeCell ref="AG152:AH153"/>
    <mergeCell ref="AI152:AK153"/>
    <mergeCell ref="R152:T154"/>
    <mergeCell ref="U152:V154"/>
    <mergeCell ref="W152:X153"/>
    <mergeCell ref="Y152:Y153"/>
    <mergeCell ref="Z152:Z153"/>
    <mergeCell ref="AA152:AA153"/>
    <mergeCell ref="W154:X154"/>
    <mergeCell ref="B152:B154"/>
    <mergeCell ref="C152:E154"/>
    <mergeCell ref="F152:J153"/>
    <mergeCell ref="K152:O154"/>
    <mergeCell ref="P152:P154"/>
    <mergeCell ref="Q152:Q154"/>
    <mergeCell ref="F154:H154"/>
    <mergeCell ref="I154:J154"/>
    <mergeCell ref="AI154:AK154"/>
    <mergeCell ref="AL151:AN151"/>
    <mergeCell ref="AO151:AQ151"/>
    <mergeCell ref="AR151:AT151"/>
    <mergeCell ref="AU151:AW151"/>
    <mergeCell ref="BD151:BE151"/>
    <mergeCell ref="BD149:BE150"/>
    <mergeCell ref="BF149:BF151"/>
    <mergeCell ref="BG149:BK149"/>
    <mergeCell ref="AL150:AN150"/>
    <mergeCell ref="AO150:AQ150"/>
    <mergeCell ref="AR150:AT150"/>
    <mergeCell ref="AU150:AW150"/>
    <mergeCell ref="BG150:BK150"/>
    <mergeCell ref="BG151:BK151"/>
    <mergeCell ref="AL149:AN149"/>
    <mergeCell ref="AO149:AQ149"/>
    <mergeCell ref="AR149:AT149"/>
    <mergeCell ref="AU149:AW149"/>
    <mergeCell ref="AX149:AZ151"/>
    <mergeCell ref="BA149:BC151"/>
    <mergeCell ref="AB149:AB150"/>
    <mergeCell ref="AC149:AC150"/>
    <mergeCell ref="AD149:AD150"/>
    <mergeCell ref="AE149:AF150"/>
    <mergeCell ref="AG149:AH150"/>
    <mergeCell ref="AI149:AK150"/>
    <mergeCell ref="R149:T151"/>
    <mergeCell ref="U149:V151"/>
    <mergeCell ref="W149:X150"/>
    <mergeCell ref="Y149:Y150"/>
    <mergeCell ref="Z149:Z150"/>
    <mergeCell ref="AA149:AA150"/>
    <mergeCell ref="W151:X151"/>
    <mergeCell ref="B149:B151"/>
    <mergeCell ref="C149:E151"/>
    <mergeCell ref="F149:J150"/>
    <mergeCell ref="K149:O151"/>
    <mergeCell ref="P149:P151"/>
    <mergeCell ref="Q149:Q151"/>
    <mergeCell ref="F151:H151"/>
    <mergeCell ref="I151:J151"/>
    <mergeCell ref="AI151:AK151"/>
    <mergeCell ref="B146:B148"/>
    <mergeCell ref="C146:E148"/>
    <mergeCell ref="F146:J147"/>
    <mergeCell ref="K146:O148"/>
    <mergeCell ref="P146:P148"/>
    <mergeCell ref="Q146:Q148"/>
    <mergeCell ref="F148:H148"/>
    <mergeCell ref="I148:J148"/>
    <mergeCell ref="AI148:AK148"/>
    <mergeCell ref="AL148:AN148"/>
    <mergeCell ref="AO148:AQ148"/>
    <mergeCell ref="AR148:AT148"/>
    <mergeCell ref="AU148:AW148"/>
    <mergeCell ref="BD148:BE148"/>
    <mergeCell ref="BD146:BE147"/>
    <mergeCell ref="BF146:BF148"/>
    <mergeCell ref="BG146:BK146"/>
    <mergeCell ref="AL147:AN147"/>
    <mergeCell ref="AO147:AQ147"/>
    <mergeCell ref="AR147:AT147"/>
    <mergeCell ref="AU147:AW147"/>
    <mergeCell ref="BG147:BK147"/>
    <mergeCell ref="BG148:BK148"/>
    <mergeCell ref="AL146:AN146"/>
    <mergeCell ref="AO146:AQ146"/>
    <mergeCell ref="AR146:AT146"/>
    <mergeCell ref="AU146:AW146"/>
    <mergeCell ref="AX146:AZ148"/>
    <mergeCell ref="BA146:BC148"/>
    <mergeCell ref="AU144:AW144"/>
    <mergeCell ref="AB146:AB147"/>
    <mergeCell ref="AC146:AC147"/>
    <mergeCell ref="AD146:AD147"/>
    <mergeCell ref="AE146:AF147"/>
    <mergeCell ref="AG146:AH147"/>
    <mergeCell ref="AI146:AK147"/>
    <mergeCell ref="R146:T148"/>
    <mergeCell ref="U146:V148"/>
    <mergeCell ref="W146:X147"/>
    <mergeCell ref="Y146:Y147"/>
    <mergeCell ref="Z146:Z147"/>
    <mergeCell ref="AA146:AA147"/>
    <mergeCell ref="W148:X148"/>
    <mergeCell ref="AA142:AB145"/>
    <mergeCell ref="AC142:AD145"/>
    <mergeCell ref="AE142:AH142"/>
    <mergeCell ref="AI142:AZ142"/>
    <mergeCell ref="BA142:BC144"/>
    <mergeCell ref="BD142:BE143"/>
    <mergeCell ref="BG142:BK145"/>
    <mergeCell ref="W143:X145"/>
    <mergeCell ref="R140:T145"/>
    <mergeCell ref="U140:V145"/>
    <mergeCell ref="W140:AD141"/>
    <mergeCell ref="AE140:BC141"/>
    <mergeCell ref="BD140:BE141"/>
    <mergeCell ref="BF140:BF145"/>
    <mergeCell ref="Y143:Z145"/>
    <mergeCell ref="AE143:AF144"/>
    <mergeCell ref="AG143:AH144"/>
    <mergeCell ref="AI143:AK144"/>
    <mergeCell ref="BD144:BE145"/>
    <mergeCell ref="AE145:AF145"/>
    <mergeCell ref="AG145:AH145"/>
    <mergeCell ref="AI145:AK145"/>
    <mergeCell ref="AL145:AN145"/>
    <mergeCell ref="AO145:AQ145"/>
    <mergeCell ref="AR145:AT145"/>
    <mergeCell ref="AU145:AW145"/>
    <mergeCell ref="AX145:AZ145"/>
    <mergeCell ref="BA145:BC145"/>
    <mergeCell ref="AL143:AN143"/>
    <mergeCell ref="AO143:AQ143"/>
    <mergeCell ref="AR143:AT143"/>
    <mergeCell ref="AU143:AW143"/>
    <mergeCell ref="AX143:AZ144"/>
    <mergeCell ref="AL144:AN144"/>
    <mergeCell ref="AO144:AQ144"/>
    <mergeCell ref="AR144:AT144"/>
    <mergeCell ref="B140:B145"/>
    <mergeCell ref="C140:E145"/>
    <mergeCell ref="F140:J142"/>
    <mergeCell ref="K140:O145"/>
    <mergeCell ref="P140:P145"/>
    <mergeCell ref="Q140:Q145"/>
    <mergeCell ref="F143:H145"/>
    <mergeCell ref="I143:J145"/>
    <mergeCell ref="H133:BK134"/>
    <mergeCell ref="H135:BL135"/>
    <mergeCell ref="B137:BL137"/>
    <mergeCell ref="AX139:BD139"/>
    <mergeCell ref="BE139:BF139"/>
    <mergeCell ref="BG139:BL139"/>
    <mergeCell ref="AO127:AQ127"/>
    <mergeCell ref="AX127:AZ129"/>
    <mergeCell ref="BA127:BC129"/>
    <mergeCell ref="BF127:BF129"/>
    <mergeCell ref="AL128:AN128"/>
    <mergeCell ref="AO128:AQ128"/>
    <mergeCell ref="AL129:AN129"/>
    <mergeCell ref="AO129:AQ129"/>
    <mergeCell ref="B127:B129"/>
    <mergeCell ref="C127:E129"/>
    <mergeCell ref="F127:J128"/>
    <mergeCell ref="AE127:AF128"/>
    <mergeCell ref="AG127:AH128"/>
    <mergeCell ref="AL127:AN127"/>
    <mergeCell ref="F129:H129"/>
    <mergeCell ref="I129:J129"/>
    <mergeCell ref="BG140:BK141"/>
    <mergeCell ref="W142:Z142"/>
    <mergeCell ref="AL126:AN126"/>
    <mergeCell ref="AO126:AQ126"/>
    <mergeCell ref="AR126:AT126"/>
    <mergeCell ref="AU126:AW126"/>
    <mergeCell ref="BD126:BE126"/>
    <mergeCell ref="BD124:BE125"/>
    <mergeCell ref="BF124:BF126"/>
    <mergeCell ref="BG124:BK124"/>
    <mergeCell ref="AL125:AN125"/>
    <mergeCell ref="AO125:AQ125"/>
    <mergeCell ref="AR125:AT125"/>
    <mergeCell ref="AU125:AW125"/>
    <mergeCell ref="BG125:BK125"/>
    <mergeCell ref="BG126:BK126"/>
    <mergeCell ref="AL124:AN124"/>
    <mergeCell ref="AO124:AQ124"/>
    <mergeCell ref="AR124:AT124"/>
    <mergeCell ref="AU124:AW124"/>
    <mergeCell ref="AX124:AZ126"/>
    <mergeCell ref="BA124:BC126"/>
    <mergeCell ref="AB124:AB125"/>
    <mergeCell ref="AC124:AC125"/>
    <mergeCell ref="AD124:AD125"/>
    <mergeCell ref="AE124:AF125"/>
    <mergeCell ref="AG124:AH125"/>
    <mergeCell ref="AI124:AK125"/>
    <mergeCell ref="R124:T126"/>
    <mergeCell ref="U124:V126"/>
    <mergeCell ref="W124:X125"/>
    <mergeCell ref="Y124:Y125"/>
    <mergeCell ref="Z124:Z125"/>
    <mergeCell ref="AA124:AA125"/>
    <mergeCell ref="W126:X126"/>
    <mergeCell ref="B124:B126"/>
    <mergeCell ref="C124:E126"/>
    <mergeCell ref="F124:J125"/>
    <mergeCell ref="K124:O126"/>
    <mergeCell ref="P124:P126"/>
    <mergeCell ref="Q124:Q126"/>
    <mergeCell ref="F126:H126"/>
    <mergeCell ref="I126:J126"/>
    <mergeCell ref="AI126:AK126"/>
    <mergeCell ref="AL123:AN123"/>
    <mergeCell ref="AO123:AQ123"/>
    <mergeCell ref="AR123:AT123"/>
    <mergeCell ref="AU123:AW123"/>
    <mergeCell ref="BD123:BE123"/>
    <mergeCell ref="BD121:BE122"/>
    <mergeCell ref="BF121:BF123"/>
    <mergeCell ref="BG121:BK121"/>
    <mergeCell ref="AL122:AN122"/>
    <mergeCell ref="AO122:AQ122"/>
    <mergeCell ref="AR122:AT122"/>
    <mergeCell ref="AU122:AW122"/>
    <mergeCell ref="BG122:BK122"/>
    <mergeCell ref="BG123:BK123"/>
    <mergeCell ref="AL121:AN121"/>
    <mergeCell ref="AO121:AQ121"/>
    <mergeCell ref="AR121:AT121"/>
    <mergeCell ref="AU121:AW121"/>
    <mergeCell ref="AX121:AZ123"/>
    <mergeCell ref="BA121:BC123"/>
    <mergeCell ref="AB121:AB122"/>
    <mergeCell ref="AC121:AC122"/>
    <mergeCell ref="AD121:AD122"/>
    <mergeCell ref="AE121:AF122"/>
    <mergeCell ref="AG121:AH122"/>
    <mergeCell ref="AI121:AK122"/>
    <mergeCell ref="R121:T123"/>
    <mergeCell ref="U121:V123"/>
    <mergeCell ref="W121:X122"/>
    <mergeCell ref="Y121:Y122"/>
    <mergeCell ref="Z121:Z122"/>
    <mergeCell ref="AA121:AA122"/>
    <mergeCell ref="W123:X123"/>
    <mergeCell ref="B121:B123"/>
    <mergeCell ref="C121:E123"/>
    <mergeCell ref="F121:J122"/>
    <mergeCell ref="K121:O123"/>
    <mergeCell ref="P121:P123"/>
    <mergeCell ref="Q121:Q123"/>
    <mergeCell ref="F123:H123"/>
    <mergeCell ref="I123:J123"/>
    <mergeCell ref="AI123:AK123"/>
    <mergeCell ref="AL120:AN120"/>
    <mergeCell ref="AO120:AQ120"/>
    <mergeCell ref="AR120:AT120"/>
    <mergeCell ref="AU120:AW120"/>
    <mergeCell ref="BD120:BE120"/>
    <mergeCell ref="BD118:BE119"/>
    <mergeCell ref="BF118:BF120"/>
    <mergeCell ref="BG118:BK118"/>
    <mergeCell ref="AL119:AN119"/>
    <mergeCell ref="AO119:AQ119"/>
    <mergeCell ref="AR119:AT119"/>
    <mergeCell ref="AU119:AW119"/>
    <mergeCell ref="BG119:BK119"/>
    <mergeCell ref="BG120:BK120"/>
    <mergeCell ref="AL118:AN118"/>
    <mergeCell ref="AO118:AQ118"/>
    <mergeCell ref="AR118:AT118"/>
    <mergeCell ref="AU118:AW118"/>
    <mergeCell ref="AX118:AZ120"/>
    <mergeCell ref="BA118:BC120"/>
    <mergeCell ref="AB118:AB119"/>
    <mergeCell ref="AC118:AC119"/>
    <mergeCell ref="AD118:AD119"/>
    <mergeCell ref="AE118:AF119"/>
    <mergeCell ref="AG118:AH119"/>
    <mergeCell ref="AI118:AK119"/>
    <mergeCell ref="R118:T120"/>
    <mergeCell ref="U118:V120"/>
    <mergeCell ref="W118:X119"/>
    <mergeCell ref="Y118:Y119"/>
    <mergeCell ref="Z118:Z119"/>
    <mergeCell ref="AA118:AA119"/>
    <mergeCell ref="W120:X120"/>
    <mergeCell ref="B118:B120"/>
    <mergeCell ref="C118:E120"/>
    <mergeCell ref="F118:J119"/>
    <mergeCell ref="K118:O120"/>
    <mergeCell ref="P118:P120"/>
    <mergeCell ref="Q118:Q120"/>
    <mergeCell ref="F120:H120"/>
    <mergeCell ref="I120:J120"/>
    <mergeCell ref="AI120:AK120"/>
    <mergeCell ref="AL117:AN117"/>
    <mergeCell ref="AO117:AQ117"/>
    <mergeCell ref="AR117:AT117"/>
    <mergeCell ref="AU117:AW117"/>
    <mergeCell ref="BD117:BE117"/>
    <mergeCell ref="BD115:BE116"/>
    <mergeCell ref="BF115:BF117"/>
    <mergeCell ref="BG115:BK115"/>
    <mergeCell ref="AL116:AN116"/>
    <mergeCell ref="AO116:AQ116"/>
    <mergeCell ref="AR116:AT116"/>
    <mergeCell ref="AU116:AW116"/>
    <mergeCell ref="BG116:BK116"/>
    <mergeCell ref="BG117:BK117"/>
    <mergeCell ref="AL115:AN115"/>
    <mergeCell ref="AO115:AQ115"/>
    <mergeCell ref="AR115:AT115"/>
    <mergeCell ref="AU115:AW115"/>
    <mergeCell ref="AX115:AZ117"/>
    <mergeCell ref="BA115:BC117"/>
    <mergeCell ref="AB115:AB116"/>
    <mergeCell ref="AC115:AC116"/>
    <mergeCell ref="AD115:AD116"/>
    <mergeCell ref="AE115:AF116"/>
    <mergeCell ref="AG115:AH116"/>
    <mergeCell ref="AI115:AK116"/>
    <mergeCell ref="R115:T117"/>
    <mergeCell ref="U115:V117"/>
    <mergeCell ref="W115:X116"/>
    <mergeCell ref="Y115:Y116"/>
    <mergeCell ref="Z115:Z116"/>
    <mergeCell ref="AA115:AA116"/>
    <mergeCell ref="W117:X117"/>
    <mergeCell ref="B115:B117"/>
    <mergeCell ref="C115:E117"/>
    <mergeCell ref="F115:J116"/>
    <mergeCell ref="K115:O117"/>
    <mergeCell ref="P115:P117"/>
    <mergeCell ref="Q115:Q117"/>
    <mergeCell ref="F117:H117"/>
    <mergeCell ref="I117:J117"/>
    <mergeCell ref="AI117:AK117"/>
    <mergeCell ref="AL114:AN114"/>
    <mergeCell ref="AO114:AQ114"/>
    <mergeCell ref="AR114:AT114"/>
    <mergeCell ref="AU114:AW114"/>
    <mergeCell ref="BD114:BE114"/>
    <mergeCell ref="BD112:BE113"/>
    <mergeCell ref="BF112:BF114"/>
    <mergeCell ref="BG112:BK112"/>
    <mergeCell ref="AL113:AN113"/>
    <mergeCell ref="AO113:AQ113"/>
    <mergeCell ref="AR113:AT113"/>
    <mergeCell ref="AU113:AW113"/>
    <mergeCell ref="BG113:BK113"/>
    <mergeCell ref="BG114:BK114"/>
    <mergeCell ref="AL112:AN112"/>
    <mergeCell ref="AO112:AQ112"/>
    <mergeCell ref="AR112:AT112"/>
    <mergeCell ref="AU112:AW112"/>
    <mergeCell ref="AX112:AZ114"/>
    <mergeCell ref="BA112:BC114"/>
    <mergeCell ref="AB112:AB113"/>
    <mergeCell ref="AC112:AC113"/>
    <mergeCell ref="AD112:AD113"/>
    <mergeCell ref="AE112:AF113"/>
    <mergeCell ref="AG112:AH113"/>
    <mergeCell ref="AI112:AK113"/>
    <mergeCell ref="R112:T114"/>
    <mergeCell ref="U112:V114"/>
    <mergeCell ref="W112:X113"/>
    <mergeCell ref="Y112:Y113"/>
    <mergeCell ref="Z112:Z113"/>
    <mergeCell ref="AA112:AA113"/>
    <mergeCell ref="W114:X114"/>
    <mergeCell ref="B112:B114"/>
    <mergeCell ref="C112:E114"/>
    <mergeCell ref="F112:J113"/>
    <mergeCell ref="K112:O114"/>
    <mergeCell ref="P112:P114"/>
    <mergeCell ref="Q112:Q114"/>
    <mergeCell ref="F114:H114"/>
    <mergeCell ref="I114:J114"/>
    <mergeCell ref="AI114:AK114"/>
    <mergeCell ref="AL111:AN111"/>
    <mergeCell ref="AO111:AQ111"/>
    <mergeCell ref="AR111:AT111"/>
    <mergeCell ref="AU111:AW111"/>
    <mergeCell ref="BD111:BE111"/>
    <mergeCell ref="BD109:BE110"/>
    <mergeCell ref="BF109:BF111"/>
    <mergeCell ref="BG109:BK109"/>
    <mergeCell ref="AL110:AN110"/>
    <mergeCell ref="AO110:AQ110"/>
    <mergeCell ref="AR110:AT110"/>
    <mergeCell ref="AU110:AW110"/>
    <mergeCell ref="BG110:BK110"/>
    <mergeCell ref="BG111:BK111"/>
    <mergeCell ref="AL109:AN109"/>
    <mergeCell ref="AO109:AQ109"/>
    <mergeCell ref="AR109:AT109"/>
    <mergeCell ref="AU109:AW109"/>
    <mergeCell ref="AX109:AZ111"/>
    <mergeCell ref="BA109:BC111"/>
    <mergeCell ref="AB109:AB110"/>
    <mergeCell ref="AC109:AC110"/>
    <mergeCell ref="AD109:AD110"/>
    <mergeCell ref="AE109:AF110"/>
    <mergeCell ref="AG109:AH110"/>
    <mergeCell ref="AI109:AK110"/>
    <mergeCell ref="R109:T111"/>
    <mergeCell ref="U109:V111"/>
    <mergeCell ref="W109:X110"/>
    <mergeCell ref="Y109:Y110"/>
    <mergeCell ref="Z109:Z110"/>
    <mergeCell ref="AA109:AA110"/>
    <mergeCell ref="W111:X111"/>
    <mergeCell ref="B109:B111"/>
    <mergeCell ref="C109:E111"/>
    <mergeCell ref="F109:J110"/>
    <mergeCell ref="K109:O111"/>
    <mergeCell ref="P109:P111"/>
    <mergeCell ref="Q109:Q111"/>
    <mergeCell ref="F111:H111"/>
    <mergeCell ref="I111:J111"/>
    <mergeCell ref="AI111:AK111"/>
    <mergeCell ref="AL108:AN108"/>
    <mergeCell ref="AO108:AQ108"/>
    <mergeCell ref="AR108:AT108"/>
    <mergeCell ref="AU108:AW108"/>
    <mergeCell ref="BD108:BE108"/>
    <mergeCell ref="BD106:BE107"/>
    <mergeCell ref="BF106:BF108"/>
    <mergeCell ref="BG106:BK106"/>
    <mergeCell ref="AL107:AN107"/>
    <mergeCell ref="AO107:AQ107"/>
    <mergeCell ref="AR107:AT107"/>
    <mergeCell ref="AU107:AW107"/>
    <mergeCell ref="BG107:BK107"/>
    <mergeCell ref="BG108:BK108"/>
    <mergeCell ref="AL106:AN106"/>
    <mergeCell ref="AO106:AQ106"/>
    <mergeCell ref="AR106:AT106"/>
    <mergeCell ref="AU106:AW106"/>
    <mergeCell ref="AX106:AZ108"/>
    <mergeCell ref="BA106:BC108"/>
    <mergeCell ref="AB106:AB107"/>
    <mergeCell ref="AC106:AC107"/>
    <mergeCell ref="AD106:AD107"/>
    <mergeCell ref="AE106:AF107"/>
    <mergeCell ref="AG106:AH107"/>
    <mergeCell ref="AI106:AK107"/>
    <mergeCell ref="R106:T108"/>
    <mergeCell ref="U106:V108"/>
    <mergeCell ref="W106:X107"/>
    <mergeCell ref="Y106:Y107"/>
    <mergeCell ref="Z106:Z107"/>
    <mergeCell ref="AA106:AA107"/>
    <mergeCell ref="W108:X108"/>
    <mergeCell ref="B106:B108"/>
    <mergeCell ref="C106:E108"/>
    <mergeCell ref="F106:J107"/>
    <mergeCell ref="K106:O108"/>
    <mergeCell ref="P106:P108"/>
    <mergeCell ref="Q106:Q108"/>
    <mergeCell ref="F108:H108"/>
    <mergeCell ref="I108:J108"/>
    <mergeCell ref="AI108:AK108"/>
    <mergeCell ref="AL105:AN105"/>
    <mergeCell ref="AO105:AQ105"/>
    <mergeCell ref="AR105:AT105"/>
    <mergeCell ref="AU105:AW105"/>
    <mergeCell ref="BD105:BE105"/>
    <mergeCell ref="BD103:BE104"/>
    <mergeCell ref="BF103:BF105"/>
    <mergeCell ref="BG103:BK103"/>
    <mergeCell ref="AL104:AN104"/>
    <mergeCell ref="AO104:AQ104"/>
    <mergeCell ref="AR104:AT104"/>
    <mergeCell ref="AU104:AW104"/>
    <mergeCell ref="BG104:BK104"/>
    <mergeCell ref="BG105:BK105"/>
    <mergeCell ref="AL103:AN103"/>
    <mergeCell ref="AO103:AQ103"/>
    <mergeCell ref="AR103:AT103"/>
    <mergeCell ref="AU103:AW103"/>
    <mergeCell ref="AX103:AZ105"/>
    <mergeCell ref="BA103:BC105"/>
    <mergeCell ref="AB103:AB104"/>
    <mergeCell ref="AC103:AC104"/>
    <mergeCell ref="AD103:AD104"/>
    <mergeCell ref="AE103:AF104"/>
    <mergeCell ref="AG103:AH104"/>
    <mergeCell ref="AI103:AK104"/>
    <mergeCell ref="R103:T105"/>
    <mergeCell ref="U103:V105"/>
    <mergeCell ref="W103:X104"/>
    <mergeCell ref="Y103:Y104"/>
    <mergeCell ref="Z103:Z104"/>
    <mergeCell ref="AA103:AA104"/>
    <mergeCell ref="W105:X105"/>
    <mergeCell ref="B103:B105"/>
    <mergeCell ref="C103:E105"/>
    <mergeCell ref="F103:J104"/>
    <mergeCell ref="K103:O105"/>
    <mergeCell ref="P103:P105"/>
    <mergeCell ref="Q103:Q105"/>
    <mergeCell ref="F105:H105"/>
    <mergeCell ref="I105:J105"/>
    <mergeCell ref="AI105:AK105"/>
    <mergeCell ref="B100:B102"/>
    <mergeCell ref="C100:E102"/>
    <mergeCell ref="F100:J101"/>
    <mergeCell ref="K100:O102"/>
    <mergeCell ref="P100:P102"/>
    <mergeCell ref="Q100:Q102"/>
    <mergeCell ref="F102:H102"/>
    <mergeCell ref="I102:J102"/>
    <mergeCell ref="AI102:AK102"/>
    <mergeCell ref="AL102:AN102"/>
    <mergeCell ref="AO102:AQ102"/>
    <mergeCell ref="AR102:AT102"/>
    <mergeCell ref="AU102:AW102"/>
    <mergeCell ref="BD102:BE102"/>
    <mergeCell ref="BD100:BE101"/>
    <mergeCell ref="BF100:BF102"/>
    <mergeCell ref="BG100:BK100"/>
    <mergeCell ref="AL101:AN101"/>
    <mergeCell ref="AO101:AQ101"/>
    <mergeCell ref="AR101:AT101"/>
    <mergeCell ref="AU101:AW101"/>
    <mergeCell ref="BG101:BK101"/>
    <mergeCell ref="BG102:BK102"/>
    <mergeCell ref="AL100:AN100"/>
    <mergeCell ref="AO100:AQ100"/>
    <mergeCell ref="AR100:AT100"/>
    <mergeCell ref="AU100:AW100"/>
    <mergeCell ref="AX100:AZ102"/>
    <mergeCell ref="BA100:BC102"/>
    <mergeCell ref="AU98:AW98"/>
    <mergeCell ref="AB100:AB101"/>
    <mergeCell ref="AC100:AC101"/>
    <mergeCell ref="AD100:AD101"/>
    <mergeCell ref="AE100:AF101"/>
    <mergeCell ref="AG100:AH101"/>
    <mergeCell ref="AI100:AK101"/>
    <mergeCell ref="R100:T102"/>
    <mergeCell ref="U100:V102"/>
    <mergeCell ref="W100:X101"/>
    <mergeCell ref="Y100:Y101"/>
    <mergeCell ref="Z100:Z101"/>
    <mergeCell ref="AA100:AA101"/>
    <mergeCell ref="W102:X102"/>
    <mergeCell ref="AA96:AB99"/>
    <mergeCell ref="AC96:AD99"/>
    <mergeCell ref="AE96:AH96"/>
    <mergeCell ref="AI96:AZ96"/>
    <mergeCell ref="BA96:BC98"/>
    <mergeCell ref="BD96:BE97"/>
    <mergeCell ref="BG96:BK99"/>
    <mergeCell ref="W97:X99"/>
    <mergeCell ref="R94:T99"/>
    <mergeCell ref="U94:V99"/>
    <mergeCell ref="W94:AD95"/>
    <mergeCell ref="AE94:BC95"/>
    <mergeCell ref="BD94:BE95"/>
    <mergeCell ref="BF94:BF99"/>
    <mergeCell ref="Y97:Z99"/>
    <mergeCell ref="AE97:AF98"/>
    <mergeCell ref="AG97:AH98"/>
    <mergeCell ref="AI97:AK98"/>
    <mergeCell ref="BD98:BE99"/>
    <mergeCell ref="AE99:AF99"/>
    <mergeCell ref="AG99:AH99"/>
    <mergeCell ref="AI99:AK99"/>
    <mergeCell ref="AL99:AN99"/>
    <mergeCell ref="AO99:AQ99"/>
    <mergeCell ref="AR99:AT99"/>
    <mergeCell ref="AU99:AW99"/>
    <mergeCell ref="AX99:AZ99"/>
    <mergeCell ref="BA99:BC99"/>
    <mergeCell ref="AL97:AN97"/>
    <mergeCell ref="AO97:AQ97"/>
    <mergeCell ref="AR97:AT97"/>
    <mergeCell ref="AU97:AW97"/>
    <mergeCell ref="AX97:AZ98"/>
    <mergeCell ref="AL98:AN98"/>
    <mergeCell ref="AO98:AQ98"/>
    <mergeCell ref="AR98:AT98"/>
    <mergeCell ref="B94:B99"/>
    <mergeCell ref="C94:E99"/>
    <mergeCell ref="F94:J96"/>
    <mergeCell ref="K94:O99"/>
    <mergeCell ref="P94:P99"/>
    <mergeCell ref="Q94:Q99"/>
    <mergeCell ref="F97:H99"/>
    <mergeCell ref="I97:J99"/>
    <mergeCell ref="H87:BK88"/>
    <mergeCell ref="H89:BL89"/>
    <mergeCell ref="B91:BL91"/>
    <mergeCell ref="AX93:BD93"/>
    <mergeCell ref="BE93:BF93"/>
    <mergeCell ref="BG93:BL93"/>
    <mergeCell ref="AO81:AQ81"/>
    <mergeCell ref="AX81:AZ83"/>
    <mergeCell ref="BA81:BC83"/>
    <mergeCell ref="BF81:BF83"/>
    <mergeCell ref="AL82:AN82"/>
    <mergeCell ref="AO82:AQ82"/>
    <mergeCell ref="AL83:AN83"/>
    <mergeCell ref="AO83:AQ83"/>
    <mergeCell ref="B81:B83"/>
    <mergeCell ref="C81:E83"/>
    <mergeCell ref="F81:J82"/>
    <mergeCell ref="AE81:AF82"/>
    <mergeCell ref="AG81:AH82"/>
    <mergeCell ref="AL81:AN81"/>
    <mergeCell ref="F83:H83"/>
    <mergeCell ref="I83:J83"/>
    <mergeCell ref="BG94:BK95"/>
    <mergeCell ref="W96:Z96"/>
    <mergeCell ref="AL80:AN80"/>
    <mergeCell ref="AO80:AQ80"/>
    <mergeCell ref="AR80:AT80"/>
    <mergeCell ref="AU80:AW80"/>
    <mergeCell ref="BD80:BE80"/>
    <mergeCell ref="BD78:BE79"/>
    <mergeCell ref="BF78:BF80"/>
    <mergeCell ref="BG78:BK78"/>
    <mergeCell ref="AL79:AN79"/>
    <mergeCell ref="AO79:AQ79"/>
    <mergeCell ref="AR79:AT79"/>
    <mergeCell ref="AU79:AW79"/>
    <mergeCell ref="BG79:BK79"/>
    <mergeCell ref="BG80:BK80"/>
    <mergeCell ref="AL78:AN78"/>
    <mergeCell ref="AO78:AQ78"/>
    <mergeCell ref="AR78:AT78"/>
    <mergeCell ref="AU78:AW78"/>
    <mergeCell ref="AX78:AZ80"/>
    <mergeCell ref="BA78:BC80"/>
    <mergeCell ref="AB78:AB79"/>
    <mergeCell ref="AC78:AC79"/>
    <mergeCell ref="AD78:AD79"/>
    <mergeCell ref="AE78:AF79"/>
    <mergeCell ref="AG78:AH79"/>
    <mergeCell ref="AI78:AK79"/>
    <mergeCell ref="R78:T80"/>
    <mergeCell ref="U78:V80"/>
    <mergeCell ref="W78:X79"/>
    <mergeCell ref="Y78:Y79"/>
    <mergeCell ref="Z78:Z79"/>
    <mergeCell ref="AA78:AA79"/>
    <mergeCell ref="W80:X80"/>
    <mergeCell ref="B78:B80"/>
    <mergeCell ref="C78:E80"/>
    <mergeCell ref="F78:J79"/>
    <mergeCell ref="K78:O80"/>
    <mergeCell ref="P78:P80"/>
    <mergeCell ref="Q78:Q80"/>
    <mergeCell ref="F80:H80"/>
    <mergeCell ref="I80:J80"/>
    <mergeCell ref="AI80:AK80"/>
    <mergeCell ref="AL77:AN77"/>
    <mergeCell ref="AO77:AQ77"/>
    <mergeCell ref="AR77:AT77"/>
    <mergeCell ref="AU77:AW77"/>
    <mergeCell ref="BD77:BE77"/>
    <mergeCell ref="BD75:BE76"/>
    <mergeCell ref="BF75:BF77"/>
    <mergeCell ref="BG75:BK75"/>
    <mergeCell ref="AL76:AN76"/>
    <mergeCell ref="AO76:AQ76"/>
    <mergeCell ref="AR76:AT76"/>
    <mergeCell ref="AU76:AW76"/>
    <mergeCell ref="BG76:BK76"/>
    <mergeCell ref="BG77:BK77"/>
    <mergeCell ref="AL75:AN75"/>
    <mergeCell ref="AO75:AQ75"/>
    <mergeCell ref="AR75:AT75"/>
    <mergeCell ref="AU75:AW75"/>
    <mergeCell ref="AX75:AZ77"/>
    <mergeCell ref="BA75:BC77"/>
    <mergeCell ref="AB75:AB76"/>
    <mergeCell ref="AC75:AC76"/>
    <mergeCell ref="AD75:AD76"/>
    <mergeCell ref="AE75:AF76"/>
    <mergeCell ref="AG75:AH76"/>
    <mergeCell ref="AI75:AK76"/>
    <mergeCell ref="R75:T77"/>
    <mergeCell ref="U75:V77"/>
    <mergeCell ref="W75:X76"/>
    <mergeCell ref="Y75:Y76"/>
    <mergeCell ref="Z75:Z76"/>
    <mergeCell ref="AA75:AA76"/>
    <mergeCell ref="W77:X77"/>
    <mergeCell ref="B75:B77"/>
    <mergeCell ref="C75:E77"/>
    <mergeCell ref="F75:J76"/>
    <mergeCell ref="K75:O77"/>
    <mergeCell ref="P75:P77"/>
    <mergeCell ref="Q75:Q77"/>
    <mergeCell ref="F77:H77"/>
    <mergeCell ref="I77:J77"/>
    <mergeCell ref="AI77:AK77"/>
    <mergeCell ref="AL74:AN74"/>
    <mergeCell ref="AO74:AQ74"/>
    <mergeCell ref="AR74:AT74"/>
    <mergeCell ref="AU74:AW74"/>
    <mergeCell ref="BD74:BE74"/>
    <mergeCell ref="BD72:BE73"/>
    <mergeCell ref="BF72:BF74"/>
    <mergeCell ref="BG72:BK72"/>
    <mergeCell ref="AL73:AN73"/>
    <mergeCell ref="AO73:AQ73"/>
    <mergeCell ref="AR73:AT73"/>
    <mergeCell ref="AU73:AW73"/>
    <mergeCell ref="BG73:BK73"/>
    <mergeCell ref="BG74:BK74"/>
    <mergeCell ref="AL72:AN72"/>
    <mergeCell ref="AO72:AQ72"/>
    <mergeCell ref="AR72:AT72"/>
    <mergeCell ref="AU72:AW72"/>
    <mergeCell ref="AX72:AZ74"/>
    <mergeCell ref="BA72:BC74"/>
    <mergeCell ref="AB72:AB73"/>
    <mergeCell ref="AC72:AC73"/>
    <mergeCell ref="AD72:AD73"/>
    <mergeCell ref="AE72:AF73"/>
    <mergeCell ref="AG72:AH73"/>
    <mergeCell ref="AI72:AK73"/>
    <mergeCell ref="R72:T74"/>
    <mergeCell ref="U72:V74"/>
    <mergeCell ref="W72:X73"/>
    <mergeCell ref="Y72:Y73"/>
    <mergeCell ref="Z72:Z73"/>
    <mergeCell ref="AA72:AA73"/>
    <mergeCell ref="W74:X74"/>
    <mergeCell ref="B72:B74"/>
    <mergeCell ref="C72:E74"/>
    <mergeCell ref="F72:J73"/>
    <mergeCell ref="K72:O74"/>
    <mergeCell ref="P72:P74"/>
    <mergeCell ref="Q72:Q74"/>
    <mergeCell ref="F74:H74"/>
    <mergeCell ref="I74:J74"/>
    <mergeCell ref="AI74:AK74"/>
    <mergeCell ref="AL71:AN71"/>
    <mergeCell ref="AO71:AQ71"/>
    <mergeCell ref="AR71:AT71"/>
    <mergeCell ref="AU71:AW71"/>
    <mergeCell ref="BD71:BE71"/>
    <mergeCell ref="BD69:BE70"/>
    <mergeCell ref="BF69:BF71"/>
    <mergeCell ref="BG69:BK69"/>
    <mergeCell ref="AL70:AN70"/>
    <mergeCell ref="AO70:AQ70"/>
    <mergeCell ref="AR70:AT70"/>
    <mergeCell ref="AU70:AW70"/>
    <mergeCell ref="BG70:BK70"/>
    <mergeCell ref="BG71:BK71"/>
    <mergeCell ref="AL69:AN69"/>
    <mergeCell ref="AO69:AQ69"/>
    <mergeCell ref="AR69:AT69"/>
    <mergeCell ref="AU69:AW69"/>
    <mergeCell ref="AX69:AZ71"/>
    <mergeCell ref="BA69:BC71"/>
    <mergeCell ref="AB69:AB70"/>
    <mergeCell ref="AC69:AC70"/>
    <mergeCell ref="AD69:AD70"/>
    <mergeCell ref="AE69:AF70"/>
    <mergeCell ref="AG69:AH70"/>
    <mergeCell ref="AI69:AK70"/>
    <mergeCell ref="R69:T71"/>
    <mergeCell ref="U69:V71"/>
    <mergeCell ref="W69:X70"/>
    <mergeCell ref="Y69:Y70"/>
    <mergeCell ref="Z69:Z70"/>
    <mergeCell ref="AA69:AA70"/>
    <mergeCell ref="W71:X71"/>
    <mergeCell ref="B69:B71"/>
    <mergeCell ref="C69:E71"/>
    <mergeCell ref="F69:J70"/>
    <mergeCell ref="K69:O71"/>
    <mergeCell ref="P69:P71"/>
    <mergeCell ref="Q69:Q71"/>
    <mergeCell ref="F71:H71"/>
    <mergeCell ref="I71:J71"/>
    <mergeCell ref="AI71:AK71"/>
    <mergeCell ref="AL68:AN68"/>
    <mergeCell ref="AO68:AQ68"/>
    <mergeCell ref="AR68:AT68"/>
    <mergeCell ref="AU68:AW68"/>
    <mergeCell ref="BD68:BE68"/>
    <mergeCell ref="BD66:BE67"/>
    <mergeCell ref="BF66:BF68"/>
    <mergeCell ref="BG66:BK66"/>
    <mergeCell ref="AL67:AN67"/>
    <mergeCell ref="AO67:AQ67"/>
    <mergeCell ref="AR67:AT67"/>
    <mergeCell ref="AU67:AW67"/>
    <mergeCell ref="BG67:BK67"/>
    <mergeCell ref="BG68:BK68"/>
    <mergeCell ref="AL66:AN66"/>
    <mergeCell ref="AO66:AQ66"/>
    <mergeCell ref="AR66:AT66"/>
    <mergeCell ref="AU66:AW66"/>
    <mergeCell ref="AX66:AZ68"/>
    <mergeCell ref="BA66:BC68"/>
    <mergeCell ref="AB66:AB67"/>
    <mergeCell ref="AC66:AC67"/>
    <mergeCell ref="AD66:AD67"/>
    <mergeCell ref="AE66:AF67"/>
    <mergeCell ref="AG66:AH67"/>
    <mergeCell ref="AI66:AK67"/>
    <mergeCell ref="R66:T68"/>
    <mergeCell ref="U66:V68"/>
    <mergeCell ref="W66:X67"/>
    <mergeCell ref="Y66:Y67"/>
    <mergeCell ref="Z66:Z67"/>
    <mergeCell ref="AA66:AA67"/>
    <mergeCell ref="W68:X68"/>
    <mergeCell ref="B66:B68"/>
    <mergeCell ref="C66:E68"/>
    <mergeCell ref="F66:J67"/>
    <mergeCell ref="K66:O68"/>
    <mergeCell ref="P66:P68"/>
    <mergeCell ref="Q66:Q68"/>
    <mergeCell ref="F68:H68"/>
    <mergeCell ref="I68:J68"/>
    <mergeCell ref="AI68:AK68"/>
    <mergeCell ref="AL65:AN65"/>
    <mergeCell ref="AO65:AQ65"/>
    <mergeCell ref="AR65:AT65"/>
    <mergeCell ref="AU65:AW65"/>
    <mergeCell ref="BD65:BE65"/>
    <mergeCell ref="BD63:BE64"/>
    <mergeCell ref="BF63:BF65"/>
    <mergeCell ref="BG63:BK63"/>
    <mergeCell ref="AL64:AN64"/>
    <mergeCell ref="AO64:AQ64"/>
    <mergeCell ref="AR64:AT64"/>
    <mergeCell ref="AU64:AW64"/>
    <mergeCell ref="BG64:BK64"/>
    <mergeCell ref="BG65:BK65"/>
    <mergeCell ref="AL63:AN63"/>
    <mergeCell ref="AO63:AQ63"/>
    <mergeCell ref="AR63:AT63"/>
    <mergeCell ref="AU63:AW63"/>
    <mergeCell ref="AX63:AZ65"/>
    <mergeCell ref="BA63:BC65"/>
    <mergeCell ref="AB63:AB64"/>
    <mergeCell ref="AC63:AC64"/>
    <mergeCell ref="AD63:AD64"/>
    <mergeCell ref="AE63:AF64"/>
    <mergeCell ref="AG63:AH64"/>
    <mergeCell ref="AI63:AK64"/>
    <mergeCell ref="R63:T65"/>
    <mergeCell ref="U63:V65"/>
    <mergeCell ref="W63:X64"/>
    <mergeCell ref="Y63:Y64"/>
    <mergeCell ref="Z63:Z64"/>
    <mergeCell ref="AA63:AA64"/>
    <mergeCell ref="W65:X65"/>
    <mergeCell ref="B63:B65"/>
    <mergeCell ref="C63:E65"/>
    <mergeCell ref="F63:J64"/>
    <mergeCell ref="K63:O65"/>
    <mergeCell ref="P63:P65"/>
    <mergeCell ref="Q63:Q65"/>
    <mergeCell ref="F65:H65"/>
    <mergeCell ref="I65:J65"/>
    <mergeCell ref="AI65:AK65"/>
    <mergeCell ref="AL62:AN62"/>
    <mergeCell ref="AO62:AQ62"/>
    <mergeCell ref="AR62:AT62"/>
    <mergeCell ref="AU62:AW62"/>
    <mergeCell ref="BD62:BE62"/>
    <mergeCell ref="BD60:BE61"/>
    <mergeCell ref="BF60:BF62"/>
    <mergeCell ref="BG60:BK60"/>
    <mergeCell ref="AL61:AN61"/>
    <mergeCell ref="AO61:AQ61"/>
    <mergeCell ref="AR61:AT61"/>
    <mergeCell ref="AU61:AW61"/>
    <mergeCell ref="BG61:BK61"/>
    <mergeCell ref="BG62:BK62"/>
    <mergeCell ref="AL60:AN60"/>
    <mergeCell ref="AO60:AQ60"/>
    <mergeCell ref="AR60:AT60"/>
    <mergeCell ref="AU60:AW60"/>
    <mergeCell ref="AX60:AZ62"/>
    <mergeCell ref="BA60:BC62"/>
    <mergeCell ref="AB60:AB61"/>
    <mergeCell ref="AC60:AC61"/>
    <mergeCell ref="AD60:AD61"/>
    <mergeCell ref="AE60:AF61"/>
    <mergeCell ref="AG60:AH61"/>
    <mergeCell ref="AI60:AK61"/>
    <mergeCell ref="R60:T62"/>
    <mergeCell ref="U60:V62"/>
    <mergeCell ref="W60:X61"/>
    <mergeCell ref="Y60:Y61"/>
    <mergeCell ref="Z60:Z61"/>
    <mergeCell ref="AA60:AA61"/>
    <mergeCell ref="W62:X62"/>
    <mergeCell ref="B60:B62"/>
    <mergeCell ref="C60:E62"/>
    <mergeCell ref="F60:J61"/>
    <mergeCell ref="K60:O62"/>
    <mergeCell ref="P60:P62"/>
    <mergeCell ref="Q60:Q62"/>
    <mergeCell ref="F62:H62"/>
    <mergeCell ref="I62:J62"/>
    <mergeCell ref="AI62:AK62"/>
    <mergeCell ref="AL59:AN59"/>
    <mergeCell ref="AO59:AQ59"/>
    <mergeCell ref="AR59:AT59"/>
    <mergeCell ref="AU59:AW59"/>
    <mergeCell ref="BD59:BE59"/>
    <mergeCell ref="BD57:BE58"/>
    <mergeCell ref="BF57:BF59"/>
    <mergeCell ref="BG57:BK57"/>
    <mergeCell ref="AL58:AN58"/>
    <mergeCell ref="AO58:AQ58"/>
    <mergeCell ref="AR58:AT58"/>
    <mergeCell ref="AU58:AW58"/>
    <mergeCell ref="BG58:BK58"/>
    <mergeCell ref="BG59:BK59"/>
    <mergeCell ref="AL57:AN57"/>
    <mergeCell ref="AO57:AQ57"/>
    <mergeCell ref="AR57:AT57"/>
    <mergeCell ref="AU57:AW57"/>
    <mergeCell ref="AX57:AZ59"/>
    <mergeCell ref="BA57:BC59"/>
    <mergeCell ref="AB57:AB58"/>
    <mergeCell ref="AC57:AC58"/>
    <mergeCell ref="AD57:AD58"/>
    <mergeCell ref="AE57:AF58"/>
    <mergeCell ref="AG57:AH58"/>
    <mergeCell ref="AI57:AK58"/>
    <mergeCell ref="R57:T59"/>
    <mergeCell ref="U57:V59"/>
    <mergeCell ref="W57:X58"/>
    <mergeCell ref="Y57:Y58"/>
    <mergeCell ref="Z57:Z58"/>
    <mergeCell ref="AA57:AA58"/>
    <mergeCell ref="W59:X59"/>
    <mergeCell ref="B57:B59"/>
    <mergeCell ref="C57:E59"/>
    <mergeCell ref="F57:J58"/>
    <mergeCell ref="K57:O59"/>
    <mergeCell ref="P57:P59"/>
    <mergeCell ref="Q57:Q59"/>
    <mergeCell ref="F59:H59"/>
    <mergeCell ref="I59:J59"/>
    <mergeCell ref="AI59:AK59"/>
    <mergeCell ref="AL56:AN56"/>
    <mergeCell ref="AO56:AQ56"/>
    <mergeCell ref="AR56:AT56"/>
    <mergeCell ref="AU56:AW56"/>
    <mergeCell ref="BD56:BE56"/>
    <mergeCell ref="BD54:BE55"/>
    <mergeCell ref="BF54:BF56"/>
    <mergeCell ref="BG54:BK54"/>
    <mergeCell ref="AL55:AN55"/>
    <mergeCell ref="AO55:AQ55"/>
    <mergeCell ref="AR55:AT55"/>
    <mergeCell ref="AU55:AW55"/>
    <mergeCell ref="BG55:BK55"/>
    <mergeCell ref="BG56:BK56"/>
    <mergeCell ref="AL54:AN54"/>
    <mergeCell ref="AO54:AQ54"/>
    <mergeCell ref="AR54:AT54"/>
    <mergeCell ref="AU54:AW54"/>
    <mergeCell ref="AX54:AZ56"/>
    <mergeCell ref="BA54:BC56"/>
    <mergeCell ref="AB54:AB55"/>
    <mergeCell ref="AC54:AC55"/>
    <mergeCell ref="AD54:AD55"/>
    <mergeCell ref="AE54:AF55"/>
    <mergeCell ref="AG54:AH55"/>
    <mergeCell ref="AI54:AK55"/>
    <mergeCell ref="R54:T56"/>
    <mergeCell ref="U54:V56"/>
    <mergeCell ref="W54:X55"/>
    <mergeCell ref="Y54:Y55"/>
    <mergeCell ref="Z54:Z55"/>
    <mergeCell ref="AA54:AA55"/>
    <mergeCell ref="W56:X56"/>
    <mergeCell ref="B54:B56"/>
    <mergeCell ref="C54:E56"/>
    <mergeCell ref="F54:J55"/>
    <mergeCell ref="K54:O56"/>
    <mergeCell ref="P54:P56"/>
    <mergeCell ref="Q54:Q56"/>
    <mergeCell ref="F56:H56"/>
    <mergeCell ref="I56:J56"/>
    <mergeCell ref="AI56:AK56"/>
    <mergeCell ref="R48:T53"/>
    <mergeCell ref="U48:V53"/>
    <mergeCell ref="W48:AD49"/>
    <mergeCell ref="AE48:BC49"/>
    <mergeCell ref="BD48:BE49"/>
    <mergeCell ref="BF48:BF53"/>
    <mergeCell ref="Y51:Z53"/>
    <mergeCell ref="AE51:AF52"/>
    <mergeCell ref="AG51:AH52"/>
    <mergeCell ref="AI51:AK52"/>
    <mergeCell ref="BD52:BE53"/>
    <mergeCell ref="AE53:AF53"/>
    <mergeCell ref="AG53:AH53"/>
    <mergeCell ref="AI53:AK53"/>
    <mergeCell ref="AL53:AN53"/>
    <mergeCell ref="AO53:AQ53"/>
    <mergeCell ref="AR53:AT53"/>
    <mergeCell ref="AU53:AW53"/>
    <mergeCell ref="AX53:AZ53"/>
    <mergeCell ref="BA53:BC53"/>
    <mergeCell ref="AL51:AN51"/>
    <mergeCell ref="AO51:AQ51"/>
    <mergeCell ref="AR51:AT51"/>
    <mergeCell ref="AU51:AW51"/>
    <mergeCell ref="AX51:AZ52"/>
    <mergeCell ref="AL52:AN52"/>
    <mergeCell ref="AO52:AQ52"/>
    <mergeCell ref="AR52:AT52"/>
    <mergeCell ref="AU52:AW52"/>
    <mergeCell ref="B48:B53"/>
    <mergeCell ref="C48:E53"/>
    <mergeCell ref="F48:J50"/>
    <mergeCell ref="K48:O53"/>
    <mergeCell ref="P48:P53"/>
    <mergeCell ref="Q48:Q53"/>
    <mergeCell ref="F51:H53"/>
    <mergeCell ref="I51:J53"/>
    <mergeCell ref="BG37:BK37"/>
    <mergeCell ref="H41:BK42"/>
    <mergeCell ref="H43:BL43"/>
    <mergeCell ref="B45:BL45"/>
    <mergeCell ref="AX47:BD47"/>
    <mergeCell ref="BE47:BF47"/>
    <mergeCell ref="BG47:BL47"/>
    <mergeCell ref="H44:BT44"/>
    <mergeCell ref="F37:H37"/>
    <mergeCell ref="I37:J37"/>
    <mergeCell ref="W37:X37"/>
    <mergeCell ref="AI37:AK37"/>
    <mergeCell ref="AL37:AN37"/>
    <mergeCell ref="AO37:AQ37"/>
    <mergeCell ref="BG48:BK49"/>
    <mergeCell ref="W50:Z50"/>
    <mergeCell ref="AA50:AB53"/>
    <mergeCell ref="AC50:AD53"/>
    <mergeCell ref="AE50:AH50"/>
    <mergeCell ref="AI50:AZ50"/>
    <mergeCell ref="BA50:BC52"/>
    <mergeCell ref="BD50:BE51"/>
    <mergeCell ref="BG50:BK53"/>
    <mergeCell ref="W51:X53"/>
    <mergeCell ref="AU36:AW36"/>
    <mergeCell ref="BG36:BK36"/>
    <mergeCell ref="AR35:AT35"/>
    <mergeCell ref="AU35:AW35"/>
    <mergeCell ref="AX35:AZ37"/>
    <mergeCell ref="BA35:BC37"/>
    <mergeCell ref="BD35:BE36"/>
    <mergeCell ref="BF35:BF37"/>
    <mergeCell ref="AR37:AT37"/>
    <mergeCell ref="AU37:AW37"/>
    <mergeCell ref="BD37:BE37"/>
    <mergeCell ref="AD35:AD36"/>
    <mergeCell ref="AE35:AF36"/>
    <mergeCell ref="AG35:AH36"/>
    <mergeCell ref="AI35:AK36"/>
    <mergeCell ref="AL35:AN35"/>
    <mergeCell ref="AO35:AQ35"/>
    <mergeCell ref="W35:X36"/>
    <mergeCell ref="Y35:Y36"/>
    <mergeCell ref="Z35:Z36"/>
    <mergeCell ref="AA35:AA36"/>
    <mergeCell ref="AB35:AB36"/>
    <mergeCell ref="AC35:AC36"/>
    <mergeCell ref="BD34:BE34"/>
    <mergeCell ref="BG34:BK34"/>
    <mergeCell ref="B35:B37"/>
    <mergeCell ref="C35:E37"/>
    <mergeCell ref="F35:J36"/>
    <mergeCell ref="K35:O37"/>
    <mergeCell ref="P35:P37"/>
    <mergeCell ref="Q35:Q37"/>
    <mergeCell ref="R35:T37"/>
    <mergeCell ref="U35:V37"/>
    <mergeCell ref="F34:H34"/>
    <mergeCell ref="I34:J34"/>
    <mergeCell ref="W34:X34"/>
    <mergeCell ref="AI34:AK34"/>
    <mergeCell ref="AL34:AN34"/>
    <mergeCell ref="AO34:AQ34"/>
    <mergeCell ref="R32:T34"/>
    <mergeCell ref="U32:V34"/>
    <mergeCell ref="W32:X33"/>
    <mergeCell ref="Y32:Y33"/>
    <mergeCell ref="Z32:Z33"/>
    <mergeCell ref="AA32:AA33"/>
    <mergeCell ref="BG35:BK35"/>
    <mergeCell ref="AL36:AN36"/>
    <mergeCell ref="AO36:AQ36"/>
    <mergeCell ref="AR36:AT36"/>
    <mergeCell ref="BG32:BK32"/>
    <mergeCell ref="AL33:AN33"/>
    <mergeCell ref="AO33:AQ33"/>
    <mergeCell ref="AR33:AT33"/>
    <mergeCell ref="AU33:AW33"/>
    <mergeCell ref="BG33:BK33"/>
    <mergeCell ref="AR34:AT34"/>
    <mergeCell ref="AU34:AW34"/>
    <mergeCell ref="AL32:AN32"/>
    <mergeCell ref="AO32:AQ32"/>
    <mergeCell ref="AR32:AT32"/>
    <mergeCell ref="AU32:AW32"/>
    <mergeCell ref="AX32:AZ34"/>
    <mergeCell ref="BA32:BC34"/>
    <mergeCell ref="AB32:AB33"/>
    <mergeCell ref="AC32:AC33"/>
    <mergeCell ref="AD32:AD33"/>
    <mergeCell ref="AE32:AF33"/>
    <mergeCell ref="AG32:AH33"/>
    <mergeCell ref="AI32:AK33"/>
    <mergeCell ref="B32:B34"/>
    <mergeCell ref="C32:E34"/>
    <mergeCell ref="F32:J33"/>
    <mergeCell ref="K32:O34"/>
    <mergeCell ref="P32:P34"/>
    <mergeCell ref="Q32:Q34"/>
    <mergeCell ref="F31:H31"/>
    <mergeCell ref="I31:J31"/>
    <mergeCell ref="W31:X31"/>
    <mergeCell ref="AI31:AK31"/>
    <mergeCell ref="AL31:AN31"/>
    <mergeCell ref="AO31:AQ31"/>
    <mergeCell ref="AU29:AW29"/>
    <mergeCell ref="AX29:AZ31"/>
    <mergeCell ref="BA29:BC31"/>
    <mergeCell ref="BD29:BE30"/>
    <mergeCell ref="BF29:BF31"/>
    <mergeCell ref="AU30:AW30"/>
    <mergeCell ref="AE29:AF30"/>
    <mergeCell ref="AG29:AH30"/>
    <mergeCell ref="AI29:AK30"/>
    <mergeCell ref="AL29:AN29"/>
    <mergeCell ref="AO29:AQ29"/>
    <mergeCell ref="AR29:AT29"/>
    <mergeCell ref="AL30:AN30"/>
    <mergeCell ref="AO30:AQ30"/>
    <mergeCell ref="BD32:BE33"/>
    <mergeCell ref="BF32:BF34"/>
    <mergeCell ref="AR30:AT30"/>
    <mergeCell ref="Y29:Y30"/>
    <mergeCell ref="Z29:Z30"/>
    <mergeCell ref="AA29:AA30"/>
    <mergeCell ref="AB29:AB30"/>
    <mergeCell ref="AC29:AC30"/>
    <mergeCell ref="AD29:AD30"/>
    <mergeCell ref="BG28:BK28"/>
    <mergeCell ref="B29:B31"/>
    <mergeCell ref="C29:E31"/>
    <mergeCell ref="F29:J30"/>
    <mergeCell ref="K29:O31"/>
    <mergeCell ref="P29:P31"/>
    <mergeCell ref="Q29:Q31"/>
    <mergeCell ref="R29:T31"/>
    <mergeCell ref="U29:V31"/>
    <mergeCell ref="W29:X30"/>
    <mergeCell ref="F28:H28"/>
    <mergeCell ref="I28:J28"/>
    <mergeCell ref="W28:X28"/>
    <mergeCell ref="AI28:AK28"/>
    <mergeCell ref="AL28:AN28"/>
    <mergeCell ref="AO28:AQ28"/>
    <mergeCell ref="AR31:AT31"/>
    <mergeCell ref="AU31:AW31"/>
    <mergeCell ref="BD31:BE31"/>
    <mergeCell ref="BG31:BK31"/>
    <mergeCell ref="BG29:BK29"/>
    <mergeCell ref="BG30:BK30"/>
    <mergeCell ref="AU27:AW27"/>
    <mergeCell ref="BG27:BK27"/>
    <mergeCell ref="AR26:AT26"/>
    <mergeCell ref="AU26:AW26"/>
    <mergeCell ref="AX26:AZ28"/>
    <mergeCell ref="BA26:BC28"/>
    <mergeCell ref="BD26:BE27"/>
    <mergeCell ref="BF26:BF28"/>
    <mergeCell ref="AR28:AT28"/>
    <mergeCell ref="AU28:AW28"/>
    <mergeCell ref="BD28:BE28"/>
    <mergeCell ref="AD26:AD27"/>
    <mergeCell ref="AE26:AF27"/>
    <mergeCell ref="AG26:AH27"/>
    <mergeCell ref="AI26:AK27"/>
    <mergeCell ref="AL26:AN26"/>
    <mergeCell ref="AO26:AQ26"/>
    <mergeCell ref="W26:X27"/>
    <mergeCell ref="Y26:Y27"/>
    <mergeCell ref="Z26:Z27"/>
    <mergeCell ref="AA26:AA27"/>
    <mergeCell ref="AB26:AB27"/>
    <mergeCell ref="AC26:AC27"/>
    <mergeCell ref="BD25:BE25"/>
    <mergeCell ref="BG25:BK25"/>
    <mergeCell ref="B26:B28"/>
    <mergeCell ref="C26:E28"/>
    <mergeCell ref="F26:J27"/>
    <mergeCell ref="K26:O28"/>
    <mergeCell ref="P26:P28"/>
    <mergeCell ref="Q26:Q28"/>
    <mergeCell ref="R26:T28"/>
    <mergeCell ref="U26:V28"/>
    <mergeCell ref="F25:H25"/>
    <mergeCell ref="I25:J25"/>
    <mergeCell ref="W25:X25"/>
    <mergeCell ref="AI25:AK25"/>
    <mergeCell ref="AL25:AN25"/>
    <mergeCell ref="AO25:AQ25"/>
    <mergeCell ref="R23:T25"/>
    <mergeCell ref="U23:V25"/>
    <mergeCell ref="W23:X24"/>
    <mergeCell ref="Y23:Y24"/>
    <mergeCell ref="Z23:Z24"/>
    <mergeCell ref="AA23:AA24"/>
    <mergeCell ref="BG26:BK26"/>
    <mergeCell ref="AL27:AN27"/>
    <mergeCell ref="AO27:AQ27"/>
    <mergeCell ref="AR27:AT27"/>
    <mergeCell ref="BG23:BK23"/>
    <mergeCell ref="AL24:AN24"/>
    <mergeCell ref="AO24:AQ24"/>
    <mergeCell ref="AR24:AT24"/>
    <mergeCell ref="AU24:AW24"/>
    <mergeCell ref="BG24:BK24"/>
    <mergeCell ref="AR25:AT25"/>
    <mergeCell ref="AU25:AW25"/>
    <mergeCell ref="AL23:AN23"/>
    <mergeCell ref="AO23:AQ23"/>
    <mergeCell ref="AR23:AT23"/>
    <mergeCell ref="AU23:AW23"/>
    <mergeCell ref="AX23:AZ25"/>
    <mergeCell ref="BA23:BC25"/>
    <mergeCell ref="AB23:AB24"/>
    <mergeCell ref="AC23:AC24"/>
    <mergeCell ref="AD23:AD24"/>
    <mergeCell ref="AE23:AF24"/>
    <mergeCell ref="AG23:AH24"/>
    <mergeCell ref="AI23:AK24"/>
    <mergeCell ref="B23:B25"/>
    <mergeCell ref="C23:E25"/>
    <mergeCell ref="F23:J24"/>
    <mergeCell ref="K23:O25"/>
    <mergeCell ref="P23:P25"/>
    <mergeCell ref="Q23:Q25"/>
    <mergeCell ref="F22:H22"/>
    <mergeCell ref="I22:J22"/>
    <mergeCell ref="W22:X22"/>
    <mergeCell ref="AI22:AK22"/>
    <mergeCell ref="AL22:AN22"/>
    <mergeCell ref="AO22:AQ22"/>
    <mergeCell ref="AU20:AW20"/>
    <mergeCell ref="AX20:AZ22"/>
    <mergeCell ref="BA20:BC22"/>
    <mergeCell ref="BD20:BE21"/>
    <mergeCell ref="BF20:BF22"/>
    <mergeCell ref="AU21:AW21"/>
    <mergeCell ref="AE20:AF21"/>
    <mergeCell ref="AG20:AH21"/>
    <mergeCell ref="AI20:AK21"/>
    <mergeCell ref="AL20:AN20"/>
    <mergeCell ref="AO20:AQ20"/>
    <mergeCell ref="AR20:AT20"/>
    <mergeCell ref="AL21:AN21"/>
    <mergeCell ref="AO21:AQ21"/>
    <mergeCell ref="BD23:BE24"/>
    <mergeCell ref="BF23:BF25"/>
    <mergeCell ref="AR21:AT21"/>
    <mergeCell ref="Y20:Y21"/>
    <mergeCell ref="Z20:Z21"/>
    <mergeCell ref="AA20:AA21"/>
    <mergeCell ref="AB20:AB21"/>
    <mergeCell ref="AC20:AC21"/>
    <mergeCell ref="AD20:AD21"/>
    <mergeCell ref="BG19:BK19"/>
    <mergeCell ref="B20:B22"/>
    <mergeCell ref="C20:E22"/>
    <mergeCell ref="F20:J21"/>
    <mergeCell ref="K20:O22"/>
    <mergeCell ref="P20:P22"/>
    <mergeCell ref="Q20:Q22"/>
    <mergeCell ref="R20:T22"/>
    <mergeCell ref="U20:V22"/>
    <mergeCell ref="W20:X21"/>
    <mergeCell ref="F19:H19"/>
    <mergeCell ref="I19:J19"/>
    <mergeCell ref="W19:X19"/>
    <mergeCell ref="AI19:AK19"/>
    <mergeCell ref="AL19:AN19"/>
    <mergeCell ref="AO19:AQ19"/>
    <mergeCell ref="AR22:AT22"/>
    <mergeCell ref="AU22:AW22"/>
    <mergeCell ref="BD22:BE22"/>
    <mergeCell ref="BG22:BK22"/>
    <mergeCell ref="BG20:BK20"/>
    <mergeCell ref="BG21:BK21"/>
    <mergeCell ref="BG17:BK17"/>
    <mergeCell ref="AL18:AN18"/>
    <mergeCell ref="AO18:AQ18"/>
    <mergeCell ref="AR18:AT18"/>
    <mergeCell ref="AU18:AW18"/>
    <mergeCell ref="BG18:BK18"/>
    <mergeCell ref="AR17:AT17"/>
    <mergeCell ref="AU17:AW17"/>
    <mergeCell ref="AX17:AZ19"/>
    <mergeCell ref="BA17:BC19"/>
    <mergeCell ref="BD17:BE18"/>
    <mergeCell ref="BF17:BF19"/>
    <mergeCell ref="AR19:AT19"/>
    <mergeCell ref="AU19:AW19"/>
    <mergeCell ref="BD19:BE19"/>
    <mergeCell ref="AD17:AD18"/>
    <mergeCell ref="AE17:AF18"/>
    <mergeCell ref="AG17:AH18"/>
    <mergeCell ref="AI17:AK18"/>
    <mergeCell ref="AL17:AN17"/>
    <mergeCell ref="AO17:AQ17"/>
    <mergeCell ref="W17:X18"/>
    <mergeCell ref="Y17:Y18"/>
    <mergeCell ref="Z17:Z18"/>
    <mergeCell ref="AA17:AA18"/>
    <mergeCell ref="AB17:AB18"/>
    <mergeCell ref="AC17:AC18"/>
    <mergeCell ref="BD16:BE16"/>
    <mergeCell ref="BG16:BK16"/>
    <mergeCell ref="B17:B19"/>
    <mergeCell ref="C17:E19"/>
    <mergeCell ref="F17:J18"/>
    <mergeCell ref="K17:O19"/>
    <mergeCell ref="P17:P19"/>
    <mergeCell ref="Q17:Q19"/>
    <mergeCell ref="R17:T19"/>
    <mergeCell ref="U17:V19"/>
    <mergeCell ref="F16:H16"/>
    <mergeCell ref="I16:J16"/>
    <mergeCell ref="W16:X16"/>
    <mergeCell ref="AI16:AK16"/>
    <mergeCell ref="AL16:AN16"/>
    <mergeCell ref="AO16:AQ16"/>
    <mergeCell ref="BA14:BC16"/>
    <mergeCell ref="BD14:BE15"/>
    <mergeCell ref="BF14:BF16"/>
    <mergeCell ref="BG14:BK14"/>
    <mergeCell ref="AL15:AN15"/>
    <mergeCell ref="AO15:AQ15"/>
    <mergeCell ref="AR15:AT15"/>
    <mergeCell ref="AU15:AW15"/>
    <mergeCell ref="BG15:BK15"/>
    <mergeCell ref="AR16:AT16"/>
    <mergeCell ref="AI11:AK12"/>
    <mergeCell ref="AL11:AN11"/>
    <mergeCell ref="AI14:AK15"/>
    <mergeCell ref="AL14:AN14"/>
    <mergeCell ref="AO14:AQ14"/>
    <mergeCell ref="AR14:AT14"/>
    <mergeCell ref="AU14:AW14"/>
    <mergeCell ref="AX14:AZ16"/>
    <mergeCell ref="AU16:AW16"/>
    <mergeCell ref="AA14:AA15"/>
    <mergeCell ref="AB14:AB15"/>
    <mergeCell ref="AC14:AC15"/>
    <mergeCell ref="AD14:AD15"/>
    <mergeCell ref="AE14:AF15"/>
    <mergeCell ref="AG14:AH15"/>
    <mergeCell ref="Q14:Q16"/>
    <mergeCell ref="R14:T16"/>
    <mergeCell ref="U14:V16"/>
    <mergeCell ref="W14:X15"/>
    <mergeCell ref="Y14:Y15"/>
    <mergeCell ref="Z14:Z15"/>
    <mergeCell ref="AX10:AZ10"/>
    <mergeCell ref="BA10:BC10"/>
    <mergeCell ref="AO13:AQ13"/>
    <mergeCell ref="AR13:AT13"/>
    <mergeCell ref="AU13:AW13"/>
    <mergeCell ref="BD13:BE13"/>
    <mergeCell ref="BG13:BK13"/>
    <mergeCell ref="B14:B16"/>
    <mergeCell ref="C14:E16"/>
    <mergeCell ref="F14:J15"/>
    <mergeCell ref="K14:O16"/>
    <mergeCell ref="P14:P16"/>
    <mergeCell ref="BG11:BK11"/>
    <mergeCell ref="K12:O13"/>
    <mergeCell ref="AL12:AN12"/>
    <mergeCell ref="AO12:AQ12"/>
    <mergeCell ref="AR12:AT12"/>
    <mergeCell ref="AU12:AW12"/>
    <mergeCell ref="BG12:BK12"/>
    <mergeCell ref="W13:X13"/>
    <mergeCell ref="AI13:AK13"/>
    <mergeCell ref="AL13:AN13"/>
    <mergeCell ref="AR11:AT11"/>
    <mergeCell ref="AU11:AW11"/>
    <mergeCell ref="AX11:AZ13"/>
    <mergeCell ref="BA11:BC13"/>
    <mergeCell ref="BD11:BE12"/>
    <mergeCell ref="BF11:BF13"/>
    <mergeCell ref="AC11:AC12"/>
    <mergeCell ref="AD11:AD12"/>
    <mergeCell ref="AE11:AF12"/>
    <mergeCell ref="AG11:AH12"/>
    <mergeCell ref="Q5:Q10"/>
    <mergeCell ref="R5:T10"/>
    <mergeCell ref="U5:V10"/>
    <mergeCell ref="W5:AD6"/>
    <mergeCell ref="AE5:BC6"/>
    <mergeCell ref="BD5:BE6"/>
    <mergeCell ref="AI8:AK9"/>
    <mergeCell ref="AL8:AN8"/>
    <mergeCell ref="AO8:AQ8"/>
    <mergeCell ref="AR8:AT8"/>
    <mergeCell ref="U11:V13"/>
    <mergeCell ref="W11:X12"/>
    <mergeCell ref="Y11:Y12"/>
    <mergeCell ref="Z11:Z12"/>
    <mergeCell ref="AA11:AA12"/>
    <mergeCell ref="AB11:AB12"/>
    <mergeCell ref="B11:B13"/>
    <mergeCell ref="C11:E13"/>
    <mergeCell ref="F11:J12"/>
    <mergeCell ref="P11:P13"/>
    <mergeCell ref="Q11:Q13"/>
    <mergeCell ref="R11:T13"/>
    <mergeCell ref="F13:H13"/>
    <mergeCell ref="I13:J13"/>
    <mergeCell ref="BD9:BE10"/>
    <mergeCell ref="AE10:AF10"/>
    <mergeCell ref="AG10:AH10"/>
    <mergeCell ref="AI10:AK10"/>
    <mergeCell ref="AL10:AN10"/>
    <mergeCell ref="AO10:AQ10"/>
    <mergeCell ref="AR10:AT10"/>
    <mergeCell ref="AU10:AW10"/>
    <mergeCell ref="B2:BL2"/>
    <mergeCell ref="BM2:BQ2"/>
    <mergeCell ref="AX4:BD4"/>
    <mergeCell ref="BE4:BF4"/>
    <mergeCell ref="BG4:BL4"/>
    <mergeCell ref="B5:B10"/>
    <mergeCell ref="C5:E10"/>
    <mergeCell ref="F5:J7"/>
    <mergeCell ref="K5:O10"/>
    <mergeCell ref="P5:P10"/>
    <mergeCell ref="AU8:AW8"/>
    <mergeCell ref="AX8:AZ9"/>
    <mergeCell ref="AL9:AN9"/>
    <mergeCell ref="AO9:AQ9"/>
    <mergeCell ref="AR9:AT9"/>
    <mergeCell ref="AU9:AW9"/>
    <mergeCell ref="F8:H10"/>
    <mergeCell ref="I8:J10"/>
    <mergeCell ref="W8:X10"/>
    <mergeCell ref="Y8:Z10"/>
    <mergeCell ref="AE8:AF9"/>
    <mergeCell ref="AG8:AH9"/>
    <mergeCell ref="BF5:BF10"/>
    <mergeCell ref="BG5:BK6"/>
    <mergeCell ref="W7:Z7"/>
    <mergeCell ref="AA7:AB10"/>
    <mergeCell ref="AC7:AD10"/>
    <mergeCell ref="AE7:AH7"/>
    <mergeCell ref="AI7:AZ7"/>
    <mergeCell ref="BA7:BC9"/>
    <mergeCell ref="BD7:BE8"/>
    <mergeCell ref="BG7:BK10"/>
  </mergeCells>
  <phoneticPr fontId="2"/>
  <dataValidations count="11">
    <dataValidation type="list" allowBlank="1" showInputMessage="1" sqref="F11:J12">
      <formula1>"　,園長,副園長,教頭,主幹養護教諭,養護教諭,養護助教諭,小学校教諭,看護師,准看護師,主幹栄養教諭,栄養教諭,調理員,栄養士,事務員,教育・保育補助員,用務員,子育て支援員"</formula1>
    </dataValidation>
    <dataValidation type="list" allowBlank="1" showInputMessage="1" showErrorMessage="1" sqref="C11:E37 C54:E83 C100:E129 C146:E175">
      <formula1>"本園,その他の事業"</formula1>
    </dataValidation>
    <dataValidation type="list" allowBlank="1" showInputMessage="1" showErrorMessage="1" sqref="F13:H13 F123:H123 F126:H126 F25:H25 F16:H16 F129:H129 F19:H19 F22:H22 F31:H31 F111:H111 F102:H102 F105:H105 F108:H108 F117:H117 F28:H28 F114:H114 F34:H34 F120:H120 F77:H77 F80:H80 F83:H83 F65:H65 F56:H56 F59:H59 F62:H62 F71:H71 F68:H68 F74:H74 F37:H37 F169:H169 F172:H172 F175:H175 F157:H157 F148:H148 F151:H151 F154:H154 F163:H163 F160:H160 F166:H166">
      <formula1>"　,常勤,短時間"</formula1>
    </dataValidation>
    <dataValidation type="list" allowBlank="1" showInputMessage="1" showErrorMessage="1" sqref="F29 F32 F14 F17 F20 F23 F26 F35 F69 F72 F54 F57 F60 F63 F66 F115 F118 F100 F103 F106 F109 F112 F161 F164 F146 F149 F152 F155 F158">
      <formula1>"　,園長,副園長,事務長,事務員,幼稚園教諭,小学校教諭,養護教諭,看護師,准看護師,子育て支援員,保育補助,調理員,栄養士,用務員,支援センター支援員,放課後児童支援員"</formula1>
    </dataValidation>
    <dataValidation type="list" allowBlank="1" showInputMessage="1" showErrorMessage="1" sqref="BE93:BF93 BE4:BF4 BE47:BF47 BE139:BF139">
      <formula1>"6,7,8,9,10,11,12,1,2,3"</formula1>
    </dataValidation>
    <dataValidation type="list" allowBlank="1" showInputMessage="1" showErrorMessage="1" sqref="R54:T83 R100:T129 R11:T37 R146:T175">
      <formula1>"　,施設長,保育士,幼稚園教諭,看護師,准看護師,子育て支援員,管理栄養士,栄養士,簿記1級,簿記2級,簿記3級"</formula1>
    </dataValidation>
    <dataValidation type="list" allowBlank="1" showInputMessage="1" showErrorMessage="1" sqref="F124:J125 F78:J79 F81:J82 F127:J128 F121:J122 F75:J76 F170:J171 F173:J174 F167:J168">
      <formula1>"　,園長,副園長,事務長,事務員,,調理員,栄養士,看護師,准看護師,保育助手,用務員,放課後児童支援員,補助員,支援ｾﾝﾀｰ支援員,子育て支援員"</formula1>
    </dataValidation>
    <dataValidation type="list" allowBlank="1" showInputMessage="1" showErrorMessage="1" sqref="BF11:BF37 BF54:BF83 BF100:BF129 BF146:BF175">
      <formula1>"　,◯,×"</formula1>
    </dataValidation>
    <dataValidation type="list" allowBlank="1" showInputMessage="1" showErrorMessage="1" sqref="U11:V37 U54:V83 U100:V129 V91:W91 U146:V175">
      <formula1>"　,大学院,大学,短大,専門学校,高校,中学校,特別支援学校"</formula1>
    </dataValidation>
    <dataValidation type="list" allowBlank="1" showInputMessage="1" showErrorMessage="1" sqref="Q11:Q37 Q100:Q129 Q54:Q83 Q146:Q175">
      <formula1>"　,有,無"</formula1>
    </dataValidation>
    <dataValidation type="list" allowBlank="1" showInputMessage="1" showErrorMessage="1" sqref="AG13 AE13 AG16 AE16 AG34 AE34 AG19 AE19 AG22 AE22 AG25 AE25 AG28 AE28 AG114 AE114 AG102 AE102 AG68 AE68 AG120 AE120 AG56 AE56 AG74 AE74 AG59 AE59 AG62 AE62 AG65 AE65 AG31 AE31 AG105 AE105 AG80 AE80 AG77 AE77 AG108 AE108 AG71 AE71 AG111 AE111 AG126 AE126 AG123 AE123 AG117 AE117 AE129 AE83 AG37 AE37 AG83 AG129 AG160 AE160 AG148 AE148 AG166 AE166 AG151 AE151 AG154 AE154 AG157 AE157 AG172 AE172 AG169 AE169 AG163 AE163 AE175 AG175">
      <formula1>"　,格付表,月給,日給,時給"</formula1>
    </dataValidation>
  </dataValidations>
  <hyperlinks>
    <hyperlink ref="BM2" location="目次!A1" display="目次に戻る"/>
  </hyperlinks>
  <printOptions horizontalCentered="1"/>
  <pageMargins left="0.39370078740157483" right="0.19685039370078741" top="0.62992125984251968" bottom="0.19685039370078741" header="0.19685039370078741" footer="0.19685039370078741"/>
  <pageSetup paperSize="9" scale="92" orientation="landscape" r:id="rId1"/>
  <headerFooter alignWithMargins="0"/>
  <rowBreaks count="3" manualBreakCount="3">
    <brk id="44" min="1" max="63" man="1"/>
    <brk id="90" min="1" max="63" man="1"/>
    <brk id="136" min="1" max="6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CC"/>
  </sheetPr>
  <dimension ref="A2:CI87"/>
  <sheetViews>
    <sheetView showGridLines="0" view="pageBreakPreview" zoomScale="90" zoomScaleNormal="100" zoomScaleSheetLayoutView="90" workbookViewId="0">
      <selection activeCell="Z13" sqref="Z13"/>
    </sheetView>
  </sheetViews>
  <sheetFormatPr defaultColWidth="8" defaultRowHeight="12"/>
  <cols>
    <col min="1" max="2" width="1.5" style="5" customWidth="1"/>
    <col min="3" max="4" width="2.375" style="5" customWidth="1"/>
    <col min="5" max="5" width="2.375" style="68" customWidth="1"/>
    <col min="6" max="17" width="2.375" style="5" customWidth="1"/>
    <col min="18" max="18" width="2.375" style="68" customWidth="1"/>
    <col min="19" max="24" width="2.375" style="5" customWidth="1"/>
    <col min="25" max="25" width="2.375" style="68" customWidth="1"/>
    <col min="26" max="26" width="2.375" style="5" customWidth="1"/>
    <col min="27" max="31" width="2.125" style="5" customWidth="1"/>
    <col min="32" max="100" width="2.375" style="5" customWidth="1"/>
    <col min="101" max="16384" width="8" style="5"/>
  </cols>
  <sheetData>
    <row r="2" spans="2:86" ht="14.1" customHeight="1">
      <c r="B2" s="1872" t="s">
        <v>1429</v>
      </c>
      <c r="C2" s="2025"/>
      <c r="D2" s="2025"/>
      <c r="E2" s="2025"/>
      <c r="F2" s="2025"/>
      <c r="G2" s="2025"/>
      <c r="H2" s="2025"/>
      <c r="I2" s="2025"/>
      <c r="J2" s="2025"/>
      <c r="K2" s="2025"/>
      <c r="L2" s="2025"/>
      <c r="M2" s="2025"/>
      <c r="N2" s="2025"/>
      <c r="O2" s="2025"/>
      <c r="P2" s="2025"/>
      <c r="Q2" s="2025"/>
      <c r="R2" s="2025"/>
      <c r="S2" s="2025"/>
      <c r="T2" s="2025"/>
      <c r="U2" s="2025"/>
      <c r="V2" s="2025"/>
      <c r="W2" s="2025"/>
      <c r="X2" s="2025"/>
      <c r="Y2" s="2025"/>
      <c r="Z2" s="2025"/>
      <c r="AA2" s="2025"/>
      <c r="AB2" s="2025"/>
      <c r="AC2" s="2025"/>
      <c r="AD2" s="2025"/>
      <c r="AE2" s="2025"/>
      <c r="AF2" s="2025"/>
      <c r="AG2" s="2025"/>
      <c r="AH2" s="2025"/>
      <c r="AI2" s="2025"/>
      <c r="AJ2" s="2025"/>
      <c r="AK2" s="2025"/>
      <c r="AL2" s="2025"/>
      <c r="AM2" s="2025"/>
      <c r="AN2" s="2025"/>
      <c r="AO2" s="2025"/>
      <c r="AP2" s="2025"/>
      <c r="AQ2" s="2025"/>
      <c r="AR2" s="2025"/>
      <c r="AS2" s="2025"/>
      <c r="AT2" s="628"/>
      <c r="AU2" s="1837" t="s">
        <v>769</v>
      </c>
      <c r="AV2" s="1837"/>
      <c r="AW2" s="1837"/>
      <c r="AX2" s="1837"/>
      <c r="AY2" s="1837"/>
    </row>
    <row r="3" spans="2:86" ht="5.0999999999999996" customHeight="1" thickBot="1"/>
    <row r="4" spans="2:86" ht="14.1" customHeight="1">
      <c r="B4" s="1873" t="s">
        <v>306</v>
      </c>
      <c r="C4" s="1874"/>
      <c r="D4" s="1874"/>
      <c r="E4" s="1874"/>
      <c r="F4" s="1874"/>
      <c r="G4" s="1874"/>
      <c r="H4" s="1874"/>
      <c r="I4" s="1874"/>
      <c r="J4" s="1874"/>
      <c r="K4" s="1874"/>
      <c r="L4" s="1874"/>
      <c r="M4" s="1874"/>
      <c r="N4" s="1874"/>
      <c r="O4" s="1874"/>
      <c r="P4" s="1874"/>
      <c r="Q4" s="1874"/>
      <c r="R4" s="1874"/>
      <c r="S4" s="1874"/>
      <c r="T4" s="1874"/>
      <c r="U4" s="1874"/>
      <c r="V4" s="1874"/>
      <c r="W4" s="1874"/>
      <c r="X4" s="1874"/>
      <c r="Y4" s="1874"/>
      <c r="Z4" s="1874"/>
      <c r="AA4" s="1874"/>
      <c r="AB4" s="1874"/>
      <c r="AC4" s="1874"/>
      <c r="AD4" s="1874"/>
      <c r="AE4" s="1874"/>
      <c r="AF4" s="4235" t="s">
        <v>86</v>
      </c>
      <c r="AG4" s="4236"/>
      <c r="AH4" s="4236"/>
      <c r="AI4" s="4236"/>
      <c r="AJ4" s="4236"/>
      <c r="AK4" s="4236"/>
      <c r="AL4" s="4236"/>
      <c r="AM4" s="4236"/>
      <c r="AN4" s="4236"/>
      <c r="AO4" s="4236"/>
      <c r="AP4" s="4236"/>
      <c r="AQ4" s="4236"/>
      <c r="AR4" s="4237"/>
      <c r="AS4" s="4238"/>
      <c r="AT4" s="423"/>
      <c r="AU4" s="5" t="s">
        <v>982</v>
      </c>
    </row>
    <row r="5" spans="2:86" ht="6.95" customHeight="1">
      <c r="B5" s="72"/>
      <c r="C5" s="423"/>
      <c r="D5" s="423"/>
      <c r="E5" s="591"/>
      <c r="F5" s="423"/>
      <c r="G5" s="423"/>
      <c r="H5" s="423"/>
      <c r="I5" s="423"/>
      <c r="J5" s="423"/>
      <c r="K5" s="423"/>
      <c r="L5" s="423"/>
      <c r="M5" s="423"/>
      <c r="N5" s="423"/>
      <c r="O5" s="423"/>
      <c r="P5" s="423"/>
      <c r="Q5" s="423"/>
      <c r="R5" s="591"/>
      <c r="S5" s="423"/>
      <c r="T5" s="423"/>
      <c r="U5" s="423"/>
      <c r="V5" s="423"/>
      <c r="W5" s="423"/>
      <c r="X5" s="423"/>
      <c r="Y5" s="591"/>
      <c r="Z5" s="423"/>
      <c r="AA5" s="423"/>
      <c r="AB5" s="423"/>
      <c r="AC5" s="423"/>
      <c r="AD5" s="423"/>
      <c r="AE5" s="423"/>
      <c r="AF5" s="73"/>
      <c r="AG5" s="591"/>
      <c r="AH5" s="591"/>
      <c r="AI5" s="591"/>
      <c r="AJ5" s="591"/>
      <c r="AK5" s="591"/>
      <c r="AL5" s="591"/>
      <c r="AM5" s="591"/>
      <c r="AN5" s="591"/>
      <c r="AO5" s="591"/>
      <c r="AP5" s="591"/>
      <c r="AQ5" s="591"/>
      <c r="AR5" s="591"/>
      <c r="AS5" s="592"/>
      <c r="AT5" s="423"/>
    </row>
    <row r="6" spans="2:86" ht="14.1" customHeight="1">
      <c r="B6" s="19"/>
      <c r="C6" s="4239" t="s">
        <v>1381</v>
      </c>
      <c r="D6" s="4239"/>
      <c r="E6" s="4239"/>
      <c r="F6" s="4239"/>
      <c r="G6" s="4239"/>
      <c r="H6" s="4239"/>
      <c r="I6" s="4239"/>
      <c r="J6" s="4239"/>
      <c r="K6" s="4239"/>
      <c r="L6" s="4239"/>
      <c r="M6" s="4239"/>
      <c r="N6" s="4239"/>
      <c r="O6" s="4239"/>
      <c r="P6" s="4239"/>
      <c r="Q6" s="4239"/>
      <c r="R6" s="4239"/>
      <c r="S6" s="4239"/>
      <c r="T6" s="4239"/>
      <c r="U6" s="4239"/>
      <c r="V6" s="4239"/>
      <c r="W6" s="4239"/>
      <c r="X6" s="4239"/>
      <c r="Y6" s="4239"/>
      <c r="Z6" s="4239"/>
      <c r="AA6" s="4239"/>
      <c r="AB6" s="4239"/>
      <c r="AC6" s="4239"/>
      <c r="AD6" s="4239"/>
      <c r="AE6" s="4240"/>
      <c r="AF6" s="1132"/>
      <c r="AG6" s="758" t="s">
        <v>983</v>
      </c>
      <c r="AH6" s="757"/>
      <c r="AI6" s="757"/>
      <c r="AJ6" s="757"/>
      <c r="AK6" s="757"/>
      <c r="AL6" s="757"/>
      <c r="AM6" s="757"/>
      <c r="AN6" s="757"/>
      <c r="AO6" s="757"/>
      <c r="AP6" s="757"/>
      <c r="AQ6" s="757"/>
      <c r="AR6" s="757"/>
      <c r="AS6" s="888"/>
      <c r="AT6" s="423"/>
      <c r="AW6" s="4241" t="s">
        <v>984</v>
      </c>
      <c r="AX6" s="4242"/>
      <c r="AY6" s="4242"/>
      <c r="AZ6" s="4242"/>
      <c r="BA6" s="4242"/>
      <c r="BB6" s="4242"/>
      <c r="BC6" s="4242"/>
      <c r="BD6" s="4242"/>
      <c r="BE6" s="4242"/>
      <c r="BF6" s="4242"/>
      <c r="BG6" s="4242"/>
      <c r="BH6" s="4242"/>
      <c r="BI6" s="4242"/>
      <c r="BJ6" s="4242"/>
      <c r="BK6" s="4242"/>
      <c r="BL6" s="4243"/>
      <c r="BN6" s="1149"/>
      <c r="BO6" s="1149"/>
      <c r="BP6" s="1149"/>
      <c r="BQ6" s="1149"/>
      <c r="BR6" s="1149"/>
      <c r="BS6" s="1149"/>
      <c r="BT6" s="1149"/>
      <c r="BU6" s="1149"/>
      <c r="BV6" s="1149"/>
      <c r="BW6" s="1149"/>
      <c r="BX6" s="1149"/>
      <c r="BY6" s="1149"/>
      <c r="BZ6" s="1149"/>
      <c r="CA6" s="1149"/>
      <c r="CB6" s="1149"/>
      <c r="CC6" s="1149"/>
      <c r="CD6" s="1149"/>
      <c r="CE6" s="1149"/>
      <c r="CF6" s="1149"/>
      <c r="CG6" s="1149"/>
    </row>
    <row r="7" spans="2:86" ht="14.1" customHeight="1">
      <c r="B7" s="19"/>
      <c r="D7" s="6" t="s">
        <v>554</v>
      </c>
      <c r="F7" s="1"/>
      <c r="G7" s="1"/>
      <c r="H7" s="1"/>
      <c r="I7" s="1"/>
      <c r="J7" s="1"/>
      <c r="K7" s="1"/>
      <c r="L7" s="1"/>
      <c r="M7" s="1"/>
      <c r="N7" s="1"/>
      <c r="O7" s="1"/>
      <c r="P7" s="1"/>
      <c r="Q7" s="1"/>
      <c r="S7" s="1"/>
      <c r="T7" s="1"/>
      <c r="U7" s="1"/>
      <c r="V7" s="6"/>
      <c r="W7" s="1"/>
      <c r="X7" s="1"/>
      <c r="Z7" s="1"/>
      <c r="AA7" s="1"/>
      <c r="AB7" s="1"/>
      <c r="AC7" s="1"/>
      <c r="AD7" s="1"/>
      <c r="AE7" s="1"/>
      <c r="AF7" s="1133" t="s">
        <v>95</v>
      </c>
      <c r="AG7" s="1573" t="s">
        <v>985</v>
      </c>
      <c r="AH7" s="1573"/>
      <c r="AI7" s="1573"/>
      <c r="AJ7" s="1573"/>
      <c r="AK7" s="1573"/>
      <c r="AL7" s="1573"/>
      <c r="AM7" s="1573"/>
      <c r="AN7" s="1573"/>
      <c r="AO7" s="1573"/>
      <c r="AP7" s="1573"/>
      <c r="AQ7" s="1573"/>
      <c r="AR7" s="1573"/>
      <c r="AS7" s="1574"/>
      <c r="AT7" s="423"/>
      <c r="AW7" s="4244"/>
      <c r="AX7" s="4245"/>
      <c r="AY7" s="4245"/>
      <c r="AZ7" s="4245"/>
      <c r="BA7" s="4245"/>
      <c r="BB7" s="4245"/>
      <c r="BC7" s="4245"/>
      <c r="BD7" s="4245"/>
      <c r="BE7" s="4245"/>
      <c r="BF7" s="4245"/>
      <c r="BG7" s="4245"/>
      <c r="BH7" s="4245"/>
      <c r="BI7" s="4245"/>
      <c r="BJ7" s="4245"/>
      <c r="BK7" s="4245"/>
      <c r="BL7" s="4246"/>
      <c r="BN7" s="1149"/>
      <c r="BO7" s="1149"/>
      <c r="BP7" s="1149"/>
      <c r="BQ7" s="1149"/>
      <c r="BR7" s="1149"/>
      <c r="BS7" s="1149"/>
      <c r="BT7" s="1149"/>
      <c r="BU7" s="1149"/>
      <c r="BV7" s="1149"/>
      <c r="BW7" s="1149"/>
      <c r="BX7" s="1149"/>
      <c r="BY7" s="1149"/>
      <c r="BZ7" s="1149"/>
      <c r="CA7" s="1149"/>
      <c r="CB7" s="1149"/>
      <c r="CC7" s="1149"/>
      <c r="CD7" s="1149"/>
      <c r="CE7" s="1149"/>
      <c r="CF7" s="1149"/>
      <c r="CG7" s="1149"/>
    </row>
    <row r="8" spans="2:86" ht="14.1" customHeight="1">
      <c r="B8" s="19"/>
      <c r="D8" s="68" t="s">
        <v>986</v>
      </c>
      <c r="F8" s="1"/>
      <c r="G8" s="1"/>
      <c r="H8" s="1"/>
      <c r="I8" s="1"/>
      <c r="J8" s="1"/>
      <c r="K8" s="1"/>
      <c r="L8" s="1"/>
      <c r="M8" s="1"/>
      <c r="N8" s="1"/>
      <c r="O8" s="1"/>
      <c r="P8" s="1"/>
      <c r="Q8" s="1"/>
      <c r="S8" s="1"/>
      <c r="T8" s="1"/>
      <c r="U8" s="1"/>
      <c r="V8" s="6"/>
      <c r="W8" s="1"/>
      <c r="X8" s="1"/>
      <c r="Z8" s="1"/>
      <c r="AA8" s="1"/>
      <c r="AB8" s="1"/>
      <c r="AC8" s="1"/>
      <c r="AD8" s="1"/>
      <c r="AE8" s="824"/>
      <c r="AF8" s="826"/>
      <c r="AG8" s="1573"/>
      <c r="AH8" s="1573"/>
      <c r="AI8" s="1573"/>
      <c r="AJ8" s="1573"/>
      <c r="AK8" s="1573"/>
      <c r="AL8" s="1573"/>
      <c r="AM8" s="1573"/>
      <c r="AN8" s="1573"/>
      <c r="AO8" s="1573"/>
      <c r="AP8" s="1573"/>
      <c r="AQ8" s="1573"/>
      <c r="AR8" s="1573"/>
      <c r="AS8" s="1574"/>
      <c r="AT8" s="423"/>
      <c r="AW8" s="4244"/>
      <c r="AX8" s="4245"/>
      <c r="AY8" s="4245"/>
      <c r="AZ8" s="4245"/>
      <c r="BA8" s="4245"/>
      <c r="BB8" s="4245"/>
      <c r="BC8" s="4245"/>
      <c r="BD8" s="4245"/>
      <c r="BE8" s="4245"/>
      <c r="BF8" s="4245"/>
      <c r="BG8" s="4245"/>
      <c r="BH8" s="4245"/>
      <c r="BI8" s="4245"/>
      <c r="BJ8" s="4245"/>
      <c r="BK8" s="4245"/>
      <c r="BL8" s="4246"/>
      <c r="BN8" s="1150"/>
      <c r="BO8" s="1134"/>
      <c r="BP8" s="1134"/>
      <c r="BQ8" s="1134"/>
      <c r="BR8" s="1134"/>
      <c r="BS8" s="1134"/>
      <c r="BT8" s="1134"/>
      <c r="BU8" s="1134"/>
      <c r="BV8" s="1134"/>
      <c r="BW8" s="1134"/>
      <c r="BX8" s="1134"/>
      <c r="BY8" s="1134"/>
      <c r="BZ8" s="1134"/>
      <c r="CA8" s="1134"/>
      <c r="CB8" s="1134"/>
      <c r="CC8" s="1134"/>
      <c r="CD8" s="1134"/>
      <c r="CE8" s="1134"/>
      <c r="CF8" s="1134"/>
      <c r="CG8" s="1134"/>
      <c r="CH8" s="1134"/>
    </row>
    <row r="9" spans="2:86" s="68" customFormat="1" ht="14.1" customHeight="1">
      <c r="B9" s="86"/>
      <c r="C9" s="341"/>
      <c r="AD9" s="38"/>
      <c r="AE9" s="825"/>
      <c r="AF9" s="826"/>
      <c r="AG9" s="1573"/>
      <c r="AH9" s="1573"/>
      <c r="AI9" s="1573"/>
      <c r="AJ9" s="1573"/>
      <c r="AK9" s="1573"/>
      <c r="AL9" s="1573"/>
      <c r="AM9" s="1573"/>
      <c r="AN9" s="1573"/>
      <c r="AO9" s="1573"/>
      <c r="AP9" s="1573"/>
      <c r="AQ9" s="1573"/>
      <c r="AR9" s="1573"/>
      <c r="AS9" s="1574"/>
      <c r="AT9" s="591"/>
      <c r="AW9" s="4244"/>
      <c r="AX9" s="4245"/>
      <c r="AY9" s="4245"/>
      <c r="AZ9" s="4245"/>
      <c r="BA9" s="4245"/>
      <c r="BB9" s="4245"/>
      <c r="BC9" s="4245"/>
      <c r="BD9" s="4245"/>
      <c r="BE9" s="4245"/>
      <c r="BF9" s="4245"/>
      <c r="BG9" s="4245"/>
      <c r="BH9" s="4245"/>
      <c r="BI9" s="4245"/>
      <c r="BJ9" s="4245"/>
      <c r="BK9" s="4245"/>
      <c r="BL9" s="4246"/>
      <c r="BN9" s="1134"/>
      <c r="BO9" s="1134"/>
      <c r="BP9" s="1134"/>
      <c r="BQ9" s="1134"/>
      <c r="BR9" s="1134"/>
      <c r="BS9" s="1134"/>
      <c r="BT9" s="1134"/>
      <c r="BU9" s="1134"/>
      <c r="BV9" s="1134"/>
      <c r="BW9" s="1134"/>
      <c r="BX9" s="1134"/>
      <c r="BY9" s="1134"/>
      <c r="BZ9" s="1134"/>
      <c r="CA9" s="1134"/>
      <c r="CB9" s="1134"/>
      <c r="CC9" s="1134"/>
      <c r="CD9" s="1134"/>
      <c r="CE9" s="1134"/>
      <c r="CF9" s="1134"/>
      <c r="CG9" s="1134"/>
      <c r="CH9" s="1134"/>
    </row>
    <row r="10" spans="2:86" s="68" customFormat="1" ht="14.1" customHeight="1">
      <c r="B10" s="86"/>
      <c r="C10" s="341"/>
      <c r="D10" s="610"/>
      <c r="E10" s="610"/>
      <c r="F10" s="610"/>
      <c r="G10" s="610"/>
      <c r="H10" s="610"/>
      <c r="I10" s="610"/>
      <c r="J10" s="610"/>
      <c r="K10" s="610"/>
      <c r="L10" s="610"/>
      <c r="M10" s="610"/>
      <c r="N10" s="610"/>
      <c r="O10" s="610"/>
      <c r="P10" s="610"/>
      <c r="Q10" s="610"/>
      <c r="R10" s="610"/>
      <c r="S10" s="610"/>
      <c r="T10" s="610"/>
      <c r="U10" s="610"/>
      <c r="V10" s="610"/>
      <c r="W10" s="610"/>
      <c r="X10" s="610"/>
      <c r="Y10" s="610"/>
      <c r="Z10" s="610"/>
      <c r="AA10" s="610"/>
      <c r="AB10" s="610"/>
      <c r="AC10" s="610"/>
      <c r="AD10" s="38"/>
      <c r="AE10" s="827"/>
      <c r="AF10" s="1209" t="s">
        <v>24</v>
      </c>
      <c r="AG10" s="4250" t="s">
        <v>1430</v>
      </c>
      <c r="AH10" s="4250"/>
      <c r="AI10" s="4250"/>
      <c r="AJ10" s="4250"/>
      <c r="AK10" s="4250"/>
      <c r="AL10" s="4250"/>
      <c r="AM10" s="4250"/>
      <c r="AN10" s="4250"/>
      <c r="AO10" s="4250"/>
      <c r="AP10" s="4250"/>
      <c r="AQ10" s="4250"/>
      <c r="AR10" s="4250"/>
      <c r="AS10" s="4251"/>
      <c r="AT10" s="591"/>
      <c r="AW10" s="4247"/>
      <c r="AX10" s="4248"/>
      <c r="AY10" s="4248"/>
      <c r="AZ10" s="4248"/>
      <c r="BA10" s="4248"/>
      <c r="BB10" s="4248"/>
      <c r="BC10" s="4248"/>
      <c r="BD10" s="4248"/>
      <c r="BE10" s="4248"/>
      <c r="BF10" s="4248"/>
      <c r="BG10" s="4248"/>
      <c r="BH10" s="4248"/>
      <c r="BI10" s="4248"/>
      <c r="BJ10" s="4248"/>
      <c r="BK10" s="4248"/>
      <c r="BL10" s="4249"/>
      <c r="BN10" s="1134"/>
      <c r="BO10" s="1134"/>
      <c r="BP10" s="1134"/>
      <c r="BQ10" s="1134"/>
      <c r="BR10" s="1134"/>
      <c r="BS10" s="1134"/>
      <c r="BT10" s="1134"/>
      <c r="BU10" s="1134"/>
      <c r="BV10" s="1134"/>
      <c r="BW10" s="1134"/>
      <c r="BX10" s="1134"/>
      <c r="BY10" s="1134"/>
      <c r="BZ10" s="1134"/>
      <c r="CA10" s="1134"/>
      <c r="CB10" s="1134"/>
      <c r="CC10" s="1134"/>
      <c r="CD10" s="1134"/>
      <c r="CE10" s="1134"/>
      <c r="CF10" s="1134"/>
      <c r="CG10" s="1134"/>
      <c r="CH10" s="1134"/>
    </row>
    <row r="11" spans="2:86" s="68" customFormat="1" ht="14.1" customHeight="1">
      <c r="B11" s="86"/>
      <c r="C11" s="341"/>
      <c r="D11" s="610"/>
      <c r="E11" s="610"/>
      <c r="F11" s="610"/>
      <c r="G11" s="610"/>
      <c r="H11" s="610"/>
      <c r="I11" s="610"/>
      <c r="J11" s="610"/>
      <c r="K11" s="610"/>
      <c r="L11" s="610"/>
      <c r="M11" s="610"/>
      <c r="N11" s="610"/>
      <c r="O11" s="610"/>
      <c r="P11" s="610"/>
      <c r="Q11" s="610"/>
      <c r="R11" s="610"/>
      <c r="S11" s="610"/>
      <c r="T11" s="610"/>
      <c r="U11" s="610"/>
      <c r="V11" s="610"/>
      <c r="W11" s="610"/>
      <c r="X11" s="610"/>
      <c r="Y11" s="610"/>
      <c r="Z11" s="610"/>
      <c r="AA11" s="610"/>
      <c r="AB11" s="610"/>
      <c r="AC11" s="610"/>
      <c r="AD11" s="38"/>
      <c r="AE11" s="827"/>
      <c r="AG11" s="4250"/>
      <c r="AH11" s="4250"/>
      <c r="AI11" s="4250"/>
      <c r="AJ11" s="4250"/>
      <c r="AK11" s="4250"/>
      <c r="AL11" s="4250"/>
      <c r="AM11" s="4250"/>
      <c r="AN11" s="4250"/>
      <c r="AO11" s="4250"/>
      <c r="AP11" s="4250"/>
      <c r="AQ11" s="4250"/>
      <c r="AR11" s="4250"/>
      <c r="AS11" s="4251"/>
      <c r="AT11" s="591"/>
      <c r="AW11" s="1074"/>
      <c r="AX11" s="1074"/>
      <c r="AY11" s="1074"/>
      <c r="AZ11" s="1074"/>
      <c r="BA11" s="1074"/>
      <c r="BB11" s="1074"/>
      <c r="BC11" s="1074"/>
      <c r="BD11" s="1074"/>
      <c r="BE11" s="1074"/>
      <c r="BF11" s="1074"/>
      <c r="BG11" s="1074"/>
      <c r="BH11" s="1074"/>
      <c r="BI11" s="1074"/>
      <c r="BJ11" s="1074"/>
      <c r="BK11" s="1074"/>
      <c r="BL11" s="1074"/>
      <c r="BN11" s="1134"/>
      <c r="BO11" s="1134"/>
      <c r="BP11" s="1134"/>
      <c r="BQ11" s="1134"/>
      <c r="BR11" s="1134"/>
      <c r="BS11" s="1134"/>
      <c r="BT11" s="1134"/>
      <c r="BU11" s="1134"/>
      <c r="BV11" s="1134"/>
      <c r="BW11" s="1134"/>
      <c r="BX11" s="1134"/>
      <c r="BY11" s="1134"/>
      <c r="BZ11" s="1134"/>
      <c r="CA11" s="1134"/>
      <c r="CB11" s="1134"/>
      <c r="CC11" s="1134"/>
      <c r="CD11" s="1134"/>
      <c r="CE11" s="1134"/>
      <c r="CF11" s="1134"/>
      <c r="CG11" s="1134"/>
      <c r="CH11" s="1134"/>
    </row>
    <row r="12" spans="2:86" ht="14.1" customHeight="1">
      <c r="B12" s="19"/>
      <c r="C12" s="6"/>
      <c r="D12" s="68" t="s">
        <v>988</v>
      </c>
      <c r="E12" s="34"/>
      <c r="F12" s="34"/>
      <c r="G12" s="34"/>
      <c r="H12" s="34"/>
      <c r="I12" s="34"/>
      <c r="J12" s="1"/>
      <c r="K12" s="541"/>
      <c r="L12" s="541"/>
      <c r="M12" s="541"/>
      <c r="N12" s="541"/>
      <c r="O12" s="541"/>
      <c r="P12" s="1"/>
      <c r="Q12" s="68"/>
      <c r="S12" s="68"/>
      <c r="T12" s="68"/>
      <c r="U12" s="68"/>
      <c r="V12" s="68"/>
      <c r="W12" s="57"/>
      <c r="X12" s="57"/>
      <c r="Y12" s="38"/>
      <c r="Z12" s="57"/>
      <c r="AA12" s="57"/>
      <c r="AB12" s="57"/>
      <c r="AC12" s="57"/>
      <c r="AD12" s="57"/>
      <c r="AE12" s="827"/>
      <c r="AG12" s="4250"/>
      <c r="AH12" s="4250"/>
      <c r="AI12" s="4250"/>
      <c r="AJ12" s="4250"/>
      <c r="AK12" s="4250"/>
      <c r="AL12" s="4250"/>
      <c r="AM12" s="4250"/>
      <c r="AN12" s="4250"/>
      <c r="AO12" s="4250"/>
      <c r="AP12" s="4250"/>
      <c r="AQ12" s="4250"/>
      <c r="AR12" s="4250"/>
      <c r="AS12" s="4251"/>
      <c r="AT12" s="423"/>
      <c r="AW12" s="1151"/>
      <c r="AX12" s="1151"/>
      <c r="AY12" s="1151"/>
      <c r="AZ12" s="1151"/>
      <c r="BA12" s="1151"/>
      <c r="BB12" s="1151"/>
      <c r="BC12" s="1151"/>
      <c r="BD12" s="1151"/>
      <c r="BE12" s="1151"/>
      <c r="BF12" s="1151"/>
      <c r="BG12" s="1151"/>
      <c r="BH12" s="1151"/>
      <c r="BI12" s="1151"/>
      <c r="BJ12" s="1151"/>
      <c r="BK12" s="1151"/>
      <c r="BL12" s="1151"/>
      <c r="BN12" s="1134"/>
      <c r="BO12" s="1134"/>
      <c r="BP12" s="1134"/>
      <c r="BQ12" s="1134"/>
      <c r="BR12" s="1134"/>
      <c r="BS12" s="1134"/>
      <c r="BT12" s="1134"/>
      <c r="BU12" s="1134"/>
      <c r="BV12" s="1134"/>
      <c r="BW12" s="1134"/>
      <c r="BX12" s="1134"/>
      <c r="BY12" s="1134"/>
      <c r="BZ12" s="1134"/>
      <c r="CA12" s="1134"/>
      <c r="CB12" s="1134"/>
      <c r="CC12" s="1134"/>
      <c r="CD12" s="1134"/>
      <c r="CE12" s="1134"/>
      <c r="CF12" s="1134"/>
      <c r="CG12" s="1134"/>
      <c r="CH12" s="1134"/>
    </row>
    <row r="13" spans="2:86" s="68" customFormat="1" ht="12" customHeight="1">
      <c r="B13" s="86"/>
      <c r="C13" s="34"/>
      <c r="D13" s="1449"/>
      <c r="E13" s="1449"/>
      <c r="F13" s="1449"/>
      <c r="G13" s="1449"/>
      <c r="H13" s="1449"/>
      <c r="I13" s="1449"/>
      <c r="J13" s="341"/>
      <c r="K13" s="1449"/>
      <c r="L13" s="1449"/>
      <c r="M13" s="1449"/>
      <c r="N13" s="1449"/>
      <c r="O13" s="1449"/>
      <c r="P13" s="541"/>
      <c r="Q13" s="1449"/>
      <c r="R13" s="1449"/>
      <c r="S13" s="1449"/>
      <c r="T13" s="1449"/>
      <c r="U13" s="1449"/>
      <c r="V13" s="1449"/>
      <c r="W13" s="38"/>
      <c r="X13" s="38"/>
      <c r="Y13" s="38"/>
      <c r="Z13" s="38"/>
      <c r="AA13" s="38"/>
      <c r="AB13" s="38"/>
      <c r="AC13" s="38"/>
      <c r="AD13" s="38"/>
      <c r="AE13" s="34"/>
      <c r="AF13" s="1133"/>
      <c r="AG13" s="4250"/>
      <c r="AH13" s="4250"/>
      <c r="AI13" s="4250"/>
      <c r="AJ13" s="4250"/>
      <c r="AK13" s="4250"/>
      <c r="AL13" s="4250"/>
      <c r="AM13" s="4250"/>
      <c r="AN13" s="4250"/>
      <c r="AO13" s="4250"/>
      <c r="AP13" s="4250"/>
      <c r="AQ13" s="4250"/>
      <c r="AR13" s="4250"/>
      <c r="AS13" s="4251"/>
      <c r="AT13" s="591"/>
      <c r="AV13" s="94"/>
      <c r="AW13" s="1152"/>
      <c r="AX13" s="1152"/>
      <c r="AY13" s="1152"/>
      <c r="AZ13" s="1152"/>
      <c r="BA13" s="1152"/>
      <c r="BB13" s="1152"/>
      <c r="BC13" s="1152"/>
      <c r="BD13" s="1152"/>
      <c r="BE13" s="1152"/>
      <c r="BF13" s="1152"/>
      <c r="BG13" s="1152"/>
      <c r="BH13" s="1152"/>
      <c r="BI13" s="1152"/>
      <c r="BJ13" s="1152"/>
      <c r="BK13" s="1152"/>
      <c r="BL13" s="1152"/>
      <c r="BM13" s="94"/>
      <c r="BN13" s="1134"/>
      <c r="BO13" s="1134"/>
      <c r="BP13" s="1134"/>
      <c r="BQ13" s="1134"/>
      <c r="BR13" s="1134"/>
      <c r="BS13" s="1134"/>
      <c r="BT13" s="1134"/>
      <c r="BU13" s="1134"/>
      <c r="BV13" s="1134"/>
      <c r="BW13" s="1134"/>
      <c r="BX13" s="1134"/>
      <c r="BY13" s="1134"/>
      <c r="BZ13" s="1134"/>
      <c r="CA13" s="1134"/>
      <c r="CB13" s="1134"/>
      <c r="CC13" s="1134"/>
      <c r="CD13" s="1134"/>
      <c r="CE13" s="1134"/>
      <c r="CF13" s="1134"/>
      <c r="CG13" s="1134"/>
      <c r="CH13" s="1134"/>
    </row>
    <row r="14" spans="2:86" s="68" customFormat="1" ht="18.75" customHeight="1">
      <c r="B14" s="86"/>
      <c r="AE14" s="34"/>
      <c r="AF14" s="1133"/>
      <c r="AG14" s="543" t="s">
        <v>987</v>
      </c>
      <c r="AH14" s="757"/>
      <c r="AI14" s="757"/>
      <c r="AJ14" s="757"/>
      <c r="AK14" s="757"/>
      <c r="AL14" s="757"/>
      <c r="AM14" s="757"/>
      <c r="AN14" s="757"/>
      <c r="AO14" s="757"/>
      <c r="AP14" s="757"/>
      <c r="AQ14" s="757"/>
      <c r="AR14" s="757"/>
      <c r="AS14" s="888"/>
      <c r="AT14" s="591"/>
      <c r="AU14" s="109" t="s">
        <v>1299</v>
      </c>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136"/>
      <c r="BS14" s="1136"/>
      <c r="BT14" s="1137"/>
      <c r="BU14" s="1135"/>
      <c r="BV14" s="1135"/>
      <c r="BW14" s="1135"/>
      <c r="BX14" s="1135"/>
      <c r="BY14" s="1135"/>
      <c r="BZ14" s="1135"/>
      <c r="CA14" s="1135"/>
      <c r="CB14" s="1135"/>
      <c r="CC14" s="1135"/>
      <c r="CD14" s="1135"/>
      <c r="CE14" s="1135"/>
      <c r="CF14" s="1135"/>
      <c r="CG14" s="1135"/>
    </row>
    <row r="15" spans="2:86" ht="14.1" customHeight="1">
      <c r="B15" s="19"/>
      <c r="N15" s="1"/>
      <c r="O15" s="1"/>
      <c r="P15" s="640"/>
      <c r="Q15" s="640"/>
      <c r="AE15" s="34"/>
      <c r="AF15" s="1133" t="s">
        <v>95</v>
      </c>
      <c r="AG15" s="1573" t="s">
        <v>989</v>
      </c>
      <c r="AH15" s="1573"/>
      <c r="AI15" s="1573"/>
      <c r="AJ15" s="1573"/>
      <c r="AK15" s="1573"/>
      <c r="AL15" s="1573"/>
      <c r="AM15" s="1573"/>
      <c r="AN15" s="1573"/>
      <c r="AO15" s="1573"/>
      <c r="AP15" s="1573"/>
      <c r="AQ15" s="1573"/>
      <c r="AR15" s="1573"/>
      <c r="AS15" s="1574"/>
      <c r="AT15" s="423"/>
      <c r="AU15" s="110" t="s">
        <v>1300</v>
      </c>
      <c r="BR15" s="1139"/>
      <c r="BS15" s="1139"/>
      <c r="BT15" s="1140"/>
      <c r="BU15" s="1139"/>
      <c r="BV15" s="1139"/>
      <c r="BW15" s="1139"/>
      <c r="BX15" s="1139"/>
      <c r="BY15" s="1139"/>
      <c r="BZ15" s="1139"/>
      <c r="CA15" s="1139"/>
      <c r="CB15" s="1139"/>
      <c r="CC15" s="1139"/>
      <c r="CD15" s="1139"/>
      <c r="CE15" s="1139"/>
      <c r="CF15" s="1139"/>
      <c r="CG15" s="1139"/>
    </row>
    <row r="16" spans="2:86" ht="16.5" customHeight="1">
      <c r="B16" s="19"/>
      <c r="C16" s="5" t="s">
        <v>555</v>
      </c>
      <c r="O16" s="4" t="s">
        <v>21</v>
      </c>
      <c r="P16" s="4"/>
      <c r="Q16" s="4252"/>
      <c r="R16" s="4252"/>
      <c r="S16" s="4" t="s">
        <v>55</v>
      </c>
      <c r="U16" s="40" t="s">
        <v>990</v>
      </c>
      <c r="AE16" s="102"/>
      <c r="AF16" s="1133"/>
      <c r="AG16" s="1573"/>
      <c r="AH16" s="1573"/>
      <c r="AI16" s="1573"/>
      <c r="AJ16" s="1573"/>
      <c r="AK16" s="1573"/>
      <c r="AL16" s="1573"/>
      <c r="AM16" s="1573"/>
      <c r="AN16" s="1573"/>
      <c r="AO16" s="1573"/>
      <c r="AP16" s="1573"/>
      <c r="AQ16" s="1573"/>
      <c r="AR16" s="1573"/>
      <c r="AS16" s="1574"/>
      <c r="AT16" s="423"/>
      <c r="AU16" s="111" t="s">
        <v>782</v>
      </c>
      <c r="AV16" s="2"/>
      <c r="AW16" s="2"/>
      <c r="AX16" s="2"/>
      <c r="AY16" s="2"/>
      <c r="AZ16" s="2"/>
      <c r="BA16" s="2"/>
      <c r="BB16" s="2"/>
      <c r="BC16" s="2"/>
      <c r="BD16" s="2"/>
      <c r="BE16" s="2"/>
      <c r="BF16" s="2"/>
      <c r="BG16" s="2"/>
      <c r="BH16" s="2"/>
      <c r="BI16" s="2"/>
      <c r="BJ16" s="2"/>
      <c r="BK16" s="2"/>
      <c r="BL16" s="2"/>
      <c r="BM16" s="2"/>
      <c r="BN16" s="2"/>
      <c r="BO16" s="2"/>
      <c r="BP16" s="2"/>
      <c r="BQ16" s="2"/>
      <c r="BR16" s="805"/>
      <c r="BS16" s="805"/>
      <c r="BT16" s="806"/>
      <c r="BU16" s="624"/>
      <c r="BV16" s="624"/>
      <c r="BW16" s="624"/>
      <c r="BX16" s="624"/>
      <c r="BY16" s="624"/>
      <c r="BZ16" s="624"/>
      <c r="CA16" s="624"/>
      <c r="CB16" s="624"/>
      <c r="CC16" s="624"/>
      <c r="CD16" s="624"/>
      <c r="CE16" s="624"/>
      <c r="CF16" s="624"/>
      <c r="CG16" s="624"/>
    </row>
    <row r="17" spans="1:87" ht="16.5" customHeight="1">
      <c r="B17" s="19"/>
      <c r="O17" s="1"/>
      <c r="P17" s="1"/>
      <c r="Q17" s="446"/>
      <c r="R17" s="446"/>
      <c r="S17" s="1"/>
      <c r="U17" s="40"/>
      <c r="AE17" s="102"/>
      <c r="AF17" s="96"/>
      <c r="AG17" s="1573"/>
      <c r="AH17" s="1573"/>
      <c r="AI17" s="1573"/>
      <c r="AJ17" s="1573"/>
      <c r="AK17" s="1573"/>
      <c r="AL17" s="1573"/>
      <c r="AM17" s="1573"/>
      <c r="AN17" s="1573"/>
      <c r="AO17" s="1573"/>
      <c r="AP17" s="1573"/>
      <c r="AQ17" s="1573"/>
      <c r="AR17" s="1573"/>
      <c r="AS17" s="1574"/>
      <c r="AT17" s="423"/>
      <c r="BR17" s="624"/>
      <c r="BS17" s="624"/>
      <c r="BT17" s="624"/>
      <c r="BU17" s="624"/>
      <c r="BV17" s="624"/>
      <c r="BW17" s="624"/>
      <c r="BX17" s="624"/>
      <c r="BY17" s="624"/>
      <c r="BZ17" s="624"/>
      <c r="CA17" s="624"/>
      <c r="CB17" s="624"/>
      <c r="CC17" s="624"/>
      <c r="CD17" s="624"/>
      <c r="CE17" s="624"/>
      <c r="CF17" s="624"/>
      <c r="CG17" s="624"/>
    </row>
    <row r="18" spans="1:87" ht="16.5" customHeight="1">
      <c r="B18" s="19"/>
      <c r="C18" s="735"/>
      <c r="O18" s="1"/>
      <c r="P18" s="1"/>
      <c r="Q18" s="446"/>
      <c r="R18" s="446"/>
      <c r="S18" s="1"/>
      <c r="U18" s="40"/>
      <c r="AE18" s="102"/>
      <c r="AF18" s="96"/>
      <c r="AG18" s="1573"/>
      <c r="AH18" s="1573"/>
      <c r="AI18" s="1573"/>
      <c r="AJ18" s="1573"/>
      <c r="AK18" s="1573"/>
      <c r="AL18" s="1573"/>
      <c r="AM18" s="1573"/>
      <c r="AN18" s="1573"/>
      <c r="AO18" s="1573"/>
      <c r="AP18" s="1573"/>
      <c r="AQ18" s="1573"/>
      <c r="AR18" s="1573"/>
      <c r="AS18" s="1574"/>
      <c r="AT18" s="423"/>
      <c r="AU18" s="744" t="s">
        <v>1431</v>
      </c>
      <c r="AV18" s="411"/>
      <c r="AW18" s="411"/>
      <c r="AX18" s="411"/>
      <c r="AY18" s="411"/>
      <c r="AZ18" s="411"/>
      <c r="BA18" s="411"/>
      <c r="BB18" s="411"/>
      <c r="BC18" s="411"/>
      <c r="BD18" s="411"/>
      <c r="BE18" s="411"/>
      <c r="BF18" s="411"/>
      <c r="BG18" s="411"/>
      <c r="BH18" s="411"/>
      <c r="BI18" s="411"/>
      <c r="BJ18" s="411"/>
      <c r="BK18" s="411"/>
      <c r="BL18" s="411"/>
      <c r="BM18" s="411"/>
      <c r="BN18" s="411"/>
      <c r="BO18" s="411"/>
      <c r="BP18" s="411"/>
      <c r="BQ18" s="411"/>
      <c r="BR18" s="411"/>
      <c r="BS18" s="411"/>
      <c r="BT18" s="411"/>
      <c r="BU18" s="411"/>
      <c r="BV18" s="411"/>
      <c r="BW18" s="411"/>
      <c r="BX18" s="411"/>
      <c r="BY18" s="411"/>
      <c r="BZ18" s="411"/>
      <c r="CA18" s="624"/>
      <c r="CB18" s="624"/>
      <c r="CC18" s="624"/>
      <c r="CD18" s="624"/>
      <c r="CE18" s="624"/>
      <c r="CF18" s="624"/>
      <c r="CG18" s="624"/>
    </row>
    <row r="19" spans="1:87" ht="16.5" customHeight="1">
      <c r="B19" s="19"/>
      <c r="AE19" s="102"/>
      <c r="AF19" s="96"/>
      <c r="AG19" s="543" t="s">
        <v>991</v>
      </c>
      <c r="AH19" s="534"/>
      <c r="AI19" s="534"/>
      <c r="AJ19" s="534"/>
      <c r="AK19" s="534"/>
      <c r="AL19" s="534"/>
      <c r="AM19" s="534"/>
      <c r="AN19" s="534"/>
      <c r="AO19" s="534"/>
      <c r="AP19" s="534"/>
      <c r="AQ19" s="534"/>
      <c r="AR19" s="534"/>
      <c r="AS19" s="1141"/>
      <c r="AT19" s="423"/>
      <c r="AU19" s="1210" t="s">
        <v>1432</v>
      </c>
      <c r="AV19" s="1211"/>
      <c r="AW19" s="1211"/>
      <c r="AX19" s="1211"/>
      <c r="AY19" s="1211"/>
      <c r="AZ19" s="1211"/>
      <c r="BA19" s="1211"/>
      <c r="BB19" s="1211"/>
      <c r="BC19" s="1211"/>
      <c r="BD19" s="1211"/>
      <c r="BE19" s="1211"/>
      <c r="BF19" s="1211"/>
      <c r="BG19" s="1211"/>
      <c r="BH19" s="1211"/>
      <c r="BI19" s="1211"/>
      <c r="BJ19" s="1211"/>
      <c r="BK19" s="1211"/>
      <c r="BL19" s="1211"/>
      <c r="BM19" s="1211"/>
      <c r="BN19" s="1211"/>
      <c r="BO19" s="1211"/>
      <c r="BP19" s="1211"/>
      <c r="BQ19" s="1211"/>
      <c r="BR19" s="1211"/>
      <c r="BS19" s="1211"/>
      <c r="BT19" s="1211"/>
      <c r="BU19" s="1211"/>
      <c r="BV19" s="1211"/>
      <c r="BW19" s="1211"/>
      <c r="BX19" s="1211"/>
      <c r="BY19" s="1212"/>
      <c r="BZ19" s="411"/>
      <c r="CA19" s="624"/>
      <c r="CB19" s="624"/>
      <c r="CC19" s="624"/>
      <c r="CD19" s="624"/>
      <c r="CE19" s="624"/>
      <c r="CF19" s="624"/>
      <c r="CG19" s="624"/>
    </row>
    <row r="20" spans="1:87" ht="16.5" customHeight="1">
      <c r="B20" s="72"/>
      <c r="C20" s="1" t="s">
        <v>1382</v>
      </c>
      <c r="AE20" s="102"/>
      <c r="AG20" s="346" t="s">
        <v>992</v>
      </c>
      <c r="AH20" s="757"/>
      <c r="AI20" s="757"/>
      <c r="AJ20" s="757"/>
      <c r="AK20" s="757"/>
      <c r="AL20" s="757"/>
      <c r="AM20" s="757"/>
      <c r="AN20" s="757"/>
      <c r="AO20" s="757"/>
      <c r="AP20" s="757"/>
      <c r="AQ20" s="757"/>
      <c r="AR20" s="757"/>
      <c r="AS20" s="888"/>
      <c r="AT20" s="583"/>
      <c r="AU20" s="1213"/>
      <c r="AV20" s="744" t="s">
        <v>1433</v>
      </c>
      <c r="AW20" s="744"/>
      <c r="AX20" s="744"/>
      <c r="AY20" s="411"/>
      <c r="AZ20" s="411"/>
      <c r="BA20" s="411"/>
      <c r="BB20" s="411"/>
      <c r="BC20" s="411"/>
      <c r="BD20" s="411"/>
      <c r="BE20" s="411"/>
      <c r="BF20" s="411"/>
      <c r="BG20" s="411"/>
      <c r="BH20" s="411"/>
      <c r="BI20" s="411"/>
      <c r="BJ20" s="411"/>
      <c r="BK20" s="411"/>
      <c r="BL20" s="411"/>
      <c r="BM20" s="411"/>
      <c r="BN20" s="411"/>
      <c r="BO20" s="411"/>
      <c r="BP20" s="411"/>
      <c r="BQ20" s="411"/>
      <c r="BR20" s="411"/>
      <c r="BS20" s="411"/>
      <c r="BT20" s="411"/>
      <c r="BU20" s="411"/>
      <c r="BV20" s="411"/>
      <c r="BW20" s="411"/>
      <c r="BX20" s="411"/>
      <c r="BY20" s="1214"/>
      <c r="BZ20" s="411"/>
      <c r="CA20" s="624"/>
      <c r="CB20" s="624"/>
      <c r="CC20" s="624"/>
      <c r="CD20" s="624"/>
      <c r="CE20" s="624"/>
      <c r="CF20" s="624"/>
      <c r="CG20" s="624"/>
    </row>
    <row r="21" spans="1:87" s="68" customFormat="1" ht="14.1" customHeight="1">
      <c r="A21" s="341"/>
      <c r="B21" s="86"/>
      <c r="D21" s="546"/>
      <c r="E21" s="546"/>
      <c r="F21" s="546"/>
      <c r="G21" s="546"/>
      <c r="H21" s="546"/>
      <c r="I21" s="546"/>
      <c r="J21" s="546"/>
      <c r="K21" s="546"/>
      <c r="L21" s="546"/>
      <c r="M21" s="546"/>
      <c r="N21" s="546"/>
      <c r="T21" s="546"/>
      <c r="U21" s="546"/>
      <c r="V21" s="546"/>
      <c r="W21" s="546"/>
      <c r="X21" s="546"/>
      <c r="Y21" s="546"/>
      <c r="Z21" s="546"/>
      <c r="AA21" s="546"/>
      <c r="AB21" s="546"/>
      <c r="AC21" s="546"/>
      <c r="AD21" s="546"/>
      <c r="AE21" s="1142"/>
      <c r="AF21" s="63" t="s">
        <v>95</v>
      </c>
      <c r="AG21" s="1573" t="s">
        <v>993</v>
      </c>
      <c r="AH21" s="1573"/>
      <c r="AI21" s="1573"/>
      <c r="AJ21" s="1573"/>
      <c r="AK21" s="1573"/>
      <c r="AL21" s="1573"/>
      <c r="AM21" s="1573"/>
      <c r="AN21" s="1573"/>
      <c r="AO21" s="1573"/>
      <c r="AP21" s="1573"/>
      <c r="AQ21" s="1573"/>
      <c r="AR21" s="1573"/>
      <c r="AS21" s="1574"/>
      <c r="AT21" s="751"/>
      <c r="AU21" s="1215"/>
      <c r="AV21" s="744" t="s">
        <v>1434</v>
      </c>
      <c r="AW21" s="744"/>
      <c r="AX21" s="744"/>
      <c r="AY21" s="411"/>
      <c r="AZ21" s="411"/>
      <c r="BA21" s="411"/>
      <c r="BB21" s="411"/>
      <c r="BC21" s="411"/>
      <c r="BD21" s="411"/>
      <c r="BE21" s="411"/>
      <c r="BF21" s="411"/>
      <c r="BG21" s="411"/>
      <c r="BH21" s="1216"/>
      <c r="BI21" s="1216"/>
      <c r="BJ21" s="1216"/>
      <c r="BK21" s="411"/>
      <c r="BL21" s="411"/>
      <c r="BM21" s="411"/>
      <c r="BN21" s="411"/>
      <c r="BO21" s="411"/>
      <c r="BP21" s="411"/>
      <c r="BQ21" s="411"/>
      <c r="BR21" s="411"/>
      <c r="BS21" s="411"/>
      <c r="BT21" s="411"/>
      <c r="BU21" s="411"/>
      <c r="BV21" s="411"/>
      <c r="BW21" s="411"/>
      <c r="BX21" s="411"/>
      <c r="BY21" s="1214"/>
      <c r="BZ21" s="411"/>
      <c r="CA21" s="624"/>
      <c r="CB21" s="624"/>
      <c r="CC21" s="624"/>
      <c r="CD21" s="624"/>
      <c r="CE21" s="624"/>
      <c r="CF21" s="624"/>
      <c r="CG21" s="624"/>
    </row>
    <row r="22" spans="1:87" s="68" customFormat="1" ht="14.1" customHeight="1">
      <c r="A22" s="341"/>
      <c r="B22" s="86"/>
      <c r="D22" s="546"/>
      <c r="E22" s="546"/>
      <c r="F22" s="546"/>
      <c r="G22" s="546"/>
      <c r="H22" s="546"/>
      <c r="I22" s="546"/>
      <c r="J22" s="546"/>
      <c r="K22" s="546"/>
      <c r="L22" s="546"/>
      <c r="M22" s="546"/>
      <c r="N22" s="546"/>
      <c r="T22" s="546"/>
      <c r="U22" s="546"/>
      <c r="V22" s="546"/>
      <c r="W22" s="546"/>
      <c r="X22" s="546"/>
      <c r="Y22" s="546"/>
      <c r="Z22" s="546"/>
      <c r="AA22" s="546"/>
      <c r="AB22" s="546"/>
      <c r="AC22" s="546"/>
      <c r="AD22" s="546"/>
      <c r="AE22" s="546"/>
      <c r="AF22" s="96"/>
      <c r="AG22" s="1573"/>
      <c r="AH22" s="1573"/>
      <c r="AI22" s="1573"/>
      <c r="AJ22" s="1573"/>
      <c r="AK22" s="1573"/>
      <c r="AL22" s="1573"/>
      <c r="AM22" s="1573"/>
      <c r="AN22" s="1573"/>
      <c r="AO22" s="1573"/>
      <c r="AP22" s="1573"/>
      <c r="AQ22" s="1573"/>
      <c r="AR22" s="1573"/>
      <c r="AS22" s="1574"/>
      <c r="AT22" s="751"/>
      <c r="AU22" s="1215"/>
      <c r="AV22" s="1217" t="s">
        <v>1435</v>
      </c>
      <c r="AW22" s="1217"/>
      <c r="AX22" s="1217"/>
      <c r="AY22" s="1216"/>
      <c r="AZ22" s="1216"/>
      <c r="BA22" s="1216"/>
      <c r="BB22" s="1216"/>
      <c r="BC22" s="1216"/>
      <c r="BD22" s="1216"/>
      <c r="BE22" s="1216"/>
      <c r="BF22" s="1216"/>
      <c r="BG22" s="1216"/>
      <c r="BH22" s="1216"/>
      <c r="BI22" s="1216"/>
      <c r="BJ22" s="1216"/>
      <c r="BK22" s="411"/>
      <c r="BL22" s="411"/>
      <c r="BM22" s="411"/>
      <c r="BN22" s="411"/>
      <c r="BO22" s="411"/>
      <c r="BP22" s="411"/>
      <c r="BQ22" s="411"/>
      <c r="BR22" s="411"/>
      <c r="BS22" s="411"/>
      <c r="BT22" s="411"/>
      <c r="BU22" s="411"/>
      <c r="BV22" s="411"/>
      <c r="BW22" s="411"/>
      <c r="BX22" s="411"/>
      <c r="BY22" s="1214"/>
      <c r="BZ22" s="411"/>
      <c r="CA22" s="624"/>
      <c r="CB22" s="624"/>
      <c r="CC22" s="624"/>
      <c r="CD22" s="624"/>
      <c r="CE22" s="624"/>
      <c r="CF22" s="624"/>
      <c r="CG22" s="624"/>
    </row>
    <row r="23" spans="1:87" ht="14.1" customHeight="1">
      <c r="A23" s="6"/>
      <c r="B23" s="19"/>
      <c r="C23" s="5" t="s">
        <v>994</v>
      </c>
      <c r="D23" s="500"/>
      <c r="E23" s="546"/>
      <c r="F23" s="500"/>
      <c r="G23" s="500"/>
      <c r="H23" s="500"/>
      <c r="I23" s="500"/>
      <c r="J23" s="500"/>
      <c r="K23" s="500"/>
      <c r="L23" s="831"/>
      <c r="M23" s="831"/>
      <c r="N23" s="831"/>
      <c r="O23" s="831"/>
      <c r="P23" s="3" t="s">
        <v>528</v>
      </c>
      <c r="Q23" s="6" t="s">
        <v>529</v>
      </c>
      <c r="R23" s="341"/>
      <c r="S23" s="21"/>
      <c r="T23" s="37"/>
      <c r="U23" s="6"/>
      <c r="V23" s="6"/>
      <c r="X23" s="831"/>
      <c r="Y23" s="832"/>
      <c r="Z23" s="831"/>
      <c r="AA23" s="831"/>
      <c r="AB23" s="831"/>
      <c r="AC23" s="3" t="s">
        <v>528</v>
      </c>
      <c r="AD23" s="500"/>
      <c r="AE23" s="500"/>
      <c r="AF23" s="833"/>
      <c r="AG23" s="1573"/>
      <c r="AH23" s="1573"/>
      <c r="AI23" s="1573"/>
      <c r="AJ23" s="1573"/>
      <c r="AK23" s="1573"/>
      <c r="AL23" s="1573"/>
      <c r="AM23" s="1573"/>
      <c r="AN23" s="1573"/>
      <c r="AO23" s="1573"/>
      <c r="AP23" s="1573"/>
      <c r="AQ23" s="1573"/>
      <c r="AR23" s="1573"/>
      <c r="AS23" s="1574"/>
      <c r="AT23" s="755"/>
      <c r="AU23" s="1215"/>
      <c r="AV23" s="1217" t="s">
        <v>1436</v>
      </c>
      <c r="AW23" s="1217"/>
      <c r="AX23" s="1217"/>
      <c r="AY23" s="1216"/>
      <c r="AZ23" s="1216"/>
      <c r="BA23" s="1216"/>
      <c r="BB23" s="1216"/>
      <c r="BC23" s="1216"/>
      <c r="BD23" s="1216"/>
      <c r="BE23" s="1216"/>
      <c r="BF23" s="1216"/>
      <c r="BG23" s="1216"/>
      <c r="BH23" s="1218"/>
      <c r="BI23" s="1218"/>
      <c r="BJ23" s="1218"/>
      <c r="BK23" s="1218"/>
      <c r="BL23" s="1218"/>
      <c r="BM23" s="411"/>
      <c r="BN23" s="411"/>
      <c r="BO23" s="411"/>
      <c r="BP23" s="411"/>
      <c r="BQ23" s="411"/>
      <c r="BR23" s="411"/>
      <c r="BS23" s="411"/>
      <c r="BT23" s="411"/>
      <c r="BU23" s="411"/>
      <c r="BV23" s="411"/>
      <c r="BW23" s="411"/>
      <c r="BX23" s="411"/>
      <c r="BY23" s="1214"/>
      <c r="BZ23" s="411"/>
      <c r="CA23" s="624"/>
      <c r="CB23" s="624"/>
      <c r="CC23" s="624"/>
      <c r="CD23" s="624"/>
      <c r="CE23" s="624"/>
      <c r="CF23" s="624"/>
      <c r="CG23" s="624"/>
    </row>
    <row r="24" spans="1:87" ht="14.1" customHeight="1">
      <c r="A24" s="6"/>
      <c r="B24" s="19"/>
      <c r="C24" s="6"/>
      <c r="E24" s="341"/>
      <c r="F24" s="6"/>
      <c r="G24" s="6"/>
      <c r="H24" s="341" t="s">
        <v>527</v>
      </c>
      <c r="I24" s="341" t="s">
        <v>527</v>
      </c>
      <c r="J24" s="341" t="s">
        <v>527</v>
      </c>
      <c r="K24" s="341"/>
      <c r="L24" s="6"/>
      <c r="M24" s="341"/>
      <c r="N24" s="341"/>
      <c r="O24" s="341"/>
      <c r="P24" s="341"/>
      <c r="Q24" s="6"/>
      <c r="R24" s="341"/>
      <c r="S24" s="341"/>
      <c r="T24" s="68"/>
      <c r="U24" s="6"/>
      <c r="V24" s="68"/>
      <c r="W24" s="68"/>
      <c r="X24" s="68"/>
      <c r="Z24" s="68"/>
      <c r="AA24" s="68"/>
      <c r="AB24" s="68"/>
      <c r="AC24" s="68"/>
      <c r="AD24" s="68"/>
      <c r="AE24" s="56"/>
      <c r="AF24" s="704"/>
      <c r="AG24" s="543" t="s">
        <v>995</v>
      </c>
      <c r="AH24" s="534"/>
      <c r="AI24" s="534"/>
      <c r="AJ24" s="534"/>
      <c r="AK24" s="534"/>
      <c r="AL24" s="534"/>
      <c r="AM24" s="534"/>
      <c r="AN24" s="534"/>
      <c r="AO24" s="534"/>
      <c r="AP24" s="534"/>
      <c r="AQ24" s="534"/>
      <c r="AR24" s="534"/>
      <c r="AS24" s="1141"/>
      <c r="AT24" s="755"/>
      <c r="AU24" s="1215"/>
      <c r="AV24" s="1217" t="s">
        <v>1437</v>
      </c>
      <c r="AW24" s="1217"/>
      <c r="AX24" s="1217"/>
      <c r="AY24" s="1216"/>
      <c r="AZ24" s="1218"/>
      <c r="BA24" s="1218"/>
      <c r="BB24" s="1218"/>
      <c r="BC24" s="1218"/>
      <c r="BD24" s="1218"/>
      <c r="BE24" s="1218"/>
      <c r="BF24" s="1218"/>
      <c r="BG24" s="1218"/>
      <c r="BH24" s="1218"/>
      <c r="BI24" s="1218"/>
      <c r="BJ24" s="1218"/>
      <c r="BK24" s="1218"/>
      <c r="BL24" s="1218"/>
      <c r="BM24" s="411"/>
      <c r="BN24" s="411"/>
      <c r="BO24" s="411"/>
      <c r="BP24" s="411"/>
      <c r="BQ24" s="411"/>
      <c r="BR24" s="411"/>
      <c r="BS24" s="411"/>
      <c r="BT24" s="411"/>
      <c r="BU24" s="411"/>
      <c r="BV24" s="411"/>
      <c r="BW24" s="411"/>
      <c r="BX24" s="411"/>
      <c r="BY24" s="1214"/>
      <c r="BZ24" s="411"/>
      <c r="CA24" s="624"/>
      <c r="CB24" s="624"/>
      <c r="CC24" s="624"/>
      <c r="CD24" s="624"/>
      <c r="CE24" s="624"/>
      <c r="CF24" s="624"/>
      <c r="CG24" s="624"/>
    </row>
    <row r="25" spans="1:87" s="68" customFormat="1" ht="14.1" customHeight="1">
      <c r="A25" s="341"/>
      <c r="B25" s="86"/>
      <c r="C25" s="341" t="s">
        <v>1383</v>
      </c>
      <c r="E25" s="341"/>
      <c r="F25" s="341"/>
      <c r="G25" s="341"/>
      <c r="H25" s="341"/>
      <c r="I25" s="341"/>
      <c r="J25" s="341"/>
      <c r="K25" s="341"/>
      <c r="L25" s="341"/>
      <c r="M25" s="341"/>
      <c r="N25" s="341"/>
      <c r="O25" s="341"/>
      <c r="P25" s="341"/>
      <c r="Q25" s="341"/>
      <c r="R25" s="341"/>
      <c r="S25" s="341"/>
      <c r="U25" s="341"/>
      <c r="AE25" s="796"/>
      <c r="AF25" s="834"/>
      <c r="AG25" s="1573" t="s">
        <v>996</v>
      </c>
      <c r="AH25" s="4253"/>
      <c r="AI25" s="4253"/>
      <c r="AJ25" s="4253"/>
      <c r="AK25" s="4253"/>
      <c r="AL25" s="4253"/>
      <c r="AM25" s="4253"/>
      <c r="AN25" s="4253"/>
      <c r="AO25" s="4253"/>
      <c r="AP25" s="4253"/>
      <c r="AQ25" s="4253"/>
      <c r="AR25" s="4253"/>
      <c r="AS25" s="4254"/>
      <c r="AT25" s="751"/>
      <c r="AU25" s="1215"/>
      <c r="AV25" s="1217" t="s">
        <v>1438</v>
      </c>
      <c r="AW25" s="1217"/>
      <c r="AX25" s="1217"/>
      <c r="AY25" s="1216"/>
      <c r="AZ25" s="1218"/>
      <c r="BA25" s="1218"/>
      <c r="BB25" s="1218"/>
      <c r="BC25" s="1218"/>
      <c r="BD25" s="1218"/>
      <c r="BE25" s="1218"/>
      <c r="BF25" s="1218"/>
      <c r="BG25" s="1218"/>
      <c r="BH25" s="1218"/>
      <c r="BI25" s="1218"/>
      <c r="BJ25" s="1218"/>
      <c r="BK25" s="1218"/>
      <c r="BL25" s="1218"/>
      <c r="BM25" s="411"/>
      <c r="BN25" s="411"/>
      <c r="BO25" s="411"/>
      <c r="BP25" s="411"/>
      <c r="BQ25" s="411"/>
      <c r="BR25" s="411"/>
      <c r="BS25" s="411"/>
      <c r="BT25" s="411"/>
      <c r="BU25" s="411"/>
      <c r="BV25" s="411"/>
      <c r="BW25" s="411"/>
      <c r="BX25" s="411"/>
      <c r="BY25" s="1214"/>
      <c r="BZ25" s="411"/>
      <c r="CA25" s="624"/>
      <c r="CB25" s="624"/>
      <c r="CC25" s="624"/>
      <c r="CD25" s="624"/>
      <c r="CE25" s="624"/>
      <c r="CF25" s="624"/>
      <c r="CG25" s="624"/>
    </row>
    <row r="26" spans="1:87" ht="14.1" customHeight="1">
      <c r="A26" s="6"/>
      <c r="B26" s="19"/>
      <c r="S26" s="500"/>
      <c r="T26" s="500"/>
      <c r="U26" s="500"/>
      <c r="V26" s="500"/>
      <c r="W26" s="500"/>
      <c r="X26" s="500"/>
      <c r="Y26" s="546"/>
      <c r="Z26" s="500"/>
      <c r="AA26" s="500"/>
      <c r="AB26" s="500"/>
      <c r="AC26" s="500"/>
      <c r="AD26" s="500"/>
      <c r="AE26" s="835"/>
      <c r="AF26" s="79"/>
      <c r="AG26" s="4253"/>
      <c r="AH26" s="4253"/>
      <c r="AI26" s="4253"/>
      <c r="AJ26" s="4253"/>
      <c r="AK26" s="4253"/>
      <c r="AL26" s="4253"/>
      <c r="AM26" s="4253"/>
      <c r="AN26" s="4253"/>
      <c r="AO26" s="4253"/>
      <c r="AP26" s="4253"/>
      <c r="AQ26" s="4253"/>
      <c r="AR26" s="4253"/>
      <c r="AS26" s="4254"/>
      <c r="AT26" s="755"/>
      <c r="AU26" s="1219"/>
      <c r="AV26" s="1220" t="s">
        <v>1439</v>
      </c>
      <c r="AW26" s="1220"/>
      <c r="AX26" s="1220"/>
      <c r="AY26" s="1221"/>
      <c r="AZ26" s="1222"/>
      <c r="BA26" s="1222"/>
      <c r="BB26" s="1222"/>
      <c r="BC26" s="1222"/>
      <c r="BD26" s="1222"/>
      <c r="BE26" s="1222"/>
      <c r="BF26" s="1222"/>
      <c r="BG26" s="1222"/>
      <c r="BH26" s="1222"/>
      <c r="BI26" s="1222"/>
      <c r="BJ26" s="1222"/>
      <c r="BK26" s="1222"/>
      <c r="BL26" s="1222"/>
      <c r="BM26" s="1223"/>
      <c r="BN26" s="1223"/>
      <c r="BO26" s="1223"/>
      <c r="BP26" s="1223"/>
      <c r="BQ26" s="1223"/>
      <c r="BR26" s="1223"/>
      <c r="BS26" s="1223"/>
      <c r="BT26" s="1223"/>
      <c r="BU26" s="1223"/>
      <c r="BV26" s="1223"/>
      <c r="BW26" s="1223"/>
      <c r="BX26" s="1223"/>
      <c r="BY26" s="1224"/>
      <c r="BZ26" s="411"/>
      <c r="CA26" s="624"/>
      <c r="CB26" s="624"/>
      <c r="CC26" s="624"/>
      <c r="CD26" s="624"/>
      <c r="CE26" s="624"/>
      <c r="CF26" s="624"/>
      <c r="CG26" s="624"/>
    </row>
    <row r="27" spans="1:87" ht="14.25" customHeight="1">
      <c r="A27" s="6"/>
      <c r="B27" s="19"/>
      <c r="C27" s="6"/>
      <c r="D27" s="6" t="s">
        <v>272</v>
      </c>
      <c r="F27" s="6"/>
      <c r="G27" s="6"/>
      <c r="H27" s="341"/>
      <c r="I27" s="341"/>
      <c r="J27" s="341"/>
      <c r="K27" s="341"/>
      <c r="L27" s="6"/>
      <c r="M27" s="341"/>
      <c r="N27" s="144"/>
      <c r="O27" s="144"/>
      <c r="P27" s="144"/>
      <c r="Q27" s="632"/>
      <c r="R27" s="144"/>
      <c r="S27" s="144"/>
      <c r="T27" s="143"/>
      <c r="U27" s="632"/>
      <c r="V27" s="143"/>
      <c r="W27" s="68"/>
      <c r="X27" s="68"/>
      <c r="Z27" s="68"/>
      <c r="AA27" s="68"/>
      <c r="AB27" s="68"/>
      <c r="AC27" s="68"/>
      <c r="AD27" s="68"/>
      <c r="AE27" s="6"/>
      <c r="AF27" s="403" t="s">
        <v>24</v>
      </c>
      <c r="AG27" s="1911" t="s">
        <v>530</v>
      </c>
      <c r="AH27" s="1911"/>
      <c r="AI27" s="1911"/>
      <c r="AJ27" s="1911"/>
      <c r="AK27" s="1911"/>
      <c r="AL27" s="1911"/>
      <c r="AM27" s="1911"/>
      <c r="AN27" s="1911"/>
      <c r="AO27" s="1911"/>
      <c r="AP27" s="1911"/>
      <c r="AQ27" s="1911"/>
      <c r="AR27" s="1911"/>
      <c r="AS27" s="1912"/>
      <c r="AT27" s="655"/>
      <c r="AU27" s="411"/>
      <c r="AV27" s="411"/>
      <c r="AW27" s="411"/>
      <c r="AX27" s="411"/>
      <c r="AY27" s="411"/>
      <c r="AZ27" s="411"/>
      <c r="BA27" s="411"/>
      <c r="BB27" s="411"/>
      <c r="BC27" s="411"/>
      <c r="BD27" s="411"/>
      <c r="BE27" s="411"/>
      <c r="BF27" s="411"/>
      <c r="BG27" s="411"/>
      <c r="BH27" s="411"/>
      <c r="BI27" s="411"/>
      <c r="BJ27" s="411"/>
      <c r="BK27" s="411"/>
      <c r="BL27" s="411"/>
      <c r="BM27" s="411"/>
      <c r="BN27" s="411"/>
      <c r="BO27" s="411"/>
      <c r="BP27" s="411"/>
      <c r="BQ27" s="411"/>
      <c r="BR27" s="411"/>
      <c r="BS27" s="411"/>
      <c r="BT27" s="411"/>
      <c r="BU27" s="411"/>
      <c r="BV27" s="411"/>
      <c r="BW27" s="411"/>
      <c r="BX27" s="411"/>
      <c r="BY27" s="411"/>
      <c r="BZ27" s="411"/>
      <c r="CA27" s="624"/>
      <c r="CB27" s="624"/>
      <c r="CC27" s="624"/>
      <c r="CD27" s="624"/>
      <c r="CE27" s="624"/>
      <c r="CF27" s="624"/>
      <c r="CG27" s="624"/>
    </row>
    <row r="28" spans="1:87" ht="14.1" customHeight="1">
      <c r="A28" s="6"/>
      <c r="B28" s="19"/>
      <c r="D28" s="5" t="s">
        <v>997</v>
      </c>
      <c r="F28" s="6"/>
      <c r="G28" s="6"/>
      <c r="H28" s="6"/>
      <c r="I28" s="1"/>
      <c r="J28" s="1"/>
      <c r="K28" s="1"/>
      <c r="AE28" s="706"/>
      <c r="AF28" s="439"/>
      <c r="AG28" s="1911"/>
      <c r="AH28" s="1911"/>
      <c r="AI28" s="1911"/>
      <c r="AJ28" s="1911"/>
      <c r="AK28" s="1911"/>
      <c r="AL28" s="1911"/>
      <c r="AM28" s="1911"/>
      <c r="AN28" s="1911"/>
      <c r="AO28" s="1911"/>
      <c r="AP28" s="1911"/>
      <c r="AQ28" s="1911"/>
      <c r="AR28" s="1911"/>
      <c r="AS28" s="1912"/>
      <c r="AT28" s="655"/>
      <c r="AU28" s="624"/>
      <c r="AV28" s="624"/>
      <c r="AW28" s="624"/>
      <c r="AX28" s="624"/>
      <c r="AY28" s="624"/>
      <c r="AZ28" s="624"/>
      <c r="BA28" s="624"/>
      <c r="BB28" s="624"/>
      <c r="BC28" s="624"/>
      <c r="BD28" s="624"/>
      <c r="BE28" s="624"/>
      <c r="BF28" s="624"/>
      <c r="BG28" s="624"/>
      <c r="BH28" s="624"/>
      <c r="BI28" s="624"/>
      <c r="BJ28" s="624"/>
      <c r="BK28" s="624"/>
      <c r="BL28" s="624"/>
      <c r="BM28" s="624"/>
      <c r="BN28" s="624"/>
      <c r="BO28" s="624"/>
      <c r="BP28" s="624"/>
      <c r="BQ28" s="624"/>
      <c r="BR28" s="624"/>
      <c r="BS28" s="624"/>
      <c r="BT28" s="624"/>
      <c r="BU28" s="624"/>
      <c r="BV28" s="624"/>
      <c r="BW28" s="624"/>
      <c r="BX28" s="624"/>
      <c r="BY28" s="624"/>
      <c r="BZ28" s="624"/>
      <c r="CA28" s="624"/>
      <c r="CB28" s="624"/>
      <c r="CC28" s="624"/>
      <c r="CD28" s="624"/>
      <c r="CE28" s="624"/>
      <c r="CF28" s="624"/>
      <c r="CG28" s="624"/>
    </row>
    <row r="29" spans="1:87" ht="21.95" customHeight="1">
      <c r="A29" s="6"/>
      <c r="B29" s="19"/>
      <c r="C29" s="6"/>
      <c r="D29" s="4230"/>
      <c r="E29" s="4230"/>
      <c r="F29" s="4230"/>
      <c r="G29" s="4230"/>
      <c r="H29" s="4230"/>
      <c r="I29" s="4231" t="s">
        <v>52</v>
      </c>
      <c r="J29" s="4231"/>
      <c r="K29" s="4231"/>
      <c r="L29" s="4231"/>
      <c r="M29" s="4231"/>
      <c r="N29" s="2906" t="s">
        <v>850</v>
      </c>
      <c r="O29" s="2906"/>
      <c r="P29" s="2906"/>
      <c r="Q29" s="2906"/>
      <c r="R29" s="2906"/>
      <c r="S29" s="2051" t="s">
        <v>998</v>
      </c>
      <c r="T29" s="2052"/>
      <c r="U29" s="2052"/>
      <c r="V29" s="2052"/>
      <c r="W29" s="2052"/>
      <c r="X29" s="2052"/>
      <c r="Y29" s="2052"/>
      <c r="Z29" s="2052"/>
      <c r="AA29" s="2052"/>
      <c r="AB29" s="2052"/>
      <c r="AC29" s="2051" t="s">
        <v>999</v>
      </c>
      <c r="AD29" s="2052"/>
      <c r="AE29" s="2052"/>
      <c r="AF29" s="2052"/>
      <c r="AG29" s="2052"/>
      <c r="AH29" s="2052"/>
      <c r="AI29" s="2052"/>
      <c r="AJ29" s="2052"/>
      <c r="AK29" s="2052"/>
      <c r="AL29" s="2052"/>
      <c r="AM29" s="2052"/>
      <c r="AN29" s="2053"/>
      <c r="AO29" s="4232" t="s">
        <v>1000</v>
      </c>
      <c r="AP29" s="4233"/>
      <c r="AQ29" s="4234"/>
      <c r="AR29" s="1153"/>
      <c r="AS29" s="39"/>
      <c r="AT29" s="620"/>
      <c r="AU29" s="624"/>
      <c r="AV29" s="624"/>
      <c r="AW29" s="624"/>
      <c r="AX29" s="624"/>
      <c r="AY29" s="624"/>
      <c r="AZ29" s="624"/>
      <c r="BA29" s="624"/>
      <c r="BB29" s="624"/>
      <c r="BC29" s="624"/>
      <c r="BD29" s="624"/>
      <c r="BE29" s="624"/>
      <c r="BF29" s="624"/>
      <c r="BG29" s="624"/>
      <c r="BH29" s="624"/>
      <c r="BI29" s="624"/>
      <c r="BJ29" s="624"/>
      <c r="BK29" s="624"/>
      <c r="BL29" s="624"/>
      <c r="BM29" s="624"/>
      <c r="BN29" s="624"/>
      <c r="BO29" s="624"/>
      <c r="BP29" s="624"/>
      <c r="BQ29" s="624"/>
      <c r="BR29" s="624"/>
      <c r="BS29" s="624"/>
      <c r="BT29" s="624"/>
      <c r="BU29" s="624"/>
      <c r="BV29" s="624"/>
      <c r="BW29" s="624"/>
      <c r="BX29" s="624"/>
      <c r="BY29" s="624"/>
      <c r="BZ29" s="624"/>
      <c r="CA29" s="624"/>
      <c r="CB29" s="624"/>
      <c r="CC29" s="624"/>
      <c r="CD29" s="624"/>
      <c r="CE29" s="624"/>
      <c r="CF29" s="624"/>
      <c r="CG29" s="624"/>
      <c r="CH29" s="624"/>
      <c r="CI29" s="624"/>
    </row>
    <row r="30" spans="1:87" ht="18" customHeight="1">
      <c r="A30" s="6"/>
      <c r="B30" s="19"/>
      <c r="C30" s="745"/>
      <c r="D30" s="2234" t="s">
        <v>822</v>
      </c>
      <c r="E30" s="2234"/>
      <c r="F30" s="2234"/>
      <c r="G30" s="2234"/>
      <c r="H30" s="2234"/>
      <c r="I30" s="2234"/>
      <c r="J30" s="2234"/>
      <c r="K30" s="2234"/>
      <c r="L30" s="2234"/>
      <c r="M30" s="2234"/>
      <c r="N30" s="4229"/>
      <c r="O30" s="4229"/>
      <c r="P30" s="4229"/>
      <c r="Q30" s="4229"/>
      <c r="R30" s="4229"/>
      <c r="S30" s="1881"/>
      <c r="T30" s="1882"/>
      <c r="U30" s="1882"/>
      <c r="V30" s="1882"/>
      <c r="W30" s="1882"/>
      <c r="X30" s="1882"/>
      <c r="Y30" s="1882"/>
      <c r="Z30" s="1882"/>
      <c r="AA30" s="1882"/>
      <c r="AB30" s="1883"/>
      <c r="AC30" s="1881"/>
      <c r="AD30" s="1882"/>
      <c r="AE30" s="1882"/>
      <c r="AF30" s="1882"/>
      <c r="AG30" s="1882"/>
      <c r="AH30" s="1882"/>
      <c r="AI30" s="1882"/>
      <c r="AJ30" s="1882"/>
      <c r="AK30" s="1882"/>
      <c r="AL30" s="1882"/>
      <c r="AM30" s="1882"/>
      <c r="AN30" s="1883"/>
      <c r="AO30" s="4226"/>
      <c r="AP30" s="4227"/>
      <c r="AQ30" s="4228"/>
      <c r="AR30" s="34"/>
      <c r="AS30" s="430"/>
      <c r="AT30" s="620"/>
      <c r="AU30" s="1143"/>
      <c r="AV30" s="757"/>
      <c r="AW30" s="757"/>
      <c r="AX30" s="757"/>
      <c r="AY30" s="757"/>
      <c r="AZ30" s="757"/>
      <c r="BA30" s="757"/>
      <c r="BB30" s="757"/>
      <c r="BC30" s="757"/>
      <c r="BD30" s="757"/>
      <c r="BE30" s="757"/>
      <c r="BF30" s="757"/>
      <c r="BG30" s="757"/>
      <c r="BH30" s="757"/>
      <c r="BI30" s="757"/>
      <c r="BJ30" s="757"/>
      <c r="BK30" s="757"/>
      <c r="BL30" s="757"/>
      <c r="BM30" s="757"/>
      <c r="BN30" s="757"/>
      <c r="BO30" s="757"/>
      <c r="BP30" s="757"/>
      <c r="BQ30" s="757"/>
      <c r="BR30" s="757"/>
      <c r="BS30" s="757"/>
      <c r="BT30" s="757"/>
      <c r="BU30" s="757"/>
      <c r="BV30" s="757"/>
      <c r="BW30" s="757"/>
      <c r="BX30" s="757"/>
      <c r="BY30" s="757"/>
      <c r="BZ30" s="757"/>
      <c r="CA30" s="757"/>
      <c r="CB30" s="757"/>
      <c r="CC30" s="757"/>
      <c r="CD30" s="757"/>
      <c r="CE30" s="757"/>
      <c r="CF30" s="757"/>
      <c r="CG30" s="624"/>
      <c r="CH30" s="624"/>
      <c r="CI30" s="624"/>
    </row>
    <row r="31" spans="1:87" ht="18" customHeight="1">
      <c r="A31" s="6"/>
      <c r="B31" s="19"/>
      <c r="C31" s="746"/>
      <c r="D31" s="2234" t="s">
        <v>831</v>
      </c>
      <c r="E31" s="2234"/>
      <c r="F31" s="2234"/>
      <c r="G31" s="2234"/>
      <c r="H31" s="2234"/>
      <c r="I31" s="2234"/>
      <c r="J31" s="2234"/>
      <c r="K31" s="2234"/>
      <c r="L31" s="2234"/>
      <c r="M31" s="2234"/>
      <c r="N31" s="4229"/>
      <c r="O31" s="4229"/>
      <c r="P31" s="4229"/>
      <c r="Q31" s="4229"/>
      <c r="R31" s="4229"/>
      <c r="S31" s="1881"/>
      <c r="T31" s="1882"/>
      <c r="U31" s="1882"/>
      <c r="V31" s="1882"/>
      <c r="W31" s="1882"/>
      <c r="X31" s="1882"/>
      <c r="Y31" s="1882"/>
      <c r="Z31" s="1882"/>
      <c r="AA31" s="1882"/>
      <c r="AB31" s="1883"/>
      <c r="AC31" s="1881"/>
      <c r="AD31" s="1882"/>
      <c r="AE31" s="1882"/>
      <c r="AF31" s="1882"/>
      <c r="AG31" s="1882"/>
      <c r="AH31" s="1882"/>
      <c r="AI31" s="1882"/>
      <c r="AJ31" s="1882"/>
      <c r="AK31" s="1882"/>
      <c r="AL31" s="1882"/>
      <c r="AM31" s="1882"/>
      <c r="AN31" s="1883"/>
      <c r="AO31" s="4226"/>
      <c r="AP31" s="4227"/>
      <c r="AQ31" s="4228"/>
      <c r="AR31" s="34"/>
      <c r="AS31" s="8"/>
      <c r="AT31" s="113"/>
    </row>
    <row r="32" spans="1:87" ht="18" customHeight="1">
      <c r="A32" s="6"/>
      <c r="B32" s="19"/>
      <c r="D32" s="2234" t="s">
        <v>822</v>
      </c>
      <c r="E32" s="2234"/>
      <c r="F32" s="2234"/>
      <c r="G32" s="2234"/>
      <c r="H32" s="2234"/>
      <c r="I32" s="2234"/>
      <c r="J32" s="2234"/>
      <c r="K32" s="2234"/>
      <c r="L32" s="2234"/>
      <c r="M32" s="2234"/>
      <c r="N32" s="4229"/>
      <c r="O32" s="4229"/>
      <c r="P32" s="4229"/>
      <c r="Q32" s="4229"/>
      <c r="R32" s="4229"/>
      <c r="S32" s="1881"/>
      <c r="T32" s="1882"/>
      <c r="U32" s="1882"/>
      <c r="V32" s="1882"/>
      <c r="W32" s="1882"/>
      <c r="X32" s="1882"/>
      <c r="Y32" s="1882"/>
      <c r="Z32" s="1882"/>
      <c r="AA32" s="1882"/>
      <c r="AB32" s="1883"/>
      <c r="AC32" s="1881"/>
      <c r="AD32" s="1882"/>
      <c r="AE32" s="1882"/>
      <c r="AF32" s="1882"/>
      <c r="AG32" s="1882"/>
      <c r="AH32" s="1882"/>
      <c r="AI32" s="1882"/>
      <c r="AJ32" s="1882"/>
      <c r="AK32" s="1882"/>
      <c r="AL32" s="1882"/>
      <c r="AM32" s="1882"/>
      <c r="AN32" s="1883"/>
      <c r="AO32" s="4226"/>
      <c r="AP32" s="4227"/>
      <c r="AQ32" s="4228"/>
      <c r="AR32" s="34"/>
      <c r="AS32" s="707"/>
      <c r="AT32" s="135"/>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row>
    <row r="33" spans="1:86" ht="14.1" customHeight="1">
      <c r="A33" s="6"/>
      <c r="B33" s="19"/>
      <c r="C33" s="6"/>
      <c r="E33" s="341"/>
      <c r="F33" s="6"/>
      <c r="G33" s="6"/>
      <c r="H33" s="6"/>
      <c r="I33" s="24"/>
      <c r="J33" s="24"/>
      <c r="K33" s="1"/>
      <c r="L33" s="37"/>
      <c r="M33" s="6"/>
      <c r="N33" s="6"/>
      <c r="O33" s="6"/>
      <c r="P33" s="6"/>
      <c r="Q33" s="6"/>
      <c r="R33" s="34"/>
      <c r="S33" s="34"/>
      <c r="T33" s="35"/>
      <c r="U33" s="36"/>
      <c r="V33" s="36"/>
      <c r="W33" s="6"/>
      <c r="X33" s="6"/>
      <c r="Y33" s="341"/>
      <c r="Z33" s="6"/>
      <c r="AA33" s="6"/>
      <c r="AB33" s="6"/>
      <c r="AC33" s="6"/>
      <c r="AD33" s="6"/>
      <c r="AE33" s="22"/>
      <c r="AF33" s="836"/>
      <c r="AG33" s="3632"/>
      <c r="AH33" s="3632"/>
      <c r="AI33" s="3632"/>
      <c r="AJ33" s="3632"/>
      <c r="AK33" s="3632"/>
      <c r="AL33" s="3632"/>
      <c r="AM33" s="3632"/>
      <c r="AN33" s="3632"/>
      <c r="AO33" s="3632"/>
      <c r="AP33" s="3632"/>
      <c r="AQ33" s="3632"/>
      <c r="AR33" s="3632"/>
      <c r="AS33" s="4222"/>
      <c r="AT33" s="575"/>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row>
    <row r="34" spans="1:86" ht="14.1" customHeight="1">
      <c r="A34" s="6"/>
      <c r="B34" s="19"/>
      <c r="C34" s="1" t="s">
        <v>1001</v>
      </c>
      <c r="AE34" s="22"/>
      <c r="AG34" s="3632"/>
      <c r="AH34" s="3632"/>
      <c r="AI34" s="3632"/>
      <c r="AJ34" s="3632"/>
      <c r="AK34" s="3632"/>
      <c r="AL34" s="3632"/>
      <c r="AM34" s="3632"/>
      <c r="AN34" s="3632"/>
      <c r="AO34" s="3632"/>
      <c r="AP34" s="3632"/>
      <c r="AQ34" s="3632"/>
      <c r="AR34" s="3632"/>
      <c r="AS34" s="4222"/>
      <c r="AU34" s="1154"/>
      <c r="AV34" s="1154"/>
      <c r="AW34" s="1154"/>
      <c r="AX34" s="1154"/>
      <c r="AY34" s="1154"/>
      <c r="AZ34" s="1154"/>
      <c r="BA34" s="1154"/>
      <c r="BB34" s="1154"/>
      <c r="BC34" s="1154"/>
      <c r="BD34" s="1154"/>
      <c r="BE34" s="1154"/>
      <c r="BF34" s="1154"/>
      <c r="BG34" s="1154"/>
      <c r="BH34" s="1154"/>
      <c r="BI34" s="1154"/>
      <c r="BJ34" s="1154"/>
      <c r="BK34" s="1154"/>
      <c r="BL34" s="1154"/>
      <c r="BM34" s="1154"/>
      <c r="BN34" s="1154"/>
      <c r="BO34" s="1154"/>
      <c r="BP34" s="1154"/>
      <c r="BQ34" s="1154"/>
      <c r="BR34" s="1154"/>
      <c r="BS34" s="1154"/>
      <c r="BT34" s="1154"/>
      <c r="BU34" s="1154"/>
      <c r="BV34" s="1154"/>
      <c r="BW34" s="1154"/>
      <c r="BX34" s="1154"/>
      <c r="BY34" s="1154"/>
      <c r="BZ34" s="1154"/>
      <c r="CA34" s="1154"/>
      <c r="CB34" s="1154"/>
      <c r="CC34" s="1154"/>
    </row>
    <row r="35" spans="1:86" ht="14.1" customHeight="1">
      <c r="A35" s="6"/>
      <c r="B35" s="19"/>
      <c r="E35" s="406"/>
      <c r="F35" s="26"/>
      <c r="G35" s="26"/>
      <c r="H35" s="26"/>
      <c r="I35" s="26"/>
      <c r="J35" s="26"/>
      <c r="K35" s="26"/>
      <c r="L35" s="26"/>
      <c r="M35" s="26"/>
      <c r="N35" s="26"/>
      <c r="O35" s="1"/>
      <c r="P35" s="1"/>
      <c r="Q35" s="1"/>
      <c r="T35" s="1"/>
      <c r="AE35" s="102"/>
      <c r="AF35" s="76"/>
      <c r="AG35" s="3632"/>
      <c r="AH35" s="3632"/>
      <c r="AI35" s="3632"/>
      <c r="AJ35" s="3632"/>
      <c r="AK35" s="3632"/>
      <c r="AL35" s="3632"/>
      <c r="AM35" s="3632"/>
      <c r="AN35" s="3632"/>
      <c r="AO35" s="3632"/>
      <c r="AP35" s="3632"/>
      <c r="AQ35" s="3632"/>
      <c r="AR35" s="3632"/>
      <c r="AS35" s="4222"/>
      <c r="AT35" s="453"/>
    </row>
    <row r="36" spans="1:86" ht="14.25" customHeight="1">
      <c r="A36" s="6"/>
      <c r="B36" s="19"/>
      <c r="C36" s="6" t="s">
        <v>1384</v>
      </c>
      <c r="AE36" s="102"/>
      <c r="AS36" s="39"/>
      <c r="AT36" s="453"/>
      <c r="AU36" s="154"/>
    </row>
    <row r="37" spans="1:86" ht="14.1" customHeight="1">
      <c r="A37" s="6"/>
      <c r="B37" s="19"/>
      <c r="C37" s="6" t="s">
        <v>888</v>
      </c>
      <c r="AE37" s="102"/>
      <c r="AF37" s="5" t="s">
        <v>1488</v>
      </c>
      <c r="AG37" s="1573" t="s">
        <v>1487</v>
      </c>
      <c r="AH37" s="1573"/>
      <c r="AI37" s="1573"/>
      <c r="AJ37" s="1573"/>
      <c r="AK37" s="1573"/>
      <c r="AL37" s="1573"/>
      <c r="AM37" s="1573"/>
      <c r="AN37" s="1573"/>
      <c r="AO37" s="1573"/>
      <c r="AP37" s="1573"/>
      <c r="AQ37" s="1573"/>
      <c r="AR37" s="1573"/>
      <c r="AS37" s="1574"/>
      <c r="AT37" s="575"/>
    </row>
    <row r="38" spans="1:86" ht="14.1" customHeight="1">
      <c r="A38" s="6"/>
      <c r="B38" s="19"/>
      <c r="C38" s="1"/>
      <c r="AE38" s="102"/>
      <c r="AG38" s="1573"/>
      <c r="AH38" s="1573"/>
      <c r="AI38" s="1573"/>
      <c r="AJ38" s="1573"/>
      <c r="AK38" s="1573"/>
      <c r="AL38" s="1573"/>
      <c r="AM38" s="1573"/>
      <c r="AN38" s="1573"/>
      <c r="AO38" s="1573"/>
      <c r="AP38" s="1573"/>
      <c r="AQ38" s="1573"/>
      <c r="AR38" s="1573"/>
      <c r="AS38" s="1574"/>
      <c r="AU38" s="1155"/>
      <c r="AV38" s="624"/>
      <c r="AW38" s="624"/>
      <c r="AX38" s="624"/>
      <c r="AY38" s="624"/>
      <c r="AZ38" s="624"/>
      <c r="BA38" s="624"/>
      <c r="BB38" s="624"/>
      <c r="BC38" s="624"/>
      <c r="BD38" s="624"/>
      <c r="BE38" s="624"/>
      <c r="BF38" s="624"/>
      <c r="BG38" s="624"/>
      <c r="BH38" s="624"/>
      <c r="BI38" s="624"/>
      <c r="BJ38" s="624"/>
      <c r="BK38" s="624"/>
      <c r="BL38" s="624"/>
      <c r="BM38" s="624"/>
      <c r="BN38" s="624"/>
      <c r="BO38" s="624"/>
      <c r="BP38" s="624"/>
      <c r="BQ38" s="624"/>
      <c r="BR38" s="624"/>
      <c r="BS38" s="624"/>
      <c r="BT38" s="624"/>
      <c r="BU38" s="624"/>
      <c r="BV38" s="624"/>
      <c r="BW38" s="624"/>
      <c r="BX38" s="624"/>
      <c r="BY38" s="624"/>
      <c r="BZ38" s="624"/>
      <c r="CA38" s="624"/>
      <c r="CB38" s="624"/>
      <c r="CC38" s="624"/>
      <c r="CD38" s="624"/>
      <c r="CE38" s="624"/>
      <c r="CF38" s="624"/>
      <c r="CG38" s="624"/>
      <c r="CH38" s="624"/>
    </row>
    <row r="39" spans="1:86" ht="14.1" customHeight="1">
      <c r="A39" s="6"/>
      <c r="B39" s="19"/>
      <c r="C39" s="6" t="s">
        <v>1003</v>
      </c>
      <c r="AE39" s="102"/>
      <c r="AG39" s="1573"/>
      <c r="AH39" s="1573"/>
      <c r="AI39" s="1573"/>
      <c r="AJ39" s="1573"/>
      <c r="AK39" s="1573"/>
      <c r="AL39" s="1573"/>
      <c r="AM39" s="1573"/>
      <c r="AN39" s="1573"/>
      <c r="AO39" s="1573"/>
      <c r="AP39" s="1573"/>
      <c r="AQ39" s="1573"/>
      <c r="AR39" s="1573"/>
      <c r="AS39" s="1574"/>
    </row>
    <row r="40" spans="1:86" ht="14.1" customHeight="1">
      <c r="A40" s="6"/>
      <c r="B40" s="19"/>
      <c r="C40" s="6"/>
      <c r="D40" s="1"/>
      <c r="F40" s="1"/>
      <c r="G40" s="1"/>
      <c r="H40" s="1"/>
      <c r="J40" s="1"/>
      <c r="L40" s="6"/>
      <c r="M40" s="6"/>
      <c r="N40" s="6"/>
      <c r="O40" s="6"/>
      <c r="P40" s="6"/>
      <c r="Q40" s="1"/>
      <c r="R40" s="2019"/>
      <c r="S40" s="2019"/>
      <c r="T40" s="2019"/>
      <c r="U40" s="2019"/>
      <c r="V40" s="2019"/>
      <c r="W40" s="2019"/>
      <c r="X40" s="2019"/>
      <c r="Y40" s="2019"/>
      <c r="Z40" s="2019"/>
      <c r="AA40" s="2019"/>
      <c r="AB40" s="2019"/>
      <c r="AC40" s="2019"/>
      <c r="AD40" s="2019"/>
      <c r="AE40" s="4223"/>
      <c r="AF40" s="439"/>
      <c r="AG40" s="1573"/>
      <c r="AH40" s="1573"/>
      <c r="AI40" s="1573"/>
      <c r="AJ40" s="1573"/>
      <c r="AK40" s="1573"/>
      <c r="AL40" s="1573"/>
      <c r="AM40" s="1573"/>
      <c r="AN40" s="1573"/>
      <c r="AO40" s="1573"/>
      <c r="AP40" s="1573"/>
      <c r="AQ40" s="1573"/>
      <c r="AR40" s="1573"/>
      <c r="AS40" s="1574"/>
      <c r="AT40" s="575"/>
      <c r="AU40" s="1156"/>
    </row>
    <row r="41" spans="1:86" ht="14.1" customHeight="1">
      <c r="A41" s="6"/>
      <c r="B41" s="19"/>
      <c r="C41" s="1" t="s">
        <v>889</v>
      </c>
      <c r="D41" s="1"/>
      <c r="F41" s="1"/>
      <c r="G41" s="1"/>
      <c r="H41" s="1"/>
      <c r="I41" s="1"/>
      <c r="J41" s="1"/>
      <c r="K41" s="1"/>
      <c r="L41" s="1"/>
      <c r="M41" s="1"/>
      <c r="N41" s="1"/>
      <c r="O41" s="1"/>
      <c r="P41" s="1"/>
      <c r="Q41" s="6"/>
      <c r="R41" s="34"/>
      <c r="S41" s="34"/>
      <c r="T41" s="35"/>
      <c r="U41" s="36"/>
      <c r="V41" s="36"/>
      <c r="W41" s="6"/>
      <c r="X41" s="6"/>
      <c r="Y41" s="341"/>
      <c r="Z41" s="6"/>
      <c r="AA41" s="6"/>
      <c r="AB41" s="6"/>
      <c r="AC41" s="6"/>
      <c r="AD41" s="6"/>
      <c r="AE41" s="22"/>
      <c r="AG41" s="1245"/>
      <c r="AH41" s="1245"/>
      <c r="AI41" s="1245"/>
      <c r="AJ41" s="1245"/>
      <c r="AK41" s="1245"/>
      <c r="AL41" s="1245"/>
      <c r="AM41" s="1245"/>
      <c r="AN41" s="1245"/>
      <c r="AO41" s="1245"/>
      <c r="AP41" s="1245"/>
      <c r="AQ41" s="1245"/>
      <c r="AR41" s="1245"/>
      <c r="AS41" s="1246"/>
      <c r="AT41" s="575"/>
      <c r="AU41" s="25"/>
    </row>
    <row r="42" spans="1:86" ht="14.1" customHeight="1">
      <c r="A42" s="6"/>
      <c r="B42" s="19"/>
      <c r="C42" s="6"/>
      <c r="D42" s="711" t="s">
        <v>890</v>
      </c>
      <c r="F42" s="6"/>
      <c r="G42" s="6"/>
      <c r="H42" s="6"/>
      <c r="I42" s="6"/>
      <c r="J42" s="6"/>
      <c r="K42" s="1"/>
      <c r="L42" s="1"/>
      <c r="M42" s="6"/>
      <c r="N42" s="6"/>
      <c r="O42" s="6"/>
      <c r="P42" s="6"/>
      <c r="Q42" s="6"/>
      <c r="R42" s="341"/>
      <c r="S42" s="6"/>
      <c r="T42" s="6"/>
      <c r="U42" s="1"/>
      <c r="V42" s="1"/>
      <c r="W42" s="1"/>
      <c r="X42" s="1"/>
      <c r="Z42" s="1"/>
      <c r="AA42" s="1"/>
      <c r="AB42" s="1"/>
      <c r="AC42" s="1"/>
      <c r="AD42" s="6"/>
      <c r="AE42" s="6"/>
      <c r="AF42" s="76"/>
      <c r="AG42" s="758" t="s">
        <v>1002</v>
      </c>
      <c r="AH42" s="1245"/>
      <c r="AI42" s="1245"/>
      <c r="AJ42" s="1245"/>
      <c r="AK42" s="1245"/>
      <c r="AL42" s="1245"/>
      <c r="AM42" s="1245"/>
      <c r="AN42" s="1245"/>
      <c r="AO42" s="1245"/>
      <c r="AP42" s="1245"/>
      <c r="AQ42" s="1245"/>
      <c r="AR42" s="1245"/>
      <c r="AS42" s="1246"/>
      <c r="AT42" s="575"/>
      <c r="AU42" s="1157"/>
    </row>
    <row r="43" spans="1:86" ht="14.1" customHeight="1">
      <c r="A43" s="6"/>
      <c r="B43" s="19"/>
      <c r="C43" s="1"/>
      <c r="D43" s="711" t="s">
        <v>891</v>
      </c>
      <c r="F43" s="6"/>
      <c r="G43" s="6"/>
      <c r="H43" s="6"/>
      <c r="I43" s="341"/>
      <c r="J43" s="6"/>
      <c r="K43" s="1"/>
      <c r="L43" s="341"/>
      <c r="AD43" s="68"/>
      <c r="AE43" s="68"/>
      <c r="AF43" s="708" t="s">
        <v>1484</v>
      </c>
      <c r="AG43" s="1573" t="s">
        <v>1486</v>
      </c>
      <c r="AH43" s="1573"/>
      <c r="AI43" s="1573"/>
      <c r="AJ43" s="1573"/>
      <c r="AK43" s="1573"/>
      <c r="AL43" s="1573"/>
      <c r="AM43" s="1573"/>
      <c r="AN43" s="1573"/>
      <c r="AO43" s="1573"/>
      <c r="AP43" s="1573"/>
      <c r="AQ43" s="1573"/>
      <c r="AR43" s="1573"/>
      <c r="AS43" s="1574"/>
      <c r="AT43" s="759"/>
    </row>
    <row r="44" spans="1:86" ht="14.25" customHeight="1">
      <c r="A44" s="6"/>
      <c r="B44" s="19"/>
      <c r="C44" s="6"/>
      <c r="D44" s="711" t="s">
        <v>892</v>
      </c>
      <c r="E44" s="341"/>
      <c r="F44" s="6"/>
      <c r="G44" s="6"/>
      <c r="H44" s="6"/>
      <c r="I44" s="6"/>
      <c r="J44" s="6"/>
      <c r="K44" s="1"/>
      <c r="L44" s="1"/>
      <c r="M44" s="68"/>
      <c r="N44" s="68"/>
      <c r="O44" s="68"/>
      <c r="P44" s="68"/>
      <c r="Q44" s="68"/>
      <c r="S44" s="68"/>
      <c r="T44" s="68"/>
      <c r="U44" s="68"/>
      <c r="V44" s="68"/>
      <c r="W44" s="68"/>
      <c r="X44" s="68"/>
      <c r="Z44" s="68"/>
      <c r="AA44" s="68"/>
      <c r="AB44" s="68"/>
      <c r="AC44" s="68"/>
      <c r="AD44" s="68"/>
      <c r="AE44" s="824"/>
      <c r="AG44" s="1573"/>
      <c r="AH44" s="1573"/>
      <c r="AI44" s="1573"/>
      <c r="AJ44" s="1573"/>
      <c r="AK44" s="1573"/>
      <c r="AL44" s="1573"/>
      <c r="AM44" s="1573"/>
      <c r="AN44" s="1573"/>
      <c r="AO44" s="1573"/>
      <c r="AP44" s="1573"/>
      <c r="AQ44" s="1573"/>
      <c r="AR44" s="1573"/>
      <c r="AS44" s="1574"/>
      <c r="AT44" s="759"/>
      <c r="AU44" s="107"/>
      <c r="AY44" s="154"/>
    </row>
    <row r="45" spans="1:86" ht="14.1" customHeight="1">
      <c r="A45" s="6"/>
      <c r="B45" s="19"/>
      <c r="D45" s="1"/>
      <c r="F45" s="6"/>
      <c r="G45" s="6"/>
      <c r="H45" s="6"/>
      <c r="I45" s="6"/>
      <c r="J45" s="6"/>
      <c r="K45" s="1"/>
      <c r="L45" s="34"/>
      <c r="M45" s="34"/>
      <c r="N45" s="34"/>
      <c r="O45" s="34"/>
      <c r="P45" s="34"/>
      <c r="Q45" s="34"/>
      <c r="R45" s="34"/>
      <c r="S45" s="34"/>
      <c r="T45" s="34"/>
      <c r="U45" s="34"/>
      <c r="V45" s="34"/>
      <c r="W45" s="34"/>
      <c r="X45" s="34"/>
      <c r="Y45" s="34"/>
      <c r="Z45" s="34"/>
      <c r="AA45" s="34"/>
      <c r="AB45" s="34"/>
      <c r="AC45" s="34"/>
      <c r="AD45" s="34"/>
      <c r="AE45" s="541"/>
      <c r="AF45" s="403"/>
      <c r="AG45" s="1573"/>
      <c r="AH45" s="1573"/>
      <c r="AI45" s="1573"/>
      <c r="AJ45" s="1573"/>
      <c r="AK45" s="1573"/>
      <c r="AL45" s="1573"/>
      <c r="AM45" s="1573"/>
      <c r="AN45" s="1573"/>
      <c r="AO45" s="1573"/>
      <c r="AP45" s="1573"/>
      <c r="AQ45" s="1573"/>
      <c r="AR45" s="1573"/>
      <c r="AS45" s="1574"/>
      <c r="AT45" s="620"/>
      <c r="AU45" s="1148"/>
      <c r="AV45" s="154"/>
      <c r="AW45" s="154"/>
      <c r="AX45" s="154"/>
      <c r="AY45" s="154"/>
      <c r="AZ45" s="154"/>
      <c r="BA45" s="107"/>
      <c r="BB45" s="154"/>
      <c r="BC45" s="154"/>
      <c r="BD45" s="154"/>
      <c r="BE45" s="154"/>
      <c r="BF45" s="154"/>
      <c r="BG45" s="154"/>
      <c r="BH45" s="154"/>
      <c r="BI45" s="154"/>
      <c r="BJ45" s="154"/>
      <c r="BK45" s="154"/>
      <c r="BL45" s="154"/>
      <c r="BM45" s="154"/>
      <c r="BN45" s="154"/>
      <c r="BO45" s="154"/>
      <c r="BP45" s="154"/>
      <c r="BQ45" s="154"/>
      <c r="BR45" s="154"/>
      <c r="BS45" s="154"/>
      <c r="BT45" s="154"/>
      <c r="BU45" s="154"/>
      <c r="BV45" s="154"/>
      <c r="BW45" s="154"/>
      <c r="BX45" s="154"/>
      <c r="BY45" s="154"/>
      <c r="BZ45" s="154"/>
      <c r="CA45" s="154"/>
    </row>
    <row r="46" spans="1:86" ht="14.1" customHeight="1">
      <c r="A46" s="6"/>
      <c r="B46" s="19"/>
      <c r="C46" s="6" t="s">
        <v>929</v>
      </c>
      <c r="D46" s="712"/>
      <c r="E46" s="712"/>
      <c r="F46" s="712"/>
      <c r="G46" s="1"/>
      <c r="H46" s="1"/>
      <c r="I46" s="1"/>
      <c r="J46" s="1"/>
      <c r="K46" s="1"/>
      <c r="L46" s="1"/>
      <c r="M46" s="1"/>
      <c r="N46" s="1"/>
      <c r="O46" s="1"/>
      <c r="P46" s="1"/>
      <c r="Q46" s="6"/>
      <c r="R46" s="34"/>
      <c r="S46" s="34"/>
      <c r="T46" s="35"/>
      <c r="U46" s="36"/>
      <c r="V46" s="36"/>
      <c r="W46" s="6"/>
      <c r="X46" s="6"/>
      <c r="Y46" s="341"/>
      <c r="Z46" s="6"/>
      <c r="AA46" s="6"/>
      <c r="AB46" s="6"/>
      <c r="AC46" s="6"/>
      <c r="AD46" s="6"/>
      <c r="AE46" s="651"/>
      <c r="AF46" s="403"/>
      <c r="AG46" s="1573"/>
      <c r="AH46" s="1573"/>
      <c r="AI46" s="1573"/>
      <c r="AJ46" s="1573"/>
      <c r="AK46" s="1573"/>
      <c r="AL46" s="1573"/>
      <c r="AM46" s="1573"/>
      <c r="AN46" s="1573"/>
      <c r="AO46" s="1573"/>
      <c r="AP46" s="1573"/>
      <c r="AQ46" s="1573"/>
      <c r="AR46" s="1573"/>
      <c r="AS46" s="1574"/>
      <c r="AT46" s="620"/>
      <c r="AU46" s="739"/>
      <c r="AV46" s="739"/>
      <c r="AW46" s="739"/>
      <c r="AX46" s="739"/>
      <c r="AY46" s="739"/>
      <c r="AZ46" s="739"/>
      <c r="BA46" s="739"/>
      <c r="BB46" s="739"/>
      <c r="BC46" s="739"/>
      <c r="BD46" s="739"/>
      <c r="BE46" s="739"/>
      <c r="BF46" s="739"/>
      <c r="BG46" s="739"/>
      <c r="BH46" s="739"/>
      <c r="BI46" s="739"/>
      <c r="BJ46" s="739"/>
      <c r="BK46" s="739"/>
      <c r="BL46" s="739"/>
      <c r="BM46" s="739"/>
      <c r="BN46" s="739"/>
      <c r="BO46" s="739"/>
      <c r="BP46" s="739"/>
      <c r="BQ46" s="739"/>
      <c r="BR46" s="739"/>
      <c r="BS46" s="739"/>
      <c r="BT46" s="739"/>
      <c r="BU46" s="739"/>
      <c r="BV46" s="739"/>
      <c r="BW46" s="739"/>
      <c r="BX46" s="739"/>
      <c r="BY46" s="739"/>
      <c r="BZ46" s="739"/>
      <c r="CA46" s="739"/>
      <c r="CB46" s="739"/>
      <c r="CC46" s="739"/>
      <c r="CD46" s="739"/>
      <c r="CE46" s="739"/>
      <c r="CF46" s="739"/>
      <c r="CG46" s="739"/>
      <c r="CH46" s="739"/>
    </row>
    <row r="47" spans="1:86" ht="14.25" customHeight="1">
      <c r="A47" s="6"/>
      <c r="B47" s="19"/>
      <c r="C47" s="1"/>
      <c r="D47" s="5" t="s">
        <v>893</v>
      </c>
      <c r="E47" s="28"/>
      <c r="F47" s="435"/>
      <c r="G47" s="6"/>
      <c r="H47" s="6"/>
      <c r="I47" s="6"/>
      <c r="J47" s="6"/>
      <c r="K47" s="6"/>
      <c r="L47" s="6"/>
      <c r="M47" s="6"/>
      <c r="N47" s="6"/>
      <c r="O47" s="6"/>
      <c r="P47" s="6"/>
      <c r="Q47" s="1"/>
      <c r="U47" s="1"/>
      <c r="AE47" s="1"/>
      <c r="AF47" s="41" t="s">
        <v>1484</v>
      </c>
      <c r="AG47" s="1573" t="s">
        <v>1485</v>
      </c>
      <c r="AH47" s="1573"/>
      <c r="AI47" s="1573"/>
      <c r="AJ47" s="1573"/>
      <c r="AK47" s="1573"/>
      <c r="AL47" s="1573"/>
      <c r="AM47" s="1573"/>
      <c r="AN47" s="1573"/>
      <c r="AO47" s="1573"/>
      <c r="AP47" s="1573"/>
      <c r="AQ47" s="1573"/>
      <c r="AR47" s="1573"/>
      <c r="AS47" s="1574"/>
      <c r="AT47" s="620"/>
      <c r="AU47" s="1158"/>
      <c r="AV47" s="1158"/>
      <c r="AW47" s="1158"/>
      <c r="AX47" s="1158"/>
      <c r="AY47" s="1158"/>
      <c r="AZ47" s="1158"/>
      <c r="BA47" s="1158"/>
      <c r="BB47" s="1158"/>
      <c r="BC47" s="1158"/>
      <c r="BD47" s="1158"/>
      <c r="BE47" s="1158"/>
      <c r="BF47" s="1158"/>
      <c r="BG47" s="1158"/>
      <c r="BH47" s="1158"/>
      <c r="BI47" s="1158"/>
      <c r="BJ47" s="1158"/>
      <c r="BK47" s="1158"/>
      <c r="BL47" s="1158"/>
      <c r="BM47" s="1158"/>
      <c r="BN47" s="1158"/>
      <c r="BO47" s="1158"/>
      <c r="BP47" s="1158"/>
      <c r="BQ47" s="1158"/>
      <c r="BR47" s="1158"/>
      <c r="BS47" s="1158"/>
      <c r="BT47" s="1158"/>
      <c r="BU47" s="1158"/>
      <c r="BV47" s="1158"/>
      <c r="BW47" s="1158"/>
      <c r="BX47" s="1158"/>
      <c r="BY47" s="1158"/>
    </row>
    <row r="48" spans="1:86" ht="14.25" customHeight="1">
      <c r="A48" s="6"/>
      <c r="B48" s="19"/>
      <c r="C48" s="1"/>
      <c r="D48" s="5" t="s">
        <v>894</v>
      </c>
      <c r="F48" s="6"/>
      <c r="G48" s="6"/>
      <c r="H48" s="1"/>
      <c r="I48" s="1"/>
      <c r="J48" s="1"/>
      <c r="K48" s="1"/>
      <c r="L48" s="1"/>
      <c r="M48" s="1"/>
      <c r="N48" s="1"/>
      <c r="P48" s="1"/>
      <c r="Q48" s="1"/>
      <c r="S48" s="1"/>
      <c r="T48" s="1"/>
      <c r="U48" s="1"/>
      <c r="W48" s="1"/>
      <c r="X48" s="1"/>
      <c r="Z48" s="1"/>
      <c r="AA48" s="1"/>
      <c r="AB48" s="1"/>
      <c r="AC48" s="1"/>
      <c r="AD48" s="1"/>
      <c r="AE48" s="1"/>
      <c r="AF48" s="41"/>
      <c r="AG48" s="1573"/>
      <c r="AH48" s="1573"/>
      <c r="AI48" s="1573"/>
      <c r="AJ48" s="1573"/>
      <c r="AK48" s="1573"/>
      <c r="AL48" s="1573"/>
      <c r="AM48" s="1573"/>
      <c r="AN48" s="1573"/>
      <c r="AO48" s="1573"/>
      <c r="AP48" s="1573"/>
      <c r="AQ48" s="1573"/>
      <c r="AR48" s="1573"/>
      <c r="AS48" s="1574"/>
      <c r="AT48" s="620"/>
      <c r="AU48" s="1157"/>
      <c r="AV48" s="503"/>
      <c r="AW48" s="503"/>
      <c r="AX48" s="503"/>
      <c r="AY48" s="503"/>
      <c r="AZ48" s="503"/>
      <c r="BA48" s="503"/>
      <c r="BB48" s="503"/>
      <c r="BC48" s="503"/>
      <c r="BD48" s="503"/>
      <c r="BE48" s="503"/>
      <c r="BF48" s="503"/>
      <c r="BG48" s="503"/>
      <c r="BH48" s="503"/>
      <c r="BI48" s="503"/>
      <c r="BJ48" s="503"/>
      <c r="BK48" s="503"/>
      <c r="BL48" s="503"/>
      <c r="BM48" s="503"/>
      <c r="BN48" s="503"/>
      <c r="BO48" s="503"/>
      <c r="BP48" s="503"/>
      <c r="BQ48" s="503"/>
      <c r="BR48" s="503"/>
      <c r="BS48" s="503"/>
      <c r="BT48" s="503"/>
      <c r="BU48" s="503"/>
      <c r="BV48" s="503"/>
      <c r="BW48" s="503"/>
      <c r="BX48" s="503"/>
      <c r="BY48" s="503"/>
      <c r="BZ48" s="503"/>
      <c r="CA48" s="739"/>
    </row>
    <row r="49" spans="1:87" ht="14.1" customHeight="1">
      <c r="A49" s="6"/>
      <c r="B49" s="19"/>
      <c r="D49" s="1"/>
      <c r="F49" s="1"/>
      <c r="G49" s="1"/>
      <c r="H49" s="1"/>
      <c r="I49" s="1"/>
      <c r="J49" s="1"/>
      <c r="K49" s="1"/>
      <c r="L49" s="1"/>
      <c r="M49" s="1"/>
      <c r="N49" s="1"/>
      <c r="O49" s="1"/>
      <c r="P49" s="1"/>
      <c r="Q49" s="1"/>
      <c r="S49" s="1"/>
      <c r="T49" s="1"/>
      <c r="U49" s="1"/>
      <c r="V49" s="1"/>
      <c r="W49" s="1"/>
      <c r="X49" s="1"/>
      <c r="Z49" s="1"/>
      <c r="AA49" s="1"/>
      <c r="AB49" s="1"/>
      <c r="AC49" s="1"/>
      <c r="AD49" s="1"/>
      <c r="AE49" s="68"/>
      <c r="AF49" s="76"/>
      <c r="AG49" s="1573"/>
      <c r="AH49" s="1573"/>
      <c r="AI49" s="1573"/>
      <c r="AJ49" s="1573"/>
      <c r="AK49" s="1573"/>
      <c r="AL49" s="1573"/>
      <c r="AM49" s="1573"/>
      <c r="AN49" s="1573"/>
      <c r="AO49" s="1573"/>
      <c r="AP49" s="1573"/>
      <c r="AQ49" s="1573"/>
      <c r="AR49" s="1573"/>
      <c r="AS49" s="1574"/>
      <c r="AT49" s="620"/>
      <c r="AU49" s="68"/>
      <c r="CA49" s="739"/>
    </row>
    <row r="50" spans="1:87" ht="14.1" customHeight="1">
      <c r="A50" s="6"/>
      <c r="B50" s="19"/>
      <c r="C50" s="5" t="s">
        <v>930</v>
      </c>
      <c r="E50" s="1"/>
      <c r="F50" s="1"/>
      <c r="G50" s="6"/>
      <c r="H50" s="6"/>
      <c r="I50" s="6"/>
      <c r="J50" s="6"/>
      <c r="K50" s="1"/>
      <c r="L50" s="1"/>
      <c r="M50" s="1"/>
      <c r="N50" s="6"/>
      <c r="O50" s="1"/>
      <c r="P50" s="1"/>
      <c r="Q50" s="1"/>
      <c r="S50" s="1"/>
      <c r="T50" s="1"/>
      <c r="U50" s="1"/>
      <c r="V50" s="1"/>
      <c r="W50" s="1"/>
      <c r="X50" s="1"/>
      <c r="Z50" s="6"/>
      <c r="AA50" s="6"/>
      <c r="AB50" s="6"/>
      <c r="AC50" s="6"/>
      <c r="AD50" s="6"/>
      <c r="AE50" s="754"/>
      <c r="AF50" s="5" t="s">
        <v>1484</v>
      </c>
      <c r="AG50" s="4224" t="s">
        <v>1483</v>
      </c>
      <c r="AH50" s="4224"/>
      <c r="AI50" s="4224"/>
      <c r="AJ50" s="4224"/>
      <c r="AK50" s="4224"/>
      <c r="AL50" s="4224"/>
      <c r="AM50" s="4224"/>
      <c r="AN50" s="4224"/>
      <c r="AO50" s="4224"/>
      <c r="AP50" s="4224"/>
      <c r="AQ50" s="4224"/>
      <c r="AR50" s="4224"/>
      <c r="AS50" s="4225"/>
      <c r="AT50" s="453"/>
      <c r="AU50" s="1135"/>
      <c r="AV50" s="1135"/>
      <c r="AW50" s="1135"/>
      <c r="AX50" s="1135"/>
      <c r="AY50" s="154"/>
      <c r="AZ50" s="154"/>
      <c r="BA50" s="154"/>
      <c r="BB50" s="154"/>
      <c r="BC50" s="154"/>
      <c r="BD50" s="154"/>
      <c r="BE50" s="154"/>
      <c r="BF50" s="154"/>
      <c r="BG50" s="154"/>
      <c r="BH50" s="154"/>
      <c r="BI50" s="154"/>
      <c r="BJ50" s="154"/>
      <c r="BK50" s="154"/>
      <c r="BL50" s="154"/>
      <c r="BM50" s="154"/>
      <c r="BN50" s="154"/>
      <c r="BO50" s="154"/>
      <c r="BP50" s="154"/>
      <c r="BQ50" s="154"/>
      <c r="BR50" s="154"/>
      <c r="BS50" s="154"/>
      <c r="BT50" s="154"/>
      <c r="BU50" s="154"/>
      <c r="BV50" s="154"/>
      <c r="BW50" s="154"/>
      <c r="BX50" s="154"/>
      <c r="BY50" s="154"/>
      <c r="CA50" s="1159"/>
    </row>
    <row r="51" spans="1:87" ht="14.1" customHeight="1">
      <c r="A51" s="6"/>
      <c r="B51" s="19"/>
      <c r="C51" s="1" t="s">
        <v>931</v>
      </c>
      <c r="D51" s="1"/>
      <c r="E51" s="1"/>
      <c r="F51" s="1"/>
      <c r="G51" s="1"/>
      <c r="H51" s="1"/>
      <c r="I51" s="1"/>
      <c r="J51" s="1"/>
      <c r="K51" s="1"/>
      <c r="L51" s="1"/>
      <c r="M51" s="1"/>
      <c r="N51" s="1"/>
      <c r="O51" s="1"/>
      <c r="P51" s="1"/>
      <c r="Q51" s="1"/>
      <c r="S51" s="1"/>
      <c r="T51" s="1"/>
      <c r="U51" s="1"/>
      <c r="V51" s="1"/>
      <c r="W51" s="1"/>
      <c r="X51" s="1"/>
      <c r="Y51" s="92"/>
      <c r="AE51" s="6"/>
      <c r="AF51" s="131"/>
      <c r="AG51" s="4224"/>
      <c r="AH51" s="4224"/>
      <c r="AI51" s="4224"/>
      <c r="AJ51" s="4224"/>
      <c r="AK51" s="4224"/>
      <c r="AL51" s="4224"/>
      <c r="AM51" s="4224"/>
      <c r="AN51" s="4224"/>
      <c r="AO51" s="4224"/>
      <c r="AP51" s="4224"/>
      <c r="AQ51" s="4224"/>
      <c r="AR51" s="4224"/>
      <c r="AS51" s="4225"/>
      <c r="AT51" s="837"/>
      <c r="AU51" s="1146"/>
      <c r="AV51" s="68"/>
      <c r="AW51" s="68"/>
      <c r="AX51" s="68"/>
      <c r="CA51" s="25"/>
      <c r="CB51" s="25"/>
      <c r="CC51" s="25"/>
      <c r="CD51" s="25"/>
      <c r="CE51" s="25"/>
      <c r="CF51" s="25"/>
      <c r="CG51" s="25"/>
      <c r="CH51" s="25"/>
    </row>
    <row r="52" spans="1:87" ht="14.1" customHeight="1">
      <c r="A52" s="6"/>
      <c r="B52" s="19"/>
      <c r="C52" s="6"/>
      <c r="D52" s="6"/>
      <c r="E52" s="341"/>
      <c r="F52" s="6"/>
      <c r="H52" s="1"/>
      <c r="I52" s="1"/>
      <c r="J52" s="1"/>
      <c r="K52" s="1"/>
      <c r="L52" s="1"/>
      <c r="M52" s="1"/>
      <c r="N52" s="1"/>
      <c r="O52" s="1"/>
      <c r="P52" s="1"/>
      <c r="Q52" s="1"/>
      <c r="U52" s="1"/>
      <c r="AE52" s="6"/>
      <c r="AF52" s="131"/>
      <c r="AG52" s="4224"/>
      <c r="AH52" s="4224"/>
      <c r="AI52" s="4224"/>
      <c r="AJ52" s="4224"/>
      <c r="AK52" s="4224"/>
      <c r="AL52" s="4224"/>
      <c r="AM52" s="4224"/>
      <c r="AN52" s="4224"/>
      <c r="AO52" s="4224"/>
      <c r="AP52" s="4224"/>
      <c r="AQ52" s="4224"/>
      <c r="AR52" s="4224"/>
      <c r="AS52" s="4225"/>
      <c r="AT52" s="837"/>
      <c r="AU52" s="68"/>
      <c r="AV52" s="408"/>
      <c r="AW52" s="408"/>
      <c r="AX52" s="408"/>
      <c r="AY52" s="194"/>
      <c r="AZ52" s="194"/>
      <c r="BA52" s="194"/>
      <c r="BB52" s="194"/>
      <c r="BC52" s="194"/>
      <c r="BD52" s="194"/>
      <c r="BE52" s="194"/>
      <c r="BF52" s="194"/>
      <c r="BG52" s="194"/>
      <c r="BH52" s="194"/>
      <c r="BI52" s="194"/>
      <c r="BJ52" s="194"/>
      <c r="BK52" s="194"/>
      <c r="BL52" s="194"/>
      <c r="BM52" s="194"/>
      <c r="BN52" s="194"/>
      <c r="BO52" s="194"/>
      <c r="BP52" s="194"/>
      <c r="BQ52" s="194"/>
      <c r="BR52" s="194"/>
      <c r="BS52" s="194"/>
      <c r="BT52" s="194"/>
      <c r="BU52" s="194"/>
      <c r="BV52" s="194"/>
      <c r="BW52" s="194"/>
      <c r="BX52" s="194"/>
      <c r="BY52" s="194"/>
      <c r="BZ52" s="194"/>
      <c r="CA52" s="105"/>
      <c r="CB52" s="105"/>
      <c r="CC52" s="105"/>
      <c r="CD52" s="105"/>
      <c r="CE52" s="105"/>
      <c r="CF52" s="105"/>
      <c r="CG52" s="105"/>
      <c r="CH52" s="105"/>
    </row>
    <row r="53" spans="1:87" ht="14.1" customHeight="1">
      <c r="A53" s="6"/>
      <c r="B53" s="19"/>
      <c r="D53" s="68" t="s">
        <v>895</v>
      </c>
      <c r="E53" s="341"/>
      <c r="F53" s="6"/>
      <c r="G53" s="6"/>
      <c r="I53" s="6"/>
      <c r="J53" s="6"/>
      <c r="K53" s="6"/>
      <c r="M53" s="6"/>
      <c r="N53" s="6"/>
      <c r="O53" s="6"/>
      <c r="P53" s="6"/>
      <c r="Q53" s="6"/>
      <c r="R53" s="341"/>
      <c r="S53" s="6"/>
      <c r="T53" s="68"/>
      <c r="U53" s="68"/>
      <c r="V53" s="21"/>
      <c r="W53" s="68"/>
      <c r="X53" s="68"/>
      <c r="Z53" s="68"/>
      <c r="AA53" s="68"/>
      <c r="AB53" s="68"/>
      <c r="AC53" s="68"/>
      <c r="AD53" s="68"/>
      <c r="AE53" s="22"/>
      <c r="AF53" s="439" t="s">
        <v>626</v>
      </c>
      <c r="AS53" s="39"/>
      <c r="AT53" s="837"/>
      <c r="AU53" s="1135"/>
      <c r="AV53" s="796"/>
      <c r="AW53" s="796"/>
      <c r="AX53" s="796"/>
      <c r="AY53" s="788"/>
      <c r="AZ53" s="788"/>
      <c r="BA53" s="788"/>
      <c r="BB53" s="788"/>
      <c r="BC53" s="788"/>
      <c r="BD53" s="788"/>
      <c r="BE53" s="788"/>
      <c r="BF53" s="788"/>
      <c r="BG53" s="788"/>
      <c r="BH53" s="788"/>
      <c r="BI53" s="788"/>
      <c r="BJ53" s="788"/>
      <c r="BK53" s="788"/>
      <c r="BL53" s="788"/>
      <c r="BM53" s="788"/>
      <c r="BN53" s="788"/>
      <c r="BO53" s="788"/>
      <c r="BP53" s="788"/>
      <c r="BQ53" s="788"/>
      <c r="BR53" s="788"/>
      <c r="BS53" s="788"/>
      <c r="BT53" s="788"/>
      <c r="BU53" s="788"/>
      <c r="BV53" s="788"/>
      <c r="BW53" s="788"/>
      <c r="BX53" s="788"/>
      <c r="BY53" s="788"/>
      <c r="BZ53" s="788"/>
      <c r="CA53" s="788"/>
      <c r="CB53" s="788"/>
      <c r="CC53" s="788"/>
      <c r="CD53" s="788"/>
      <c r="CE53" s="788"/>
      <c r="CF53" s="788"/>
      <c r="CG53" s="788"/>
      <c r="CH53" s="788"/>
    </row>
    <row r="54" spans="1:87" ht="14.1" customHeight="1">
      <c r="A54" s="6"/>
      <c r="B54" s="19"/>
      <c r="C54" s="6"/>
      <c r="D54" s="2155"/>
      <c r="E54" s="2155"/>
      <c r="F54" s="2155"/>
      <c r="G54" s="2155"/>
      <c r="H54" s="2155"/>
      <c r="I54" s="2155"/>
      <c r="J54" s="2155"/>
      <c r="K54" s="2155"/>
      <c r="L54" s="2155"/>
      <c r="M54" s="2155"/>
      <c r="N54" s="2155"/>
      <c r="O54" s="2155"/>
      <c r="P54" s="2155"/>
      <c r="Q54" s="2155"/>
      <c r="R54" s="2155"/>
      <c r="S54" s="2155"/>
      <c r="T54" s="2155"/>
      <c r="U54" s="2155"/>
      <c r="V54" s="2155"/>
      <c r="W54" s="2155"/>
      <c r="X54" s="2155"/>
      <c r="Y54" s="2155"/>
      <c r="Z54" s="2155"/>
      <c r="AA54" s="2155"/>
      <c r="AB54" s="2155"/>
      <c r="AC54" s="2155"/>
      <c r="AD54" s="2155"/>
      <c r="AE54" s="710"/>
      <c r="AF54" s="76"/>
      <c r="AG54" s="575" t="s">
        <v>536</v>
      </c>
      <c r="AS54" s="39"/>
      <c r="AT54" s="837"/>
      <c r="AU54" s="408"/>
      <c r="AV54" s="408"/>
      <c r="AW54" s="408"/>
      <c r="AX54" s="68"/>
      <c r="BC54" s="1160"/>
      <c r="BD54" s="1160"/>
      <c r="BE54" s="1160"/>
      <c r="BF54" s="1160"/>
      <c r="BG54" s="1160"/>
      <c r="BH54" s="1160"/>
      <c r="BI54" s="1160"/>
      <c r="BJ54" s="1160"/>
      <c r="BK54" s="1160"/>
      <c r="BL54" s="1160"/>
      <c r="BM54" s="1160"/>
      <c r="BN54" s="1160"/>
      <c r="BO54" s="1160"/>
      <c r="BP54" s="1160"/>
      <c r="BQ54" s="1160"/>
      <c r="BR54" s="1160"/>
      <c r="BS54" s="1160"/>
      <c r="BT54" s="1160"/>
      <c r="BU54" s="1160"/>
      <c r="BV54" s="1160"/>
      <c r="BW54" s="1160"/>
      <c r="BX54" s="1160"/>
      <c r="BY54" s="1160"/>
      <c r="BZ54" s="1160"/>
      <c r="CA54" s="1160"/>
      <c r="CB54" s="1160"/>
      <c r="CC54" s="1160"/>
      <c r="CD54" s="1160"/>
      <c r="CE54" s="1160"/>
      <c r="CF54" s="1160"/>
      <c r="CG54" s="1160"/>
      <c r="CH54" s="1160"/>
    </row>
    <row r="55" spans="1:87" ht="14.1" customHeight="1">
      <c r="A55" s="6"/>
      <c r="B55" s="19"/>
      <c r="C55" s="6"/>
      <c r="D55" s="2155"/>
      <c r="E55" s="2155"/>
      <c r="F55" s="2155"/>
      <c r="G55" s="2155"/>
      <c r="H55" s="2155"/>
      <c r="I55" s="2155"/>
      <c r="J55" s="2155"/>
      <c r="K55" s="2155"/>
      <c r="L55" s="2155"/>
      <c r="M55" s="2155"/>
      <c r="N55" s="2155"/>
      <c r="O55" s="2155"/>
      <c r="P55" s="2155"/>
      <c r="Q55" s="2155"/>
      <c r="R55" s="2155"/>
      <c r="S55" s="2155"/>
      <c r="T55" s="2155"/>
      <c r="U55" s="2155"/>
      <c r="V55" s="2155"/>
      <c r="W55" s="2155"/>
      <c r="X55" s="2155"/>
      <c r="Y55" s="2155"/>
      <c r="Z55" s="2155"/>
      <c r="AA55" s="2155"/>
      <c r="AB55" s="2155"/>
      <c r="AC55" s="2155"/>
      <c r="AD55" s="2155"/>
      <c r="AE55" s="1"/>
      <c r="AF55" s="403"/>
      <c r="AG55" s="575" t="s">
        <v>1004</v>
      </c>
      <c r="AS55" s="39"/>
      <c r="AT55" s="620"/>
      <c r="AU55" s="1147"/>
      <c r="AV55" s="1147"/>
      <c r="AW55" s="1147"/>
      <c r="AX55" s="1147"/>
      <c r="AY55" s="1160"/>
      <c r="AZ55" s="1160"/>
      <c r="BA55" s="1160"/>
      <c r="BB55" s="1160"/>
      <c r="BC55" s="1160"/>
      <c r="BD55" s="1160"/>
      <c r="BE55" s="1160"/>
      <c r="BF55" s="1160"/>
      <c r="BG55" s="1160"/>
      <c r="BH55" s="1160"/>
      <c r="BI55" s="1160"/>
      <c r="BJ55" s="1160"/>
      <c r="BK55" s="1160"/>
      <c r="BL55" s="1160"/>
      <c r="BM55" s="1160"/>
      <c r="BN55" s="1160"/>
      <c r="BO55" s="1160"/>
      <c r="BP55" s="1160"/>
      <c r="BQ55" s="1160"/>
      <c r="BR55" s="1160"/>
      <c r="BS55" s="1160"/>
      <c r="BT55" s="1160"/>
      <c r="BU55" s="1160"/>
      <c r="BV55" s="1160"/>
      <c r="BW55" s="1160"/>
      <c r="BX55" s="1160"/>
      <c r="BY55" s="1160"/>
      <c r="BZ55" s="1160"/>
      <c r="CA55" s="1160"/>
      <c r="CB55" s="1160"/>
      <c r="CC55" s="1160"/>
      <c r="CD55" s="1160"/>
      <c r="CE55" s="1160"/>
      <c r="CF55" s="1160"/>
      <c r="CG55" s="1160"/>
      <c r="CH55" s="1160"/>
    </row>
    <row r="56" spans="1:87" ht="14.1" customHeight="1">
      <c r="A56" s="6"/>
      <c r="B56" s="19"/>
      <c r="C56" s="6"/>
      <c r="E56" s="712"/>
      <c r="F56" s="712"/>
      <c r="G56" s="712"/>
      <c r="H56" s="712"/>
      <c r="I56" s="712"/>
      <c r="J56" s="712"/>
      <c r="K56" s="712"/>
      <c r="L56" s="712"/>
      <c r="M56" s="712"/>
      <c r="N56" s="712"/>
      <c r="O56" s="712"/>
      <c r="P56" s="712"/>
      <c r="Q56" s="712"/>
      <c r="R56" s="712"/>
      <c r="S56" s="712"/>
      <c r="T56" s="712"/>
      <c r="U56" s="712"/>
      <c r="V56" s="712"/>
      <c r="W56" s="712"/>
      <c r="X56" s="712"/>
      <c r="Y56" s="712"/>
      <c r="Z56" s="712"/>
      <c r="AA56" s="712"/>
      <c r="AB56" s="712"/>
      <c r="AC56" s="712"/>
      <c r="AD56" s="712"/>
      <c r="AE56" s="706"/>
      <c r="AF56" s="439"/>
      <c r="AS56" s="39"/>
      <c r="AT56" s="620"/>
      <c r="AU56" s="1147"/>
      <c r="AV56" s="1147"/>
      <c r="AW56" s="1147"/>
      <c r="AX56" s="1147"/>
      <c r="AY56" s="1160"/>
      <c r="AZ56" s="1160"/>
      <c r="BA56" s="1160"/>
      <c r="BB56" s="1160"/>
      <c r="BC56" s="1160"/>
      <c r="BD56" s="1160"/>
      <c r="BE56" s="1160"/>
      <c r="BF56" s="1160"/>
      <c r="BG56" s="1160"/>
      <c r="BH56" s="1160"/>
      <c r="BI56" s="1160"/>
      <c r="BJ56" s="1160"/>
      <c r="BK56" s="1160"/>
      <c r="BL56" s="1160"/>
      <c r="BM56" s="1160"/>
      <c r="BN56" s="1160"/>
      <c r="BO56" s="1160"/>
      <c r="BP56" s="1160"/>
      <c r="BQ56" s="1160"/>
      <c r="BR56" s="1160"/>
      <c r="BS56" s="1160"/>
      <c r="BT56" s="1160"/>
      <c r="BU56" s="1160"/>
      <c r="BV56" s="1160"/>
      <c r="BW56" s="1160"/>
      <c r="BX56" s="1160"/>
      <c r="BY56" s="1160"/>
      <c r="BZ56" s="1160"/>
      <c r="CA56" s="1160"/>
      <c r="CB56" s="1160"/>
      <c r="CC56" s="1160"/>
      <c r="CD56" s="1160"/>
      <c r="CE56" s="1160"/>
      <c r="CF56" s="1160"/>
      <c r="CG56" s="1160"/>
      <c r="CH56" s="1160"/>
      <c r="CI56" s="1148"/>
    </row>
    <row r="57" spans="1:87" ht="14.1" customHeight="1">
      <c r="A57" s="6"/>
      <c r="B57" s="19"/>
      <c r="C57" s="6" t="s">
        <v>1006</v>
      </c>
      <c r="D57" s="640"/>
      <c r="E57" s="640"/>
      <c r="F57" s="640"/>
      <c r="G57" s="640"/>
      <c r="H57" s="640"/>
      <c r="I57" s="640"/>
      <c r="J57" s="640"/>
      <c r="K57" s="640"/>
      <c r="L57" s="640"/>
      <c r="M57" s="640"/>
      <c r="N57" s="640"/>
      <c r="O57" s="640"/>
      <c r="P57" s="640"/>
      <c r="Q57" s="640"/>
      <c r="R57" s="143"/>
      <c r="S57" s="640"/>
      <c r="T57" s="640"/>
      <c r="U57" s="640"/>
      <c r="V57" s="640"/>
      <c r="W57" s="640"/>
      <c r="X57" s="640"/>
      <c r="Y57" s="143"/>
      <c r="Z57" s="712"/>
      <c r="AA57" s="712"/>
      <c r="AB57" s="712"/>
      <c r="AC57" s="712"/>
      <c r="AD57" s="712"/>
      <c r="AE57" s="22"/>
      <c r="AF57" s="439"/>
      <c r="AS57" s="39"/>
      <c r="AT57" s="620"/>
      <c r="AU57" s="1147"/>
      <c r="AV57" s="1147"/>
      <c r="AW57" s="1147"/>
      <c r="AX57" s="1147"/>
      <c r="AY57" s="1160"/>
      <c r="AZ57" s="1160"/>
      <c r="BA57" s="1160"/>
      <c r="BB57" s="1160"/>
      <c r="BC57" s="1160"/>
      <c r="BD57" s="1160"/>
      <c r="BE57" s="1160"/>
      <c r="BF57" s="1160"/>
      <c r="BG57" s="1160"/>
      <c r="BH57" s="1160"/>
      <c r="BI57" s="1160"/>
      <c r="BJ57" s="1160"/>
      <c r="BK57" s="1160"/>
      <c r="BL57" s="1160"/>
      <c r="BM57" s="1160"/>
      <c r="BN57" s="1160"/>
      <c r="BO57" s="1160"/>
      <c r="BP57" s="1160"/>
      <c r="BQ57" s="1160"/>
      <c r="BR57" s="1160"/>
      <c r="BS57" s="1160"/>
      <c r="BT57" s="1160"/>
      <c r="BU57" s="1160"/>
      <c r="BV57" s="1160"/>
      <c r="BW57" s="1160"/>
      <c r="BX57" s="1160"/>
      <c r="BY57" s="1160"/>
      <c r="BZ57" s="1160"/>
      <c r="CA57" s="1160"/>
      <c r="CB57" s="1160"/>
      <c r="CC57" s="1160"/>
      <c r="CD57" s="1160"/>
      <c r="CE57" s="1160"/>
      <c r="CF57" s="1160"/>
      <c r="CG57" s="1160"/>
      <c r="CH57" s="1160"/>
    </row>
    <row r="58" spans="1:87" ht="14.1" customHeight="1">
      <c r="A58" s="6"/>
      <c r="B58" s="19"/>
      <c r="G58" s="712"/>
      <c r="H58" s="712"/>
      <c r="I58" s="712"/>
      <c r="J58" s="712"/>
      <c r="K58" s="712"/>
      <c r="L58" s="712"/>
      <c r="M58" s="712"/>
      <c r="N58" s="712"/>
      <c r="O58" s="712"/>
      <c r="P58" s="712"/>
      <c r="Q58" s="712"/>
      <c r="R58" s="712"/>
      <c r="S58" s="712"/>
      <c r="T58" s="712"/>
      <c r="U58" s="712"/>
      <c r="V58" s="712"/>
      <c r="W58" s="712"/>
      <c r="X58" s="712"/>
      <c r="Y58" s="712"/>
      <c r="Z58" s="712"/>
      <c r="AA58" s="712"/>
      <c r="AB58" s="712"/>
      <c r="AC58" s="712"/>
      <c r="AD58" s="712"/>
      <c r="AE58" s="22"/>
      <c r="AF58" s="439"/>
      <c r="AS58" s="39"/>
      <c r="AT58" s="620"/>
      <c r="AU58" s="1147"/>
      <c r="AV58" s="1147"/>
      <c r="AW58" s="1147"/>
      <c r="AX58" s="1147"/>
      <c r="AY58" s="1160"/>
      <c r="AZ58" s="1160"/>
      <c r="BA58" s="1160"/>
      <c r="BB58" s="1160"/>
      <c r="BC58" s="1160"/>
      <c r="BD58" s="1160"/>
      <c r="BE58" s="1160"/>
      <c r="BF58" s="1160"/>
      <c r="BG58" s="1160"/>
      <c r="BH58" s="1160"/>
      <c r="BI58" s="1160"/>
      <c r="BJ58" s="1160"/>
      <c r="BK58" s="1160"/>
      <c r="BL58" s="1160"/>
      <c r="BM58" s="1160"/>
      <c r="BN58" s="1160"/>
      <c r="BO58" s="1160"/>
      <c r="BP58" s="1160"/>
      <c r="BQ58" s="1160"/>
      <c r="BR58" s="1160"/>
      <c r="BS58" s="1160"/>
      <c r="BT58" s="1160"/>
      <c r="BU58" s="1160"/>
      <c r="BV58" s="1160"/>
      <c r="BW58" s="1160"/>
      <c r="BX58" s="1160"/>
      <c r="BY58" s="1160"/>
      <c r="BZ58" s="1160"/>
      <c r="CA58" s="1160"/>
      <c r="CB58" s="1160"/>
      <c r="CC58" s="1160"/>
      <c r="CD58" s="1160"/>
      <c r="CE58" s="1160"/>
      <c r="CF58" s="1160"/>
      <c r="CG58" s="1160"/>
      <c r="CH58" s="1160"/>
    </row>
    <row r="59" spans="1:87" ht="14.1" customHeight="1">
      <c r="A59" s="6"/>
      <c r="B59" s="19"/>
      <c r="D59" s="68" t="s">
        <v>896</v>
      </c>
      <c r="G59" s="435"/>
      <c r="H59" s="435"/>
      <c r="I59" s="435"/>
      <c r="J59" s="435"/>
      <c r="K59" s="435"/>
      <c r="L59" s="435"/>
      <c r="M59" s="435"/>
      <c r="N59" s="435"/>
      <c r="O59" s="435"/>
      <c r="P59" s="435"/>
      <c r="Q59" s="435"/>
      <c r="R59" s="28"/>
      <c r="S59" s="435"/>
      <c r="T59" s="435"/>
      <c r="U59" s="435"/>
      <c r="V59" s="435"/>
      <c r="W59" s="435"/>
      <c r="X59" s="435"/>
      <c r="Y59" s="28"/>
      <c r="Z59" s="435"/>
      <c r="AA59" s="435"/>
      <c r="AB59" s="435"/>
      <c r="AC59" s="435"/>
      <c r="AD59" s="435"/>
      <c r="AE59" s="6"/>
      <c r="AF59" s="439"/>
      <c r="AG59" s="575"/>
      <c r="AH59" s="57"/>
      <c r="AI59" s="57"/>
      <c r="AJ59" s="57"/>
      <c r="AK59" s="57"/>
      <c r="AL59" s="57"/>
      <c r="AM59" s="57"/>
      <c r="AN59" s="57"/>
      <c r="AO59" s="57"/>
      <c r="AP59" s="57"/>
      <c r="AQ59" s="57"/>
      <c r="AR59" s="57"/>
      <c r="AS59" s="652"/>
      <c r="AT59" s="575"/>
      <c r="AU59" s="1147"/>
      <c r="AV59" s="1147"/>
      <c r="AW59" s="1147"/>
      <c r="AX59" s="1147"/>
      <c r="AY59" s="1160"/>
      <c r="AZ59" s="1160"/>
      <c r="BA59" s="1160"/>
      <c r="BB59" s="1160"/>
      <c r="BC59" s="1160"/>
      <c r="BD59" s="1160"/>
      <c r="BE59" s="1160"/>
      <c r="BF59" s="1160"/>
      <c r="BG59" s="1160"/>
      <c r="BH59" s="1160"/>
      <c r="BI59" s="1160"/>
      <c r="BJ59" s="1160"/>
      <c r="BK59" s="1160"/>
      <c r="BL59" s="1160"/>
      <c r="BM59" s="1160"/>
      <c r="BN59" s="1160"/>
      <c r="BO59" s="1160"/>
      <c r="BP59" s="1160"/>
      <c r="BQ59" s="1160"/>
      <c r="BR59" s="1160"/>
      <c r="BS59" s="1160"/>
      <c r="BT59" s="1160"/>
      <c r="BU59" s="1160"/>
      <c r="BV59" s="1160"/>
      <c r="BW59" s="1160"/>
      <c r="BX59" s="1160"/>
      <c r="BY59" s="1160"/>
      <c r="BZ59" s="1160"/>
      <c r="CA59" s="1160"/>
      <c r="CB59" s="1160"/>
      <c r="CC59" s="1160"/>
      <c r="CD59" s="1160"/>
      <c r="CE59" s="1160"/>
      <c r="CF59" s="1160"/>
      <c r="CG59" s="1160"/>
      <c r="CH59" s="1160"/>
    </row>
    <row r="60" spans="1:87" ht="14.1" customHeight="1">
      <c r="A60" s="6"/>
      <c r="B60" s="19"/>
      <c r="D60" s="2155"/>
      <c r="E60" s="2155"/>
      <c r="F60" s="2155"/>
      <c r="G60" s="2155"/>
      <c r="H60" s="2155"/>
      <c r="I60" s="2155"/>
      <c r="J60" s="2155"/>
      <c r="K60" s="2155"/>
      <c r="L60" s="2155"/>
      <c r="M60" s="2155"/>
      <c r="N60" s="2155"/>
      <c r="O60" s="2155"/>
      <c r="P60" s="2155"/>
      <c r="Q60" s="2155"/>
      <c r="R60" s="2155"/>
      <c r="S60" s="2155"/>
      <c r="T60" s="2155"/>
      <c r="U60" s="2155"/>
      <c r="V60" s="2155"/>
      <c r="W60" s="2155"/>
      <c r="X60" s="2155"/>
      <c r="Y60" s="2155"/>
      <c r="Z60" s="2155"/>
      <c r="AA60" s="2155"/>
      <c r="AB60" s="2155"/>
      <c r="AC60" s="2155"/>
      <c r="AD60" s="2155"/>
      <c r="AE60" s="1"/>
      <c r="AF60" s="439"/>
      <c r="AG60" s="575"/>
      <c r="AH60" s="57"/>
      <c r="AI60" s="57"/>
      <c r="AJ60" s="57"/>
      <c r="AK60" s="57"/>
      <c r="AL60" s="57"/>
      <c r="AM60" s="57"/>
      <c r="AN60" s="57"/>
      <c r="AO60" s="57"/>
      <c r="AP60" s="57"/>
      <c r="AQ60" s="57"/>
      <c r="AR60" s="57"/>
      <c r="AS60" s="652"/>
      <c r="AT60" s="575"/>
      <c r="AU60" s="1147"/>
      <c r="AV60" s="1147"/>
      <c r="AW60" s="1147"/>
      <c r="AX60" s="1147"/>
      <c r="AY60" s="1160"/>
      <c r="AZ60" s="1160"/>
      <c r="BA60" s="1160"/>
      <c r="BB60" s="1160"/>
      <c r="BC60" s="1160"/>
      <c r="BD60" s="1160"/>
      <c r="BE60" s="1160"/>
      <c r="BF60" s="1160"/>
      <c r="BG60" s="1160"/>
      <c r="BH60" s="1160"/>
      <c r="BI60" s="1160"/>
      <c r="BJ60" s="1160"/>
      <c r="BK60" s="1160"/>
      <c r="BL60" s="1160"/>
      <c r="BM60" s="1160"/>
      <c r="BN60" s="1160"/>
      <c r="BO60" s="1160"/>
      <c r="BP60" s="1160"/>
      <c r="BQ60" s="1160"/>
      <c r="BR60" s="1160"/>
      <c r="BS60" s="1160"/>
      <c r="BT60" s="1160"/>
      <c r="BU60" s="1160"/>
      <c r="BV60" s="1160"/>
      <c r="BW60" s="1160"/>
      <c r="BX60" s="1160"/>
      <c r="BY60" s="1160"/>
      <c r="BZ60" s="1160"/>
      <c r="CA60" s="1160"/>
      <c r="CB60" s="1160"/>
      <c r="CC60" s="1160"/>
      <c r="CD60" s="1160"/>
      <c r="CE60" s="1160"/>
      <c r="CF60" s="1160"/>
      <c r="CG60" s="1160"/>
      <c r="CH60" s="1160"/>
    </row>
    <row r="61" spans="1:87" ht="14.1" customHeight="1">
      <c r="A61" s="6"/>
      <c r="B61" s="19"/>
      <c r="C61" s="6"/>
      <c r="D61" s="2155"/>
      <c r="E61" s="2155"/>
      <c r="F61" s="2155"/>
      <c r="G61" s="2155"/>
      <c r="H61" s="2155"/>
      <c r="I61" s="2155"/>
      <c r="J61" s="2155"/>
      <c r="K61" s="2155"/>
      <c r="L61" s="2155"/>
      <c r="M61" s="2155"/>
      <c r="N61" s="2155"/>
      <c r="O61" s="2155"/>
      <c r="P61" s="2155"/>
      <c r="Q61" s="2155"/>
      <c r="R61" s="2155"/>
      <c r="S61" s="2155"/>
      <c r="T61" s="2155"/>
      <c r="U61" s="2155"/>
      <c r="V61" s="2155"/>
      <c r="W61" s="2155"/>
      <c r="X61" s="2155"/>
      <c r="Y61" s="2155"/>
      <c r="Z61" s="2155"/>
      <c r="AA61" s="2155"/>
      <c r="AB61" s="2155"/>
      <c r="AC61" s="2155"/>
      <c r="AD61" s="2155"/>
      <c r="AE61" s="1"/>
      <c r="AF61" s="439"/>
      <c r="AG61" s="712"/>
      <c r="AH61" s="712"/>
      <c r="AI61" s="712"/>
      <c r="AJ61" s="712"/>
      <c r="AK61" s="712"/>
      <c r="AL61" s="712"/>
      <c r="AM61" s="712"/>
      <c r="AN61" s="712"/>
      <c r="AO61" s="712"/>
      <c r="AP61" s="712"/>
      <c r="AQ61" s="712"/>
      <c r="AR61" s="712"/>
      <c r="AS61" s="652"/>
      <c r="AT61" s="575"/>
      <c r="AU61" s="1147"/>
      <c r="AV61" s="1147"/>
      <c r="AW61" s="1147"/>
      <c r="AX61" s="1147"/>
      <c r="AY61" s="1160"/>
      <c r="AZ61" s="1160"/>
      <c r="BA61" s="1160"/>
      <c r="BB61" s="1160"/>
      <c r="BC61" s="1160"/>
      <c r="BD61" s="1160"/>
      <c r="BE61" s="1160"/>
      <c r="BF61" s="1160"/>
      <c r="BG61" s="1160"/>
      <c r="BH61" s="1160"/>
      <c r="BI61" s="1160"/>
      <c r="BJ61" s="1160"/>
      <c r="BK61" s="1160"/>
      <c r="BL61" s="1160"/>
      <c r="BM61" s="1160"/>
      <c r="BN61" s="1160"/>
      <c r="BO61" s="1160"/>
      <c r="BP61" s="1160"/>
      <c r="BQ61" s="1160"/>
      <c r="BR61" s="1160"/>
      <c r="BS61" s="1160"/>
      <c r="BT61" s="1160"/>
      <c r="BU61" s="1160"/>
      <c r="BV61" s="1160"/>
      <c r="BW61" s="1160"/>
      <c r="BX61" s="1160"/>
      <c r="BY61" s="1160"/>
      <c r="BZ61" s="1160"/>
      <c r="CA61" s="1160"/>
      <c r="CB61" s="1160"/>
      <c r="CC61" s="1160"/>
      <c r="CD61" s="1160"/>
      <c r="CE61" s="1160"/>
      <c r="CF61" s="1160"/>
      <c r="CG61" s="1160"/>
      <c r="CH61" s="1160"/>
    </row>
    <row r="62" spans="1:87" ht="14.1" customHeight="1">
      <c r="A62" s="6"/>
      <c r="B62" s="14"/>
      <c r="AE62" s="1"/>
      <c r="AF62" s="439"/>
      <c r="AG62" s="712"/>
      <c r="AH62" s="712"/>
      <c r="AI62" s="712"/>
      <c r="AJ62" s="712"/>
      <c r="AK62" s="712"/>
      <c r="AL62" s="712"/>
      <c r="AM62" s="712"/>
      <c r="AN62" s="712"/>
      <c r="AO62" s="712"/>
      <c r="AP62" s="712"/>
      <c r="AQ62" s="712"/>
      <c r="AR62" s="712"/>
      <c r="AS62" s="652"/>
      <c r="AT62" s="575"/>
      <c r="AU62" s="1147"/>
      <c r="AV62" s="1147"/>
      <c r="AW62" s="1147"/>
      <c r="AX62" s="1147"/>
      <c r="AY62" s="1160"/>
      <c r="AZ62" s="1160"/>
      <c r="BA62" s="1160"/>
      <c r="BB62" s="1160"/>
      <c r="BC62" s="1160"/>
      <c r="BD62" s="1160"/>
      <c r="BE62" s="1160"/>
      <c r="BF62" s="1160"/>
      <c r="BG62" s="1160"/>
      <c r="BH62" s="1160"/>
      <c r="BI62" s="1160"/>
      <c r="BJ62" s="1160"/>
      <c r="BK62" s="1160"/>
      <c r="BL62" s="1160"/>
      <c r="BM62" s="1160"/>
      <c r="BN62" s="1160"/>
      <c r="BO62" s="1160"/>
      <c r="BP62" s="1160"/>
      <c r="BQ62" s="1160"/>
      <c r="BR62" s="1160"/>
      <c r="BS62" s="1160"/>
      <c r="BT62" s="1160"/>
      <c r="BU62" s="1160"/>
      <c r="BV62" s="1160"/>
      <c r="BW62" s="1160"/>
      <c r="BX62" s="1160"/>
      <c r="BY62" s="1160"/>
      <c r="BZ62" s="1160"/>
      <c r="CA62" s="1160"/>
      <c r="CB62" s="1160"/>
      <c r="CC62" s="1160"/>
      <c r="CD62" s="1160"/>
      <c r="CE62" s="1160"/>
      <c r="CF62" s="1160"/>
      <c r="CG62" s="1160"/>
      <c r="CH62" s="1160"/>
    </row>
    <row r="63" spans="1:87" ht="14.1" customHeight="1">
      <c r="A63" s="6"/>
      <c r="B63" s="19"/>
      <c r="C63" s="6"/>
      <c r="D63" s="712"/>
      <c r="E63" s="712"/>
      <c r="F63" s="712"/>
      <c r="G63" s="712"/>
      <c r="H63" s="712"/>
      <c r="I63" s="712"/>
      <c r="J63" s="712"/>
      <c r="K63" s="712"/>
      <c r="L63" s="712"/>
      <c r="M63" s="712"/>
      <c r="N63" s="712"/>
      <c r="O63" s="712"/>
      <c r="P63" s="712"/>
      <c r="Q63" s="712"/>
      <c r="R63" s="712"/>
      <c r="S63" s="712"/>
      <c r="T63" s="712"/>
      <c r="U63" s="712"/>
      <c r="V63" s="712"/>
      <c r="W63" s="712"/>
      <c r="X63" s="712"/>
      <c r="Y63" s="712"/>
      <c r="Z63" s="712"/>
      <c r="AA63" s="712"/>
      <c r="AB63" s="712"/>
      <c r="AC63" s="712"/>
      <c r="AD63" s="712"/>
      <c r="AE63" s="1"/>
      <c r="AF63" s="439"/>
      <c r="AG63" s="712"/>
      <c r="AH63" s="712"/>
      <c r="AI63" s="712"/>
      <c r="AJ63" s="712"/>
      <c r="AK63" s="712"/>
      <c r="AL63" s="712"/>
      <c r="AM63" s="712"/>
      <c r="AN63" s="712"/>
      <c r="AO63" s="712"/>
      <c r="AP63" s="712"/>
      <c r="AQ63" s="712"/>
      <c r="AR63" s="712"/>
      <c r="AS63" s="652"/>
      <c r="AT63" s="575"/>
      <c r="AU63" s="1147"/>
      <c r="AV63" s="1147"/>
      <c r="AW63" s="1147"/>
      <c r="AX63" s="1147"/>
      <c r="AY63" s="1160"/>
      <c r="AZ63" s="1160"/>
      <c r="BA63" s="1160"/>
      <c r="BB63" s="1160"/>
      <c r="BC63" s="1160"/>
      <c r="BD63" s="1160"/>
      <c r="BE63" s="1160"/>
      <c r="BF63" s="1160"/>
      <c r="BG63" s="1160"/>
      <c r="BH63" s="1160"/>
      <c r="BI63" s="1160"/>
      <c r="BJ63" s="1160"/>
      <c r="BK63" s="1160"/>
      <c r="BL63" s="1160"/>
      <c r="BM63" s="1160"/>
      <c r="BN63" s="1160"/>
      <c r="BO63" s="1160"/>
      <c r="BP63" s="1160"/>
      <c r="BQ63" s="1160"/>
      <c r="BR63" s="1160"/>
      <c r="BS63" s="1160"/>
      <c r="BT63" s="1160"/>
      <c r="BU63" s="1160"/>
      <c r="BV63" s="1160"/>
      <c r="BW63" s="1160"/>
      <c r="BX63" s="1160"/>
      <c r="BY63" s="1160"/>
      <c r="BZ63" s="1160"/>
      <c r="CA63" s="1160"/>
      <c r="CB63" s="1160"/>
      <c r="CC63" s="1160"/>
      <c r="CD63" s="1160"/>
      <c r="CE63" s="1160"/>
      <c r="CF63" s="1160"/>
      <c r="CG63" s="1160"/>
      <c r="CH63" s="1160"/>
    </row>
    <row r="64" spans="1:87" ht="14.1" customHeight="1" thickBot="1">
      <c r="A64" s="6"/>
      <c r="B64" s="43"/>
      <c r="C64" s="44"/>
      <c r="D64" s="136"/>
      <c r="E64" s="839"/>
      <c r="F64" s="136"/>
      <c r="G64" s="136"/>
      <c r="H64" s="136"/>
      <c r="I64" s="136"/>
      <c r="J64" s="136"/>
      <c r="K64" s="136"/>
      <c r="L64" s="136"/>
      <c r="M64" s="136"/>
      <c r="N64" s="136"/>
      <c r="O64" s="136"/>
      <c r="P64" s="136"/>
      <c r="Q64" s="136"/>
      <c r="R64" s="839"/>
      <c r="S64" s="136"/>
      <c r="T64" s="136"/>
      <c r="U64" s="136"/>
      <c r="V64" s="136"/>
      <c r="W64" s="136"/>
      <c r="X64" s="136"/>
      <c r="Y64" s="839"/>
      <c r="Z64" s="136"/>
      <c r="AA64" s="136"/>
      <c r="AB64" s="136"/>
      <c r="AC64" s="136"/>
      <c r="AD64" s="136"/>
      <c r="AE64" s="137"/>
      <c r="AF64" s="133"/>
      <c r="AG64" s="115"/>
      <c r="AH64" s="115"/>
      <c r="AI64" s="115"/>
      <c r="AJ64" s="115"/>
      <c r="AK64" s="115"/>
      <c r="AL64" s="115"/>
      <c r="AM64" s="115"/>
      <c r="AN64" s="115"/>
      <c r="AO64" s="115"/>
      <c r="AP64" s="115"/>
      <c r="AQ64" s="115"/>
      <c r="AR64" s="115"/>
      <c r="AS64" s="116"/>
      <c r="AT64" s="575"/>
      <c r="AU64" s="1147"/>
      <c r="AV64" s="1147"/>
      <c r="AW64" s="1147"/>
      <c r="AX64" s="1147"/>
      <c r="AY64" s="1160"/>
      <c r="AZ64" s="1160"/>
      <c r="BA64" s="1160"/>
      <c r="BB64" s="1160"/>
      <c r="BC64" s="1160"/>
      <c r="BD64" s="1160"/>
      <c r="BE64" s="1160"/>
      <c r="BF64" s="1160"/>
      <c r="BG64" s="1160"/>
      <c r="BH64" s="1160"/>
      <c r="BI64" s="1160"/>
      <c r="BJ64" s="1160"/>
      <c r="BK64" s="1160"/>
      <c r="BL64" s="1160"/>
      <c r="BM64" s="1160"/>
      <c r="BN64" s="1160"/>
      <c r="BO64" s="1160"/>
      <c r="BP64" s="1160"/>
      <c r="BQ64" s="1160"/>
      <c r="BR64" s="1160"/>
      <c r="BS64" s="1160"/>
      <c r="BT64" s="1160"/>
      <c r="BU64" s="1160"/>
      <c r="BV64" s="1160"/>
      <c r="BW64" s="1160"/>
      <c r="BX64" s="1160"/>
      <c r="BY64" s="1160"/>
      <c r="BZ64" s="1160"/>
      <c r="CA64" s="1160"/>
      <c r="CB64" s="1160"/>
      <c r="CC64" s="1160"/>
      <c r="CD64" s="1160"/>
      <c r="CE64" s="1160"/>
      <c r="CF64" s="1160"/>
      <c r="CG64" s="1160"/>
      <c r="CH64" s="1160"/>
      <c r="CI64" s="739"/>
    </row>
    <row r="65" spans="1:87" ht="14.1" customHeight="1">
      <c r="A65" s="6"/>
      <c r="B65" s="6"/>
      <c r="C65" s="6"/>
      <c r="D65" s="435"/>
      <c r="E65" s="28"/>
      <c r="F65" s="435"/>
      <c r="G65" s="435"/>
      <c r="H65" s="435"/>
      <c r="I65" s="435"/>
      <c r="J65" s="435"/>
      <c r="K65" s="435"/>
      <c r="L65" s="435"/>
      <c r="M65" s="435"/>
      <c r="N65" s="435"/>
      <c r="O65" s="435"/>
      <c r="P65" s="435"/>
      <c r="Q65" s="435"/>
      <c r="R65" s="28"/>
      <c r="S65" s="435"/>
      <c r="T65" s="435"/>
      <c r="U65" s="435"/>
      <c r="V65" s="435"/>
      <c r="W65" s="435"/>
      <c r="X65" s="435"/>
      <c r="Y65" s="28"/>
      <c r="Z65" s="435"/>
      <c r="AA65" s="435"/>
      <c r="AB65" s="435"/>
      <c r="AC65" s="435"/>
      <c r="AD65" s="435"/>
      <c r="AE65" s="37"/>
      <c r="AF65" s="575"/>
      <c r="AG65" s="575"/>
      <c r="AH65" s="575"/>
      <c r="AI65" s="575"/>
      <c r="AJ65" s="575"/>
      <c r="AK65" s="575"/>
      <c r="AL65" s="575"/>
      <c r="AM65" s="575"/>
      <c r="AN65" s="575"/>
      <c r="AO65" s="575"/>
      <c r="AP65" s="575"/>
      <c r="AQ65" s="575"/>
      <c r="AR65" s="575"/>
      <c r="AS65" s="575"/>
      <c r="AT65" s="575"/>
      <c r="AU65" s="1145"/>
      <c r="AV65" s="38"/>
      <c r="AW65" s="38"/>
      <c r="AX65" s="38"/>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739"/>
    </row>
    <row r="66" spans="1:87" ht="14.1" customHeight="1">
      <c r="A66" s="6"/>
      <c r="B66" s="6"/>
      <c r="C66" s="6"/>
      <c r="D66" s="435"/>
      <c r="E66" s="28"/>
      <c r="F66" s="435"/>
      <c r="G66" s="435"/>
      <c r="H66" s="435"/>
      <c r="I66" s="435"/>
      <c r="J66" s="435"/>
      <c r="K66" s="435"/>
      <c r="L66" s="435"/>
      <c r="M66" s="435"/>
      <c r="N66" s="435"/>
      <c r="O66" s="435"/>
      <c r="P66" s="435"/>
      <c r="Q66" s="435"/>
      <c r="R66" s="28"/>
      <c r="S66" s="435"/>
      <c r="T66" s="435"/>
      <c r="U66" s="435"/>
      <c r="V66" s="435"/>
      <c r="W66" s="435"/>
      <c r="X66" s="435"/>
      <c r="Y66" s="28"/>
      <c r="Z66" s="435"/>
      <c r="AA66" s="435"/>
      <c r="AB66" s="435"/>
      <c r="AC66" s="435"/>
      <c r="AD66" s="435"/>
      <c r="AE66" s="37"/>
      <c r="AF66" s="575"/>
      <c r="AG66" s="575"/>
      <c r="AH66" s="575"/>
      <c r="AI66" s="575"/>
      <c r="AJ66" s="575"/>
      <c r="AK66" s="575"/>
      <c r="AL66" s="575"/>
      <c r="AM66" s="575"/>
      <c r="AN66" s="575"/>
      <c r="AO66" s="575"/>
      <c r="AP66" s="575"/>
      <c r="AQ66" s="575"/>
      <c r="AR66" s="575"/>
      <c r="AS66" s="575"/>
      <c r="AT66" s="575"/>
      <c r="AU66" s="68"/>
      <c r="AV66" s="68"/>
      <c r="AW66" s="68"/>
      <c r="AX66" s="68"/>
      <c r="CH66" s="739"/>
      <c r="CI66" s="739"/>
    </row>
    <row r="67" spans="1:87" ht="14.1" customHeight="1">
      <c r="A67" s="6"/>
      <c r="B67" s="6"/>
      <c r="C67" s="6"/>
      <c r="D67" s="435"/>
      <c r="E67" s="28"/>
      <c r="F67" s="435"/>
      <c r="G67" s="435"/>
      <c r="H67" s="435"/>
      <c r="I67" s="435"/>
      <c r="J67" s="435"/>
      <c r="K67" s="435"/>
      <c r="L67" s="435"/>
      <c r="M67" s="435"/>
      <c r="N67" s="435"/>
      <c r="O67" s="435"/>
      <c r="P67" s="435"/>
      <c r="Q67" s="435"/>
      <c r="R67" s="28"/>
      <c r="S67" s="435"/>
      <c r="T67" s="435"/>
      <c r="U67" s="435"/>
      <c r="V67" s="435"/>
      <c r="W67" s="435"/>
      <c r="X67" s="435"/>
      <c r="Y67" s="28"/>
      <c r="Z67" s="435"/>
      <c r="AA67" s="435"/>
      <c r="AB67" s="435"/>
      <c r="AC67" s="435"/>
      <c r="AD67" s="435"/>
      <c r="AE67" s="37"/>
      <c r="AF67" s="575"/>
      <c r="AG67" s="575"/>
      <c r="AH67" s="575"/>
      <c r="AI67" s="575"/>
      <c r="AJ67" s="575"/>
      <c r="AK67" s="575"/>
      <c r="AL67" s="575"/>
      <c r="AM67" s="575"/>
      <c r="AN67" s="575"/>
      <c r="AO67" s="575"/>
      <c r="AP67" s="575"/>
      <c r="AQ67" s="575"/>
      <c r="AR67" s="575"/>
      <c r="AS67" s="575"/>
      <c r="AT67" s="575"/>
      <c r="AU67" s="68"/>
      <c r="AV67" s="68"/>
      <c r="AW67" s="68"/>
      <c r="AX67" s="68"/>
      <c r="CH67" s="739"/>
      <c r="CI67" s="739"/>
    </row>
    <row r="68" spans="1:87" ht="12" customHeight="1">
      <c r="AU68" s="68"/>
      <c r="AV68" s="68"/>
      <c r="AW68" s="68"/>
      <c r="AX68" s="68"/>
      <c r="AY68" s="68"/>
      <c r="AZ68" s="68"/>
    </row>
    <row r="69" spans="1:87" ht="12" customHeight="1">
      <c r="AU69" s="68"/>
      <c r="AV69" s="68"/>
      <c r="AW69" s="68"/>
      <c r="AX69" s="68"/>
      <c r="AY69" s="68"/>
      <c r="AZ69" s="68"/>
    </row>
    <row r="70" spans="1:87">
      <c r="AU70" s="1135"/>
      <c r="AV70" s="1135"/>
      <c r="AW70" s="1135"/>
      <c r="AX70" s="1135"/>
      <c r="AY70" s="1135"/>
      <c r="AZ70" s="1135"/>
      <c r="BA70" s="154"/>
      <c r="BB70" s="154"/>
      <c r="BC70" s="154"/>
      <c r="BD70" s="154"/>
      <c r="BE70" s="154"/>
      <c r="BF70" s="154"/>
      <c r="BG70" s="154"/>
      <c r="BH70" s="154"/>
      <c r="BI70" s="154"/>
      <c r="BJ70" s="154"/>
      <c r="BK70" s="154"/>
      <c r="BL70" s="154"/>
      <c r="BM70" s="154"/>
      <c r="BN70" s="154"/>
      <c r="BO70" s="154"/>
      <c r="BP70" s="154"/>
      <c r="BQ70" s="154"/>
      <c r="BR70" s="154"/>
      <c r="BS70" s="154"/>
      <c r="BT70" s="154"/>
      <c r="BU70" s="154"/>
      <c r="BV70" s="154"/>
      <c r="BW70" s="154"/>
      <c r="BX70" s="154"/>
      <c r="BY70" s="154"/>
      <c r="BZ70" s="154"/>
      <c r="CA70" s="154"/>
      <c r="CB70" s="154"/>
      <c r="CC70" s="154"/>
      <c r="CD70" s="154"/>
      <c r="CE70" s="154"/>
      <c r="CF70" s="154"/>
      <c r="CG70" s="154"/>
    </row>
    <row r="71" spans="1:87">
      <c r="AU71" s="68"/>
      <c r="AV71" s="68"/>
      <c r="AW71" s="68"/>
      <c r="AX71" s="68"/>
      <c r="AY71" s="68"/>
      <c r="AZ71" s="68"/>
      <c r="BH71" s="1161"/>
      <c r="BI71" s="1161"/>
      <c r="BJ71" s="1161"/>
      <c r="BK71" s="1161"/>
      <c r="BL71" s="1161"/>
      <c r="BM71" s="1161"/>
      <c r="BN71" s="1161"/>
      <c r="BO71" s="1161"/>
      <c r="BP71" s="1161"/>
      <c r="BQ71" s="1161"/>
      <c r="BR71" s="1161"/>
      <c r="BS71" s="1161"/>
      <c r="BT71" s="1161"/>
      <c r="BU71" s="1161"/>
      <c r="BV71" s="1161"/>
      <c r="BW71" s="1161"/>
      <c r="BX71" s="1161"/>
      <c r="BY71" s="1161"/>
      <c r="BZ71" s="1161"/>
      <c r="CA71" s="1161"/>
      <c r="CB71" s="1161"/>
      <c r="CC71" s="1161"/>
      <c r="CD71" s="1161"/>
      <c r="CE71" s="1161"/>
      <c r="CF71" s="1161"/>
      <c r="CG71" s="1161"/>
    </row>
    <row r="72" spans="1:87">
      <c r="AU72" s="68"/>
      <c r="AV72" s="38"/>
      <c r="AW72" s="38"/>
      <c r="AX72" s="38"/>
      <c r="AY72" s="1073"/>
      <c r="AZ72" s="1073"/>
      <c r="BA72" s="416"/>
      <c r="BB72" s="416"/>
      <c r="BC72" s="416"/>
      <c r="BD72" s="416"/>
      <c r="BE72" s="416"/>
      <c r="BF72" s="416"/>
      <c r="BG72" s="416"/>
      <c r="BH72" s="416"/>
      <c r="BI72" s="416"/>
      <c r="BJ72" s="416"/>
      <c r="BK72" s="416"/>
      <c r="BL72" s="416"/>
      <c r="BM72" s="416"/>
      <c r="BN72" s="416"/>
      <c r="BO72" s="416"/>
      <c r="BP72" s="416"/>
      <c r="BQ72" s="416"/>
      <c r="BR72" s="416"/>
      <c r="BS72" s="416"/>
      <c r="BT72" s="416"/>
      <c r="BU72" s="416"/>
      <c r="BV72" s="416"/>
      <c r="BW72" s="416"/>
      <c r="BX72" s="416"/>
      <c r="BY72" s="416"/>
      <c r="BZ72" s="416"/>
      <c r="CA72" s="416"/>
      <c r="CB72" s="416"/>
      <c r="CC72" s="416"/>
      <c r="CD72" s="416"/>
      <c r="CE72" s="416"/>
      <c r="CF72" s="416"/>
      <c r="CG72" s="416"/>
      <c r="CH72" s="105"/>
      <c r="CI72" s="105"/>
    </row>
    <row r="73" spans="1:87" ht="12" customHeight="1">
      <c r="AU73" s="68"/>
      <c r="AV73" s="38"/>
      <c r="AW73" s="757"/>
      <c r="AX73" s="757"/>
      <c r="AY73" s="757"/>
      <c r="AZ73" s="757"/>
      <c r="BA73" s="624"/>
      <c r="BB73" s="624"/>
      <c r="BC73" s="624"/>
      <c r="BD73" s="624"/>
      <c r="BE73" s="624"/>
      <c r="BF73" s="624"/>
      <c r="BG73" s="624"/>
      <c r="BH73" s="624"/>
      <c r="BI73" s="624"/>
      <c r="BJ73" s="624"/>
      <c r="BK73" s="624"/>
      <c r="BL73" s="624"/>
      <c r="BM73" s="624"/>
      <c r="BN73" s="624"/>
      <c r="BO73" s="624"/>
      <c r="BP73" s="624"/>
      <c r="BQ73" s="624"/>
      <c r="BR73" s="624"/>
      <c r="BS73" s="624"/>
      <c r="BT73" s="624"/>
      <c r="BU73" s="624"/>
      <c r="BV73" s="624"/>
      <c r="BW73" s="624"/>
      <c r="BX73" s="624"/>
      <c r="BY73" s="624"/>
      <c r="BZ73" s="624"/>
      <c r="CA73" s="624"/>
      <c r="CB73" s="624"/>
      <c r="CC73" s="624"/>
      <c r="CD73" s="624"/>
      <c r="CE73" s="624"/>
      <c r="CF73" s="624"/>
      <c r="CG73" s="624"/>
    </row>
    <row r="74" spans="1:87">
      <c r="AU74" s="68"/>
      <c r="AV74" s="38"/>
      <c r="AW74" s="757"/>
      <c r="AX74" s="757"/>
      <c r="AY74" s="757"/>
      <c r="AZ74" s="757"/>
      <c r="BA74" s="624"/>
      <c r="BB74" s="624"/>
      <c r="BC74" s="624"/>
      <c r="BD74" s="624"/>
      <c r="BE74" s="624"/>
      <c r="BF74" s="624"/>
      <c r="BG74" s="624"/>
      <c r="BH74" s="624"/>
      <c r="BI74" s="624"/>
      <c r="BJ74" s="624"/>
      <c r="BK74" s="624"/>
      <c r="BL74" s="624"/>
      <c r="BM74" s="624"/>
      <c r="BN74" s="624"/>
      <c r="BO74" s="624"/>
      <c r="BP74" s="624"/>
      <c r="BQ74" s="624"/>
      <c r="BR74" s="624"/>
      <c r="BS74" s="624"/>
      <c r="BT74" s="624"/>
      <c r="BU74" s="624"/>
      <c r="BV74" s="624"/>
      <c r="BW74" s="624"/>
      <c r="BX74" s="624"/>
      <c r="BY74" s="624"/>
      <c r="BZ74" s="624"/>
      <c r="CA74" s="624"/>
      <c r="CB74" s="624"/>
      <c r="CC74" s="624"/>
      <c r="CD74" s="624"/>
      <c r="CE74" s="624"/>
      <c r="CF74" s="624"/>
      <c r="CG74" s="624"/>
    </row>
    <row r="75" spans="1:87">
      <c r="AU75" s="68"/>
      <c r="AV75" s="38"/>
      <c r="AW75" s="757"/>
      <c r="AX75" s="757"/>
      <c r="AY75" s="757"/>
      <c r="AZ75" s="757"/>
      <c r="BA75" s="624"/>
      <c r="BB75" s="624"/>
      <c r="BC75" s="624"/>
      <c r="BD75" s="624"/>
      <c r="BE75" s="624"/>
      <c r="BF75" s="624"/>
      <c r="BG75" s="624"/>
      <c r="BH75" s="624"/>
      <c r="BI75" s="624"/>
      <c r="BJ75" s="624"/>
      <c r="BK75" s="624"/>
      <c r="BL75" s="624"/>
      <c r="BM75" s="624"/>
      <c r="BN75" s="624"/>
      <c r="BO75" s="624"/>
      <c r="BP75" s="624"/>
      <c r="BQ75" s="624"/>
      <c r="BR75" s="624"/>
      <c r="BS75" s="624"/>
      <c r="BT75" s="624"/>
      <c r="BU75" s="624"/>
      <c r="BV75" s="624"/>
      <c r="BW75" s="624"/>
      <c r="BX75" s="624"/>
      <c r="BY75" s="624"/>
      <c r="BZ75" s="624"/>
      <c r="CA75" s="624"/>
      <c r="CB75" s="624"/>
      <c r="CC75" s="624"/>
      <c r="CD75" s="624"/>
      <c r="CE75" s="624"/>
      <c r="CF75" s="624"/>
      <c r="CG75" s="624"/>
    </row>
    <row r="76" spans="1:87" ht="12" customHeight="1">
      <c r="AU76" s="68"/>
      <c r="AV76" s="38"/>
      <c r="AW76" s="757"/>
      <c r="AX76" s="757"/>
      <c r="AY76" s="757"/>
      <c r="AZ76" s="757"/>
      <c r="BA76" s="624"/>
      <c r="BB76" s="624"/>
      <c r="BC76" s="624"/>
      <c r="BD76" s="624"/>
      <c r="BE76" s="624"/>
      <c r="BF76" s="624"/>
      <c r="BG76" s="624"/>
      <c r="BH76" s="624"/>
      <c r="BI76" s="624"/>
      <c r="BJ76" s="624"/>
      <c r="BK76" s="624"/>
      <c r="BL76" s="624"/>
      <c r="BM76" s="624"/>
      <c r="BN76" s="624"/>
      <c r="BO76" s="624"/>
      <c r="BP76" s="624"/>
      <c r="BQ76" s="624"/>
      <c r="BR76" s="624"/>
      <c r="BS76" s="624"/>
      <c r="BT76" s="624"/>
      <c r="BU76" s="624"/>
      <c r="BV76" s="624"/>
      <c r="BW76" s="624"/>
      <c r="BX76" s="624"/>
      <c r="BY76" s="624"/>
      <c r="BZ76" s="624"/>
      <c r="CA76" s="624"/>
      <c r="CB76" s="624"/>
      <c r="CC76" s="624"/>
      <c r="CD76" s="624"/>
      <c r="CE76" s="624"/>
      <c r="CF76" s="624"/>
      <c r="CG76" s="624"/>
    </row>
    <row r="77" spans="1:87">
      <c r="AU77" s="68"/>
      <c r="AV77" s="38"/>
      <c r="AW77" s="757"/>
      <c r="AX77" s="757"/>
      <c r="AY77" s="624"/>
      <c r="AZ77" s="624"/>
      <c r="BA77" s="624"/>
      <c r="BB77" s="624"/>
      <c r="BC77" s="624"/>
      <c r="BD77" s="624"/>
      <c r="BE77" s="624"/>
      <c r="BF77" s="624"/>
      <c r="BG77" s="624"/>
      <c r="BH77" s="624"/>
      <c r="BI77" s="624"/>
      <c r="BJ77" s="624"/>
      <c r="BK77" s="624"/>
      <c r="BL77" s="624"/>
      <c r="BM77" s="624"/>
      <c r="BN77" s="624"/>
      <c r="BO77" s="624"/>
      <c r="BP77" s="624"/>
      <c r="BQ77" s="624"/>
      <c r="BR77" s="624"/>
      <c r="BS77" s="624"/>
      <c r="BT77" s="624"/>
      <c r="BU77" s="624"/>
      <c r="BV77" s="624"/>
      <c r="BW77" s="624"/>
      <c r="BX77" s="624"/>
      <c r="BY77" s="624"/>
      <c r="BZ77" s="624"/>
      <c r="CA77" s="624"/>
      <c r="CB77" s="624"/>
      <c r="CC77" s="624"/>
      <c r="CD77" s="624"/>
      <c r="CE77" s="624"/>
      <c r="CF77" s="624"/>
      <c r="CG77" s="624"/>
    </row>
    <row r="78" spans="1:87">
      <c r="AU78" s="68"/>
      <c r="AV78" s="38"/>
      <c r="AW78" s="757"/>
      <c r="AX78" s="757"/>
      <c r="AY78" s="624"/>
      <c r="AZ78" s="624"/>
      <c r="BA78" s="624"/>
      <c r="BB78" s="624"/>
      <c r="BC78" s="624"/>
      <c r="BD78" s="624"/>
      <c r="BE78" s="624"/>
      <c r="BF78" s="624"/>
      <c r="BG78" s="624"/>
      <c r="BH78" s="624"/>
      <c r="BI78" s="624"/>
      <c r="BJ78" s="624"/>
      <c r="BK78" s="624"/>
      <c r="BL78" s="624"/>
      <c r="BM78" s="624"/>
      <c r="BN78" s="624"/>
      <c r="BO78" s="624"/>
      <c r="BP78" s="624"/>
      <c r="BQ78" s="624"/>
      <c r="BR78" s="624"/>
      <c r="BS78" s="624"/>
      <c r="BT78" s="624"/>
      <c r="BU78" s="624"/>
      <c r="BV78" s="624"/>
      <c r="BW78" s="624"/>
      <c r="BX78" s="624"/>
      <c r="BY78" s="624"/>
      <c r="BZ78" s="624"/>
      <c r="CA78" s="624"/>
      <c r="CB78" s="624"/>
      <c r="CC78" s="624"/>
      <c r="CD78" s="624"/>
      <c r="CE78" s="624"/>
      <c r="CF78" s="624"/>
      <c r="CG78" s="624"/>
    </row>
    <row r="79" spans="1:87" ht="12" customHeight="1">
      <c r="AU79" s="68"/>
      <c r="AV79" s="38"/>
      <c r="AW79" s="757"/>
      <c r="AX79" s="757"/>
      <c r="AY79" s="624"/>
      <c r="AZ79" s="624"/>
      <c r="BA79" s="624"/>
      <c r="BB79" s="624"/>
      <c r="BC79" s="624"/>
      <c r="BD79" s="624"/>
      <c r="BE79" s="624"/>
      <c r="BF79" s="624"/>
      <c r="BG79" s="624"/>
      <c r="BH79" s="624"/>
      <c r="BI79" s="624"/>
      <c r="BJ79" s="624"/>
      <c r="BK79" s="624"/>
      <c r="BL79" s="624"/>
      <c r="BM79" s="624"/>
      <c r="BN79" s="624"/>
      <c r="BO79" s="624"/>
      <c r="BP79" s="624"/>
      <c r="BQ79" s="624"/>
      <c r="BR79" s="624"/>
      <c r="BS79" s="624"/>
      <c r="BT79" s="624"/>
      <c r="BU79" s="624"/>
      <c r="BV79" s="624"/>
      <c r="BW79" s="624"/>
      <c r="BX79" s="624"/>
      <c r="BY79" s="624"/>
      <c r="BZ79" s="624"/>
      <c r="CA79" s="624"/>
      <c r="CB79" s="624"/>
      <c r="CC79" s="624"/>
      <c r="CD79" s="624"/>
      <c r="CE79" s="624"/>
      <c r="CF79" s="624"/>
      <c r="CG79" s="624"/>
    </row>
    <row r="80" spans="1:87">
      <c r="AU80" s="68"/>
      <c r="AV80" s="543"/>
      <c r="AW80" s="543"/>
      <c r="AX80" s="543"/>
      <c r="AY80" s="1162"/>
      <c r="AZ80" s="624"/>
      <c r="BA80" s="624"/>
      <c r="BB80" s="624"/>
      <c r="BC80" s="624"/>
      <c r="BD80" s="624"/>
      <c r="BE80" s="624"/>
      <c r="BF80" s="624"/>
      <c r="BG80" s="624"/>
      <c r="BH80" s="624"/>
      <c r="BI80" s="624"/>
      <c r="BJ80" s="624"/>
      <c r="BK80" s="624"/>
      <c r="BL80" s="624"/>
      <c r="BM80" s="624"/>
      <c r="BN80" s="624"/>
      <c r="BO80" s="624"/>
      <c r="BP80" s="624"/>
      <c r="BQ80" s="624"/>
      <c r="BR80" s="624"/>
      <c r="BS80" s="624"/>
      <c r="BT80" s="624"/>
      <c r="BU80" s="624"/>
      <c r="BV80" s="624"/>
      <c r="BW80" s="624"/>
      <c r="BX80" s="624"/>
      <c r="BY80" s="624"/>
      <c r="BZ80" s="624"/>
      <c r="CA80" s="624"/>
      <c r="CB80" s="624"/>
      <c r="CC80" s="624"/>
      <c r="CD80" s="624"/>
      <c r="CE80" s="624"/>
      <c r="CF80" s="624"/>
      <c r="CG80" s="624"/>
    </row>
    <row r="81" spans="47:85" ht="12" customHeight="1">
      <c r="AU81" s="68"/>
      <c r="AV81" s="38"/>
      <c r="AW81" s="534"/>
      <c r="AX81" s="534"/>
      <c r="AY81" s="583"/>
      <c r="AZ81" s="583"/>
      <c r="BA81" s="583"/>
      <c r="BB81" s="583"/>
      <c r="BC81" s="583"/>
      <c r="BD81" s="583"/>
      <c r="BE81" s="583"/>
      <c r="BF81" s="583"/>
      <c r="BG81" s="583"/>
      <c r="BH81" s="583"/>
      <c r="BI81" s="583"/>
      <c r="BJ81" s="583"/>
      <c r="BK81" s="583"/>
      <c r="BL81" s="583"/>
      <c r="BM81" s="583"/>
      <c r="BN81" s="583"/>
      <c r="BO81" s="583"/>
      <c r="BP81" s="583"/>
      <c r="BQ81" s="583"/>
      <c r="BR81" s="583"/>
      <c r="BS81" s="583"/>
      <c r="BT81" s="583"/>
      <c r="BU81" s="583"/>
      <c r="BV81" s="583"/>
      <c r="BW81" s="583"/>
      <c r="BX81" s="583"/>
      <c r="BY81" s="583"/>
      <c r="BZ81" s="583"/>
      <c r="CA81" s="583"/>
      <c r="CB81" s="583"/>
      <c r="CC81" s="583"/>
      <c r="CD81" s="583"/>
      <c r="CE81" s="583"/>
      <c r="CF81" s="583"/>
      <c r="CG81" s="583"/>
    </row>
    <row r="82" spans="47:85">
      <c r="AV82" s="40"/>
      <c r="AW82" s="583"/>
      <c r="AX82" s="583"/>
      <c r="AY82" s="583"/>
      <c r="AZ82" s="583"/>
      <c r="BA82" s="583"/>
      <c r="BB82" s="583"/>
      <c r="BC82" s="583"/>
      <c r="BD82" s="583"/>
      <c r="BE82" s="583"/>
      <c r="BF82" s="583"/>
      <c r="BG82" s="583"/>
      <c r="BH82" s="583"/>
      <c r="BI82" s="583"/>
      <c r="BJ82" s="583"/>
      <c r="BK82" s="583"/>
      <c r="BL82" s="583"/>
      <c r="BM82" s="583"/>
      <c r="BN82" s="583"/>
      <c r="BO82" s="583"/>
      <c r="BP82" s="583"/>
      <c r="BQ82" s="583"/>
      <c r="BR82" s="583"/>
      <c r="BS82" s="583"/>
      <c r="BT82" s="583"/>
      <c r="BU82" s="583"/>
      <c r="BV82" s="583"/>
      <c r="BW82" s="583"/>
      <c r="BX82" s="583"/>
      <c r="BY82" s="583"/>
      <c r="BZ82" s="583"/>
      <c r="CA82" s="583"/>
      <c r="CB82" s="583"/>
      <c r="CC82" s="583"/>
      <c r="CD82" s="583"/>
      <c r="CE82" s="583"/>
      <c r="CF82" s="583"/>
      <c r="CG82" s="583"/>
    </row>
    <row r="83" spans="47:85">
      <c r="AV83" s="40"/>
      <c r="AW83" s="194"/>
      <c r="AX83" s="194"/>
      <c r="AY83" s="194"/>
      <c r="AZ83" s="194"/>
      <c r="BA83" s="194"/>
      <c r="BB83" s="194"/>
      <c r="BC83" s="194"/>
      <c r="BD83" s="194"/>
      <c r="BE83" s="194"/>
      <c r="BF83" s="194"/>
      <c r="BG83" s="194"/>
      <c r="BH83" s="194"/>
      <c r="BI83" s="194"/>
      <c r="BJ83" s="194"/>
      <c r="BK83" s="194"/>
      <c r="BL83" s="194"/>
      <c r="BM83" s="194"/>
      <c r="BN83" s="194"/>
      <c r="BO83" s="194"/>
      <c r="BP83" s="194"/>
      <c r="BQ83" s="194"/>
      <c r="BR83" s="194"/>
      <c r="BS83" s="194"/>
      <c r="BT83" s="194"/>
      <c r="BU83" s="194"/>
      <c r="BV83" s="194"/>
      <c r="BW83" s="194"/>
      <c r="BX83" s="194"/>
      <c r="BY83" s="194"/>
      <c r="BZ83" s="194"/>
      <c r="CA83" s="194"/>
      <c r="CB83" s="194"/>
      <c r="CC83" s="194"/>
      <c r="CD83" s="194"/>
      <c r="CE83" s="194"/>
      <c r="CF83" s="194"/>
      <c r="CG83" s="194"/>
    </row>
    <row r="84" spans="47:85" ht="12" customHeight="1">
      <c r="AV84" s="40"/>
      <c r="AW84" s="624"/>
      <c r="AX84" s="624"/>
      <c r="AY84" s="624"/>
      <c r="AZ84" s="624"/>
      <c r="BA84" s="624"/>
      <c r="BB84" s="624"/>
      <c r="BC84" s="624"/>
      <c r="BD84" s="624"/>
      <c r="BE84" s="624"/>
      <c r="BF84" s="624"/>
      <c r="BG84" s="624"/>
      <c r="BH84" s="624"/>
      <c r="BI84" s="624"/>
      <c r="BJ84" s="624"/>
      <c r="BK84" s="624"/>
      <c r="BL84" s="624"/>
      <c r="BM84" s="624"/>
      <c r="BN84" s="624"/>
      <c r="BO84" s="624"/>
      <c r="BP84" s="624"/>
      <c r="BQ84" s="624"/>
      <c r="BR84" s="624"/>
      <c r="BS84" s="624"/>
      <c r="BT84" s="624"/>
      <c r="BU84" s="624"/>
      <c r="BV84" s="624"/>
      <c r="BW84" s="624"/>
      <c r="BX84" s="624"/>
      <c r="BY84" s="624"/>
      <c r="BZ84" s="624"/>
      <c r="CA84" s="624"/>
      <c r="CB84" s="624"/>
      <c r="CC84" s="624"/>
      <c r="CD84" s="624"/>
      <c r="CE84" s="624"/>
      <c r="CF84" s="624"/>
      <c r="CG84" s="624"/>
    </row>
    <row r="85" spans="47:85">
      <c r="AW85" s="624"/>
      <c r="AX85" s="624"/>
      <c r="AY85" s="624"/>
      <c r="AZ85" s="624"/>
      <c r="BA85" s="624"/>
      <c r="BB85" s="624"/>
      <c r="BC85" s="624"/>
      <c r="BD85" s="624"/>
      <c r="BE85" s="624"/>
      <c r="BF85" s="624"/>
      <c r="BG85" s="624"/>
      <c r="BH85" s="624"/>
      <c r="BI85" s="624"/>
      <c r="BJ85" s="624"/>
      <c r="BK85" s="624"/>
      <c r="BL85" s="624"/>
      <c r="BM85" s="624"/>
      <c r="BN85" s="624"/>
      <c r="BO85" s="624"/>
      <c r="BP85" s="624"/>
      <c r="BQ85" s="624"/>
      <c r="BR85" s="624"/>
      <c r="BS85" s="624"/>
      <c r="BT85" s="624"/>
      <c r="BU85" s="624"/>
      <c r="BV85" s="624"/>
      <c r="BW85" s="624"/>
      <c r="BX85" s="624"/>
      <c r="BY85" s="624"/>
      <c r="BZ85" s="624"/>
      <c r="CA85" s="624"/>
      <c r="CB85" s="624"/>
      <c r="CC85" s="624"/>
      <c r="CD85" s="624"/>
      <c r="CE85" s="624"/>
      <c r="CF85" s="624"/>
      <c r="CG85" s="624"/>
    </row>
    <row r="86" spans="47:85" ht="12" customHeight="1">
      <c r="AV86" s="40"/>
      <c r="AW86" s="583"/>
      <c r="AX86" s="583"/>
      <c r="AY86" s="583"/>
      <c r="AZ86" s="583"/>
      <c r="BA86" s="583"/>
      <c r="BB86" s="583"/>
      <c r="BC86" s="583"/>
      <c r="BD86" s="583"/>
      <c r="BE86" s="583"/>
      <c r="BF86" s="583"/>
      <c r="BG86" s="583"/>
      <c r="BH86" s="583"/>
      <c r="BI86" s="583"/>
      <c r="BJ86" s="583"/>
      <c r="BK86" s="583"/>
      <c r="BL86" s="583"/>
      <c r="BM86" s="583"/>
      <c r="BN86" s="583"/>
      <c r="BO86" s="583"/>
      <c r="BP86" s="583"/>
      <c r="BQ86" s="583"/>
      <c r="BR86" s="583"/>
      <c r="BS86" s="583"/>
      <c r="BT86" s="583"/>
      <c r="BU86" s="583"/>
      <c r="BV86" s="583"/>
      <c r="BW86" s="583"/>
      <c r="BX86" s="583"/>
      <c r="BY86" s="583"/>
      <c r="BZ86" s="583"/>
      <c r="CA86" s="583"/>
      <c r="CB86" s="583"/>
      <c r="CC86" s="583"/>
      <c r="CD86" s="583"/>
      <c r="CE86" s="583"/>
      <c r="CF86" s="583"/>
      <c r="CG86" s="583"/>
    </row>
    <row r="87" spans="47:85">
      <c r="AV87" s="1154"/>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row>
  </sheetData>
  <mergeCells count="48">
    <mergeCell ref="AG27:AS28"/>
    <mergeCell ref="B2:AS2"/>
    <mergeCell ref="AU2:AY2"/>
    <mergeCell ref="B4:AE4"/>
    <mergeCell ref="AF4:AS4"/>
    <mergeCell ref="C6:AE6"/>
    <mergeCell ref="AW6:BL10"/>
    <mergeCell ref="AG7:AS9"/>
    <mergeCell ref="AG10:AS13"/>
    <mergeCell ref="D13:I13"/>
    <mergeCell ref="K13:O13"/>
    <mergeCell ref="Q13:V13"/>
    <mergeCell ref="AG15:AS18"/>
    <mergeCell ref="Q16:R16"/>
    <mergeCell ref="AG21:AS23"/>
    <mergeCell ref="AG25:AS26"/>
    <mergeCell ref="AO30:AQ30"/>
    <mergeCell ref="D29:H29"/>
    <mergeCell ref="I29:M29"/>
    <mergeCell ref="N29:R29"/>
    <mergeCell ref="S29:AB29"/>
    <mergeCell ref="AC29:AN29"/>
    <mergeCell ref="AO29:AQ29"/>
    <mergeCell ref="D30:H30"/>
    <mergeCell ref="I30:M30"/>
    <mergeCell ref="N30:R30"/>
    <mergeCell ref="S30:AB30"/>
    <mergeCell ref="AC30:AN30"/>
    <mergeCell ref="AO32:AQ32"/>
    <mergeCell ref="D31:H31"/>
    <mergeCell ref="I31:M31"/>
    <mergeCell ref="N31:R31"/>
    <mergeCell ref="S31:AB31"/>
    <mergeCell ref="AC31:AN31"/>
    <mergeCell ref="AO31:AQ31"/>
    <mergeCell ref="D32:H32"/>
    <mergeCell ref="I32:M32"/>
    <mergeCell ref="N32:R32"/>
    <mergeCell ref="S32:AB32"/>
    <mergeCell ref="AC32:AN32"/>
    <mergeCell ref="D60:AD61"/>
    <mergeCell ref="AG33:AS35"/>
    <mergeCell ref="AG37:AS40"/>
    <mergeCell ref="R40:AE40"/>
    <mergeCell ref="D54:AD55"/>
    <mergeCell ref="AG50:AS52"/>
    <mergeCell ref="AG47:AS49"/>
    <mergeCell ref="AG43:AS46"/>
  </mergeCells>
  <phoneticPr fontId="2"/>
  <dataValidations count="1">
    <dataValidation type="list" allowBlank="1" showInputMessage="1" showErrorMessage="1" sqref="AO30:AO32">
      <formula1>"有,無"</formula1>
    </dataValidation>
  </dataValidations>
  <hyperlinks>
    <hyperlink ref="AU2" location="目次!A1" display="目次に戻る"/>
  </hyperlinks>
  <printOptions horizontalCentered="1"/>
  <pageMargins left="0.70866141732283472" right="0.31496062992125984" top="0.39370078740157483" bottom="0.39370078740157483" header="0.31496062992125984" footer="0.31496062992125984"/>
  <pageSetup paperSize="9" scale="85" fitToWidth="2" fitToHeight="2" orientation="portrait" r:id="rId1"/>
  <headerFooter alignWithMargins="0"/>
  <colBreaks count="1" manualBreakCount="1">
    <brk id="45" min="1" max="63" man="1"/>
  </colBreaks>
  <drawing r:id="rId2"/>
  <legacyDrawing r:id="rId3"/>
  <mc:AlternateContent xmlns:mc="http://schemas.openxmlformats.org/markup-compatibility/2006">
    <mc:Choice Requires="x14">
      <controls>
        <mc:AlternateContent xmlns:mc="http://schemas.openxmlformats.org/markup-compatibility/2006">
          <mc:Choice Requires="x14">
            <control shapeId="965633" r:id="rId4" name="Check Box 1">
              <controlPr defaultSize="0" autoFill="0" autoLine="0" autoPict="0">
                <anchor moveWithCells="1">
                  <from>
                    <xdr:col>17</xdr:col>
                    <xdr:colOff>9525</xdr:colOff>
                    <xdr:row>24</xdr:row>
                    <xdr:rowOff>9525</xdr:rowOff>
                  </from>
                  <to>
                    <xdr:col>23</xdr:col>
                    <xdr:colOff>38100</xdr:colOff>
                    <xdr:row>25</xdr:row>
                    <xdr:rowOff>19050</xdr:rowOff>
                  </to>
                </anchor>
              </controlPr>
            </control>
          </mc:Choice>
        </mc:AlternateContent>
        <mc:AlternateContent xmlns:mc="http://schemas.openxmlformats.org/markup-compatibility/2006">
          <mc:Choice Requires="x14">
            <control shapeId="965634" r:id="rId5" name="Check Box 2">
              <controlPr defaultSize="0" autoFill="0" autoLine="0" autoPict="0">
                <anchor moveWithCells="1">
                  <from>
                    <xdr:col>24</xdr:col>
                    <xdr:colOff>28575</xdr:colOff>
                    <xdr:row>24</xdr:row>
                    <xdr:rowOff>9525</xdr:rowOff>
                  </from>
                  <to>
                    <xdr:col>31</xdr:col>
                    <xdr:colOff>0</xdr:colOff>
                    <xdr:row>25</xdr:row>
                    <xdr:rowOff>19050</xdr:rowOff>
                  </to>
                </anchor>
              </controlPr>
            </control>
          </mc:Choice>
        </mc:AlternateContent>
        <mc:AlternateContent xmlns:mc="http://schemas.openxmlformats.org/markup-compatibility/2006">
          <mc:Choice Requires="x14">
            <control shapeId="965635" r:id="rId6" name="Check Box 3">
              <controlPr defaultSize="0" autoFill="0" autoLine="0" autoPict="0">
                <anchor moveWithCells="1">
                  <from>
                    <xdr:col>17</xdr:col>
                    <xdr:colOff>9525</xdr:colOff>
                    <xdr:row>34</xdr:row>
                    <xdr:rowOff>19050</xdr:rowOff>
                  </from>
                  <to>
                    <xdr:col>23</xdr:col>
                    <xdr:colOff>38100</xdr:colOff>
                    <xdr:row>35</xdr:row>
                    <xdr:rowOff>47625</xdr:rowOff>
                  </to>
                </anchor>
              </controlPr>
            </control>
          </mc:Choice>
        </mc:AlternateContent>
        <mc:AlternateContent xmlns:mc="http://schemas.openxmlformats.org/markup-compatibility/2006">
          <mc:Choice Requires="x14">
            <control shapeId="965636" r:id="rId7" name="Check Box 4">
              <controlPr defaultSize="0" autoFill="0" autoLine="0" autoPict="0">
                <anchor moveWithCells="1">
                  <from>
                    <xdr:col>24</xdr:col>
                    <xdr:colOff>38100</xdr:colOff>
                    <xdr:row>34</xdr:row>
                    <xdr:rowOff>19050</xdr:rowOff>
                  </from>
                  <to>
                    <xdr:col>31</xdr:col>
                    <xdr:colOff>9525</xdr:colOff>
                    <xdr:row>35</xdr:row>
                    <xdr:rowOff>47625</xdr:rowOff>
                  </to>
                </anchor>
              </controlPr>
            </control>
          </mc:Choice>
        </mc:AlternateContent>
        <mc:AlternateContent xmlns:mc="http://schemas.openxmlformats.org/markup-compatibility/2006">
          <mc:Choice Requires="x14">
            <control shapeId="965637" r:id="rId8" name="Check Box 5">
              <controlPr defaultSize="0" autoFill="0" autoLine="0" autoPict="0">
                <anchor moveWithCells="1">
                  <from>
                    <xdr:col>3</xdr:col>
                    <xdr:colOff>95250</xdr:colOff>
                    <xdr:row>12</xdr:row>
                    <xdr:rowOff>85725</xdr:rowOff>
                  </from>
                  <to>
                    <xdr:col>11</xdr:col>
                    <xdr:colOff>104775</xdr:colOff>
                    <xdr:row>14</xdr:row>
                    <xdr:rowOff>47625</xdr:rowOff>
                  </to>
                </anchor>
              </controlPr>
            </control>
          </mc:Choice>
        </mc:AlternateContent>
        <mc:AlternateContent xmlns:mc="http://schemas.openxmlformats.org/markup-compatibility/2006">
          <mc:Choice Requires="x14">
            <control shapeId="965638" r:id="rId9" name="Check Box 6">
              <controlPr defaultSize="0" autoFill="0" autoLine="0" autoPict="0">
                <anchor moveWithCells="1">
                  <from>
                    <xdr:col>10</xdr:col>
                    <xdr:colOff>142875</xdr:colOff>
                    <xdr:row>12</xdr:row>
                    <xdr:rowOff>76200</xdr:rowOff>
                  </from>
                  <to>
                    <xdr:col>16</xdr:col>
                    <xdr:colOff>95250</xdr:colOff>
                    <xdr:row>14</xdr:row>
                    <xdr:rowOff>38100</xdr:rowOff>
                  </to>
                </anchor>
              </controlPr>
            </control>
          </mc:Choice>
        </mc:AlternateContent>
        <mc:AlternateContent xmlns:mc="http://schemas.openxmlformats.org/markup-compatibility/2006">
          <mc:Choice Requires="x14">
            <control shapeId="965639" r:id="rId10" name="Check Box 7">
              <controlPr defaultSize="0" autoFill="0" autoLine="0" autoPict="0">
                <anchor moveWithCells="1">
                  <from>
                    <xdr:col>17</xdr:col>
                    <xdr:colOff>57150</xdr:colOff>
                    <xdr:row>12</xdr:row>
                    <xdr:rowOff>0</xdr:rowOff>
                  </from>
                  <to>
                    <xdr:col>25</xdr:col>
                    <xdr:colOff>66675</xdr:colOff>
                    <xdr:row>14</xdr:row>
                    <xdr:rowOff>133350</xdr:rowOff>
                  </to>
                </anchor>
              </controlPr>
            </control>
          </mc:Choice>
        </mc:AlternateContent>
        <mc:AlternateContent xmlns:mc="http://schemas.openxmlformats.org/markup-compatibility/2006">
          <mc:Choice Requires="x14">
            <control shapeId="965640" r:id="rId11" name="Check Box 8">
              <controlPr defaultSize="0" autoFill="0" autoLine="0" autoPict="0">
                <anchor moveWithCells="1">
                  <from>
                    <xdr:col>17</xdr:col>
                    <xdr:colOff>0</xdr:colOff>
                    <xdr:row>37</xdr:row>
                    <xdr:rowOff>19050</xdr:rowOff>
                  </from>
                  <to>
                    <xdr:col>21</xdr:col>
                    <xdr:colOff>28575</xdr:colOff>
                    <xdr:row>38</xdr:row>
                    <xdr:rowOff>57150</xdr:rowOff>
                  </to>
                </anchor>
              </controlPr>
            </control>
          </mc:Choice>
        </mc:AlternateContent>
        <mc:AlternateContent xmlns:mc="http://schemas.openxmlformats.org/markup-compatibility/2006">
          <mc:Choice Requires="x14">
            <control shapeId="965641" r:id="rId12" name="Check Box 9">
              <controlPr defaultSize="0" autoFill="0" autoLine="0" autoPict="0">
                <anchor moveWithCells="1">
                  <from>
                    <xdr:col>23</xdr:col>
                    <xdr:colOff>180975</xdr:colOff>
                    <xdr:row>37</xdr:row>
                    <xdr:rowOff>19050</xdr:rowOff>
                  </from>
                  <to>
                    <xdr:col>28</xdr:col>
                    <xdr:colOff>28575</xdr:colOff>
                    <xdr:row>38</xdr:row>
                    <xdr:rowOff>66675</xdr:rowOff>
                  </to>
                </anchor>
              </controlPr>
            </control>
          </mc:Choice>
        </mc:AlternateContent>
        <mc:AlternateContent xmlns:mc="http://schemas.openxmlformats.org/markup-compatibility/2006">
          <mc:Choice Requires="x14">
            <control shapeId="965642" r:id="rId13" name="Check Box 10">
              <controlPr defaultSize="0" autoFill="0" autoLine="0" autoPict="0">
                <anchor moveWithCells="1">
                  <from>
                    <xdr:col>17</xdr:col>
                    <xdr:colOff>0</xdr:colOff>
                    <xdr:row>42</xdr:row>
                    <xdr:rowOff>133350</xdr:rowOff>
                  </from>
                  <to>
                    <xdr:col>21</xdr:col>
                    <xdr:colOff>85725</xdr:colOff>
                    <xdr:row>44</xdr:row>
                    <xdr:rowOff>19050</xdr:rowOff>
                  </to>
                </anchor>
              </controlPr>
            </control>
          </mc:Choice>
        </mc:AlternateContent>
        <mc:AlternateContent xmlns:mc="http://schemas.openxmlformats.org/markup-compatibility/2006">
          <mc:Choice Requires="x14">
            <control shapeId="965643" r:id="rId14" name="Check Box 11">
              <controlPr defaultSize="0" autoFill="0" autoLine="0" autoPict="0">
                <anchor moveWithCells="1">
                  <from>
                    <xdr:col>23</xdr:col>
                    <xdr:colOff>161925</xdr:colOff>
                    <xdr:row>42</xdr:row>
                    <xdr:rowOff>133350</xdr:rowOff>
                  </from>
                  <to>
                    <xdr:col>28</xdr:col>
                    <xdr:colOff>114300</xdr:colOff>
                    <xdr:row>44</xdr:row>
                    <xdr:rowOff>19050</xdr:rowOff>
                  </to>
                </anchor>
              </controlPr>
            </control>
          </mc:Choice>
        </mc:AlternateContent>
        <mc:AlternateContent xmlns:mc="http://schemas.openxmlformats.org/markup-compatibility/2006">
          <mc:Choice Requires="x14">
            <control shapeId="965644" r:id="rId15" name="Check Box 12">
              <controlPr defaultSize="0" autoFill="0" autoLine="0" autoPict="0">
                <anchor moveWithCells="1">
                  <from>
                    <xdr:col>17</xdr:col>
                    <xdr:colOff>0</xdr:colOff>
                    <xdr:row>47</xdr:row>
                    <xdr:rowOff>85725</xdr:rowOff>
                  </from>
                  <to>
                    <xdr:col>20</xdr:col>
                    <xdr:colOff>38100</xdr:colOff>
                    <xdr:row>48</xdr:row>
                    <xdr:rowOff>104775</xdr:rowOff>
                  </to>
                </anchor>
              </controlPr>
            </control>
          </mc:Choice>
        </mc:AlternateContent>
        <mc:AlternateContent xmlns:mc="http://schemas.openxmlformats.org/markup-compatibility/2006">
          <mc:Choice Requires="x14">
            <control shapeId="965645" r:id="rId16" name="Check Box 13">
              <controlPr defaultSize="0" autoFill="0" autoLine="0" autoPict="0">
                <anchor moveWithCells="1">
                  <from>
                    <xdr:col>23</xdr:col>
                    <xdr:colOff>152400</xdr:colOff>
                    <xdr:row>47</xdr:row>
                    <xdr:rowOff>85725</xdr:rowOff>
                  </from>
                  <to>
                    <xdr:col>28</xdr:col>
                    <xdr:colOff>57150</xdr:colOff>
                    <xdr:row>49</xdr:row>
                    <xdr:rowOff>0</xdr:rowOff>
                  </to>
                </anchor>
              </controlPr>
            </control>
          </mc:Choice>
        </mc:AlternateContent>
        <mc:AlternateContent xmlns:mc="http://schemas.openxmlformats.org/markup-compatibility/2006">
          <mc:Choice Requires="x14">
            <control shapeId="965646" r:id="rId17" name="Check Box 14">
              <controlPr defaultSize="0" autoFill="0" autoLine="0" autoPict="0">
                <anchor moveWithCells="1">
                  <from>
                    <xdr:col>17</xdr:col>
                    <xdr:colOff>0</xdr:colOff>
                    <xdr:row>38</xdr:row>
                    <xdr:rowOff>57150</xdr:rowOff>
                  </from>
                  <to>
                    <xdr:col>23</xdr:col>
                    <xdr:colOff>47625</xdr:colOff>
                    <xdr:row>40</xdr:row>
                    <xdr:rowOff>9525</xdr:rowOff>
                  </to>
                </anchor>
              </controlPr>
            </control>
          </mc:Choice>
        </mc:AlternateContent>
        <mc:AlternateContent xmlns:mc="http://schemas.openxmlformats.org/markup-compatibility/2006">
          <mc:Choice Requires="x14">
            <control shapeId="965647" r:id="rId18" name="Check Box 15">
              <controlPr defaultSize="0" autoFill="0" autoLine="0" autoPict="0">
                <anchor moveWithCells="1">
                  <from>
                    <xdr:col>24</xdr:col>
                    <xdr:colOff>19050</xdr:colOff>
                    <xdr:row>38</xdr:row>
                    <xdr:rowOff>57150</xdr:rowOff>
                  </from>
                  <to>
                    <xdr:col>31</xdr:col>
                    <xdr:colOff>9525</xdr:colOff>
                    <xdr:row>40</xdr:row>
                    <xdr:rowOff>9525</xdr:rowOff>
                  </to>
                </anchor>
              </controlPr>
            </control>
          </mc:Choice>
        </mc:AlternateContent>
        <mc:AlternateContent xmlns:mc="http://schemas.openxmlformats.org/markup-compatibility/2006">
          <mc:Choice Requires="x14">
            <control shapeId="965648" r:id="rId19" name="Check Box 16">
              <controlPr defaultSize="0" autoFill="0" autoLine="0" autoPict="0">
                <anchor moveWithCells="1">
                  <from>
                    <xdr:col>17</xdr:col>
                    <xdr:colOff>0</xdr:colOff>
                    <xdr:row>19</xdr:row>
                    <xdr:rowOff>180975</xdr:rowOff>
                  </from>
                  <to>
                    <xdr:col>21</xdr:col>
                    <xdr:colOff>76200</xdr:colOff>
                    <xdr:row>21</xdr:row>
                    <xdr:rowOff>161925</xdr:rowOff>
                  </to>
                </anchor>
              </controlPr>
            </control>
          </mc:Choice>
        </mc:AlternateContent>
        <mc:AlternateContent xmlns:mc="http://schemas.openxmlformats.org/markup-compatibility/2006">
          <mc:Choice Requires="x14">
            <control shapeId="965649" r:id="rId20" name="Check Box 17">
              <controlPr defaultSize="0" autoFill="0" autoLine="0" autoPict="0">
                <anchor moveWithCells="1">
                  <from>
                    <xdr:col>24</xdr:col>
                    <xdr:colOff>28575</xdr:colOff>
                    <xdr:row>19</xdr:row>
                    <xdr:rowOff>133350</xdr:rowOff>
                  </from>
                  <to>
                    <xdr:col>29</xdr:col>
                    <xdr:colOff>19050</xdr:colOff>
                    <xdr:row>22</xdr:row>
                    <xdr:rowOff>47625</xdr:rowOff>
                  </to>
                </anchor>
              </controlPr>
            </control>
          </mc:Choice>
        </mc:AlternateContent>
        <mc:AlternateContent xmlns:mc="http://schemas.openxmlformats.org/markup-compatibility/2006">
          <mc:Choice Requires="x14">
            <control shapeId="965650" r:id="rId21" name="Check Box 18">
              <controlPr defaultSize="0" autoFill="0" autoLine="0" autoPict="0">
                <anchor moveWithCells="1">
                  <from>
                    <xdr:col>3</xdr:col>
                    <xdr:colOff>123825</xdr:colOff>
                    <xdr:row>9</xdr:row>
                    <xdr:rowOff>9525</xdr:rowOff>
                  </from>
                  <to>
                    <xdr:col>10</xdr:col>
                    <xdr:colOff>57150</xdr:colOff>
                    <xdr:row>10</xdr:row>
                    <xdr:rowOff>19050</xdr:rowOff>
                  </to>
                </anchor>
              </controlPr>
            </control>
          </mc:Choice>
        </mc:AlternateContent>
        <mc:AlternateContent xmlns:mc="http://schemas.openxmlformats.org/markup-compatibility/2006">
          <mc:Choice Requires="x14">
            <control shapeId="965651" r:id="rId22" name="Check Box 19">
              <controlPr defaultSize="0" autoFill="0" autoLine="0" autoPict="0">
                <anchor moveWithCells="1">
                  <from>
                    <xdr:col>12</xdr:col>
                    <xdr:colOff>9525</xdr:colOff>
                    <xdr:row>9</xdr:row>
                    <xdr:rowOff>28575</xdr:rowOff>
                  </from>
                  <to>
                    <xdr:col>18</xdr:col>
                    <xdr:colOff>76200</xdr:colOff>
                    <xdr:row>10</xdr:row>
                    <xdr:rowOff>66675</xdr:rowOff>
                  </to>
                </anchor>
              </controlPr>
            </control>
          </mc:Choice>
        </mc:AlternateContent>
        <mc:AlternateContent xmlns:mc="http://schemas.openxmlformats.org/markup-compatibility/2006">
          <mc:Choice Requires="x14">
            <control shapeId="965652" r:id="rId23" name="Check Box 20">
              <controlPr defaultSize="0" autoFill="0" autoLine="0" autoPict="0">
                <anchor moveWithCells="1">
                  <from>
                    <xdr:col>19</xdr:col>
                    <xdr:colOff>104775</xdr:colOff>
                    <xdr:row>9</xdr:row>
                    <xdr:rowOff>28575</xdr:rowOff>
                  </from>
                  <to>
                    <xdr:col>29</xdr:col>
                    <xdr:colOff>66675</xdr:colOff>
                    <xdr:row>10</xdr:row>
                    <xdr:rowOff>76200</xdr:rowOff>
                  </to>
                </anchor>
              </controlPr>
            </control>
          </mc:Choice>
        </mc:AlternateContent>
        <mc:AlternateContent xmlns:mc="http://schemas.openxmlformats.org/markup-compatibility/2006">
          <mc:Choice Requires="x14">
            <control shapeId="965653" r:id="rId24" name="Check Box 21">
              <controlPr defaultSize="0" autoFill="0" autoLine="0" autoPict="0">
                <anchor moveWithCells="1">
                  <from>
                    <xdr:col>19</xdr:col>
                    <xdr:colOff>104775</xdr:colOff>
                    <xdr:row>8</xdr:row>
                    <xdr:rowOff>28575</xdr:rowOff>
                  </from>
                  <to>
                    <xdr:col>29</xdr:col>
                    <xdr:colOff>85725</xdr:colOff>
                    <xdr:row>9</xdr:row>
                    <xdr:rowOff>38100</xdr:rowOff>
                  </to>
                </anchor>
              </controlPr>
            </control>
          </mc:Choice>
        </mc:AlternateContent>
        <mc:AlternateContent xmlns:mc="http://schemas.openxmlformats.org/markup-compatibility/2006">
          <mc:Choice Requires="x14">
            <control shapeId="965654" r:id="rId25" name="Check Box 22">
              <controlPr defaultSize="0" autoFill="0" autoLine="0" autoPict="0">
                <anchor moveWithCells="1">
                  <from>
                    <xdr:col>3</xdr:col>
                    <xdr:colOff>114300</xdr:colOff>
                    <xdr:row>8</xdr:row>
                    <xdr:rowOff>9525</xdr:rowOff>
                  </from>
                  <to>
                    <xdr:col>10</xdr:col>
                    <xdr:colOff>152400</xdr:colOff>
                    <xdr:row>9</xdr:row>
                    <xdr:rowOff>57150</xdr:rowOff>
                  </to>
                </anchor>
              </controlPr>
            </control>
          </mc:Choice>
        </mc:AlternateContent>
        <mc:AlternateContent xmlns:mc="http://schemas.openxmlformats.org/markup-compatibility/2006">
          <mc:Choice Requires="x14">
            <control shapeId="965655" r:id="rId26" name="Check Box 23">
              <controlPr defaultSize="0" autoFill="0" autoLine="0" autoPict="0">
                <anchor moveWithCells="1">
                  <from>
                    <xdr:col>12</xdr:col>
                    <xdr:colOff>9525</xdr:colOff>
                    <xdr:row>8</xdr:row>
                    <xdr:rowOff>9525</xdr:rowOff>
                  </from>
                  <to>
                    <xdr:col>18</xdr:col>
                    <xdr:colOff>9525</xdr:colOff>
                    <xdr:row>9</xdr:row>
                    <xdr:rowOff>28575</xdr:rowOff>
                  </to>
                </anchor>
              </controlPr>
            </control>
          </mc:Choice>
        </mc:AlternateContent>
        <mc:AlternateContent xmlns:mc="http://schemas.openxmlformats.org/markup-compatibility/2006">
          <mc:Choice Requires="x14">
            <control shapeId="965656" r:id="rId27" name="Check Box 24">
              <controlPr defaultSize="0" autoFill="0" autoLine="0" autoPict="0">
                <anchor moveWithCells="1">
                  <from>
                    <xdr:col>3</xdr:col>
                    <xdr:colOff>114300</xdr:colOff>
                    <xdr:row>11</xdr:row>
                    <xdr:rowOff>133350</xdr:rowOff>
                  </from>
                  <to>
                    <xdr:col>14</xdr:col>
                    <xdr:colOff>114300</xdr:colOff>
                    <xdr:row>13</xdr:row>
                    <xdr:rowOff>28575</xdr:rowOff>
                  </to>
                </anchor>
              </controlPr>
            </control>
          </mc:Choice>
        </mc:AlternateContent>
        <mc:AlternateContent xmlns:mc="http://schemas.openxmlformats.org/markup-compatibility/2006">
          <mc:Choice Requires="x14">
            <control shapeId="965657" r:id="rId28" name="Check Box 25">
              <controlPr defaultSize="0" autoFill="0" autoLine="0" autoPict="0">
                <anchor moveWithCells="1">
                  <from>
                    <xdr:col>17</xdr:col>
                    <xdr:colOff>0</xdr:colOff>
                    <xdr:row>51</xdr:row>
                    <xdr:rowOff>0</xdr:rowOff>
                  </from>
                  <to>
                    <xdr:col>23</xdr:col>
                    <xdr:colOff>19050</xdr:colOff>
                    <xdr:row>52</xdr:row>
                    <xdr:rowOff>47625</xdr:rowOff>
                  </to>
                </anchor>
              </controlPr>
            </control>
          </mc:Choice>
        </mc:AlternateContent>
        <mc:AlternateContent xmlns:mc="http://schemas.openxmlformats.org/markup-compatibility/2006">
          <mc:Choice Requires="x14">
            <control shapeId="965658" r:id="rId29" name="Check Box 26">
              <controlPr defaultSize="0" autoFill="0" autoLine="0" autoPict="0">
                <anchor moveWithCells="1">
                  <from>
                    <xdr:col>23</xdr:col>
                    <xdr:colOff>142875</xdr:colOff>
                    <xdr:row>51</xdr:row>
                    <xdr:rowOff>0</xdr:rowOff>
                  </from>
                  <to>
                    <xdr:col>30</xdr:col>
                    <xdr:colOff>76200</xdr:colOff>
                    <xdr:row>52</xdr:row>
                    <xdr:rowOff>47625</xdr:rowOff>
                  </to>
                </anchor>
              </controlPr>
            </control>
          </mc:Choice>
        </mc:AlternateContent>
        <mc:AlternateContent xmlns:mc="http://schemas.openxmlformats.org/markup-compatibility/2006">
          <mc:Choice Requires="x14">
            <control shapeId="965659" r:id="rId30" name="Check Box 27">
              <controlPr defaultSize="0" autoFill="0" autoLine="0" autoPict="0">
                <anchor moveWithCells="1">
                  <from>
                    <xdr:col>17</xdr:col>
                    <xdr:colOff>9525</xdr:colOff>
                    <xdr:row>57</xdr:row>
                    <xdr:rowOff>0</xdr:rowOff>
                  </from>
                  <to>
                    <xdr:col>23</xdr:col>
                    <xdr:colOff>9525</xdr:colOff>
                    <xdr:row>58</xdr:row>
                    <xdr:rowOff>47625</xdr:rowOff>
                  </to>
                </anchor>
              </controlPr>
            </control>
          </mc:Choice>
        </mc:AlternateContent>
        <mc:AlternateContent xmlns:mc="http://schemas.openxmlformats.org/markup-compatibility/2006">
          <mc:Choice Requires="x14">
            <control shapeId="965660" r:id="rId31" name="Check Box 28">
              <controlPr defaultSize="0" autoFill="0" autoLine="0" autoPict="0">
                <anchor moveWithCells="1">
                  <from>
                    <xdr:col>23</xdr:col>
                    <xdr:colOff>180975</xdr:colOff>
                    <xdr:row>57</xdr:row>
                    <xdr:rowOff>0</xdr:rowOff>
                  </from>
                  <to>
                    <xdr:col>30</xdr:col>
                    <xdr:colOff>104775</xdr:colOff>
                    <xdr:row>58</xdr:row>
                    <xdr:rowOff>47625</xdr:rowOff>
                  </to>
                </anchor>
              </controlPr>
            </control>
          </mc:Choice>
        </mc:AlternateContent>
        <mc:AlternateContent xmlns:mc="http://schemas.openxmlformats.org/markup-compatibility/2006">
          <mc:Choice Requires="x14">
            <control shapeId="965661" r:id="rId32" name="Check Box 29">
              <controlPr defaultSize="0" autoFill="0" autoLine="0" autoPict="0">
                <anchor moveWithCells="1">
                  <from>
                    <xdr:col>17</xdr:col>
                    <xdr:colOff>0</xdr:colOff>
                    <xdr:row>17</xdr:row>
                    <xdr:rowOff>133350</xdr:rowOff>
                  </from>
                  <to>
                    <xdr:col>21</xdr:col>
                    <xdr:colOff>76200</xdr:colOff>
                    <xdr:row>19</xdr:row>
                    <xdr:rowOff>38100</xdr:rowOff>
                  </to>
                </anchor>
              </controlPr>
            </control>
          </mc:Choice>
        </mc:AlternateContent>
        <mc:AlternateContent xmlns:mc="http://schemas.openxmlformats.org/markup-compatibility/2006">
          <mc:Choice Requires="x14">
            <control shapeId="965662" r:id="rId33" name="Check Box 30">
              <controlPr defaultSize="0" autoFill="0" autoLine="0" autoPict="0">
                <anchor moveWithCells="1">
                  <from>
                    <xdr:col>24</xdr:col>
                    <xdr:colOff>28575</xdr:colOff>
                    <xdr:row>17</xdr:row>
                    <xdr:rowOff>95250</xdr:rowOff>
                  </from>
                  <to>
                    <xdr:col>29</xdr:col>
                    <xdr:colOff>19050</xdr:colOff>
                    <xdr:row>19</xdr:row>
                    <xdr:rowOff>95250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CC"/>
  </sheetPr>
  <dimension ref="A1:BU63"/>
  <sheetViews>
    <sheetView showGridLines="0" view="pageBreakPreview" zoomScaleNormal="100" zoomScaleSheetLayoutView="100" workbookViewId="0">
      <selection activeCell="B4" sqref="B4:Y4"/>
    </sheetView>
  </sheetViews>
  <sheetFormatPr defaultColWidth="8" defaultRowHeight="12"/>
  <cols>
    <col min="1" max="1" width="1.5" style="5" customWidth="1"/>
    <col min="2" max="2" width="1.625" style="5" customWidth="1"/>
    <col min="3" max="17" width="2.375" style="5" customWidth="1"/>
    <col min="18" max="18" width="2.375" style="68" customWidth="1"/>
    <col min="19" max="21" width="2.375" style="5" customWidth="1"/>
    <col min="22" max="22" width="2.375" style="68" customWidth="1"/>
    <col min="23" max="24" width="2.375" style="5" customWidth="1"/>
    <col min="25" max="25" width="8.125" style="5" customWidth="1"/>
    <col min="26" max="41" width="2.375" style="5" customWidth="1"/>
    <col min="42" max="42" width="2.375" style="68" customWidth="1"/>
    <col min="43" max="72" width="2.375" style="5" customWidth="1"/>
    <col min="73" max="16384" width="8" style="5"/>
  </cols>
  <sheetData>
    <row r="1" spans="1:73" ht="12.75" thickBot="1"/>
    <row r="2" spans="1:73" ht="14.1" customHeight="1">
      <c r="B2" s="4256" t="s">
        <v>1386</v>
      </c>
      <c r="C2" s="4257"/>
      <c r="D2" s="4257"/>
      <c r="E2" s="4257"/>
      <c r="F2" s="4257"/>
      <c r="G2" s="4257"/>
      <c r="H2" s="4257"/>
      <c r="I2" s="4257"/>
      <c r="J2" s="4257"/>
      <c r="K2" s="4257"/>
      <c r="L2" s="4257"/>
      <c r="M2" s="4257"/>
      <c r="N2" s="4257"/>
      <c r="O2" s="4257"/>
      <c r="P2" s="4257"/>
      <c r="Q2" s="4257"/>
      <c r="R2" s="4257"/>
      <c r="S2" s="4257"/>
      <c r="T2" s="4257"/>
      <c r="U2" s="4257"/>
      <c r="V2" s="4257"/>
      <c r="W2" s="4257"/>
      <c r="X2" s="4257"/>
      <c r="Y2" s="4257"/>
      <c r="Z2" s="4257"/>
      <c r="AA2" s="4257"/>
      <c r="AB2" s="4257"/>
      <c r="AC2" s="4257"/>
      <c r="AD2" s="4257"/>
      <c r="AE2" s="4257"/>
      <c r="AF2" s="4257"/>
      <c r="AG2" s="4257"/>
      <c r="AH2" s="4257"/>
      <c r="AI2" s="4257"/>
      <c r="AJ2" s="4257"/>
      <c r="AK2" s="4257"/>
      <c r="AL2" s="4258"/>
      <c r="AM2" s="628"/>
      <c r="AN2" s="1837" t="s">
        <v>769</v>
      </c>
      <c r="AO2" s="1837"/>
      <c r="AP2" s="1837"/>
      <c r="AQ2" s="1837"/>
      <c r="AR2" s="1837"/>
    </row>
    <row r="3" spans="1:73" ht="5.0999999999999996" customHeight="1" thickBot="1">
      <c r="B3" s="14"/>
      <c r="C3" s="1342"/>
      <c r="D3" s="1342"/>
      <c r="E3" s="1342"/>
      <c r="F3" s="1342"/>
      <c r="G3" s="1342"/>
      <c r="H3" s="1342"/>
      <c r="I3" s="1342"/>
      <c r="J3" s="1342"/>
      <c r="K3" s="1342"/>
      <c r="L3" s="1342"/>
      <c r="M3" s="1342"/>
      <c r="N3" s="1342"/>
      <c r="O3" s="1342"/>
      <c r="P3" s="1342"/>
      <c r="Q3" s="1342"/>
      <c r="R3" s="1362"/>
      <c r="S3" s="1342"/>
      <c r="T3" s="1342"/>
      <c r="U3" s="1342"/>
      <c r="V3" s="1362"/>
      <c r="W3" s="1342"/>
      <c r="X3" s="1342"/>
      <c r="Y3" s="1342"/>
      <c r="Z3" s="1342"/>
      <c r="AA3" s="1342"/>
      <c r="AB3" s="1342"/>
      <c r="AC3" s="1342"/>
      <c r="AD3" s="1342"/>
      <c r="AE3" s="1342"/>
      <c r="AF3" s="1342"/>
      <c r="AG3" s="1342"/>
      <c r="AH3" s="1342"/>
      <c r="AI3" s="1342"/>
      <c r="AJ3" s="1342"/>
      <c r="AK3" s="1342"/>
      <c r="AL3" s="39"/>
    </row>
    <row r="4" spans="1:73" ht="14.1" customHeight="1">
      <c r="B4" s="1873" t="s">
        <v>306</v>
      </c>
      <c r="C4" s="1874"/>
      <c r="D4" s="1874"/>
      <c r="E4" s="1874"/>
      <c r="F4" s="1874"/>
      <c r="G4" s="1874"/>
      <c r="H4" s="1874"/>
      <c r="I4" s="1874"/>
      <c r="J4" s="1874"/>
      <c r="K4" s="1874"/>
      <c r="L4" s="1874"/>
      <c r="M4" s="1874"/>
      <c r="N4" s="1874"/>
      <c r="O4" s="1874"/>
      <c r="P4" s="1874"/>
      <c r="Q4" s="1874"/>
      <c r="R4" s="1874"/>
      <c r="S4" s="1874"/>
      <c r="T4" s="1874"/>
      <c r="U4" s="1874"/>
      <c r="V4" s="1874"/>
      <c r="W4" s="1874"/>
      <c r="X4" s="1874"/>
      <c r="Y4" s="1874"/>
      <c r="Z4" s="4259" t="s">
        <v>86</v>
      </c>
      <c r="AA4" s="4260"/>
      <c r="AB4" s="4260"/>
      <c r="AC4" s="4260"/>
      <c r="AD4" s="4260"/>
      <c r="AE4" s="4260"/>
      <c r="AF4" s="4260"/>
      <c r="AG4" s="4260"/>
      <c r="AH4" s="4260"/>
      <c r="AI4" s="4260"/>
      <c r="AJ4" s="4260"/>
      <c r="AK4" s="4260"/>
      <c r="AL4" s="4261"/>
      <c r="AM4" s="1163"/>
      <c r="AN4" s="1342"/>
      <c r="AP4" s="819"/>
      <c r="AQ4" s="819"/>
      <c r="AR4" s="819"/>
      <c r="AS4" s="819"/>
      <c r="AT4" s="819"/>
      <c r="AU4" s="819"/>
      <c r="AV4" s="819"/>
      <c r="AW4" s="819"/>
      <c r="AX4" s="819"/>
      <c r="AY4" s="819"/>
      <c r="AZ4" s="819"/>
      <c r="BA4" s="819"/>
      <c r="BB4" s="819"/>
      <c r="BC4" s="819"/>
      <c r="BD4" s="819"/>
      <c r="BE4" s="819"/>
      <c r="BF4" s="819"/>
      <c r="BG4" s="819"/>
      <c r="BH4" s="819"/>
      <c r="BI4" s="819"/>
      <c r="BJ4" s="819"/>
    </row>
    <row r="5" spans="1:73" ht="6.95" customHeight="1">
      <c r="B5" s="129"/>
      <c r="C5" s="424"/>
      <c r="D5" s="424"/>
      <c r="E5" s="424"/>
      <c r="F5" s="424"/>
      <c r="G5" s="424"/>
      <c r="H5" s="424"/>
      <c r="I5" s="424"/>
      <c r="J5" s="424"/>
      <c r="K5" s="424"/>
      <c r="L5" s="424"/>
      <c r="M5" s="424"/>
      <c r="N5" s="424"/>
      <c r="O5" s="424"/>
      <c r="P5" s="424"/>
      <c r="Q5" s="424"/>
      <c r="R5" s="315"/>
      <c r="S5" s="424"/>
      <c r="T5" s="424"/>
      <c r="U5" s="424"/>
      <c r="V5" s="315"/>
      <c r="W5" s="424"/>
      <c r="X5" s="424"/>
      <c r="Y5" s="1364"/>
      <c r="Z5" s="128"/>
      <c r="AA5" s="49"/>
      <c r="AB5" s="49"/>
      <c r="AC5" s="49"/>
      <c r="AD5" s="49"/>
      <c r="AE5" s="49"/>
      <c r="AF5" s="49"/>
      <c r="AG5" s="49"/>
      <c r="AH5" s="49"/>
      <c r="AI5" s="49"/>
      <c r="AJ5" s="49"/>
      <c r="AK5" s="49"/>
      <c r="AL5" s="130"/>
      <c r="AM5" s="134"/>
      <c r="AN5" s="1342"/>
    </row>
    <row r="6" spans="1:73" ht="14.1" customHeight="1">
      <c r="A6" s="6"/>
      <c r="B6" s="19"/>
      <c r="C6" s="1365" t="s">
        <v>932</v>
      </c>
      <c r="D6" s="1366"/>
      <c r="E6" s="1366"/>
      <c r="F6" s="1366"/>
      <c r="G6" s="1366"/>
      <c r="H6" s="1366"/>
      <c r="I6" s="1366"/>
      <c r="J6" s="1366"/>
      <c r="K6" s="1366"/>
      <c r="L6" s="1366"/>
      <c r="M6" s="1366"/>
      <c r="N6" s="1366"/>
      <c r="O6" s="1366"/>
      <c r="P6" s="1366"/>
      <c r="Q6" s="1366"/>
      <c r="R6" s="1367"/>
      <c r="S6" s="1366"/>
      <c r="T6" s="1366"/>
      <c r="U6" s="1366"/>
      <c r="V6" s="1367"/>
      <c r="W6" s="1366"/>
      <c r="X6" s="1366"/>
      <c r="Y6" s="706"/>
      <c r="Z6" s="1342"/>
      <c r="AA6" s="1342"/>
      <c r="AB6" s="1368"/>
      <c r="AC6" s="1368"/>
      <c r="AD6" s="1368"/>
      <c r="AE6" s="1368"/>
      <c r="AF6" s="1368"/>
      <c r="AG6" s="1368"/>
      <c r="AH6" s="1368"/>
      <c r="AI6" s="1368"/>
      <c r="AJ6" s="1368"/>
      <c r="AK6" s="1368"/>
      <c r="AL6" s="652"/>
      <c r="AM6" s="575"/>
      <c r="AN6" s="1342"/>
    </row>
    <row r="7" spans="1:73" ht="14.1" customHeight="1">
      <c r="A7" s="6"/>
      <c r="B7" s="121" t="s">
        <v>16</v>
      </c>
      <c r="C7" s="1342" t="s">
        <v>307</v>
      </c>
      <c r="D7" s="1365"/>
      <c r="E7" s="1342"/>
      <c r="F7" s="1342"/>
      <c r="G7" s="1342"/>
      <c r="H7" s="1342"/>
      <c r="I7" s="1342"/>
      <c r="J7" s="1342"/>
      <c r="K7" s="1342"/>
      <c r="L7" s="1342"/>
      <c r="M7" s="1342"/>
      <c r="N7" s="1342"/>
      <c r="O7" s="1342"/>
      <c r="P7" s="1342"/>
      <c r="Q7" s="1369"/>
      <c r="R7" s="1370"/>
      <c r="S7" s="1369"/>
      <c r="T7" s="1369"/>
      <c r="U7" s="1363"/>
      <c r="V7" s="1371"/>
      <c r="W7" s="1363"/>
      <c r="X7" s="1363"/>
      <c r="Y7" s="1351"/>
      <c r="Z7" s="1342"/>
      <c r="AA7" s="1342"/>
      <c r="AB7" s="1368"/>
      <c r="AC7" s="1368"/>
      <c r="AD7" s="1368"/>
      <c r="AE7" s="1368"/>
      <c r="AF7" s="1368"/>
      <c r="AG7" s="1368"/>
      <c r="AH7" s="1368"/>
      <c r="AI7" s="1368"/>
      <c r="AJ7" s="1368"/>
      <c r="AK7" s="1368"/>
      <c r="AL7" s="652"/>
      <c r="AM7" s="575"/>
      <c r="AN7" s="1342"/>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c r="BT7" s="154"/>
    </row>
    <row r="8" spans="1:73" ht="14.1" customHeight="1">
      <c r="A8" s="6"/>
      <c r="B8" s="19"/>
      <c r="C8" s="1372"/>
      <c r="D8" s="1342"/>
      <c r="E8" s="1373" t="s">
        <v>97</v>
      </c>
      <c r="F8" s="1342"/>
      <c r="G8" s="1342"/>
      <c r="H8" s="1342"/>
      <c r="I8" s="1342"/>
      <c r="J8" s="1342"/>
      <c r="K8" s="1342"/>
      <c r="L8" s="1342"/>
      <c r="M8" s="1342"/>
      <c r="N8" s="1342"/>
      <c r="O8" s="1342"/>
      <c r="P8" s="1342"/>
      <c r="Q8" s="1363"/>
      <c r="R8" s="1371"/>
      <c r="S8" s="1363"/>
      <c r="T8" s="1363"/>
      <c r="U8" s="1363"/>
      <c r="V8" s="1371"/>
      <c r="W8" s="1363"/>
      <c r="X8" s="1363"/>
      <c r="Y8" s="1351"/>
      <c r="Z8" s="1342"/>
      <c r="AA8" s="1342"/>
      <c r="AB8" s="1368"/>
      <c r="AC8" s="1368"/>
      <c r="AD8" s="1368"/>
      <c r="AE8" s="1368"/>
      <c r="AF8" s="1368"/>
      <c r="AG8" s="1368"/>
      <c r="AH8" s="1368"/>
      <c r="AI8" s="1368"/>
      <c r="AJ8" s="1368"/>
      <c r="AK8" s="1368"/>
      <c r="AL8" s="652"/>
      <c r="AM8" s="575"/>
      <c r="AN8" s="1342"/>
      <c r="AP8" s="874"/>
      <c r="AQ8" s="874"/>
      <c r="AR8" s="874"/>
    </row>
    <row r="9" spans="1:73" ht="14.1" customHeight="1">
      <c r="A9" s="6"/>
      <c r="B9" s="19"/>
      <c r="C9" s="1342"/>
      <c r="D9" s="1342"/>
      <c r="E9" s="1368" t="s">
        <v>98</v>
      </c>
      <c r="F9" s="1363"/>
      <c r="G9" s="1363"/>
      <c r="H9" s="1342"/>
      <c r="I9" s="1363"/>
      <c r="J9" s="1363"/>
      <c r="K9" s="1363"/>
      <c r="L9" s="1363"/>
      <c r="M9" s="1363"/>
      <c r="N9" s="1363"/>
      <c r="O9" s="1363"/>
      <c r="P9" s="1363"/>
      <c r="Q9" s="1363"/>
      <c r="R9" s="1371"/>
      <c r="S9" s="1363"/>
      <c r="T9" s="1365"/>
      <c r="U9" s="1365"/>
      <c r="V9" s="1374"/>
      <c r="W9" s="1365"/>
      <c r="X9" s="1365"/>
      <c r="Y9" s="1351"/>
      <c r="Z9" s="1360"/>
      <c r="AA9" s="1360"/>
      <c r="AB9" s="1360"/>
      <c r="AC9" s="1360"/>
      <c r="AD9" s="1360"/>
      <c r="AE9" s="1360"/>
      <c r="AF9" s="1360"/>
      <c r="AG9" s="1360"/>
      <c r="AH9" s="1360"/>
      <c r="AI9" s="1360"/>
      <c r="AJ9" s="1375"/>
      <c r="AK9" s="1376"/>
      <c r="AL9" s="652"/>
      <c r="AM9" s="575"/>
      <c r="AN9" s="1342"/>
      <c r="AP9" s="624"/>
      <c r="AQ9" s="624"/>
      <c r="AR9" s="624"/>
      <c r="AS9" s="624"/>
      <c r="AT9" s="624"/>
      <c r="AU9" s="624"/>
      <c r="AV9" s="624"/>
      <c r="AW9" s="624"/>
      <c r="AX9" s="624"/>
      <c r="AY9" s="624"/>
      <c r="AZ9" s="624"/>
      <c r="BA9" s="624"/>
      <c r="BB9" s="624"/>
      <c r="BC9" s="624"/>
      <c r="BD9" s="624"/>
      <c r="BE9" s="624"/>
      <c r="BF9" s="624"/>
      <c r="BG9" s="624"/>
      <c r="BH9" s="624"/>
      <c r="BI9" s="624"/>
      <c r="BJ9" s="624"/>
      <c r="BK9" s="624"/>
      <c r="BL9" s="624"/>
      <c r="BM9" s="624"/>
      <c r="BN9" s="624"/>
      <c r="BO9" s="624"/>
      <c r="BP9" s="624"/>
      <c r="BQ9" s="624"/>
      <c r="BR9" s="624"/>
      <c r="BS9" s="624"/>
      <c r="BT9" s="624"/>
    </row>
    <row r="10" spans="1:73" ht="14.1" customHeight="1">
      <c r="A10" s="6"/>
      <c r="B10" s="19"/>
      <c r="C10" s="1365"/>
      <c r="D10" s="1341" t="s">
        <v>803</v>
      </c>
      <c r="E10" s="1377"/>
      <c r="F10" s="1377"/>
      <c r="G10" s="1377"/>
      <c r="H10" s="1377"/>
      <c r="I10" s="1377"/>
      <c r="J10" s="1377"/>
      <c r="K10" s="1377"/>
      <c r="L10" s="1377"/>
      <c r="M10" s="1377"/>
      <c r="N10" s="1377"/>
      <c r="O10" s="1377"/>
      <c r="P10" s="1377"/>
      <c r="Q10" s="1377"/>
      <c r="R10" s="1378"/>
      <c r="S10" s="1377"/>
      <c r="T10" s="1377"/>
      <c r="U10" s="1377"/>
      <c r="V10" s="1378"/>
      <c r="W10" s="1377"/>
      <c r="X10" s="1377"/>
      <c r="Y10" s="756"/>
      <c r="Z10" s="69"/>
      <c r="AA10" s="1371"/>
      <c r="AB10" s="1371"/>
      <c r="AC10" s="1371"/>
      <c r="AD10" s="1371"/>
      <c r="AE10" s="1371"/>
      <c r="AF10" s="1371"/>
      <c r="AG10" s="1371"/>
      <c r="AH10" s="1371"/>
      <c r="AI10" s="1371"/>
      <c r="AJ10" s="1371"/>
      <c r="AK10" s="1371"/>
      <c r="AL10" s="652"/>
      <c r="AM10" s="575"/>
      <c r="AN10" s="1342"/>
      <c r="AP10" s="624"/>
      <c r="AQ10" s="624"/>
      <c r="AR10" s="624"/>
      <c r="AS10" s="624"/>
      <c r="AT10" s="624"/>
      <c r="AU10" s="624"/>
      <c r="AV10" s="624"/>
      <c r="AW10" s="624"/>
      <c r="AX10" s="624"/>
      <c r="AY10" s="624"/>
      <c r="AZ10" s="624"/>
      <c r="BA10" s="624"/>
      <c r="BB10" s="624"/>
      <c r="BC10" s="624"/>
      <c r="BD10" s="624"/>
      <c r="BE10" s="624"/>
      <c r="BF10" s="624"/>
      <c r="BG10" s="624"/>
      <c r="BH10" s="624"/>
      <c r="BI10" s="624"/>
      <c r="BJ10" s="624"/>
      <c r="BK10" s="624"/>
      <c r="BL10" s="624"/>
      <c r="BM10" s="624"/>
      <c r="BN10" s="624"/>
      <c r="BO10" s="624"/>
      <c r="BP10" s="624"/>
      <c r="BQ10" s="624"/>
      <c r="BR10" s="624"/>
      <c r="BS10" s="624"/>
      <c r="BT10" s="624"/>
    </row>
    <row r="11" spans="1:73" ht="14.1" customHeight="1">
      <c r="A11" s="6"/>
      <c r="B11" s="19"/>
      <c r="C11" s="1363"/>
      <c r="D11" s="1363"/>
      <c r="E11" s="1878" t="s">
        <v>53</v>
      </c>
      <c r="F11" s="1879"/>
      <c r="G11" s="1879"/>
      <c r="H11" s="1879"/>
      <c r="I11" s="1879"/>
      <c r="J11" s="1879"/>
      <c r="K11" s="1879"/>
      <c r="L11" s="1880"/>
      <c r="M11" s="1878" t="s">
        <v>40</v>
      </c>
      <c r="N11" s="1879"/>
      <c r="O11" s="1879"/>
      <c r="P11" s="1880"/>
      <c r="Q11" s="1878" t="s">
        <v>54</v>
      </c>
      <c r="R11" s="1879"/>
      <c r="S11" s="1879"/>
      <c r="T11" s="1879"/>
      <c r="U11" s="1879"/>
      <c r="V11" s="1879"/>
      <c r="W11" s="1879"/>
      <c r="X11" s="1880"/>
      <c r="Y11" s="1363"/>
      <c r="Z11" s="69"/>
      <c r="AA11" s="1371"/>
      <c r="AB11" s="1371"/>
      <c r="AC11" s="1371"/>
      <c r="AD11" s="1371"/>
      <c r="AE11" s="1371"/>
      <c r="AF11" s="1371"/>
      <c r="AG11" s="1371"/>
      <c r="AH11" s="1371"/>
      <c r="AI11" s="1371"/>
      <c r="AJ11" s="1371"/>
      <c r="AK11" s="1371"/>
      <c r="AL11" s="652"/>
      <c r="AM11" s="575"/>
      <c r="AN11" s="1342"/>
      <c r="AP11" s="624"/>
      <c r="AQ11" s="624"/>
      <c r="AR11" s="624"/>
      <c r="AS11" s="624"/>
      <c r="AT11" s="624"/>
      <c r="AU11" s="624"/>
      <c r="AV11" s="624"/>
      <c r="AW11" s="624"/>
      <c r="AX11" s="624"/>
      <c r="AY11" s="624"/>
      <c r="AZ11" s="624"/>
      <c r="BA11" s="624"/>
      <c r="BB11" s="624"/>
      <c r="BC11" s="624"/>
      <c r="BD11" s="624"/>
      <c r="BE11" s="624"/>
      <c r="BF11" s="624"/>
      <c r="BG11" s="624"/>
      <c r="BH11" s="624"/>
      <c r="BI11" s="624"/>
      <c r="BJ11" s="624"/>
      <c r="BK11" s="624"/>
      <c r="BL11" s="624"/>
      <c r="BM11" s="624"/>
      <c r="BN11" s="624"/>
      <c r="BO11" s="624"/>
      <c r="BP11" s="624"/>
      <c r="BQ11" s="624"/>
      <c r="BR11" s="624"/>
      <c r="BS11" s="624"/>
      <c r="BT11" s="624"/>
    </row>
    <row r="12" spans="1:73" ht="14.1" customHeight="1">
      <c r="A12" s="6"/>
      <c r="B12" s="19"/>
      <c r="C12" s="1363"/>
      <c r="D12" s="1363"/>
      <c r="E12" s="4262"/>
      <c r="F12" s="4263"/>
      <c r="G12" s="4263"/>
      <c r="H12" s="4263"/>
      <c r="I12" s="4263"/>
      <c r="J12" s="4263"/>
      <c r="K12" s="4263"/>
      <c r="L12" s="4264"/>
      <c r="M12" s="4262"/>
      <c r="N12" s="4263"/>
      <c r="O12" s="4263"/>
      <c r="P12" s="4264"/>
      <c r="Q12" s="4262"/>
      <c r="R12" s="4263"/>
      <c r="S12" s="4263"/>
      <c r="T12" s="4263"/>
      <c r="U12" s="4263"/>
      <c r="V12" s="4263"/>
      <c r="W12" s="4263"/>
      <c r="X12" s="4264"/>
      <c r="Y12" s="1363"/>
      <c r="Z12" s="69"/>
      <c r="AA12" s="1371"/>
      <c r="AB12" s="1371"/>
      <c r="AC12" s="1371"/>
      <c r="AD12" s="1371"/>
      <c r="AE12" s="1371"/>
      <c r="AF12" s="1371"/>
      <c r="AG12" s="1371"/>
      <c r="AH12" s="1371"/>
      <c r="AI12" s="1371"/>
      <c r="AJ12" s="1371"/>
      <c r="AK12" s="1371"/>
      <c r="AL12" s="652"/>
      <c r="AM12" s="575"/>
      <c r="AN12" s="1342"/>
      <c r="AP12" s="624"/>
      <c r="AQ12" s="624"/>
      <c r="AR12" s="624"/>
      <c r="AS12" s="624"/>
      <c r="AT12" s="624"/>
      <c r="AU12" s="624"/>
      <c r="AV12" s="624"/>
      <c r="AW12" s="624"/>
      <c r="AX12" s="624"/>
      <c r="AY12" s="624"/>
      <c r="AZ12" s="624"/>
      <c r="BA12" s="624"/>
      <c r="BB12" s="624"/>
      <c r="BC12" s="624"/>
      <c r="BD12" s="624"/>
      <c r="BE12" s="624"/>
      <c r="BF12" s="624"/>
      <c r="BG12" s="624"/>
      <c r="BH12" s="624"/>
      <c r="BI12" s="624"/>
      <c r="BJ12" s="624"/>
      <c r="BK12" s="624"/>
      <c r="BL12" s="624"/>
      <c r="BM12" s="624"/>
      <c r="BN12" s="624"/>
      <c r="BO12" s="624"/>
      <c r="BP12" s="624"/>
      <c r="BQ12" s="624"/>
      <c r="BR12" s="624"/>
      <c r="BS12" s="624"/>
      <c r="BT12" s="624"/>
    </row>
    <row r="13" spans="1:73" ht="14.1" customHeight="1">
      <c r="A13" s="6"/>
      <c r="B13" s="19"/>
      <c r="C13" s="1363"/>
      <c r="D13" s="1363"/>
      <c r="E13" s="4265"/>
      <c r="F13" s="4266"/>
      <c r="G13" s="4266"/>
      <c r="H13" s="4266"/>
      <c r="I13" s="4266"/>
      <c r="J13" s="4266"/>
      <c r="K13" s="4266"/>
      <c r="L13" s="4267"/>
      <c r="M13" s="4265"/>
      <c r="N13" s="4266"/>
      <c r="O13" s="4266"/>
      <c r="P13" s="4267"/>
      <c r="Q13" s="4265"/>
      <c r="R13" s="4266"/>
      <c r="S13" s="4266"/>
      <c r="T13" s="4266"/>
      <c r="U13" s="4266"/>
      <c r="V13" s="4266"/>
      <c r="W13" s="4266"/>
      <c r="X13" s="4267"/>
      <c r="Y13" s="1363"/>
      <c r="Z13" s="69"/>
      <c r="AA13" s="1371"/>
      <c r="AB13" s="1371"/>
      <c r="AC13" s="1371"/>
      <c r="AD13" s="1371"/>
      <c r="AE13" s="1371"/>
      <c r="AF13" s="1371"/>
      <c r="AG13" s="1371"/>
      <c r="AH13" s="1371"/>
      <c r="AI13" s="1371"/>
      <c r="AJ13" s="1371"/>
      <c r="AK13" s="1371"/>
      <c r="AL13" s="652"/>
      <c r="AM13" s="575"/>
      <c r="AN13" s="1342"/>
      <c r="AP13" s="874"/>
      <c r="AQ13" s="874"/>
      <c r="AR13" s="874"/>
      <c r="AS13" s="194"/>
      <c r="AT13" s="194"/>
      <c r="AU13" s="194"/>
      <c r="AV13" s="194"/>
      <c r="AW13" s="194"/>
      <c r="AX13" s="194"/>
      <c r="AY13" s="194"/>
      <c r="AZ13" s="194"/>
      <c r="BA13" s="194"/>
      <c r="BB13" s="194"/>
      <c r="BC13" s="194"/>
      <c r="BD13" s="194"/>
      <c r="BE13" s="194"/>
      <c r="BF13" s="194"/>
      <c r="BG13" s="194"/>
      <c r="BH13" s="194"/>
      <c r="BI13" s="194"/>
      <c r="BJ13" s="194"/>
      <c r="BK13" s="194"/>
      <c r="BL13" s="194"/>
      <c r="BM13" s="194"/>
      <c r="BN13" s="194"/>
      <c r="BO13" s="194"/>
      <c r="BP13" s="194"/>
      <c r="BQ13" s="194"/>
      <c r="BR13" s="194"/>
      <c r="BS13" s="194"/>
      <c r="BT13" s="194"/>
      <c r="BU13" s="194"/>
    </row>
    <row r="14" spans="1:73" ht="14.1" customHeight="1">
      <c r="A14" s="6"/>
      <c r="B14" s="19"/>
      <c r="C14" s="1363"/>
      <c r="D14" s="1363"/>
      <c r="E14" s="1363"/>
      <c r="F14" s="1363"/>
      <c r="G14" s="1363"/>
      <c r="H14" s="1363"/>
      <c r="I14" s="1363"/>
      <c r="J14" s="1363"/>
      <c r="K14" s="1363"/>
      <c r="L14" s="1363"/>
      <c r="M14" s="1363"/>
      <c r="N14" s="1363"/>
      <c r="O14" s="1363"/>
      <c r="P14" s="1363"/>
      <c r="Q14" s="1363"/>
      <c r="R14" s="1371"/>
      <c r="S14" s="1379"/>
      <c r="T14" s="1380"/>
      <c r="U14" s="1371"/>
      <c r="V14" s="1371"/>
      <c r="W14" s="1371"/>
      <c r="X14" s="1371"/>
      <c r="Y14" s="1363"/>
      <c r="Z14" s="69"/>
      <c r="AA14" s="1371"/>
      <c r="AB14" s="1371"/>
      <c r="AC14" s="1371"/>
      <c r="AD14" s="1371"/>
      <c r="AE14" s="1371"/>
      <c r="AF14" s="1371"/>
      <c r="AG14" s="1371"/>
      <c r="AH14" s="1371"/>
      <c r="AI14" s="1371"/>
      <c r="AJ14" s="1371"/>
      <c r="AK14" s="1371"/>
      <c r="AL14" s="652"/>
      <c r="AM14" s="575"/>
      <c r="AN14" s="1342"/>
      <c r="AP14" s="624"/>
      <c r="AQ14" s="624"/>
      <c r="AR14" s="624"/>
      <c r="AS14" s="624"/>
      <c r="AT14" s="624"/>
      <c r="AU14" s="624"/>
      <c r="AV14" s="624"/>
      <c r="AW14" s="624"/>
      <c r="AX14" s="624"/>
      <c r="AY14" s="624"/>
      <c r="AZ14" s="624"/>
      <c r="BA14" s="624"/>
      <c r="BB14" s="624"/>
      <c r="BC14" s="624"/>
      <c r="BD14" s="624"/>
      <c r="BE14" s="624"/>
      <c r="BF14" s="624"/>
      <c r="BG14" s="624"/>
      <c r="BH14" s="624"/>
      <c r="BI14" s="624"/>
      <c r="BJ14" s="624"/>
      <c r="BK14" s="624"/>
      <c r="BL14" s="624"/>
      <c r="BM14" s="624"/>
      <c r="BN14" s="624"/>
      <c r="BO14" s="624"/>
      <c r="BP14" s="624"/>
      <c r="BQ14" s="624"/>
      <c r="BR14" s="624"/>
      <c r="BS14" s="624"/>
      <c r="BT14" s="624"/>
    </row>
    <row r="15" spans="1:73" ht="14.1" customHeight="1">
      <c r="B15" s="19" t="s">
        <v>13</v>
      </c>
      <c r="C15" s="1342" t="s">
        <v>308</v>
      </c>
      <c r="D15" s="1363"/>
      <c r="E15" s="1342"/>
      <c r="F15" s="1363"/>
      <c r="G15" s="1363"/>
      <c r="H15" s="1365"/>
      <c r="I15" s="1365"/>
      <c r="J15" s="1363"/>
      <c r="K15" s="1363"/>
      <c r="L15" s="1365"/>
      <c r="M15" s="1365"/>
      <c r="N15" s="1363"/>
      <c r="O15" s="1363"/>
      <c r="P15" s="1381"/>
      <c r="Q15" s="1363"/>
      <c r="R15" s="1350"/>
      <c r="S15" s="1350"/>
      <c r="T15" s="1374"/>
      <c r="U15" s="1378"/>
      <c r="V15" s="1378"/>
      <c r="W15" s="1363"/>
      <c r="X15" s="1363"/>
      <c r="Y15" s="1351"/>
      <c r="Z15" s="1359"/>
      <c r="AA15" s="1360"/>
      <c r="AB15" s="1360"/>
      <c r="AC15" s="1360"/>
      <c r="AD15" s="1360"/>
      <c r="AE15" s="1360"/>
      <c r="AF15" s="1360"/>
      <c r="AG15" s="1360"/>
      <c r="AH15" s="1360"/>
      <c r="AI15" s="1360"/>
      <c r="AJ15" s="1360"/>
      <c r="AK15" s="1360"/>
      <c r="AL15" s="130"/>
      <c r="AM15" s="134"/>
      <c r="AN15" s="1342"/>
      <c r="AP15" s="624"/>
      <c r="AQ15" s="624"/>
      <c r="AR15" s="624"/>
      <c r="AS15" s="624"/>
      <c r="AT15" s="624"/>
      <c r="AU15" s="624"/>
      <c r="AV15" s="624"/>
      <c r="AW15" s="624"/>
      <c r="AX15" s="624"/>
      <c r="AY15" s="624"/>
      <c r="AZ15" s="624"/>
      <c r="BA15" s="624"/>
      <c r="BB15" s="624"/>
      <c r="BC15" s="624"/>
      <c r="BD15" s="624"/>
      <c r="BE15" s="624"/>
      <c r="BF15" s="624"/>
      <c r="BG15" s="624"/>
      <c r="BH15" s="624"/>
      <c r="BI15" s="624"/>
      <c r="BJ15" s="624"/>
      <c r="BK15" s="624"/>
      <c r="BL15" s="624"/>
      <c r="BM15" s="624"/>
      <c r="BN15" s="624"/>
      <c r="BO15" s="624"/>
      <c r="BP15" s="624"/>
      <c r="BQ15" s="624"/>
      <c r="BR15" s="624"/>
      <c r="BS15" s="624"/>
      <c r="BT15" s="624"/>
    </row>
    <row r="16" spans="1:73" ht="14.1" customHeight="1">
      <c r="A16" s="6"/>
      <c r="B16" s="19"/>
      <c r="C16" s="1363"/>
      <c r="D16" s="1342"/>
      <c r="E16" s="1363"/>
      <c r="F16" s="1363"/>
      <c r="G16" s="1363"/>
      <c r="H16" s="1363"/>
      <c r="I16" s="1363"/>
      <c r="J16" s="1363"/>
      <c r="K16" s="1363"/>
      <c r="L16" s="1363"/>
      <c r="M16" s="1363"/>
      <c r="N16" s="1363"/>
      <c r="O16" s="1363"/>
      <c r="P16" s="1363"/>
      <c r="Q16" s="1365"/>
      <c r="R16" s="1362"/>
      <c r="S16" s="1342"/>
      <c r="T16" s="1342"/>
      <c r="U16" s="1365"/>
      <c r="V16" s="1362"/>
      <c r="W16" s="1342"/>
      <c r="X16" s="1342"/>
      <c r="Y16" s="1351"/>
      <c r="Z16" s="1359"/>
      <c r="AA16" s="1360"/>
      <c r="AB16" s="1360"/>
      <c r="AC16" s="1360"/>
      <c r="AD16" s="1360"/>
      <c r="AE16" s="1360"/>
      <c r="AF16" s="1360"/>
      <c r="AG16" s="1360"/>
      <c r="AH16" s="1360"/>
      <c r="AI16" s="1360"/>
      <c r="AJ16" s="1360"/>
      <c r="AK16" s="1360"/>
      <c r="AL16" s="652"/>
      <c r="AM16" s="575"/>
      <c r="AN16" s="1342"/>
      <c r="AP16" s="624"/>
      <c r="AQ16" s="624"/>
      <c r="AR16" s="624"/>
      <c r="AS16" s="624"/>
      <c r="AT16" s="624"/>
      <c r="AU16" s="624"/>
      <c r="AV16" s="624"/>
      <c r="AW16" s="624"/>
      <c r="AX16" s="624"/>
      <c r="AY16" s="624"/>
      <c r="AZ16" s="624"/>
      <c r="BA16" s="624"/>
      <c r="BB16" s="624"/>
      <c r="BC16" s="624"/>
      <c r="BD16" s="624"/>
      <c r="BE16" s="624"/>
      <c r="BF16" s="624"/>
      <c r="BG16" s="624"/>
      <c r="BH16" s="624"/>
      <c r="BI16" s="624"/>
      <c r="BJ16" s="624"/>
      <c r="BK16" s="624"/>
      <c r="BL16" s="624"/>
      <c r="BM16" s="624"/>
      <c r="BN16" s="624"/>
      <c r="BO16" s="624"/>
      <c r="BP16" s="624"/>
      <c r="BQ16" s="624"/>
      <c r="BR16" s="624"/>
      <c r="BS16" s="624"/>
      <c r="BT16" s="624"/>
    </row>
    <row r="17" spans="1:73" ht="14.1" customHeight="1">
      <c r="A17" s="6"/>
      <c r="B17" s="19" t="s">
        <v>13</v>
      </c>
      <c r="C17" s="1342" t="s">
        <v>309</v>
      </c>
      <c r="D17" s="1365"/>
      <c r="E17" s="1363"/>
      <c r="F17" s="1363"/>
      <c r="G17" s="1363"/>
      <c r="H17" s="1365"/>
      <c r="I17" s="1365"/>
      <c r="J17" s="1365"/>
      <c r="K17" s="1365"/>
      <c r="L17" s="1365"/>
      <c r="M17" s="1365"/>
      <c r="N17" s="1365"/>
      <c r="O17" s="1365"/>
      <c r="P17" s="1365"/>
      <c r="Q17" s="1363"/>
      <c r="R17" s="1350"/>
      <c r="S17" s="1350"/>
      <c r="T17" s="1374"/>
      <c r="U17" s="1378"/>
      <c r="V17" s="1378"/>
      <c r="W17" s="1363"/>
      <c r="X17" s="1363"/>
      <c r="Y17" s="1351"/>
      <c r="Z17" s="1359"/>
      <c r="AA17" s="1360"/>
      <c r="AB17" s="1360"/>
      <c r="AC17" s="1360"/>
      <c r="AD17" s="1360"/>
      <c r="AE17" s="1360"/>
      <c r="AF17" s="1360"/>
      <c r="AG17" s="1360"/>
      <c r="AH17" s="1360"/>
      <c r="AI17" s="1360"/>
      <c r="AJ17" s="1360"/>
      <c r="AK17" s="1360"/>
      <c r="AL17" s="652"/>
      <c r="AM17" s="575"/>
      <c r="AN17" s="1342"/>
      <c r="AP17" s="624"/>
      <c r="AQ17" s="624"/>
      <c r="AR17" s="624"/>
      <c r="AS17" s="624"/>
      <c r="AT17" s="624"/>
      <c r="AU17" s="624"/>
      <c r="AV17" s="624"/>
      <c r="AW17" s="624"/>
      <c r="AX17" s="624"/>
      <c r="AY17" s="624"/>
      <c r="AZ17" s="624"/>
      <c r="BA17" s="624"/>
      <c r="BB17" s="624"/>
      <c r="BC17" s="624"/>
      <c r="BD17" s="624"/>
      <c r="BE17" s="624"/>
      <c r="BF17" s="624"/>
      <c r="BG17" s="624"/>
      <c r="BH17" s="624"/>
      <c r="BI17" s="624"/>
      <c r="BJ17" s="624"/>
      <c r="BK17" s="624"/>
      <c r="BL17" s="624"/>
      <c r="BM17" s="624"/>
      <c r="BN17" s="624"/>
      <c r="BO17" s="624"/>
      <c r="BP17" s="624"/>
      <c r="BQ17" s="624"/>
      <c r="BR17" s="624"/>
      <c r="BS17" s="624"/>
      <c r="BT17" s="624"/>
    </row>
    <row r="18" spans="1:73" ht="14.1" customHeight="1">
      <c r="A18" s="6"/>
      <c r="B18" s="19"/>
      <c r="C18" s="1363"/>
      <c r="D18" s="1365"/>
      <c r="E18" s="1363"/>
      <c r="F18" s="1363"/>
      <c r="G18" s="1363"/>
      <c r="H18" s="1363"/>
      <c r="I18" s="1381"/>
      <c r="J18" s="1381"/>
      <c r="K18" s="1365"/>
      <c r="L18" s="1382"/>
      <c r="M18" s="1363"/>
      <c r="N18" s="1363"/>
      <c r="O18" s="1363"/>
      <c r="P18" s="1363"/>
      <c r="Q18" s="1365"/>
      <c r="R18" s="1362"/>
      <c r="S18" s="1342"/>
      <c r="T18" s="1342"/>
      <c r="U18" s="1365"/>
      <c r="V18" s="1362"/>
      <c r="W18" s="1342"/>
      <c r="X18" s="1342"/>
      <c r="Y18" s="1351"/>
      <c r="Z18" s="1359"/>
      <c r="AA18" s="1360"/>
      <c r="AB18" s="1360"/>
      <c r="AC18" s="1360"/>
      <c r="AD18" s="1360"/>
      <c r="AE18" s="1360"/>
      <c r="AF18" s="1360"/>
      <c r="AG18" s="1360"/>
      <c r="AH18" s="1360"/>
      <c r="AI18" s="1360"/>
      <c r="AJ18" s="1375"/>
      <c r="AK18" s="1376"/>
      <c r="AL18" s="652"/>
      <c r="AM18" s="575"/>
      <c r="AN18" s="1342"/>
      <c r="AP18" s="1164"/>
      <c r="AQ18" s="194"/>
      <c r="AR18" s="194"/>
      <c r="AS18" s="194"/>
      <c r="AT18" s="194"/>
      <c r="AU18" s="194"/>
      <c r="AV18" s="194"/>
      <c r="AW18" s="194"/>
      <c r="AX18" s="194"/>
      <c r="AY18" s="194"/>
      <c r="AZ18" s="194"/>
      <c r="BA18" s="194"/>
      <c r="BB18" s="194"/>
      <c r="BC18" s="194"/>
      <c r="BD18" s="194"/>
      <c r="BE18" s="194"/>
      <c r="BF18" s="194"/>
      <c r="BG18" s="194"/>
      <c r="BH18" s="194"/>
      <c r="BI18" s="194"/>
      <c r="BJ18" s="194"/>
      <c r="BK18" s="194"/>
      <c r="BL18" s="194"/>
      <c r="BM18" s="194"/>
      <c r="BN18" s="194"/>
      <c r="BO18" s="194"/>
      <c r="BP18" s="194"/>
      <c r="BQ18" s="194"/>
      <c r="BR18" s="194"/>
      <c r="BS18" s="194"/>
      <c r="BT18" s="194"/>
    </row>
    <row r="19" spans="1:73" ht="14.1" customHeight="1">
      <c r="A19" s="6"/>
      <c r="B19" s="19"/>
      <c r="C19" s="1363" t="s">
        <v>897</v>
      </c>
      <c r="D19" s="1365"/>
      <c r="E19" s="1363"/>
      <c r="F19" s="1363"/>
      <c r="G19" s="1363"/>
      <c r="H19" s="1363"/>
      <c r="I19" s="1381"/>
      <c r="J19" s="1381"/>
      <c r="K19" s="1365"/>
      <c r="L19" s="1382"/>
      <c r="M19" s="1363"/>
      <c r="N19" s="1363"/>
      <c r="O19" s="1363"/>
      <c r="P19" s="1363"/>
      <c r="Q19" s="1365"/>
      <c r="R19" s="1362"/>
      <c r="S19" s="1342"/>
      <c r="T19" s="1342"/>
      <c r="U19" s="1365"/>
      <c r="V19" s="1362"/>
      <c r="W19" s="1342"/>
      <c r="X19" s="1342"/>
      <c r="Y19" s="1351"/>
      <c r="Z19" s="69"/>
      <c r="AA19" s="1371"/>
      <c r="AB19" s="1371"/>
      <c r="AC19" s="1371"/>
      <c r="AD19" s="1371"/>
      <c r="AE19" s="1371"/>
      <c r="AF19" s="1371"/>
      <c r="AG19" s="1371"/>
      <c r="AH19" s="1371"/>
      <c r="AI19" s="1371"/>
      <c r="AJ19" s="1371"/>
      <c r="AK19" s="1371"/>
      <c r="AL19" s="652"/>
      <c r="AM19" s="575"/>
      <c r="AN19" s="1342"/>
      <c r="AP19" s="624"/>
      <c r="AQ19" s="624"/>
      <c r="AR19" s="624"/>
      <c r="AS19" s="624"/>
      <c r="AT19" s="624"/>
      <c r="AU19" s="624"/>
      <c r="AV19" s="624"/>
      <c r="AW19" s="624"/>
      <c r="AX19" s="624"/>
      <c r="AY19" s="624"/>
      <c r="AZ19" s="624"/>
      <c r="BA19" s="624"/>
      <c r="BB19" s="624"/>
      <c r="BC19" s="624"/>
      <c r="BD19" s="624"/>
      <c r="BE19" s="624"/>
      <c r="BF19" s="624"/>
      <c r="BG19" s="624"/>
      <c r="BH19" s="624"/>
      <c r="BI19" s="624"/>
      <c r="BJ19" s="624"/>
      <c r="BK19" s="624"/>
      <c r="BL19" s="624"/>
      <c r="BM19" s="624"/>
      <c r="BN19" s="624"/>
      <c r="BO19" s="624"/>
      <c r="BP19" s="624"/>
      <c r="BQ19" s="624"/>
      <c r="BR19" s="624"/>
      <c r="BS19" s="624"/>
      <c r="BT19" s="624"/>
    </row>
    <row r="20" spans="1:73" ht="14.1" customHeight="1">
      <c r="A20" s="6"/>
      <c r="B20" s="19"/>
      <c r="C20" s="1363"/>
      <c r="D20" s="1365"/>
      <c r="E20" s="1363"/>
      <c r="F20" s="1363"/>
      <c r="G20" s="1363"/>
      <c r="H20" s="1363"/>
      <c r="I20" s="1381"/>
      <c r="J20" s="1381"/>
      <c r="K20" s="1365"/>
      <c r="L20" s="1382"/>
      <c r="M20" s="1363"/>
      <c r="N20" s="1363"/>
      <c r="O20" s="1363"/>
      <c r="P20" s="1363"/>
      <c r="Q20" s="1365"/>
      <c r="R20" s="1362"/>
      <c r="S20" s="1342"/>
      <c r="T20" s="1342"/>
      <c r="U20" s="1365"/>
      <c r="V20" s="1362"/>
      <c r="W20" s="1342"/>
      <c r="X20" s="1342"/>
      <c r="Y20" s="1351"/>
      <c r="Z20" s="69"/>
      <c r="AA20" s="1371"/>
      <c r="AB20" s="1371"/>
      <c r="AC20" s="1371"/>
      <c r="AD20" s="1371"/>
      <c r="AE20" s="1371"/>
      <c r="AF20" s="1371"/>
      <c r="AG20" s="1371"/>
      <c r="AH20" s="1371"/>
      <c r="AI20" s="1371"/>
      <c r="AJ20" s="1371"/>
      <c r="AK20" s="1371"/>
      <c r="AL20" s="652"/>
      <c r="AM20" s="575"/>
      <c r="AN20" s="1342"/>
      <c r="AP20" s="624"/>
      <c r="AQ20" s="624"/>
      <c r="AR20" s="624"/>
      <c r="AS20" s="624"/>
      <c r="AT20" s="624"/>
      <c r="AU20" s="624"/>
      <c r="AV20" s="624"/>
      <c r="AW20" s="624"/>
      <c r="AX20" s="624"/>
      <c r="AY20" s="624"/>
      <c r="AZ20" s="624"/>
      <c r="BA20" s="624"/>
      <c r="BB20" s="624"/>
      <c r="BC20" s="624"/>
      <c r="BD20" s="624"/>
      <c r="BE20" s="624"/>
      <c r="BF20" s="624"/>
      <c r="BG20" s="624"/>
      <c r="BH20" s="624"/>
      <c r="BI20" s="624"/>
      <c r="BJ20" s="624"/>
      <c r="BK20" s="624"/>
      <c r="BL20" s="624"/>
      <c r="BM20" s="624"/>
      <c r="BN20" s="624"/>
      <c r="BO20" s="624"/>
      <c r="BP20" s="624"/>
      <c r="BQ20" s="624"/>
      <c r="BR20" s="624"/>
      <c r="BS20" s="624"/>
      <c r="BT20" s="624"/>
    </row>
    <row r="21" spans="1:73" ht="14.1" customHeight="1">
      <c r="A21" s="6"/>
      <c r="B21" s="19"/>
      <c r="C21" s="1363"/>
      <c r="D21" s="1365"/>
      <c r="E21" s="1363"/>
      <c r="F21" s="1363"/>
      <c r="G21" s="1363"/>
      <c r="H21" s="1363"/>
      <c r="I21" s="1381"/>
      <c r="J21" s="1381"/>
      <c r="K21" s="1365"/>
      <c r="L21" s="1382"/>
      <c r="M21" s="1363"/>
      <c r="N21" s="1363"/>
      <c r="O21" s="1363"/>
      <c r="P21" s="1363"/>
      <c r="Q21" s="1365"/>
      <c r="R21" s="1362"/>
      <c r="S21" s="1342"/>
      <c r="T21" s="1342"/>
      <c r="U21" s="1365"/>
      <c r="V21" s="1362"/>
      <c r="W21" s="1342"/>
      <c r="X21" s="1342"/>
      <c r="Y21" s="1351"/>
      <c r="Z21" s="69"/>
      <c r="AA21" s="1371"/>
      <c r="AB21" s="1371"/>
      <c r="AC21" s="1371"/>
      <c r="AD21" s="1371"/>
      <c r="AE21" s="1371"/>
      <c r="AF21" s="1371"/>
      <c r="AG21" s="1371"/>
      <c r="AH21" s="1371"/>
      <c r="AI21" s="1371"/>
      <c r="AJ21" s="1371"/>
      <c r="AK21" s="1371"/>
      <c r="AL21" s="652"/>
      <c r="AM21" s="575"/>
      <c r="AN21" s="1342"/>
      <c r="AP21" s="624"/>
      <c r="AQ21" s="624"/>
      <c r="AR21" s="624"/>
      <c r="AS21" s="624"/>
      <c r="AT21" s="624"/>
      <c r="AU21" s="624"/>
      <c r="AV21" s="624"/>
      <c r="AW21" s="624"/>
      <c r="AX21" s="624"/>
      <c r="AY21" s="624"/>
      <c r="AZ21" s="624"/>
      <c r="BA21" s="624"/>
      <c r="BB21" s="624"/>
      <c r="BC21" s="624"/>
      <c r="BD21" s="624"/>
      <c r="BE21" s="624"/>
      <c r="BF21" s="624"/>
      <c r="BG21" s="624"/>
      <c r="BH21" s="624"/>
      <c r="BI21" s="624"/>
      <c r="BJ21" s="624"/>
      <c r="BK21" s="624"/>
      <c r="BL21" s="624"/>
      <c r="BM21" s="624"/>
      <c r="BN21" s="624"/>
      <c r="BO21" s="624"/>
      <c r="BP21" s="624"/>
      <c r="BQ21" s="624"/>
      <c r="BR21" s="624"/>
      <c r="BS21" s="624"/>
      <c r="BT21" s="624"/>
    </row>
    <row r="22" spans="1:73" ht="14.1" customHeight="1">
      <c r="A22" s="6"/>
      <c r="B22" s="19"/>
      <c r="C22" s="1363" t="s">
        <v>898</v>
      </c>
      <c r="D22" s="1365"/>
      <c r="E22" s="1363"/>
      <c r="F22" s="1363"/>
      <c r="G22" s="1363"/>
      <c r="H22" s="1363"/>
      <c r="I22" s="1381"/>
      <c r="J22" s="1381"/>
      <c r="K22" s="1365"/>
      <c r="L22" s="1382"/>
      <c r="M22" s="1363"/>
      <c r="N22" s="1363"/>
      <c r="O22" s="1363"/>
      <c r="P22" s="1363"/>
      <c r="Q22" s="1365"/>
      <c r="R22" s="1362"/>
      <c r="S22" s="1342"/>
      <c r="T22" s="1342"/>
      <c r="U22" s="1365"/>
      <c r="V22" s="1362"/>
      <c r="W22" s="1342"/>
      <c r="X22" s="1342"/>
      <c r="Y22" s="1351"/>
      <c r="Z22" s="69"/>
      <c r="AA22" s="1371"/>
      <c r="AB22" s="1371"/>
      <c r="AC22" s="1371"/>
      <c r="AD22" s="1371"/>
      <c r="AE22" s="1371"/>
      <c r="AF22" s="1371"/>
      <c r="AG22" s="1371"/>
      <c r="AH22" s="1371"/>
      <c r="AI22" s="1371"/>
      <c r="AJ22" s="1371"/>
      <c r="AK22" s="1371"/>
      <c r="AL22" s="652"/>
      <c r="AM22" s="575"/>
      <c r="AN22" s="1342"/>
      <c r="AP22" s="624"/>
      <c r="AQ22" s="624"/>
      <c r="AR22" s="624"/>
      <c r="AS22" s="624"/>
      <c r="AT22" s="624"/>
      <c r="AU22" s="624"/>
      <c r="AV22" s="624"/>
      <c r="AW22" s="624"/>
      <c r="AX22" s="624"/>
      <c r="AY22" s="624"/>
      <c r="AZ22" s="624"/>
      <c r="BA22" s="624"/>
      <c r="BB22" s="624"/>
      <c r="BC22" s="624"/>
      <c r="BD22" s="624"/>
      <c r="BE22" s="624"/>
      <c r="BF22" s="624"/>
      <c r="BG22" s="624"/>
      <c r="BH22" s="624"/>
      <c r="BI22" s="624"/>
      <c r="BJ22" s="624"/>
      <c r="BK22" s="624"/>
      <c r="BL22" s="624"/>
      <c r="BM22" s="624"/>
      <c r="BN22" s="624"/>
      <c r="BO22" s="624"/>
      <c r="BP22" s="624"/>
      <c r="BQ22" s="624"/>
      <c r="BR22" s="624"/>
      <c r="BS22" s="624"/>
      <c r="BT22" s="624"/>
    </row>
    <row r="23" spans="1:73" ht="14.1" customHeight="1">
      <c r="A23" s="6"/>
      <c r="B23" s="19"/>
      <c r="C23" s="1363"/>
      <c r="D23" s="1365"/>
      <c r="E23" s="1363"/>
      <c r="F23" s="1363"/>
      <c r="G23" s="1363"/>
      <c r="H23" s="1363"/>
      <c r="I23" s="1381"/>
      <c r="J23" s="1381"/>
      <c r="K23" s="1365"/>
      <c r="L23" s="1382"/>
      <c r="M23" s="1363"/>
      <c r="N23" s="1363"/>
      <c r="O23" s="1363"/>
      <c r="P23" s="1363"/>
      <c r="Q23" s="1365"/>
      <c r="R23" s="1362"/>
      <c r="S23" s="1342"/>
      <c r="T23" s="1342"/>
      <c r="U23" s="1365"/>
      <c r="V23" s="1362"/>
      <c r="W23" s="1342"/>
      <c r="X23" s="1342"/>
      <c r="Y23" s="1351"/>
      <c r="Z23" s="439"/>
      <c r="AA23" s="1368"/>
      <c r="AB23" s="1368"/>
      <c r="AC23" s="1368"/>
      <c r="AD23" s="1368"/>
      <c r="AE23" s="1368"/>
      <c r="AF23" s="1368"/>
      <c r="AG23" s="1368"/>
      <c r="AH23" s="1368"/>
      <c r="AI23" s="1368"/>
      <c r="AJ23" s="1368"/>
      <c r="AK23" s="1368"/>
      <c r="AL23" s="652"/>
      <c r="AM23" s="575"/>
      <c r="AN23" s="1342"/>
      <c r="AP23" s="624"/>
      <c r="AQ23" s="624"/>
      <c r="AR23" s="624"/>
      <c r="AS23" s="624"/>
      <c r="AT23" s="624"/>
      <c r="AU23" s="624"/>
      <c r="AV23" s="624"/>
      <c r="AW23" s="624"/>
      <c r="AX23" s="624"/>
      <c r="AY23" s="624"/>
      <c r="AZ23" s="624"/>
      <c r="BA23" s="624"/>
      <c r="BB23" s="624"/>
      <c r="BC23" s="624"/>
      <c r="BD23" s="624"/>
      <c r="BE23" s="624"/>
      <c r="BF23" s="624"/>
      <c r="BG23" s="624"/>
      <c r="BH23" s="624"/>
      <c r="BI23" s="624"/>
      <c r="BJ23" s="624"/>
      <c r="BK23" s="624"/>
      <c r="BL23" s="624"/>
      <c r="BM23" s="624"/>
      <c r="BN23" s="624"/>
      <c r="BO23" s="624"/>
      <c r="BP23" s="624"/>
      <c r="BQ23" s="624"/>
      <c r="BR23" s="624"/>
      <c r="BS23" s="624"/>
      <c r="BT23" s="624"/>
    </row>
    <row r="24" spans="1:73" ht="14.1" customHeight="1">
      <c r="A24" s="6"/>
      <c r="B24" s="19" t="s">
        <v>13</v>
      </c>
      <c r="C24" s="1363" t="s">
        <v>1007</v>
      </c>
      <c r="D24" s="1363"/>
      <c r="E24" s="1363"/>
      <c r="F24" s="1363"/>
      <c r="G24" s="1363"/>
      <c r="H24" s="1363"/>
      <c r="I24" s="1363"/>
      <c r="J24" s="1363"/>
      <c r="K24" s="1363"/>
      <c r="L24" s="1363"/>
      <c r="M24" s="1363"/>
      <c r="N24" s="1363"/>
      <c r="O24" s="1363"/>
      <c r="P24" s="1363"/>
      <c r="Q24" s="1363"/>
      <c r="R24" s="1371"/>
      <c r="S24" s="1363"/>
      <c r="T24" s="1363"/>
      <c r="U24" s="1363"/>
      <c r="V24" s="1371"/>
      <c r="W24" s="1363"/>
      <c r="X24" s="1363"/>
      <c r="Y24" s="1351"/>
      <c r="Z24" s="1352" t="s">
        <v>627</v>
      </c>
      <c r="AA24" s="1368"/>
      <c r="AB24" s="1368"/>
      <c r="AC24" s="1368"/>
      <c r="AD24" s="1368"/>
      <c r="AE24" s="1368"/>
      <c r="AF24" s="1368"/>
      <c r="AG24" s="1368"/>
      <c r="AH24" s="1368"/>
      <c r="AI24" s="1368"/>
      <c r="AJ24" s="1368"/>
      <c r="AK24" s="1368"/>
      <c r="AL24" s="652"/>
      <c r="AM24" s="575"/>
      <c r="AN24" s="1342"/>
    </row>
    <row r="25" spans="1:73" ht="14.1" customHeight="1">
      <c r="A25" s="6"/>
      <c r="B25" s="19"/>
      <c r="C25" s="1363"/>
      <c r="D25" s="1342"/>
      <c r="E25" s="1363"/>
      <c r="F25" s="1363"/>
      <c r="G25" s="1363"/>
      <c r="H25" s="1363"/>
      <c r="I25" s="1381"/>
      <c r="J25" s="1381"/>
      <c r="K25" s="1365"/>
      <c r="L25" s="1382"/>
      <c r="M25" s="1363"/>
      <c r="N25" s="1363"/>
      <c r="O25" s="1363"/>
      <c r="P25" s="1363"/>
      <c r="Q25" s="1363"/>
      <c r="R25" s="1350"/>
      <c r="S25" s="1350"/>
      <c r="T25" s="1374"/>
      <c r="U25" s="1378"/>
      <c r="V25" s="1378"/>
      <c r="W25" s="1363"/>
      <c r="X25" s="1363"/>
      <c r="Y25" s="1351"/>
      <c r="Z25" s="131" t="s">
        <v>12</v>
      </c>
      <c r="AA25" s="1383" t="s">
        <v>774</v>
      </c>
      <c r="AB25" s="1368"/>
      <c r="AC25" s="1368"/>
      <c r="AD25" s="1368"/>
      <c r="AE25" s="1368"/>
      <c r="AF25" s="1368"/>
      <c r="AG25" s="1368"/>
      <c r="AH25" s="1368"/>
      <c r="AI25" s="1368"/>
      <c r="AJ25" s="1368"/>
      <c r="AK25" s="1373"/>
      <c r="AL25" s="652"/>
      <c r="AM25" s="575"/>
      <c r="AN25" s="1342"/>
      <c r="AP25" s="1154"/>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row>
    <row r="26" spans="1:73" ht="14.1" customHeight="1">
      <c r="A26" s="6"/>
      <c r="B26" s="19"/>
      <c r="C26" s="1342" t="s">
        <v>485</v>
      </c>
      <c r="D26" s="1342"/>
      <c r="E26" s="1365"/>
      <c r="F26" s="1366"/>
      <c r="G26" s="1366"/>
      <c r="H26" s="1366"/>
      <c r="I26" s="1366"/>
      <c r="J26" s="1366"/>
      <c r="K26" s="1366"/>
      <c r="L26" s="1366"/>
      <c r="M26" s="1366"/>
      <c r="N26" s="1366"/>
      <c r="O26" s="1366"/>
      <c r="P26" s="1365"/>
      <c r="Q26" s="1366"/>
      <c r="R26" s="1367"/>
      <c r="S26" s="1365"/>
      <c r="T26" s="1342"/>
      <c r="U26" s="1350"/>
      <c r="V26" s="1362"/>
      <c r="W26" s="1342"/>
      <c r="X26" s="1342"/>
      <c r="Y26" s="1351"/>
      <c r="Z26" s="439"/>
      <c r="AA26" s="1368"/>
      <c r="AB26" s="1368"/>
      <c r="AC26" s="1368"/>
      <c r="AD26" s="1368"/>
      <c r="AE26" s="1368"/>
      <c r="AF26" s="1368"/>
      <c r="AG26" s="1368"/>
      <c r="AH26" s="1368"/>
      <c r="AI26" s="1368"/>
      <c r="AJ26" s="1368"/>
      <c r="AK26" s="1368"/>
      <c r="AL26" s="652"/>
      <c r="AM26" s="575"/>
      <c r="AN26" s="1342"/>
    </row>
    <row r="27" spans="1:73" ht="14.1" customHeight="1">
      <c r="A27" s="6"/>
      <c r="B27" s="19"/>
      <c r="C27" s="1363"/>
      <c r="D27" s="4268"/>
      <c r="E27" s="4268"/>
      <c r="F27" s="4268"/>
      <c r="G27" s="4268"/>
      <c r="H27" s="4268"/>
      <c r="I27" s="4268"/>
      <c r="J27" s="4268"/>
      <c r="K27" s="4268"/>
      <c r="L27" s="4268"/>
      <c r="M27" s="4268"/>
      <c r="N27" s="4268"/>
      <c r="O27" s="4268"/>
      <c r="P27" s="4268"/>
      <c r="Q27" s="4268"/>
      <c r="R27" s="4268"/>
      <c r="S27" s="4268"/>
      <c r="T27" s="4268"/>
      <c r="U27" s="4268"/>
      <c r="V27" s="4268"/>
      <c r="W27" s="4268"/>
      <c r="X27" s="4268"/>
      <c r="Y27" s="1361"/>
      <c r="Z27" s="79"/>
      <c r="AA27" s="1368"/>
      <c r="AB27" s="1368"/>
      <c r="AC27" s="1368"/>
      <c r="AD27" s="1368"/>
      <c r="AE27" s="1368"/>
      <c r="AF27" s="1368"/>
      <c r="AG27" s="1368"/>
      <c r="AH27" s="1368"/>
      <c r="AI27" s="1368"/>
      <c r="AJ27" s="1383"/>
      <c r="AK27" s="1384"/>
      <c r="AL27" s="652"/>
      <c r="AM27" s="575"/>
      <c r="AN27" s="1342"/>
    </row>
    <row r="28" spans="1:73" ht="14.1" customHeight="1">
      <c r="A28" s="6"/>
      <c r="B28" s="19"/>
      <c r="C28" s="1363"/>
      <c r="D28" s="4268"/>
      <c r="E28" s="4268"/>
      <c r="F28" s="4268"/>
      <c r="G28" s="4268"/>
      <c r="H28" s="4268"/>
      <c r="I28" s="4268"/>
      <c r="J28" s="4268"/>
      <c r="K28" s="4268"/>
      <c r="L28" s="4268"/>
      <c r="M28" s="4268"/>
      <c r="N28" s="4268"/>
      <c r="O28" s="4268"/>
      <c r="P28" s="4268"/>
      <c r="Q28" s="4268"/>
      <c r="R28" s="4268"/>
      <c r="S28" s="4268"/>
      <c r="T28" s="4268"/>
      <c r="U28" s="4268"/>
      <c r="V28" s="4268"/>
      <c r="W28" s="4268"/>
      <c r="X28" s="4268"/>
      <c r="Y28" s="1361"/>
      <c r="Z28" s="439"/>
      <c r="AA28" s="1383"/>
      <c r="AB28" s="1368"/>
      <c r="AC28" s="1383"/>
      <c r="AD28" s="1383"/>
      <c r="AE28" s="1383"/>
      <c r="AF28" s="1383"/>
      <c r="AG28" s="1383"/>
      <c r="AH28" s="1383"/>
      <c r="AI28" s="1383"/>
      <c r="AJ28" s="1383"/>
      <c r="AK28" s="1383"/>
      <c r="AL28" s="652"/>
      <c r="AM28" s="575"/>
      <c r="AN28" s="1342"/>
    </row>
    <row r="29" spans="1:73" ht="14.1" customHeight="1">
      <c r="A29" s="6"/>
      <c r="B29" s="19"/>
      <c r="C29" s="1363"/>
      <c r="D29" s="4268"/>
      <c r="E29" s="4268"/>
      <c r="F29" s="4268"/>
      <c r="G29" s="4268"/>
      <c r="H29" s="4268"/>
      <c r="I29" s="4268"/>
      <c r="J29" s="4268"/>
      <c r="K29" s="4268"/>
      <c r="L29" s="4268"/>
      <c r="M29" s="4268"/>
      <c r="N29" s="4268"/>
      <c r="O29" s="4268"/>
      <c r="P29" s="4268"/>
      <c r="Q29" s="4268"/>
      <c r="R29" s="4268"/>
      <c r="S29" s="4268"/>
      <c r="T29" s="4268"/>
      <c r="U29" s="4268"/>
      <c r="V29" s="4268"/>
      <c r="W29" s="4268"/>
      <c r="X29" s="4268"/>
      <c r="Y29" s="1361"/>
      <c r="Z29" s="439"/>
      <c r="AA29" s="1383"/>
      <c r="AB29" s="1368"/>
      <c r="AC29" s="1383"/>
      <c r="AD29" s="1383"/>
      <c r="AE29" s="1383"/>
      <c r="AF29" s="1383"/>
      <c r="AG29" s="1383"/>
      <c r="AH29" s="1383"/>
      <c r="AI29" s="1383"/>
      <c r="AJ29" s="1383"/>
      <c r="AK29" s="1383"/>
      <c r="AL29" s="652"/>
      <c r="AM29" s="575"/>
      <c r="AN29" s="1342"/>
    </row>
    <row r="30" spans="1:73" ht="14.1" customHeight="1">
      <c r="A30" s="6"/>
      <c r="B30" s="19"/>
      <c r="C30" s="1363"/>
      <c r="D30" s="1385"/>
      <c r="E30" s="1385"/>
      <c r="F30" s="1385"/>
      <c r="G30" s="1385"/>
      <c r="H30" s="1385"/>
      <c r="I30" s="1385"/>
      <c r="J30" s="1385"/>
      <c r="K30" s="1385"/>
      <c r="L30" s="1385"/>
      <c r="M30" s="1385"/>
      <c r="N30" s="1385"/>
      <c r="O30" s="1385"/>
      <c r="P30" s="1385"/>
      <c r="Q30" s="1385"/>
      <c r="R30" s="1385"/>
      <c r="S30" s="1385"/>
      <c r="T30" s="1385"/>
      <c r="U30" s="1385"/>
      <c r="V30" s="1385"/>
      <c r="W30" s="1385"/>
      <c r="X30" s="1385"/>
      <c r="Y30" s="1361"/>
      <c r="Z30" s="439"/>
      <c r="AA30" s="1368"/>
      <c r="AB30" s="1368"/>
      <c r="AC30" s="1368"/>
      <c r="AD30" s="1368"/>
      <c r="AE30" s="1368"/>
      <c r="AF30" s="1368"/>
      <c r="AG30" s="1368"/>
      <c r="AH30" s="1368"/>
      <c r="AI30" s="1368"/>
      <c r="AJ30" s="1383"/>
      <c r="AK30" s="1384"/>
      <c r="AL30" s="652"/>
      <c r="AM30" s="575"/>
      <c r="AN30" s="1342"/>
    </row>
    <row r="31" spans="1:73" ht="14.1" customHeight="1">
      <c r="A31" s="6"/>
      <c r="B31" s="19"/>
      <c r="C31" s="1342" t="s">
        <v>209</v>
      </c>
      <c r="D31" s="1385"/>
      <c r="E31" s="1385"/>
      <c r="F31" s="1385"/>
      <c r="G31" s="1385"/>
      <c r="H31" s="1385"/>
      <c r="I31" s="1385"/>
      <c r="J31" s="1385"/>
      <c r="K31" s="1385"/>
      <c r="L31" s="1385"/>
      <c r="M31" s="1385"/>
      <c r="N31" s="1385"/>
      <c r="O31" s="1385"/>
      <c r="P31" s="1385"/>
      <c r="Q31" s="1385"/>
      <c r="R31" s="1385"/>
      <c r="S31" s="1385"/>
      <c r="T31" s="1385"/>
      <c r="U31" s="1385"/>
      <c r="V31" s="1385"/>
      <c r="W31" s="1385"/>
      <c r="X31" s="1385"/>
      <c r="Y31" s="1361"/>
      <c r="Z31" s="1352" t="s">
        <v>95</v>
      </c>
      <c r="AA31" s="4269" t="s">
        <v>1385</v>
      </c>
      <c r="AB31" s="4269"/>
      <c r="AC31" s="4269"/>
      <c r="AD31" s="4269"/>
      <c r="AE31" s="4269"/>
      <c r="AF31" s="4269"/>
      <c r="AG31" s="4269"/>
      <c r="AH31" s="4269"/>
      <c r="AI31" s="4269"/>
      <c r="AJ31" s="4269"/>
      <c r="AK31" s="4269"/>
      <c r="AL31" s="2029"/>
      <c r="AM31" s="57"/>
      <c r="AN31" s="1342"/>
    </row>
    <row r="32" spans="1:73" ht="14.1" customHeight="1">
      <c r="A32" s="6"/>
      <c r="B32" s="19"/>
      <c r="C32" s="1363"/>
      <c r="D32" s="1386" t="s">
        <v>210</v>
      </c>
      <c r="E32" s="1387"/>
      <c r="F32" s="1387"/>
      <c r="G32" s="1387"/>
      <c r="H32" s="1387"/>
      <c r="I32" s="1387"/>
      <c r="J32" s="1387"/>
      <c r="K32" s="1387"/>
      <c r="L32" s="1387"/>
      <c r="M32" s="1387"/>
      <c r="N32" s="1387"/>
      <c r="O32" s="1387"/>
      <c r="P32" s="1387"/>
      <c r="Q32" s="1387"/>
      <c r="R32" s="1387"/>
      <c r="S32" s="1387"/>
      <c r="T32" s="1387"/>
      <c r="U32" s="1387"/>
      <c r="V32" s="1387"/>
      <c r="W32" s="1387"/>
      <c r="X32" s="1387"/>
      <c r="Y32" s="713"/>
      <c r="Z32" s="1352"/>
      <c r="AA32" s="4269"/>
      <c r="AB32" s="4269"/>
      <c r="AC32" s="4269"/>
      <c r="AD32" s="4269"/>
      <c r="AE32" s="4269"/>
      <c r="AF32" s="4269"/>
      <c r="AG32" s="4269"/>
      <c r="AH32" s="4269"/>
      <c r="AI32" s="4269"/>
      <c r="AJ32" s="4269"/>
      <c r="AK32" s="4269"/>
      <c r="AL32" s="2029"/>
      <c r="AM32" s="575"/>
      <c r="AN32" s="1342"/>
    </row>
    <row r="33" spans="1:73" ht="6.75" customHeight="1">
      <c r="A33" s="6"/>
      <c r="B33" s="19"/>
      <c r="C33" s="1342"/>
      <c r="D33" s="1388"/>
      <c r="E33" s="1387"/>
      <c r="F33" s="1387"/>
      <c r="G33" s="1387"/>
      <c r="H33" s="1387"/>
      <c r="I33" s="1387"/>
      <c r="J33" s="1387"/>
      <c r="K33" s="1387"/>
      <c r="L33" s="1387"/>
      <c r="M33" s="1387"/>
      <c r="N33" s="1387"/>
      <c r="O33" s="1387"/>
      <c r="P33" s="1387"/>
      <c r="Q33" s="1387"/>
      <c r="R33" s="1387"/>
      <c r="S33" s="1387"/>
      <c r="T33" s="1387"/>
      <c r="U33" s="1387"/>
      <c r="V33" s="1387"/>
      <c r="W33" s="1387"/>
      <c r="X33" s="1387"/>
      <c r="Y33" s="713"/>
      <c r="Z33" s="439"/>
      <c r="AA33" s="4269"/>
      <c r="AB33" s="4269"/>
      <c r="AC33" s="4269"/>
      <c r="AD33" s="4269"/>
      <c r="AE33" s="4269"/>
      <c r="AF33" s="4269"/>
      <c r="AG33" s="4269"/>
      <c r="AH33" s="4269"/>
      <c r="AI33" s="4269"/>
      <c r="AJ33" s="4269"/>
      <c r="AK33" s="4269"/>
      <c r="AL33" s="2029"/>
      <c r="AM33" s="575"/>
      <c r="AN33" s="1342"/>
    </row>
    <row r="34" spans="1:73" ht="14.1" customHeight="1">
      <c r="A34" s="6"/>
      <c r="B34" s="19"/>
      <c r="C34" s="1363"/>
      <c r="D34" s="1342"/>
      <c r="E34" s="1387"/>
      <c r="F34" s="1387"/>
      <c r="G34" s="1387"/>
      <c r="H34" s="1387"/>
      <c r="I34" s="1387"/>
      <c r="J34" s="1387"/>
      <c r="K34" s="1387"/>
      <c r="L34" s="1387"/>
      <c r="M34" s="1387"/>
      <c r="N34" s="1387"/>
      <c r="O34" s="1387"/>
      <c r="P34" s="1387"/>
      <c r="Q34" s="1387"/>
      <c r="R34" s="1387"/>
      <c r="S34" s="1387"/>
      <c r="T34" s="1387"/>
      <c r="U34" s="1387"/>
      <c r="V34" s="1387"/>
      <c r="W34" s="1387"/>
      <c r="X34" s="1387"/>
      <c r="Y34" s="713"/>
      <c r="Z34" s="1373" t="s">
        <v>628</v>
      </c>
      <c r="AA34" s="1342"/>
      <c r="AB34" s="1389"/>
      <c r="AC34" s="1389"/>
      <c r="AD34" s="1389"/>
      <c r="AE34" s="1389"/>
      <c r="AF34" s="1389"/>
      <c r="AG34" s="1390"/>
      <c r="AH34" s="1390"/>
      <c r="AI34" s="1390"/>
      <c r="AJ34" s="1390"/>
      <c r="AK34" s="1390"/>
      <c r="AL34" s="1354"/>
      <c r="AM34" s="575"/>
      <c r="AN34" s="1342"/>
    </row>
    <row r="35" spans="1:73" ht="14.25" customHeight="1">
      <c r="A35" s="6"/>
      <c r="B35" s="19"/>
      <c r="C35" s="1363"/>
      <c r="D35" s="1386"/>
      <c r="E35" s="1387"/>
      <c r="F35" s="1387"/>
      <c r="G35" s="1387"/>
      <c r="H35" s="1387"/>
      <c r="I35" s="1387"/>
      <c r="J35" s="1387"/>
      <c r="K35" s="1387"/>
      <c r="L35" s="1387"/>
      <c r="M35" s="1387"/>
      <c r="N35" s="1387"/>
      <c r="O35" s="1387"/>
      <c r="P35" s="1387"/>
      <c r="Q35" s="1387"/>
      <c r="R35" s="1391"/>
      <c r="S35" s="1387"/>
      <c r="T35" s="1387"/>
      <c r="U35" s="1387"/>
      <c r="V35" s="1387"/>
      <c r="W35" s="1387"/>
      <c r="X35" s="1387"/>
      <c r="Y35" s="713"/>
      <c r="Z35" s="131" t="s">
        <v>12</v>
      </c>
      <c r="AA35" s="1392" t="s">
        <v>532</v>
      </c>
      <c r="AB35" s="1389"/>
      <c r="AC35" s="1389"/>
      <c r="AD35" s="1389"/>
      <c r="AE35" s="1389"/>
      <c r="AF35" s="1389"/>
      <c r="AG35" s="1368"/>
      <c r="AH35" s="1368"/>
      <c r="AI35" s="1368"/>
      <c r="AJ35" s="1368"/>
      <c r="AK35" s="1368"/>
      <c r="AL35" s="652"/>
      <c r="AM35" s="575"/>
      <c r="AN35" s="1342"/>
    </row>
    <row r="36" spans="1:73" s="68" customFormat="1" ht="14.25" customHeight="1">
      <c r="A36" s="341"/>
      <c r="B36" s="86"/>
      <c r="C36" s="1371"/>
      <c r="D36" s="1386"/>
      <c r="E36" s="1387"/>
      <c r="F36" s="1387"/>
      <c r="G36" s="1387"/>
      <c r="H36" s="4255"/>
      <c r="I36" s="4255"/>
      <c r="J36" s="4255"/>
      <c r="K36" s="4255"/>
      <c r="L36" s="4255"/>
      <c r="M36" s="4255"/>
      <c r="N36" s="4255"/>
      <c r="O36" s="4255"/>
      <c r="P36" s="4255"/>
      <c r="Q36" s="4255"/>
      <c r="R36" s="4255"/>
      <c r="S36" s="4255"/>
      <c r="T36" s="4255"/>
      <c r="U36" s="4255"/>
      <c r="V36" s="4255"/>
      <c r="W36" s="4255"/>
      <c r="X36" s="4255"/>
      <c r="Y36" s="676" t="s">
        <v>14</v>
      </c>
      <c r="Z36" s="79"/>
      <c r="AA36" s="1360"/>
      <c r="AB36" s="1360"/>
      <c r="AC36" s="1360"/>
      <c r="AD36" s="1360"/>
      <c r="AE36" s="1360"/>
      <c r="AF36" s="1360"/>
      <c r="AG36" s="1360"/>
      <c r="AH36" s="1360"/>
      <c r="AI36" s="1360"/>
      <c r="AJ36" s="1360"/>
      <c r="AK36" s="1360"/>
      <c r="AL36" s="1357"/>
      <c r="AM36" s="610"/>
      <c r="AN36" s="1362"/>
      <c r="AP36" s="1135"/>
      <c r="AQ36" s="1135"/>
      <c r="AR36" s="1135"/>
      <c r="AS36" s="1135"/>
      <c r="AT36" s="1135"/>
      <c r="AU36" s="1135"/>
      <c r="AV36" s="1135"/>
      <c r="AW36" s="1135"/>
      <c r="AX36" s="1135"/>
      <c r="AY36" s="1135"/>
      <c r="AZ36" s="1135"/>
      <c r="BA36" s="1135"/>
      <c r="BB36" s="1135"/>
      <c r="BC36" s="1135"/>
      <c r="BD36" s="1135"/>
      <c r="BE36" s="1135"/>
      <c r="BF36" s="1135"/>
      <c r="BG36" s="1135"/>
      <c r="BH36" s="1135"/>
      <c r="BI36" s="1135"/>
      <c r="BJ36" s="1135"/>
      <c r="BK36" s="1135"/>
      <c r="BL36" s="1135"/>
      <c r="BM36" s="1135"/>
      <c r="BN36" s="1135"/>
      <c r="BO36" s="1135"/>
      <c r="BP36" s="1135"/>
      <c r="BQ36" s="1135"/>
      <c r="BR36" s="1135"/>
      <c r="BS36" s="1135"/>
      <c r="BT36" s="1135"/>
    </row>
    <row r="37" spans="1:73" ht="14.25" customHeight="1">
      <c r="A37" s="6"/>
      <c r="B37" s="19"/>
      <c r="C37" s="1363"/>
      <c r="D37" s="1386"/>
      <c r="E37" s="1387"/>
      <c r="F37" s="1387"/>
      <c r="G37" s="1387"/>
      <c r="H37" s="4270"/>
      <c r="I37" s="4270"/>
      <c r="J37" s="4270"/>
      <c r="K37" s="4270"/>
      <c r="L37" s="4270"/>
      <c r="M37" s="4270"/>
      <c r="N37" s="4270"/>
      <c r="O37" s="4270"/>
      <c r="P37" s="4270"/>
      <c r="Q37" s="4270"/>
      <c r="R37" s="4270"/>
      <c r="S37" s="4270"/>
      <c r="T37" s="4270"/>
      <c r="U37" s="4270"/>
      <c r="V37" s="4270"/>
      <c r="W37" s="4270"/>
      <c r="X37" s="4270"/>
      <c r="Y37" s="676"/>
      <c r="Z37" s="1352"/>
      <c r="AA37" s="1368"/>
      <c r="AB37" s="1368"/>
      <c r="AC37" s="1368"/>
      <c r="AD37" s="1368"/>
      <c r="AE37" s="1368"/>
      <c r="AF37" s="1368"/>
      <c r="AG37" s="1368"/>
      <c r="AH37" s="1368"/>
      <c r="AI37" s="1368"/>
      <c r="AJ37" s="1368"/>
      <c r="AK37" s="1368"/>
      <c r="AL37" s="652"/>
      <c r="AM37" s="575"/>
      <c r="AN37" s="1342"/>
      <c r="AP37" s="1165"/>
      <c r="AQ37" s="1165"/>
      <c r="AR37" s="1165"/>
      <c r="AS37" s="1165"/>
      <c r="AT37" s="1165"/>
      <c r="AU37" s="1165"/>
      <c r="AV37" s="1165"/>
      <c r="AW37" s="1165"/>
      <c r="AX37" s="1165"/>
      <c r="AY37" s="1165"/>
      <c r="AZ37" s="1165"/>
      <c r="BA37" s="1165"/>
      <c r="BB37" s="1165"/>
      <c r="BC37" s="1165"/>
      <c r="BD37" s="1165"/>
      <c r="BE37" s="1165"/>
      <c r="BF37" s="1165"/>
      <c r="BG37" s="1165"/>
      <c r="BH37" s="1165"/>
      <c r="BI37" s="1165"/>
      <c r="BJ37" s="1165"/>
      <c r="BK37" s="1165"/>
      <c r="BL37" s="1165"/>
      <c r="BM37" s="1165"/>
      <c r="BN37" s="1165"/>
      <c r="BO37" s="1165"/>
      <c r="BP37" s="1165"/>
      <c r="BQ37" s="1165"/>
      <c r="BR37" s="1165"/>
      <c r="BS37" s="1165"/>
      <c r="BT37" s="1165"/>
    </row>
    <row r="38" spans="1:73" ht="14.25" customHeight="1">
      <c r="A38" s="6"/>
      <c r="B38" s="19"/>
      <c r="C38" s="1363" t="s">
        <v>1008</v>
      </c>
      <c r="D38" s="1366"/>
      <c r="E38" s="1366"/>
      <c r="F38" s="1366"/>
      <c r="G38" s="1366"/>
      <c r="H38" s="1366"/>
      <c r="I38" s="1366"/>
      <c r="J38" s="1366"/>
      <c r="K38" s="1366"/>
      <c r="L38" s="1366"/>
      <c r="M38" s="1366"/>
      <c r="N38" s="1366"/>
      <c r="O38" s="1366"/>
      <c r="P38" s="1366"/>
      <c r="Q38" s="1366"/>
      <c r="R38" s="1367"/>
      <c r="S38" s="1366"/>
      <c r="T38" s="1366"/>
      <c r="U38" s="1366"/>
      <c r="V38" s="1367"/>
      <c r="W38" s="1366"/>
      <c r="X38" s="1366"/>
      <c r="Y38" s="706"/>
      <c r="Z38" s="1352" t="s">
        <v>132</v>
      </c>
      <c r="AA38" s="4269" t="s">
        <v>211</v>
      </c>
      <c r="AB38" s="4269"/>
      <c r="AC38" s="4269"/>
      <c r="AD38" s="4269"/>
      <c r="AE38" s="4269"/>
      <c r="AF38" s="4269"/>
      <c r="AG38" s="4269"/>
      <c r="AH38" s="4269"/>
      <c r="AI38" s="4269"/>
      <c r="AJ38" s="4269"/>
      <c r="AK38" s="4269"/>
      <c r="AL38" s="2029"/>
      <c r="AM38" s="575"/>
      <c r="AN38" s="1342"/>
      <c r="AP38" s="1165"/>
      <c r="AQ38" s="1165"/>
      <c r="AR38" s="1165"/>
      <c r="AS38" s="1165"/>
      <c r="AT38" s="1165"/>
      <c r="AU38" s="1165"/>
      <c r="AV38" s="1165"/>
      <c r="AW38" s="1165"/>
      <c r="AX38" s="1165"/>
      <c r="AY38" s="1165"/>
      <c r="AZ38" s="1165"/>
      <c r="BA38" s="1165"/>
      <c r="BB38" s="1165"/>
      <c r="BC38" s="1165"/>
      <c r="BD38" s="1165"/>
      <c r="BE38" s="1165"/>
      <c r="BF38" s="1165"/>
      <c r="BG38" s="1165"/>
      <c r="BH38" s="1165"/>
      <c r="BI38" s="1165"/>
      <c r="BJ38" s="1165"/>
      <c r="BK38" s="1165"/>
      <c r="BL38" s="1165"/>
      <c r="BM38" s="1165"/>
      <c r="BN38" s="1165"/>
      <c r="BO38" s="1165"/>
      <c r="BP38" s="1165"/>
      <c r="BQ38" s="1165"/>
      <c r="BR38" s="1165"/>
      <c r="BS38" s="1165"/>
      <c r="BT38" s="1165"/>
    </row>
    <row r="39" spans="1:73" ht="14.25" customHeight="1">
      <c r="A39" s="6"/>
      <c r="B39" s="19" t="s">
        <v>13</v>
      </c>
      <c r="C39" s="1393"/>
      <c r="D39" s="1393"/>
      <c r="E39" s="1393"/>
      <c r="F39" s="1393"/>
      <c r="G39" s="1393"/>
      <c r="H39" s="1393"/>
      <c r="I39" s="1393"/>
      <c r="J39" s="1393"/>
      <c r="K39" s="1393"/>
      <c r="L39" s="1393"/>
      <c r="M39" s="1393"/>
      <c r="N39" s="1393"/>
      <c r="O39" s="1393"/>
      <c r="P39" s="1393"/>
      <c r="Q39" s="1393"/>
      <c r="R39" s="1394"/>
      <c r="S39" s="1393"/>
      <c r="T39" s="1393"/>
      <c r="U39" s="1393"/>
      <c r="V39" s="1394"/>
      <c r="W39" s="1393"/>
      <c r="X39" s="1393"/>
      <c r="Y39" s="641"/>
      <c r="Z39" s="1352"/>
      <c r="AA39" s="4269"/>
      <c r="AB39" s="4269"/>
      <c r="AC39" s="4269"/>
      <c r="AD39" s="4269"/>
      <c r="AE39" s="4269"/>
      <c r="AF39" s="4269"/>
      <c r="AG39" s="4269"/>
      <c r="AH39" s="4269"/>
      <c r="AI39" s="4269"/>
      <c r="AJ39" s="4269"/>
      <c r="AK39" s="4269"/>
      <c r="AL39" s="2029"/>
      <c r="AM39" s="575"/>
      <c r="AN39" s="1342"/>
    </row>
    <row r="40" spans="1:73" ht="14.25" customHeight="1">
      <c r="A40" s="6"/>
      <c r="B40" s="19"/>
      <c r="C40" s="1363"/>
      <c r="D40" s="1365"/>
      <c r="E40" s="1365"/>
      <c r="F40" s="1365"/>
      <c r="G40" s="1365"/>
      <c r="H40" s="1365"/>
      <c r="I40" s="1365"/>
      <c r="J40" s="1365"/>
      <c r="K40" s="1365"/>
      <c r="L40" s="1365"/>
      <c r="M40" s="1365"/>
      <c r="N40" s="1365"/>
      <c r="O40" s="1365"/>
      <c r="P40" s="1365"/>
      <c r="Q40" s="1363"/>
      <c r="R40" s="1350"/>
      <c r="S40" s="1362"/>
      <c r="T40" s="1362"/>
      <c r="U40" s="1362"/>
      <c r="V40" s="1362"/>
      <c r="W40" s="1362"/>
      <c r="X40" s="1362"/>
      <c r="Y40" s="92"/>
      <c r="Z40" s="1352"/>
      <c r="AA40" s="4269"/>
      <c r="AB40" s="4269"/>
      <c r="AC40" s="4269"/>
      <c r="AD40" s="4269"/>
      <c r="AE40" s="4269"/>
      <c r="AF40" s="4269"/>
      <c r="AG40" s="4269"/>
      <c r="AH40" s="4269"/>
      <c r="AI40" s="4269"/>
      <c r="AJ40" s="4269"/>
      <c r="AK40" s="4269"/>
      <c r="AL40" s="2029"/>
      <c r="AM40" s="575"/>
      <c r="AN40" s="1342"/>
      <c r="AP40" s="154"/>
      <c r="AQ40" s="154"/>
      <c r="AR40" s="154"/>
      <c r="AS40" s="154"/>
      <c r="AT40" s="154"/>
      <c r="AU40" s="154"/>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c r="BT40" s="154"/>
      <c r="BU40" s="154"/>
    </row>
    <row r="41" spans="1:73" ht="14.25" customHeight="1">
      <c r="A41" s="6"/>
      <c r="B41" s="19"/>
      <c r="C41" s="1342"/>
      <c r="D41" s="1365" t="s">
        <v>278</v>
      </c>
      <c r="E41" s="1365"/>
      <c r="F41" s="1365"/>
      <c r="G41" s="1365"/>
      <c r="H41" s="1365"/>
      <c r="I41" s="1365"/>
      <c r="J41" s="1365"/>
      <c r="K41" s="1365"/>
      <c r="L41" s="1365"/>
      <c r="M41" s="1365"/>
      <c r="N41" s="1365"/>
      <c r="O41" s="1365"/>
      <c r="P41" s="1365"/>
      <c r="Q41" s="1365"/>
      <c r="R41" s="1362"/>
      <c r="S41" s="1362"/>
      <c r="T41" s="1362"/>
      <c r="U41" s="1362"/>
      <c r="V41" s="1362"/>
      <c r="W41" s="1362"/>
      <c r="X41" s="1362"/>
      <c r="Y41" s="92"/>
      <c r="Z41" s="1342"/>
      <c r="AA41" s="4269"/>
      <c r="AB41" s="4269"/>
      <c r="AC41" s="4269"/>
      <c r="AD41" s="4269"/>
      <c r="AE41" s="4269"/>
      <c r="AF41" s="4269"/>
      <c r="AG41" s="4269"/>
      <c r="AH41" s="4269"/>
      <c r="AI41" s="4269"/>
      <c r="AJ41" s="4269"/>
      <c r="AK41" s="4269"/>
      <c r="AL41" s="2029"/>
      <c r="AM41" s="575"/>
      <c r="AN41" s="1342"/>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row>
    <row r="42" spans="1:73" ht="14.25" customHeight="1">
      <c r="A42" s="6"/>
      <c r="B42" s="19"/>
      <c r="C42" s="1363"/>
      <c r="D42" s="1365"/>
      <c r="E42" s="1342"/>
      <c r="F42" s="1365"/>
      <c r="G42" s="1365"/>
      <c r="H42" s="1365"/>
      <c r="I42" s="1342"/>
      <c r="J42" s="1365"/>
      <c r="K42" s="1342"/>
      <c r="L42" s="1363"/>
      <c r="M42" s="1363"/>
      <c r="N42" s="1363"/>
      <c r="O42" s="1363"/>
      <c r="P42" s="1363"/>
      <c r="Q42" s="1363"/>
      <c r="R42" s="1350"/>
      <c r="S42" s="1350"/>
      <c r="T42" s="1374"/>
      <c r="U42" s="1378"/>
      <c r="V42" s="1378"/>
      <c r="W42" s="1363"/>
      <c r="X42" s="1363"/>
      <c r="Y42" s="1351"/>
      <c r="Z42" s="1342"/>
      <c r="AA42" s="4269"/>
      <c r="AB42" s="4269"/>
      <c r="AC42" s="4269"/>
      <c r="AD42" s="4269"/>
      <c r="AE42" s="4269"/>
      <c r="AF42" s="4269"/>
      <c r="AG42" s="4269"/>
      <c r="AH42" s="4269"/>
      <c r="AI42" s="4269"/>
      <c r="AJ42" s="4269"/>
      <c r="AK42" s="4269"/>
      <c r="AL42" s="2029"/>
      <c r="AM42" s="575"/>
      <c r="AN42" s="1342"/>
      <c r="AP42" s="1165"/>
      <c r="AQ42" s="1165"/>
      <c r="AR42" s="1165"/>
      <c r="AS42" s="1165"/>
      <c r="AT42" s="1165"/>
      <c r="AU42" s="1165"/>
      <c r="AV42" s="1165"/>
      <c r="AW42" s="1165"/>
      <c r="AX42" s="1165"/>
      <c r="AY42" s="1165"/>
      <c r="AZ42" s="1165"/>
      <c r="BA42" s="1165"/>
      <c r="BB42" s="1165"/>
      <c r="BC42" s="1165"/>
      <c r="BD42" s="1165"/>
      <c r="BE42" s="1165"/>
      <c r="BF42" s="1165"/>
      <c r="BG42" s="1165"/>
      <c r="BH42" s="1165"/>
      <c r="BI42" s="1165"/>
      <c r="BJ42" s="1165"/>
      <c r="BK42" s="1165"/>
      <c r="BL42" s="1165"/>
      <c r="BM42" s="1165"/>
      <c r="BN42" s="1165"/>
      <c r="BO42" s="1165"/>
      <c r="BP42" s="1165"/>
      <c r="BQ42" s="1165"/>
      <c r="BR42" s="1165"/>
      <c r="BS42" s="1165"/>
      <c r="BT42" s="1165"/>
      <c r="BU42" s="1165"/>
    </row>
    <row r="43" spans="1:73" ht="14.25" customHeight="1">
      <c r="A43" s="6"/>
      <c r="B43" s="19"/>
      <c r="C43" s="1365" t="s">
        <v>1009</v>
      </c>
      <c r="D43" s="1365"/>
      <c r="E43" s="1365"/>
      <c r="F43" s="1365"/>
      <c r="G43" s="1365"/>
      <c r="H43" s="1365"/>
      <c r="I43" s="1365"/>
      <c r="J43" s="1365"/>
      <c r="K43" s="1365"/>
      <c r="L43" s="1365"/>
      <c r="M43" s="1365"/>
      <c r="N43" s="1365"/>
      <c r="O43" s="1365"/>
      <c r="P43" s="1365"/>
      <c r="Q43" s="1365"/>
      <c r="R43" s="1362"/>
      <c r="S43" s="1342"/>
      <c r="T43" s="1342"/>
      <c r="U43" s="1342"/>
      <c r="V43" s="1362"/>
      <c r="W43" s="1342"/>
      <c r="X43" s="1342"/>
      <c r="Y43" s="102"/>
      <c r="Z43" s="1352"/>
      <c r="AA43" s="1373"/>
      <c r="AB43" s="1368"/>
      <c r="AC43" s="1368"/>
      <c r="AD43" s="1368"/>
      <c r="AE43" s="1368"/>
      <c r="AF43" s="1368"/>
      <c r="AG43" s="1368"/>
      <c r="AH43" s="1368"/>
      <c r="AI43" s="1368"/>
      <c r="AJ43" s="1368"/>
      <c r="AK43" s="1368"/>
      <c r="AL43" s="652"/>
      <c r="AM43" s="575"/>
      <c r="AN43" s="1342"/>
      <c r="AP43" s="1165"/>
      <c r="AQ43" s="1165"/>
      <c r="AR43" s="1165"/>
      <c r="AS43" s="1165"/>
      <c r="AT43" s="1165"/>
      <c r="AU43" s="1165"/>
      <c r="AV43" s="1165"/>
      <c r="AW43" s="1165"/>
      <c r="AX43" s="1165"/>
      <c r="AY43" s="1165"/>
      <c r="AZ43" s="1165"/>
      <c r="BA43" s="1165"/>
      <c r="BB43" s="1165"/>
      <c r="BC43" s="1165"/>
      <c r="BD43" s="1165"/>
      <c r="BE43" s="1165"/>
      <c r="BF43" s="1165"/>
      <c r="BG43" s="1165"/>
      <c r="BH43" s="1165"/>
      <c r="BI43" s="1165"/>
      <c r="BJ43" s="1165"/>
      <c r="BK43" s="1165"/>
      <c r="BL43" s="1165"/>
      <c r="BM43" s="1165"/>
      <c r="BN43" s="1165"/>
      <c r="BO43" s="1165"/>
      <c r="BP43" s="1165"/>
      <c r="BQ43" s="1165"/>
      <c r="BR43" s="1165"/>
      <c r="BS43" s="1165"/>
      <c r="BT43" s="1165"/>
      <c r="BU43" s="1165"/>
    </row>
    <row r="44" spans="1:73" ht="14.25" customHeight="1">
      <c r="A44" s="6"/>
      <c r="B44" s="19" t="s">
        <v>13</v>
      </c>
      <c r="C44" s="1393"/>
      <c r="D44" s="1365"/>
      <c r="E44" s="1365" t="s">
        <v>1010</v>
      </c>
      <c r="F44" s="1393"/>
      <c r="G44" s="1393"/>
      <c r="H44" s="1393"/>
      <c r="I44" s="1393"/>
      <c r="J44" s="1393"/>
      <c r="K44" s="1393"/>
      <c r="L44" s="1393"/>
      <c r="M44" s="1393"/>
      <c r="N44" s="1393"/>
      <c r="O44" s="1393"/>
      <c r="P44" s="1393"/>
      <c r="Q44" s="1393"/>
      <c r="R44" s="1394"/>
      <c r="S44" s="1393"/>
      <c r="T44" s="1393"/>
      <c r="U44" s="1393"/>
      <c r="V44" s="1394"/>
      <c r="W44" s="1393"/>
      <c r="X44" s="1393"/>
      <c r="Y44" s="641"/>
      <c r="Z44" s="439"/>
      <c r="AA44" s="1383"/>
      <c r="AB44" s="1383"/>
      <c r="AC44" s="1383"/>
      <c r="AD44" s="1383"/>
      <c r="AE44" s="1383"/>
      <c r="AF44" s="1383"/>
      <c r="AG44" s="1383"/>
      <c r="AH44" s="1383"/>
      <c r="AI44" s="1383"/>
      <c r="AJ44" s="1383"/>
      <c r="AK44" s="1383"/>
      <c r="AL44" s="1353"/>
      <c r="AM44" s="57"/>
      <c r="AN44" s="1342"/>
    </row>
    <row r="45" spans="1:73" ht="14.25" customHeight="1">
      <c r="A45" s="6"/>
      <c r="B45" s="19"/>
      <c r="C45" s="1363"/>
      <c r="D45" s="1365"/>
      <c r="E45" s="1342"/>
      <c r="F45" s="1363"/>
      <c r="G45" s="1363"/>
      <c r="H45" s="1363"/>
      <c r="I45" s="1363"/>
      <c r="J45" s="1363"/>
      <c r="K45" s="1363"/>
      <c r="L45" s="4271"/>
      <c r="M45" s="4271"/>
      <c r="N45" s="4271"/>
      <c r="O45" s="1365"/>
      <c r="P45" s="1365"/>
      <c r="Q45" s="1363"/>
      <c r="R45" s="1350"/>
      <c r="S45" s="1896"/>
      <c r="T45" s="1896"/>
      <c r="U45" s="1896"/>
      <c r="V45" s="1896"/>
      <c r="W45" s="1896"/>
      <c r="X45" s="1896"/>
      <c r="Y45" s="4272"/>
      <c r="Z45" s="69"/>
      <c r="AA45" s="1371"/>
      <c r="AB45" s="1371"/>
      <c r="AC45" s="1371"/>
      <c r="AD45" s="1371"/>
      <c r="AE45" s="1371"/>
      <c r="AF45" s="1371"/>
      <c r="AG45" s="1371"/>
      <c r="AH45" s="1371"/>
      <c r="AI45" s="1371"/>
      <c r="AJ45" s="1371"/>
      <c r="AK45" s="1371"/>
      <c r="AL45" s="652"/>
      <c r="AM45" s="575"/>
      <c r="AN45" s="1342"/>
      <c r="AP45" s="154"/>
      <c r="AQ45" s="154"/>
      <c r="AR45" s="154"/>
      <c r="AS45" s="154"/>
      <c r="AT45" s="154"/>
      <c r="AU45" s="154"/>
      <c r="AV45" s="154"/>
      <c r="AW45" s="154"/>
      <c r="AX45" s="154"/>
      <c r="AY45" s="154"/>
      <c r="AZ45" s="154"/>
      <c r="BA45" s="154"/>
      <c r="BB45" s="154"/>
      <c r="BC45" s="154"/>
      <c r="BD45" s="154"/>
      <c r="BE45" s="154"/>
      <c r="BF45" s="154"/>
      <c r="BG45" s="154"/>
      <c r="BH45" s="154"/>
      <c r="BI45" s="154"/>
      <c r="BJ45" s="154"/>
      <c r="BK45" s="154"/>
      <c r="BL45" s="154"/>
      <c r="BM45" s="154"/>
      <c r="BN45" s="154"/>
      <c r="BO45" s="154"/>
      <c r="BP45" s="154"/>
      <c r="BQ45" s="154"/>
      <c r="BR45" s="154"/>
      <c r="BS45" s="154"/>
      <c r="BT45" s="154"/>
      <c r="BU45" s="154"/>
    </row>
    <row r="46" spans="1:73" ht="14.1" customHeight="1">
      <c r="A46" s="1363"/>
      <c r="B46" s="14"/>
      <c r="C46" s="1342"/>
      <c r="D46" s="1342"/>
      <c r="E46" s="1342"/>
      <c r="F46" s="1342"/>
      <c r="G46" s="1342"/>
      <c r="H46" s="1342"/>
      <c r="I46" s="1342"/>
      <c r="J46" s="1342"/>
      <c r="K46" s="1342"/>
      <c r="L46" s="1342"/>
      <c r="M46" s="1342"/>
      <c r="N46" s="1342"/>
      <c r="O46" s="1342"/>
      <c r="P46" s="1342"/>
      <c r="Q46" s="1342"/>
      <c r="R46" s="1362"/>
      <c r="S46" s="1342"/>
      <c r="T46" s="1342"/>
      <c r="U46" s="1342"/>
      <c r="V46" s="1362"/>
      <c r="W46" s="1342"/>
      <c r="X46" s="1342"/>
      <c r="Y46" s="1342"/>
      <c r="Z46" s="69"/>
      <c r="AA46" s="1371"/>
      <c r="AB46" s="1371"/>
      <c r="AC46" s="1371"/>
      <c r="AD46" s="1371"/>
      <c r="AE46" s="1371"/>
      <c r="AF46" s="1371"/>
      <c r="AG46" s="1371"/>
      <c r="AH46" s="1371"/>
      <c r="AI46" s="1371"/>
      <c r="AJ46" s="1371"/>
      <c r="AK46" s="1371"/>
      <c r="AL46" s="652"/>
      <c r="AM46" s="575"/>
      <c r="AN46" s="1342"/>
      <c r="AP46" s="583"/>
      <c r="AQ46" s="583"/>
      <c r="AR46" s="583"/>
      <c r="AS46" s="583"/>
      <c r="AT46" s="583"/>
      <c r="AU46" s="583"/>
      <c r="AV46" s="583"/>
      <c r="AW46" s="583"/>
      <c r="AX46" s="583"/>
      <c r="AY46" s="583"/>
      <c r="AZ46" s="583"/>
      <c r="BA46" s="583"/>
      <c r="BB46" s="583"/>
      <c r="BC46" s="583"/>
      <c r="BD46" s="583"/>
      <c r="BE46" s="583"/>
      <c r="BF46" s="583"/>
      <c r="BG46" s="583"/>
      <c r="BH46" s="583"/>
      <c r="BI46" s="583"/>
      <c r="BJ46" s="583"/>
      <c r="BK46" s="583"/>
      <c r="BL46" s="583"/>
      <c r="BM46" s="583"/>
      <c r="BN46" s="583"/>
      <c r="BO46" s="583"/>
      <c r="BP46" s="583"/>
      <c r="BQ46" s="583"/>
      <c r="BR46" s="583"/>
      <c r="BS46" s="583"/>
      <c r="BT46" s="583"/>
    </row>
    <row r="47" spans="1:73" ht="14.1" customHeight="1">
      <c r="A47" s="1363"/>
      <c r="B47" s="14"/>
      <c r="C47" s="1363" t="s">
        <v>1011</v>
      </c>
      <c r="D47" s="1365"/>
      <c r="E47" s="1365"/>
      <c r="F47" s="1363"/>
      <c r="G47" s="1365"/>
      <c r="H47" s="1363"/>
      <c r="I47" s="1363"/>
      <c r="J47" s="1363"/>
      <c r="K47" s="1363"/>
      <c r="L47" s="1363"/>
      <c r="M47" s="1363"/>
      <c r="N47" s="1363"/>
      <c r="O47" s="1363"/>
      <c r="P47" s="1363"/>
      <c r="Q47" s="1363"/>
      <c r="R47" s="1371"/>
      <c r="S47" s="1363"/>
      <c r="T47" s="1363"/>
      <c r="U47" s="1363"/>
      <c r="V47" s="1362"/>
      <c r="W47" s="1379"/>
      <c r="X47" s="1365"/>
      <c r="Y47" s="1365"/>
      <c r="Z47" s="1368"/>
      <c r="AA47" s="1383"/>
      <c r="AB47" s="1383"/>
      <c r="AC47" s="1368"/>
      <c r="AD47" s="1368"/>
      <c r="AE47" s="1368"/>
      <c r="AF47" s="1368"/>
      <c r="AG47" s="1368"/>
      <c r="AH47" s="1368"/>
      <c r="AI47" s="1368"/>
      <c r="AJ47" s="1368"/>
      <c r="AK47" s="1368"/>
      <c r="AL47" s="652"/>
      <c r="AM47" s="575"/>
      <c r="AN47" s="1342"/>
      <c r="AP47" s="583"/>
      <c r="AQ47" s="583"/>
      <c r="AR47" s="583"/>
      <c r="AS47" s="583"/>
      <c r="AT47" s="583"/>
      <c r="AU47" s="583"/>
      <c r="AV47" s="583"/>
      <c r="AW47" s="583"/>
      <c r="AX47" s="583"/>
      <c r="AY47" s="583"/>
      <c r="AZ47" s="583"/>
      <c r="BA47" s="583"/>
      <c r="BB47" s="583"/>
      <c r="BC47" s="583"/>
      <c r="BD47" s="583"/>
      <c r="BE47" s="583"/>
      <c r="BF47" s="583"/>
      <c r="BG47" s="583"/>
      <c r="BH47" s="583"/>
      <c r="BI47" s="583"/>
      <c r="BJ47" s="583"/>
      <c r="BK47" s="583"/>
      <c r="BL47" s="583"/>
      <c r="BM47" s="583"/>
      <c r="BN47" s="583"/>
      <c r="BO47" s="583"/>
      <c r="BP47" s="583"/>
      <c r="BQ47" s="583"/>
      <c r="BR47" s="583"/>
      <c r="BS47" s="583"/>
      <c r="BT47" s="583"/>
    </row>
    <row r="48" spans="1:73" ht="14.1" customHeight="1">
      <c r="A48" s="1363"/>
      <c r="B48" s="14"/>
      <c r="C48" s="1363"/>
      <c r="D48" s="1878" t="s">
        <v>1012</v>
      </c>
      <c r="E48" s="1879"/>
      <c r="F48" s="1879"/>
      <c r="G48" s="1879"/>
      <c r="H48" s="1879"/>
      <c r="I48" s="1879"/>
      <c r="J48" s="1879"/>
      <c r="K48" s="1879"/>
      <c r="L48" s="1879"/>
      <c r="M48" s="1879"/>
      <c r="N48" s="1879"/>
      <c r="O48" s="1879"/>
      <c r="P48" s="1879"/>
      <c r="Q48" s="1879"/>
      <c r="R48" s="1879"/>
      <c r="S48" s="1879"/>
      <c r="T48" s="1880"/>
      <c r="U48" s="1878" t="s">
        <v>1013</v>
      </c>
      <c r="V48" s="1879"/>
      <c r="W48" s="1879"/>
      <c r="X48" s="1879"/>
      <c r="Y48" s="1879"/>
      <c r="Z48" s="1879"/>
      <c r="AA48" s="1879"/>
      <c r="AB48" s="1879"/>
      <c r="AC48" s="1879"/>
      <c r="AD48" s="1879"/>
      <c r="AE48" s="1879"/>
      <c r="AF48" s="1879"/>
      <c r="AG48" s="1879"/>
      <c r="AH48" s="1879"/>
      <c r="AI48" s="1879"/>
      <c r="AJ48" s="1879"/>
      <c r="AK48" s="1880"/>
      <c r="AL48" s="652"/>
      <c r="AM48" s="575"/>
      <c r="AN48" s="1342"/>
      <c r="AP48" s="1154"/>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row>
    <row r="49" spans="1:40" ht="14.1" customHeight="1">
      <c r="A49" s="1363"/>
      <c r="B49" s="14"/>
      <c r="C49" s="1363"/>
      <c r="D49" s="4285"/>
      <c r="E49" s="4286"/>
      <c r="F49" s="4286"/>
      <c r="G49" s="4286"/>
      <c r="H49" s="4286"/>
      <c r="I49" s="4286"/>
      <c r="J49" s="4286"/>
      <c r="K49" s="4286"/>
      <c r="L49" s="4286"/>
      <c r="M49" s="4286"/>
      <c r="N49" s="4286"/>
      <c r="O49" s="4286"/>
      <c r="P49" s="4286"/>
      <c r="Q49" s="4286"/>
      <c r="R49" s="4286"/>
      <c r="S49" s="4286"/>
      <c r="T49" s="4287"/>
      <c r="U49" s="4285"/>
      <c r="V49" s="4286"/>
      <c r="W49" s="4286"/>
      <c r="X49" s="4286"/>
      <c r="Y49" s="4286"/>
      <c r="Z49" s="4286"/>
      <c r="AA49" s="4286"/>
      <c r="AB49" s="4286"/>
      <c r="AC49" s="4286"/>
      <c r="AD49" s="4286"/>
      <c r="AE49" s="4286"/>
      <c r="AF49" s="4286"/>
      <c r="AG49" s="4286"/>
      <c r="AH49" s="4286"/>
      <c r="AI49" s="4286"/>
      <c r="AJ49" s="4286"/>
      <c r="AK49" s="4287"/>
      <c r="AL49" s="652"/>
      <c r="AM49" s="575"/>
      <c r="AN49" s="1342"/>
    </row>
    <row r="50" spans="1:40" ht="14.1" customHeight="1">
      <c r="A50" s="1363"/>
      <c r="B50" s="14"/>
      <c r="C50" s="1363"/>
      <c r="D50" s="4288"/>
      <c r="E50" s="4289"/>
      <c r="F50" s="4289"/>
      <c r="G50" s="4289"/>
      <c r="H50" s="4289"/>
      <c r="I50" s="4289"/>
      <c r="J50" s="4289"/>
      <c r="K50" s="4289"/>
      <c r="L50" s="4289"/>
      <c r="M50" s="4289"/>
      <c r="N50" s="4289"/>
      <c r="O50" s="4289"/>
      <c r="P50" s="4289"/>
      <c r="Q50" s="4289"/>
      <c r="R50" s="4289"/>
      <c r="S50" s="4289"/>
      <c r="T50" s="4290"/>
      <c r="U50" s="4288"/>
      <c r="V50" s="4289"/>
      <c r="W50" s="4289"/>
      <c r="X50" s="4289"/>
      <c r="Y50" s="4289"/>
      <c r="Z50" s="4289"/>
      <c r="AA50" s="4289"/>
      <c r="AB50" s="4289"/>
      <c r="AC50" s="4289"/>
      <c r="AD50" s="4289"/>
      <c r="AE50" s="4289"/>
      <c r="AF50" s="4289"/>
      <c r="AG50" s="4289"/>
      <c r="AH50" s="4289"/>
      <c r="AI50" s="4289"/>
      <c r="AJ50" s="4289"/>
      <c r="AK50" s="4290"/>
      <c r="AL50" s="652"/>
      <c r="AM50" s="575"/>
      <c r="AN50" s="1342"/>
    </row>
    <row r="51" spans="1:40" ht="14.1" customHeight="1">
      <c r="A51" s="1363"/>
      <c r="B51" s="14"/>
      <c r="C51" s="1363"/>
      <c r="D51" s="4288"/>
      <c r="E51" s="4289"/>
      <c r="F51" s="4289"/>
      <c r="G51" s="4289"/>
      <c r="H51" s="4289"/>
      <c r="I51" s="4289"/>
      <c r="J51" s="4289"/>
      <c r="K51" s="4289"/>
      <c r="L51" s="4289"/>
      <c r="M51" s="4289"/>
      <c r="N51" s="4289"/>
      <c r="O51" s="4289"/>
      <c r="P51" s="4289"/>
      <c r="Q51" s="4289"/>
      <c r="R51" s="4289"/>
      <c r="S51" s="4289"/>
      <c r="T51" s="4290"/>
      <c r="U51" s="4288"/>
      <c r="V51" s="4289"/>
      <c r="W51" s="4289"/>
      <c r="X51" s="4289"/>
      <c r="Y51" s="4289"/>
      <c r="Z51" s="4289"/>
      <c r="AA51" s="4289"/>
      <c r="AB51" s="4289"/>
      <c r="AC51" s="4289"/>
      <c r="AD51" s="4289"/>
      <c r="AE51" s="4289"/>
      <c r="AF51" s="4289"/>
      <c r="AG51" s="4289"/>
      <c r="AH51" s="4289"/>
      <c r="AI51" s="4289"/>
      <c r="AJ51" s="4289"/>
      <c r="AK51" s="4290"/>
      <c r="AL51" s="1348"/>
      <c r="AM51" s="751"/>
      <c r="AN51" s="1342"/>
    </row>
    <row r="52" spans="1:40" ht="14.1" customHeight="1">
      <c r="A52" s="1363"/>
      <c r="B52" s="14"/>
      <c r="C52" s="1363"/>
      <c r="D52" s="4291"/>
      <c r="E52" s="4292"/>
      <c r="F52" s="4292"/>
      <c r="G52" s="4292"/>
      <c r="H52" s="4292"/>
      <c r="I52" s="4292"/>
      <c r="J52" s="4292"/>
      <c r="K52" s="4292"/>
      <c r="L52" s="4292"/>
      <c r="M52" s="4292"/>
      <c r="N52" s="4292"/>
      <c r="O52" s="4292"/>
      <c r="P52" s="4292"/>
      <c r="Q52" s="4292"/>
      <c r="R52" s="4292"/>
      <c r="S52" s="4292"/>
      <c r="T52" s="4293"/>
      <c r="U52" s="4291"/>
      <c r="V52" s="4292"/>
      <c r="W52" s="4292"/>
      <c r="X52" s="4292"/>
      <c r="Y52" s="4292"/>
      <c r="Z52" s="4292"/>
      <c r="AA52" s="4292"/>
      <c r="AB52" s="4292"/>
      <c r="AC52" s="4292"/>
      <c r="AD52" s="4292"/>
      <c r="AE52" s="4292"/>
      <c r="AF52" s="4292"/>
      <c r="AG52" s="4292"/>
      <c r="AH52" s="4292"/>
      <c r="AI52" s="4292"/>
      <c r="AJ52" s="4292"/>
      <c r="AK52" s="4293"/>
      <c r="AL52" s="1348"/>
      <c r="AM52" s="751"/>
      <c r="AN52" s="1342"/>
    </row>
    <row r="53" spans="1:40" ht="14.1" customHeight="1">
      <c r="A53" s="1363"/>
      <c r="B53" s="14"/>
      <c r="C53" s="1363"/>
      <c r="D53" s="1395"/>
      <c r="E53" s="1395"/>
      <c r="F53" s="1395"/>
      <c r="G53" s="1395"/>
      <c r="H53" s="1395"/>
      <c r="I53" s="1395"/>
      <c r="J53" s="1395"/>
      <c r="K53" s="1395"/>
      <c r="L53" s="1395"/>
      <c r="M53" s="1395"/>
      <c r="N53" s="1395"/>
      <c r="O53" s="1395"/>
      <c r="P53" s="1395"/>
      <c r="Q53" s="1395"/>
      <c r="R53" s="1389"/>
      <c r="S53" s="1395"/>
      <c r="T53" s="1395"/>
      <c r="U53" s="1395"/>
      <c r="V53" s="1389"/>
      <c r="W53" s="1395"/>
      <c r="X53" s="1395"/>
      <c r="Y53" s="1365"/>
      <c r="Z53" s="1396"/>
      <c r="AA53" s="1383"/>
      <c r="AB53" s="1383"/>
      <c r="AC53" s="4294"/>
      <c r="AD53" s="4294"/>
      <c r="AE53" s="1383"/>
      <c r="AF53" s="1383"/>
      <c r="AG53" s="1383"/>
      <c r="AH53" s="1383"/>
      <c r="AI53" s="1383"/>
      <c r="AJ53" s="1383"/>
      <c r="AK53" s="1383"/>
      <c r="AL53" s="1348"/>
      <c r="AM53" s="575"/>
      <c r="AN53" s="1342"/>
    </row>
    <row r="54" spans="1:40" ht="14.1" customHeight="1">
      <c r="A54" s="1363"/>
      <c r="B54" s="14"/>
      <c r="C54" s="4295" t="s">
        <v>1014</v>
      </c>
      <c r="D54" s="4295"/>
      <c r="E54" s="4295"/>
      <c r="F54" s="4295"/>
      <c r="G54" s="4295"/>
      <c r="H54" s="4295"/>
      <c r="I54" s="4295"/>
      <c r="J54" s="4295"/>
      <c r="K54" s="4295"/>
      <c r="L54" s="4295"/>
      <c r="M54" s="4295"/>
      <c r="N54" s="4295"/>
      <c r="O54" s="4295"/>
      <c r="P54" s="4295"/>
      <c r="Q54" s="4295"/>
      <c r="R54" s="4295"/>
      <c r="S54" s="4295"/>
      <c r="T54" s="4295"/>
      <c r="U54" s="4295"/>
      <c r="V54" s="4295"/>
      <c r="W54" s="4295"/>
      <c r="X54" s="4295"/>
      <c r="Y54" s="1910"/>
      <c r="Z54" s="67"/>
      <c r="AA54" s="1368"/>
      <c r="AB54" s="1383"/>
      <c r="AC54" s="1383"/>
      <c r="AD54" s="1383"/>
      <c r="AE54" s="1383"/>
      <c r="AF54" s="1383"/>
      <c r="AG54" s="1383"/>
      <c r="AH54" s="1383"/>
      <c r="AI54" s="1383"/>
      <c r="AJ54" s="1383"/>
      <c r="AK54" s="1383"/>
      <c r="AL54" s="652"/>
      <c r="AM54" s="575"/>
      <c r="AN54" s="1342"/>
    </row>
    <row r="55" spans="1:40" ht="14.1" customHeight="1">
      <c r="A55" s="1363"/>
      <c r="B55" s="14"/>
      <c r="C55" s="1365"/>
      <c r="D55" s="1365"/>
      <c r="E55" s="1342"/>
      <c r="F55" s="1342"/>
      <c r="G55" s="1349" t="s">
        <v>1015</v>
      </c>
      <c r="H55" s="1349"/>
      <c r="I55" s="2"/>
      <c r="J55" s="2"/>
      <c r="K55" s="4296"/>
      <c r="L55" s="4296"/>
      <c r="M55" s="4"/>
      <c r="N55" s="3" t="s">
        <v>76</v>
      </c>
      <c r="O55" s="2024"/>
      <c r="P55" s="2024"/>
      <c r="Q55" s="3" t="s">
        <v>56</v>
      </c>
      <c r="R55" s="2024"/>
      <c r="S55" s="2024"/>
      <c r="T55" s="3" t="s">
        <v>1016</v>
      </c>
      <c r="U55" s="1362"/>
      <c r="V55" s="1360"/>
      <c r="W55" s="1368"/>
      <c r="X55" s="1368"/>
      <c r="Y55" s="1342"/>
      <c r="Z55" s="439"/>
      <c r="AA55" s="1373"/>
      <c r="AB55" s="1383"/>
      <c r="AC55" s="1368"/>
      <c r="AD55" s="1368"/>
      <c r="AE55" s="1368"/>
      <c r="AF55" s="1368"/>
      <c r="AG55" s="1368"/>
      <c r="AH55" s="1368"/>
      <c r="AI55" s="1368"/>
      <c r="AJ55" s="1368"/>
      <c r="AK55" s="1368"/>
      <c r="AL55" s="652"/>
      <c r="AM55" s="575"/>
      <c r="AN55" s="1342"/>
    </row>
    <row r="56" spans="1:40" ht="14.1" customHeight="1">
      <c r="A56" s="1363"/>
      <c r="B56" s="14"/>
      <c r="C56" s="1365" t="s">
        <v>1017</v>
      </c>
      <c r="D56" s="1342"/>
      <c r="E56" s="1342"/>
      <c r="F56" s="1342"/>
      <c r="G56" s="1342"/>
      <c r="H56" s="1342"/>
      <c r="I56" s="1363"/>
      <c r="J56" s="1363"/>
      <c r="K56" s="1363"/>
      <c r="L56" s="1365"/>
      <c r="M56" s="1365"/>
      <c r="N56" s="1365"/>
      <c r="O56" s="1365"/>
      <c r="P56" s="1365"/>
      <c r="Q56" s="1342"/>
      <c r="R56" s="1362"/>
      <c r="S56" s="1342"/>
      <c r="T56" s="1362"/>
      <c r="U56" s="1362"/>
      <c r="V56" s="1362"/>
      <c r="W56" s="1362"/>
      <c r="X56" s="1363"/>
      <c r="Y56" s="102"/>
      <c r="Z56" s="439"/>
      <c r="AA56" s="1383"/>
      <c r="AB56" s="1383"/>
      <c r="AC56" s="1368"/>
      <c r="AD56" s="1383"/>
      <c r="AE56" s="1383"/>
      <c r="AF56" s="1383"/>
      <c r="AG56" s="1383"/>
      <c r="AH56" s="1383"/>
      <c r="AI56" s="1383"/>
      <c r="AJ56" s="1383"/>
      <c r="AK56" s="1383"/>
      <c r="AL56" s="652"/>
      <c r="AM56" s="575"/>
      <c r="AN56" s="1342"/>
    </row>
    <row r="57" spans="1:40" ht="14.1" customHeight="1">
      <c r="A57" s="1363"/>
      <c r="B57" s="14"/>
      <c r="C57" s="1365" t="s">
        <v>1018</v>
      </c>
      <c r="D57" s="1342"/>
      <c r="E57" s="1365"/>
      <c r="F57" s="1363"/>
      <c r="G57" s="1363"/>
      <c r="H57" s="1363"/>
      <c r="I57" s="1363"/>
      <c r="J57" s="1363"/>
      <c r="K57" s="1363"/>
      <c r="L57" s="1363"/>
      <c r="M57" s="1363"/>
      <c r="N57" s="1363"/>
      <c r="O57" s="1363"/>
      <c r="P57" s="1363"/>
      <c r="Q57" s="1363"/>
      <c r="R57" s="1350"/>
      <c r="S57" s="1350"/>
      <c r="T57" s="1374"/>
      <c r="U57" s="1378"/>
      <c r="V57" s="1378"/>
      <c r="W57" s="1363"/>
      <c r="X57" s="1363"/>
      <c r="Y57" s="1351"/>
      <c r="Z57" s="439"/>
      <c r="AA57" s="1368"/>
      <c r="AB57" s="1363"/>
      <c r="AC57" s="1350"/>
      <c r="AD57" s="1350"/>
      <c r="AE57" s="1374"/>
      <c r="AF57" s="1378"/>
      <c r="AG57" s="1378"/>
      <c r="AH57" s="1363"/>
      <c r="AI57" s="1363"/>
      <c r="AJ57" s="1363"/>
      <c r="AK57" s="1384"/>
      <c r="AL57" s="39"/>
      <c r="AM57" s="620"/>
      <c r="AN57" s="1342"/>
    </row>
    <row r="58" spans="1:40" ht="14.1" customHeight="1">
      <c r="A58" s="1363"/>
      <c r="B58" s="14"/>
      <c r="C58" s="1363"/>
      <c r="D58" s="4273" t="s">
        <v>1019</v>
      </c>
      <c r="E58" s="4274"/>
      <c r="F58" s="4274"/>
      <c r="G58" s="4274"/>
      <c r="H58" s="4274"/>
      <c r="I58" s="4274"/>
      <c r="J58" s="4274"/>
      <c r="K58" s="4274"/>
      <c r="L58" s="4274"/>
      <c r="M58" s="4274"/>
      <c r="N58" s="4274"/>
      <c r="O58" s="4274"/>
      <c r="P58" s="4274"/>
      <c r="Q58" s="4274"/>
      <c r="R58" s="4274"/>
      <c r="S58" s="4274"/>
      <c r="T58" s="4275"/>
      <c r="U58" s="4273" t="s">
        <v>1020</v>
      </c>
      <c r="V58" s="4274"/>
      <c r="W58" s="4274"/>
      <c r="X58" s="4274"/>
      <c r="Y58" s="4274"/>
      <c r="Z58" s="4274"/>
      <c r="AA58" s="4274"/>
      <c r="AB58" s="4274"/>
      <c r="AC58" s="4274"/>
      <c r="AD58" s="4274"/>
      <c r="AE58" s="4274"/>
      <c r="AF58" s="4274"/>
      <c r="AG58" s="4274"/>
      <c r="AH58" s="4274"/>
      <c r="AI58" s="4274"/>
      <c r="AJ58" s="4274"/>
      <c r="AK58" s="4275"/>
      <c r="AL58" s="39"/>
      <c r="AM58" s="620"/>
      <c r="AN58" s="1342"/>
    </row>
    <row r="59" spans="1:40" ht="14.1" customHeight="1">
      <c r="A59" s="1363"/>
      <c r="B59" s="14"/>
      <c r="C59" s="1365"/>
      <c r="D59" s="4276"/>
      <c r="E59" s="4277"/>
      <c r="F59" s="4277"/>
      <c r="G59" s="4277"/>
      <c r="H59" s="4277"/>
      <c r="I59" s="4277"/>
      <c r="J59" s="4277"/>
      <c r="K59" s="4277"/>
      <c r="L59" s="4277"/>
      <c r="M59" s="4277"/>
      <c r="N59" s="4277"/>
      <c r="O59" s="4277"/>
      <c r="P59" s="4277"/>
      <c r="Q59" s="4277"/>
      <c r="R59" s="4277"/>
      <c r="S59" s="4277"/>
      <c r="T59" s="4278"/>
      <c r="U59" s="4276"/>
      <c r="V59" s="4277"/>
      <c r="W59" s="4277"/>
      <c r="X59" s="4277"/>
      <c r="Y59" s="4277"/>
      <c r="Z59" s="4277"/>
      <c r="AA59" s="4277"/>
      <c r="AB59" s="4277"/>
      <c r="AC59" s="4277"/>
      <c r="AD59" s="4277"/>
      <c r="AE59" s="4277"/>
      <c r="AF59" s="4277"/>
      <c r="AG59" s="4277"/>
      <c r="AH59" s="4277"/>
      <c r="AI59" s="4277"/>
      <c r="AJ59" s="4277"/>
      <c r="AK59" s="4278"/>
      <c r="AL59" s="39"/>
      <c r="AM59" s="620"/>
      <c r="AN59" s="1342"/>
    </row>
    <row r="60" spans="1:40" ht="14.1" customHeight="1">
      <c r="A60" s="1363"/>
      <c r="B60" s="14"/>
      <c r="C60" s="1365"/>
      <c r="D60" s="4279"/>
      <c r="E60" s="4280"/>
      <c r="F60" s="4280"/>
      <c r="G60" s="4280"/>
      <c r="H60" s="4280"/>
      <c r="I60" s="4280"/>
      <c r="J60" s="4280"/>
      <c r="K60" s="4280"/>
      <c r="L60" s="4280"/>
      <c r="M60" s="4280"/>
      <c r="N60" s="4280"/>
      <c r="O60" s="4280"/>
      <c r="P60" s="4280"/>
      <c r="Q60" s="4280"/>
      <c r="R60" s="4280"/>
      <c r="S60" s="4280"/>
      <c r="T60" s="4281"/>
      <c r="U60" s="4279"/>
      <c r="V60" s="4280"/>
      <c r="W60" s="4280"/>
      <c r="X60" s="4280"/>
      <c r="Y60" s="4280"/>
      <c r="Z60" s="4280"/>
      <c r="AA60" s="4280"/>
      <c r="AB60" s="4280"/>
      <c r="AC60" s="4280"/>
      <c r="AD60" s="4280"/>
      <c r="AE60" s="4280"/>
      <c r="AF60" s="4280"/>
      <c r="AG60" s="4280"/>
      <c r="AH60" s="4280"/>
      <c r="AI60" s="4280"/>
      <c r="AJ60" s="4280"/>
      <c r="AK60" s="4281"/>
      <c r="AL60" s="39"/>
      <c r="AM60" s="620"/>
      <c r="AN60" s="1342"/>
    </row>
    <row r="61" spans="1:40" ht="14.1" customHeight="1">
      <c r="A61" s="1363"/>
      <c r="B61" s="14"/>
      <c r="C61" s="1365"/>
      <c r="D61" s="4279"/>
      <c r="E61" s="4280"/>
      <c r="F61" s="4280"/>
      <c r="G61" s="4280"/>
      <c r="H61" s="4280"/>
      <c r="I61" s="4280"/>
      <c r="J61" s="4280"/>
      <c r="K61" s="4280"/>
      <c r="L61" s="4280"/>
      <c r="M61" s="4280"/>
      <c r="N61" s="4280"/>
      <c r="O61" s="4280"/>
      <c r="P61" s="4280"/>
      <c r="Q61" s="4280"/>
      <c r="R61" s="4280"/>
      <c r="S61" s="4280"/>
      <c r="T61" s="4281"/>
      <c r="U61" s="4279"/>
      <c r="V61" s="4280"/>
      <c r="W61" s="4280"/>
      <c r="X61" s="4280"/>
      <c r="Y61" s="4280"/>
      <c r="Z61" s="4280"/>
      <c r="AA61" s="4280"/>
      <c r="AB61" s="4280"/>
      <c r="AC61" s="4280"/>
      <c r="AD61" s="4280"/>
      <c r="AE61" s="4280"/>
      <c r="AF61" s="4280"/>
      <c r="AG61" s="4280"/>
      <c r="AH61" s="4280"/>
      <c r="AI61" s="4280"/>
      <c r="AJ61" s="4280"/>
      <c r="AK61" s="4281"/>
      <c r="AL61" s="39"/>
      <c r="AM61" s="620"/>
      <c r="AN61" s="1342"/>
    </row>
    <row r="62" spans="1:40" ht="14.1" customHeight="1">
      <c r="A62" s="1363"/>
      <c r="B62" s="14"/>
      <c r="C62" s="1365"/>
      <c r="D62" s="4282"/>
      <c r="E62" s="4283"/>
      <c r="F62" s="4283"/>
      <c r="G62" s="4283"/>
      <c r="H62" s="4283"/>
      <c r="I62" s="4283"/>
      <c r="J62" s="4283"/>
      <c r="K62" s="4283"/>
      <c r="L62" s="4283"/>
      <c r="M62" s="4283"/>
      <c r="N62" s="4283"/>
      <c r="O62" s="4283"/>
      <c r="P62" s="4283"/>
      <c r="Q62" s="4283"/>
      <c r="R62" s="4283"/>
      <c r="S62" s="4283"/>
      <c r="T62" s="4284"/>
      <c r="U62" s="4282"/>
      <c r="V62" s="4283"/>
      <c r="W62" s="4283"/>
      <c r="X62" s="4283"/>
      <c r="Y62" s="4283"/>
      <c r="Z62" s="4283"/>
      <c r="AA62" s="4283"/>
      <c r="AB62" s="4283"/>
      <c r="AC62" s="4283"/>
      <c r="AD62" s="4283"/>
      <c r="AE62" s="4283"/>
      <c r="AF62" s="4283"/>
      <c r="AG62" s="4283"/>
      <c r="AH62" s="4283"/>
      <c r="AI62" s="4283"/>
      <c r="AJ62" s="4283"/>
      <c r="AK62" s="4284"/>
      <c r="AL62" s="1353"/>
      <c r="AM62" s="57"/>
      <c r="AN62" s="1342"/>
    </row>
    <row r="63" spans="1:40" ht="14.1" customHeight="1" thickBot="1">
      <c r="A63" s="6"/>
      <c r="B63" s="43"/>
      <c r="C63" s="44"/>
      <c r="D63" s="46"/>
      <c r="E63" s="44"/>
      <c r="F63" s="44"/>
      <c r="G63" s="44"/>
      <c r="H63" s="44"/>
      <c r="I63" s="44"/>
      <c r="J63" s="44"/>
      <c r="K63" s="44"/>
      <c r="L63" s="44"/>
      <c r="M63" s="46"/>
      <c r="N63" s="45"/>
      <c r="O63" s="46"/>
      <c r="P63" s="46"/>
      <c r="Q63" s="46"/>
      <c r="R63" s="101"/>
      <c r="S63" s="45"/>
      <c r="T63" s="45"/>
      <c r="U63" s="46"/>
      <c r="V63" s="101"/>
      <c r="W63" s="45"/>
      <c r="X63" s="45"/>
      <c r="Y63" s="132"/>
      <c r="Z63" s="133"/>
      <c r="AA63" s="115"/>
      <c r="AB63" s="115"/>
      <c r="AC63" s="115"/>
      <c r="AD63" s="115"/>
      <c r="AE63" s="115"/>
      <c r="AF63" s="115"/>
      <c r="AG63" s="115"/>
      <c r="AH63" s="115"/>
      <c r="AI63" s="115"/>
      <c r="AJ63" s="115"/>
      <c r="AK63" s="115"/>
      <c r="AL63" s="116"/>
      <c r="AM63" s="575"/>
      <c r="AN63" s="1342"/>
    </row>
  </sheetData>
  <mergeCells count="30">
    <mergeCell ref="D58:T58"/>
    <mergeCell ref="U58:AK58"/>
    <mergeCell ref="D59:T62"/>
    <mergeCell ref="U59:AK62"/>
    <mergeCell ref="D49:T52"/>
    <mergeCell ref="U49:AK52"/>
    <mergeCell ref="AC53:AD53"/>
    <mergeCell ref="C54:Y54"/>
    <mergeCell ref="K55:L55"/>
    <mergeCell ref="O55:P55"/>
    <mergeCell ref="R55:S55"/>
    <mergeCell ref="H37:X37"/>
    <mergeCell ref="AA38:AL42"/>
    <mergeCell ref="L45:N45"/>
    <mergeCell ref="S45:Y45"/>
    <mergeCell ref="D48:T48"/>
    <mergeCell ref="U48:AK48"/>
    <mergeCell ref="H36:X36"/>
    <mergeCell ref="B2:AL2"/>
    <mergeCell ref="AN2:AR2"/>
    <mergeCell ref="B4:Y4"/>
    <mergeCell ref="Z4:AL4"/>
    <mergeCell ref="E11:L11"/>
    <mergeCell ref="M11:P11"/>
    <mergeCell ref="Q11:X11"/>
    <mergeCell ref="E12:L13"/>
    <mergeCell ref="M12:P13"/>
    <mergeCell ref="Q12:X13"/>
    <mergeCell ref="D27:X29"/>
    <mergeCell ref="AA31:AL33"/>
  </mergeCells>
  <phoneticPr fontId="2"/>
  <conditionalFormatting sqref="K55">
    <cfRule type="containsBlanks" dxfId="1" priority="3">
      <formula>LEN(TRIM(K55))=0</formula>
    </cfRule>
  </conditionalFormatting>
  <conditionalFormatting sqref="K55:L55">
    <cfRule type="colorScale" priority="1">
      <colorScale>
        <cfvo type="min"/>
        <cfvo type="max"/>
        <color rgb="FFFF7128"/>
        <color theme="8" tint="0.79998168889431442"/>
      </colorScale>
    </cfRule>
    <cfRule type="colorScale" priority="2">
      <colorScale>
        <cfvo type="min"/>
        <cfvo type="max"/>
        <color rgb="FFFF7128"/>
        <color theme="8" tint="0.79998168889431442"/>
      </colorScale>
    </cfRule>
  </conditionalFormatting>
  <dataValidations count="1">
    <dataValidation type="list" allowBlank="1" showInputMessage="1" showErrorMessage="1" sqref="K55:L55">
      <formula1>"　,昭和,平成,令和"</formula1>
    </dataValidation>
  </dataValidations>
  <hyperlinks>
    <hyperlink ref="AN2" location="目次!A1" display="目次に戻る"/>
  </hyperlinks>
  <printOptions horizontalCentered="1"/>
  <pageMargins left="0.70866141732283472" right="0.31496062992125984" top="0.39370078740157483" bottom="0.39370078740157483" header="0.19685039370078741" footer="0.31496062992125984"/>
  <pageSetup paperSize="9" scale="9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50273" r:id="rId4" name="Check Box 1">
              <controlPr defaultSize="0" autoFill="0" autoLine="0" autoPict="0">
                <anchor moveWithCells="1">
                  <from>
                    <xdr:col>16</xdr:col>
                    <xdr:colOff>133350</xdr:colOff>
                    <xdr:row>43</xdr:row>
                    <xdr:rowOff>66675</xdr:rowOff>
                  </from>
                  <to>
                    <xdr:col>20</xdr:col>
                    <xdr:colOff>152400</xdr:colOff>
                    <xdr:row>44</xdr:row>
                    <xdr:rowOff>104775</xdr:rowOff>
                  </to>
                </anchor>
              </controlPr>
            </control>
          </mc:Choice>
        </mc:AlternateContent>
        <mc:AlternateContent xmlns:mc="http://schemas.openxmlformats.org/markup-compatibility/2006">
          <mc:Choice Requires="x14">
            <control shapeId="950274" r:id="rId5" name="Check Box 2">
              <controlPr defaultSize="0" autoFill="0" autoLine="0" autoPict="0">
                <anchor moveWithCells="1">
                  <from>
                    <xdr:col>20</xdr:col>
                    <xdr:colOff>152400</xdr:colOff>
                    <xdr:row>43</xdr:row>
                    <xdr:rowOff>66675</xdr:rowOff>
                  </from>
                  <to>
                    <xdr:col>24</xdr:col>
                    <xdr:colOff>180975</xdr:colOff>
                    <xdr:row>44</xdr:row>
                    <xdr:rowOff>104775</xdr:rowOff>
                  </to>
                </anchor>
              </controlPr>
            </control>
          </mc:Choice>
        </mc:AlternateContent>
        <mc:AlternateContent xmlns:mc="http://schemas.openxmlformats.org/markup-compatibility/2006">
          <mc:Choice Requires="x14">
            <control shapeId="950275" r:id="rId6" name="Check Box 3">
              <controlPr defaultSize="0" autoFill="0" autoLine="0" autoPict="0">
                <anchor moveWithCells="1">
                  <from>
                    <xdr:col>16</xdr:col>
                    <xdr:colOff>133350</xdr:colOff>
                    <xdr:row>40</xdr:row>
                    <xdr:rowOff>152400</xdr:rowOff>
                  </from>
                  <to>
                    <xdr:col>20</xdr:col>
                    <xdr:colOff>152400</xdr:colOff>
                    <xdr:row>42</xdr:row>
                    <xdr:rowOff>19050</xdr:rowOff>
                  </to>
                </anchor>
              </controlPr>
            </control>
          </mc:Choice>
        </mc:AlternateContent>
        <mc:AlternateContent xmlns:mc="http://schemas.openxmlformats.org/markup-compatibility/2006">
          <mc:Choice Requires="x14">
            <control shapeId="950276" r:id="rId7" name="Check Box 4">
              <controlPr defaultSize="0" autoFill="0" autoLine="0" autoPict="0">
                <anchor moveWithCells="1">
                  <from>
                    <xdr:col>20</xdr:col>
                    <xdr:colOff>152400</xdr:colOff>
                    <xdr:row>40</xdr:row>
                    <xdr:rowOff>152400</xdr:rowOff>
                  </from>
                  <to>
                    <xdr:col>24</xdr:col>
                    <xdr:colOff>180975</xdr:colOff>
                    <xdr:row>42</xdr:row>
                    <xdr:rowOff>19050</xdr:rowOff>
                  </to>
                </anchor>
              </controlPr>
            </control>
          </mc:Choice>
        </mc:AlternateContent>
        <mc:AlternateContent xmlns:mc="http://schemas.openxmlformats.org/markup-compatibility/2006">
          <mc:Choice Requires="x14">
            <control shapeId="950277" r:id="rId8" name="Check Box 5">
              <controlPr defaultSize="0" autoFill="0" autoLine="0" autoPict="0">
                <anchor moveWithCells="1">
                  <from>
                    <xdr:col>16</xdr:col>
                    <xdr:colOff>133350</xdr:colOff>
                    <xdr:row>38</xdr:row>
                    <xdr:rowOff>38100</xdr:rowOff>
                  </from>
                  <to>
                    <xdr:col>20</xdr:col>
                    <xdr:colOff>152400</xdr:colOff>
                    <xdr:row>39</xdr:row>
                    <xdr:rowOff>85725</xdr:rowOff>
                  </to>
                </anchor>
              </controlPr>
            </control>
          </mc:Choice>
        </mc:AlternateContent>
        <mc:AlternateContent xmlns:mc="http://schemas.openxmlformats.org/markup-compatibility/2006">
          <mc:Choice Requires="x14">
            <control shapeId="950278" r:id="rId9" name="Check Box 6">
              <controlPr defaultSize="0" autoFill="0" autoLine="0" autoPict="0">
                <anchor moveWithCells="1">
                  <from>
                    <xdr:col>20</xdr:col>
                    <xdr:colOff>152400</xdr:colOff>
                    <xdr:row>38</xdr:row>
                    <xdr:rowOff>38100</xdr:rowOff>
                  </from>
                  <to>
                    <xdr:col>24</xdr:col>
                    <xdr:colOff>180975</xdr:colOff>
                    <xdr:row>39</xdr:row>
                    <xdr:rowOff>85725</xdr:rowOff>
                  </to>
                </anchor>
              </controlPr>
            </control>
          </mc:Choice>
        </mc:AlternateContent>
        <mc:AlternateContent xmlns:mc="http://schemas.openxmlformats.org/markup-compatibility/2006">
          <mc:Choice Requires="x14">
            <control shapeId="950279" r:id="rId10" name="Check Box 7">
              <controlPr defaultSize="0" autoFill="0" autoLine="0" autoPict="0">
                <anchor moveWithCells="1">
                  <from>
                    <xdr:col>13</xdr:col>
                    <xdr:colOff>104775</xdr:colOff>
                    <xdr:row>24</xdr:row>
                    <xdr:rowOff>0</xdr:rowOff>
                  </from>
                  <to>
                    <xdr:col>17</xdr:col>
                    <xdr:colOff>76200</xdr:colOff>
                    <xdr:row>25</xdr:row>
                    <xdr:rowOff>0</xdr:rowOff>
                  </to>
                </anchor>
              </controlPr>
            </control>
          </mc:Choice>
        </mc:AlternateContent>
        <mc:AlternateContent xmlns:mc="http://schemas.openxmlformats.org/markup-compatibility/2006">
          <mc:Choice Requires="x14">
            <control shapeId="950280" r:id="rId11" name="Check Box 8">
              <controlPr defaultSize="0" autoFill="0" autoLine="0" autoPict="0">
                <anchor moveWithCells="1">
                  <from>
                    <xdr:col>17</xdr:col>
                    <xdr:colOff>0</xdr:colOff>
                    <xdr:row>24</xdr:row>
                    <xdr:rowOff>0</xdr:rowOff>
                  </from>
                  <to>
                    <xdr:col>20</xdr:col>
                    <xdr:colOff>123825</xdr:colOff>
                    <xdr:row>25</xdr:row>
                    <xdr:rowOff>0</xdr:rowOff>
                  </to>
                </anchor>
              </controlPr>
            </control>
          </mc:Choice>
        </mc:AlternateContent>
        <mc:AlternateContent xmlns:mc="http://schemas.openxmlformats.org/markup-compatibility/2006">
          <mc:Choice Requires="x14">
            <control shapeId="950281" r:id="rId12" name="Check Box 9">
              <controlPr defaultSize="0" autoFill="0" autoLine="0" autoPict="0">
                <anchor moveWithCells="1">
                  <from>
                    <xdr:col>16</xdr:col>
                    <xdr:colOff>152400</xdr:colOff>
                    <xdr:row>16</xdr:row>
                    <xdr:rowOff>0</xdr:rowOff>
                  </from>
                  <to>
                    <xdr:col>20</xdr:col>
                    <xdr:colOff>95250</xdr:colOff>
                    <xdr:row>17</xdr:row>
                    <xdr:rowOff>38100</xdr:rowOff>
                  </to>
                </anchor>
              </controlPr>
            </control>
          </mc:Choice>
        </mc:AlternateContent>
        <mc:AlternateContent xmlns:mc="http://schemas.openxmlformats.org/markup-compatibility/2006">
          <mc:Choice Requires="x14">
            <control shapeId="950282" r:id="rId13" name="Check Box 10">
              <controlPr defaultSize="0" autoFill="0" autoLine="0" autoPict="0">
                <anchor moveWithCells="1">
                  <from>
                    <xdr:col>21</xdr:col>
                    <xdr:colOff>19050</xdr:colOff>
                    <xdr:row>16</xdr:row>
                    <xdr:rowOff>0</xdr:rowOff>
                  </from>
                  <to>
                    <xdr:col>24</xdr:col>
                    <xdr:colOff>152400</xdr:colOff>
                    <xdr:row>17</xdr:row>
                    <xdr:rowOff>38100</xdr:rowOff>
                  </to>
                </anchor>
              </controlPr>
            </control>
          </mc:Choice>
        </mc:AlternateContent>
        <mc:AlternateContent xmlns:mc="http://schemas.openxmlformats.org/markup-compatibility/2006">
          <mc:Choice Requires="x14">
            <control shapeId="950283" r:id="rId14" name="Check Box 11">
              <controlPr defaultSize="0" autoFill="0" autoLine="0" autoPict="0">
                <anchor moveWithCells="1">
                  <from>
                    <xdr:col>16</xdr:col>
                    <xdr:colOff>152400</xdr:colOff>
                    <xdr:row>14</xdr:row>
                    <xdr:rowOff>0</xdr:rowOff>
                  </from>
                  <to>
                    <xdr:col>20</xdr:col>
                    <xdr:colOff>95250</xdr:colOff>
                    <xdr:row>15</xdr:row>
                    <xdr:rowOff>38100</xdr:rowOff>
                  </to>
                </anchor>
              </controlPr>
            </control>
          </mc:Choice>
        </mc:AlternateContent>
        <mc:AlternateContent xmlns:mc="http://schemas.openxmlformats.org/markup-compatibility/2006">
          <mc:Choice Requires="x14">
            <control shapeId="950284" r:id="rId15" name="Check Box 12">
              <controlPr defaultSize="0" autoFill="0" autoLine="0" autoPict="0">
                <anchor moveWithCells="1">
                  <from>
                    <xdr:col>21</xdr:col>
                    <xdr:colOff>19050</xdr:colOff>
                    <xdr:row>14</xdr:row>
                    <xdr:rowOff>0</xdr:rowOff>
                  </from>
                  <to>
                    <xdr:col>24</xdr:col>
                    <xdr:colOff>152400</xdr:colOff>
                    <xdr:row>15</xdr:row>
                    <xdr:rowOff>38100</xdr:rowOff>
                  </to>
                </anchor>
              </controlPr>
            </control>
          </mc:Choice>
        </mc:AlternateContent>
        <mc:AlternateContent xmlns:mc="http://schemas.openxmlformats.org/markup-compatibility/2006">
          <mc:Choice Requires="x14">
            <control shapeId="950285" r:id="rId16" name="Check Box 13">
              <controlPr defaultSize="0" autoFill="0" autoLine="0" autoPict="0">
                <anchor moveWithCells="1">
                  <from>
                    <xdr:col>2</xdr:col>
                    <xdr:colOff>95250</xdr:colOff>
                    <xdr:row>6</xdr:row>
                    <xdr:rowOff>152400</xdr:rowOff>
                  </from>
                  <to>
                    <xdr:col>4</xdr:col>
                    <xdr:colOff>28575</xdr:colOff>
                    <xdr:row>8</xdr:row>
                    <xdr:rowOff>9525</xdr:rowOff>
                  </to>
                </anchor>
              </controlPr>
            </control>
          </mc:Choice>
        </mc:AlternateContent>
        <mc:AlternateContent xmlns:mc="http://schemas.openxmlformats.org/markup-compatibility/2006">
          <mc:Choice Requires="x14">
            <control shapeId="950286" r:id="rId17" name="Check Box 14">
              <controlPr defaultSize="0" autoFill="0" autoLine="0" autoPict="0">
                <anchor moveWithCells="1">
                  <from>
                    <xdr:col>2</xdr:col>
                    <xdr:colOff>95250</xdr:colOff>
                    <xdr:row>8</xdr:row>
                    <xdr:rowOff>142875</xdr:rowOff>
                  </from>
                  <to>
                    <xdr:col>4</xdr:col>
                    <xdr:colOff>28575</xdr:colOff>
                    <xdr:row>10</xdr:row>
                    <xdr:rowOff>0</xdr:rowOff>
                  </to>
                </anchor>
              </controlPr>
            </control>
          </mc:Choice>
        </mc:AlternateContent>
        <mc:AlternateContent xmlns:mc="http://schemas.openxmlformats.org/markup-compatibility/2006">
          <mc:Choice Requires="x14">
            <control shapeId="950287" r:id="rId18" name="Check Box 15">
              <controlPr defaultSize="0" autoFill="0" autoLine="0" autoPict="0">
                <anchor moveWithCells="1">
                  <from>
                    <xdr:col>2</xdr:col>
                    <xdr:colOff>95250</xdr:colOff>
                    <xdr:row>7</xdr:row>
                    <xdr:rowOff>152400</xdr:rowOff>
                  </from>
                  <to>
                    <xdr:col>4</xdr:col>
                    <xdr:colOff>28575</xdr:colOff>
                    <xdr:row>9</xdr:row>
                    <xdr:rowOff>19050</xdr:rowOff>
                  </to>
                </anchor>
              </controlPr>
            </control>
          </mc:Choice>
        </mc:AlternateContent>
        <mc:AlternateContent xmlns:mc="http://schemas.openxmlformats.org/markup-compatibility/2006">
          <mc:Choice Requires="x14">
            <control shapeId="950288" r:id="rId19" name="Check Box 16">
              <controlPr defaultSize="0" autoFill="0" autoLine="0" autoPict="0">
                <anchor moveWithCells="1">
                  <from>
                    <xdr:col>2</xdr:col>
                    <xdr:colOff>104775</xdr:colOff>
                    <xdr:row>31</xdr:row>
                    <xdr:rowOff>171450</xdr:rowOff>
                  </from>
                  <to>
                    <xdr:col>15</xdr:col>
                    <xdr:colOff>104775</xdr:colOff>
                    <xdr:row>33</xdr:row>
                    <xdr:rowOff>161925</xdr:rowOff>
                  </to>
                </anchor>
              </controlPr>
            </control>
          </mc:Choice>
        </mc:AlternateContent>
        <mc:AlternateContent xmlns:mc="http://schemas.openxmlformats.org/markup-compatibility/2006">
          <mc:Choice Requires="x14">
            <control shapeId="950289" r:id="rId20" name="Check Box 17">
              <controlPr defaultSize="0" autoFill="0" autoLine="0" autoPict="0">
                <anchor moveWithCells="1">
                  <from>
                    <xdr:col>2</xdr:col>
                    <xdr:colOff>104775</xdr:colOff>
                    <xdr:row>33</xdr:row>
                    <xdr:rowOff>104775</xdr:rowOff>
                  </from>
                  <to>
                    <xdr:col>15</xdr:col>
                    <xdr:colOff>104775</xdr:colOff>
                    <xdr:row>35</xdr:row>
                    <xdr:rowOff>0</xdr:rowOff>
                  </to>
                </anchor>
              </controlPr>
            </control>
          </mc:Choice>
        </mc:AlternateContent>
        <mc:AlternateContent xmlns:mc="http://schemas.openxmlformats.org/markup-compatibility/2006">
          <mc:Choice Requires="x14">
            <control shapeId="950290" r:id="rId21" name="Check Box 18">
              <controlPr defaultSize="0" autoFill="0" autoLine="0" autoPict="0">
                <anchor moveWithCells="1">
                  <from>
                    <xdr:col>2</xdr:col>
                    <xdr:colOff>104775</xdr:colOff>
                    <xdr:row>34</xdr:row>
                    <xdr:rowOff>123825</xdr:rowOff>
                  </from>
                  <to>
                    <xdr:col>6</xdr:col>
                    <xdr:colOff>104775</xdr:colOff>
                    <xdr:row>36</xdr:row>
                    <xdr:rowOff>9525</xdr:rowOff>
                  </to>
                </anchor>
              </controlPr>
            </control>
          </mc:Choice>
        </mc:AlternateContent>
        <mc:AlternateContent xmlns:mc="http://schemas.openxmlformats.org/markup-compatibility/2006">
          <mc:Choice Requires="x14">
            <control shapeId="950291" r:id="rId22" name="Check Box 19">
              <controlPr defaultSize="0" autoFill="0" autoLine="0" autoPict="0">
                <anchor moveWithCells="1">
                  <from>
                    <xdr:col>21</xdr:col>
                    <xdr:colOff>9525</xdr:colOff>
                    <xdr:row>24</xdr:row>
                    <xdr:rowOff>0</xdr:rowOff>
                  </from>
                  <to>
                    <xdr:col>24</xdr:col>
                    <xdr:colOff>190500</xdr:colOff>
                    <xdr:row>25</xdr:row>
                    <xdr:rowOff>0</xdr:rowOff>
                  </to>
                </anchor>
              </controlPr>
            </control>
          </mc:Choice>
        </mc:AlternateContent>
        <mc:AlternateContent xmlns:mc="http://schemas.openxmlformats.org/markup-compatibility/2006">
          <mc:Choice Requires="x14">
            <control shapeId="950292" r:id="rId23" name="Check Box 20">
              <controlPr defaultSize="0" autoFill="0" autoLine="0" autoPict="0">
                <anchor moveWithCells="1">
                  <from>
                    <xdr:col>13</xdr:col>
                    <xdr:colOff>114300</xdr:colOff>
                    <xdr:row>18</xdr:row>
                    <xdr:rowOff>95250</xdr:rowOff>
                  </from>
                  <to>
                    <xdr:col>17</xdr:col>
                    <xdr:colOff>76200</xdr:colOff>
                    <xdr:row>21</xdr:row>
                    <xdr:rowOff>85725</xdr:rowOff>
                  </to>
                </anchor>
              </controlPr>
            </control>
          </mc:Choice>
        </mc:AlternateContent>
        <mc:AlternateContent xmlns:mc="http://schemas.openxmlformats.org/markup-compatibility/2006">
          <mc:Choice Requires="x14">
            <control shapeId="950293" r:id="rId24" name="Check Box 21">
              <controlPr defaultSize="0" autoFill="0" autoLine="0" autoPict="0">
                <anchor moveWithCells="1">
                  <from>
                    <xdr:col>16</xdr:col>
                    <xdr:colOff>161925</xdr:colOff>
                    <xdr:row>18</xdr:row>
                    <xdr:rowOff>95250</xdr:rowOff>
                  </from>
                  <to>
                    <xdr:col>20</xdr:col>
                    <xdr:colOff>133350</xdr:colOff>
                    <xdr:row>21</xdr:row>
                    <xdr:rowOff>85725</xdr:rowOff>
                  </to>
                </anchor>
              </controlPr>
            </control>
          </mc:Choice>
        </mc:AlternateContent>
        <mc:AlternateContent xmlns:mc="http://schemas.openxmlformats.org/markup-compatibility/2006">
          <mc:Choice Requires="x14">
            <control shapeId="950294" r:id="rId25" name="Check Box 22">
              <controlPr defaultSize="0" autoFill="0" autoLine="0" autoPict="0">
                <anchor moveWithCells="1">
                  <from>
                    <xdr:col>20</xdr:col>
                    <xdr:colOff>180975</xdr:colOff>
                    <xdr:row>18</xdr:row>
                    <xdr:rowOff>95250</xdr:rowOff>
                  </from>
                  <to>
                    <xdr:col>24</xdr:col>
                    <xdr:colOff>152400</xdr:colOff>
                    <xdr:row>21</xdr:row>
                    <xdr:rowOff>85725</xdr:rowOff>
                  </to>
                </anchor>
              </controlPr>
            </control>
          </mc:Choice>
        </mc:AlternateContent>
        <mc:AlternateContent xmlns:mc="http://schemas.openxmlformats.org/markup-compatibility/2006">
          <mc:Choice Requires="x14">
            <control shapeId="950295" r:id="rId26" name="Check Box 23">
              <controlPr defaultSize="0" autoFill="0" autoLine="0" autoPict="0">
                <anchor moveWithCells="1">
                  <from>
                    <xdr:col>16</xdr:col>
                    <xdr:colOff>152400</xdr:colOff>
                    <xdr:row>21</xdr:row>
                    <xdr:rowOff>152400</xdr:rowOff>
                  </from>
                  <to>
                    <xdr:col>20</xdr:col>
                    <xdr:colOff>114300</xdr:colOff>
                    <xdr:row>23</xdr:row>
                    <xdr:rowOff>9525</xdr:rowOff>
                  </to>
                </anchor>
              </controlPr>
            </control>
          </mc:Choice>
        </mc:AlternateContent>
        <mc:AlternateContent xmlns:mc="http://schemas.openxmlformats.org/markup-compatibility/2006">
          <mc:Choice Requires="x14">
            <control shapeId="950296" r:id="rId27" name="Check Box 24">
              <controlPr defaultSize="0" autoFill="0" autoLine="0" autoPict="0">
                <anchor moveWithCells="1">
                  <from>
                    <xdr:col>21</xdr:col>
                    <xdr:colOff>9525</xdr:colOff>
                    <xdr:row>21</xdr:row>
                    <xdr:rowOff>152400</xdr:rowOff>
                  </from>
                  <to>
                    <xdr:col>24</xdr:col>
                    <xdr:colOff>161925</xdr:colOff>
                    <xdr:row>23</xdr:row>
                    <xdr:rowOff>0</xdr:rowOff>
                  </to>
                </anchor>
              </controlPr>
            </control>
          </mc:Choice>
        </mc:AlternateContent>
        <mc:AlternateContent xmlns:mc="http://schemas.openxmlformats.org/markup-compatibility/2006">
          <mc:Choice Requires="x14">
            <control shapeId="950297" r:id="rId28" name="Check Box 25">
              <controlPr defaultSize="0" autoFill="0" autoLine="0" autoPict="0">
                <anchor moveWithCells="1">
                  <from>
                    <xdr:col>17</xdr:col>
                    <xdr:colOff>0</xdr:colOff>
                    <xdr:row>56</xdr:row>
                    <xdr:rowOff>9525</xdr:rowOff>
                  </from>
                  <to>
                    <xdr:col>20</xdr:col>
                    <xdr:colOff>142875</xdr:colOff>
                    <xdr:row>57</xdr:row>
                    <xdr:rowOff>0</xdr:rowOff>
                  </to>
                </anchor>
              </controlPr>
            </control>
          </mc:Choice>
        </mc:AlternateContent>
        <mc:AlternateContent xmlns:mc="http://schemas.openxmlformats.org/markup-compatibility/2006">
          <mc:Choice Requires="x14">
            <control shapeId="950298" r:id="rId29" name="Check Box 26">
              <controlPr defaultSize="0" autoFill="0" autoLine="0" autoPict="0">
                <anchor moveWithCells="1">
                  <from>
                    <xdr:col>20</xdr:col>
                    <xdr:colOff>171450</xdr:colOff>
                    <xdr:row>56</xdr:row>
                    <xdr:rowOff>9525</xdr:rowOff>
                  </from>
                  <to>
                    <xdr:col>23</xdr:col>
                    <xdr:colOff>95250</xdr:colOff>
                    <xdr:row>56</xdr:row>
                    <xdr:rowOff>171450</xdr:rowOff>
                  </to>
                </anchor>
              </controlPr>
            </control>
          </mc:Choice>
        </mc:AlternateContent>
        <mc:AlternateContent xmlns:mc="http://schemas.openxmlformats.org/markup-compatibility/2006">
          <mc:Choice Requires="x14">
            <control shapeId="950299" r:id="rId30" name="Check Box 27">
              <controlPr defaultSize="0" autoFill="0" autoLine="0" autoPict="0">
                <anchor moveWithCells="1">
                  <from>
                    <xdr:col>21</xdr:col>
                    <xdr:colOff>9525</xdr:colOff>
                    <xdr:row>54</xdr:row>
                    <xdr:rowOff>0</xdr:rowOff>
                  </from>
                  <to>
                    <xdr:col>24</xdr:col>
                    <xdr:colOff>76200</xdr:colOff>
                    <xdr:row>55</xdr:row>
                    <xdr:rowOff>28575</xdr:rowOff>
                  </to>
                </anchor>
              </controlPr>
            </control>
          </mc:Choice>
        </mc:AlternateContent>
        <mc:AlternateContent xmlns:mc="http://schemas.openxmlformats.org/markup-compatibility/2006">
          <mc:Choice Requires="x14">
            <control shapeId="950300" r:id="rId31" name="Check Box 28">
              <controlPr defaultSize="0" autoFill="0" autoLine="0" autoPict="0">
                <anchor moveWithCells="1">
                  <from>
                    <xdr:col>3</xdr:col>
                    <xdr:colOff>38100</xdr:colOff>
                    <xdr:row>54</xdr:row>
                    <xdr:rowOff>0</xdr:rowOff>
                  </from>
                  <to>
                    <xdr:col>6</xdr:col>
                    <xdr:colOff>85725</xdr:colOff>
                    <xdr:row>55</xdr:row>
                    <xdr:rowOff>28575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CC"/>
  </sheetPr>
  <dimension ref="A2:BY80"/>
  <sheetViews>
    <sheetView showGridLines="0" view="pageBreakPreview" zoomScaleNormal="100" zoomScaleSheetLayoutView="100" workbookViewId="0">
      <selection activeCell="B4" sqref="B4:Z4"/>
    </sheetView>
  </sheetViews>
  <sheetFormatPr defaultColWidth="8" defaultRowHeight="12"/>
  <cols>
    <col min="1" max="2" width="1.5" style="5" customWidth="1"/>
    <col min="3" max="25" width="2.375" style="5" customWidth="1"/>
    <col min="26" max="26" width="8" style="5" customWidth="1"/>
    <col min="27" max="42" width="2.375" style="5" customWidth="1"/>
    <col min="43" max="77" width="2.625" style="5" customWidth="1"/>
    <col min="78" max="16384" width="8" style="5"/>
  </cols>
  <sheetData>
    <row r="2" spans="1:77" ht="14.1" customHeight="1">
      <c r="B2" s="1872" t="s">
        <v>1440</v>
      </c>
      <c r="C2" s="2025"/>
      <c r="D2" s="2025"/>
      <c r="E2" s="2025"/>
      <c r="F2" s="2025"/>
      <c r="G2" s="2025"/>
      <c r="H2" s="2025"/>
      <c r="I2" s="2025"/>
      <c r="J2" s="2025"/>
      <c r="K2" s="2025"/>
      <c r="L2" s="2025"/>
      <c r="M2" s="2025"/>
      <c r="N2" s="2025"/>
      <c r="O2" s="2025"/>
      <c r="P2" s="2025"/>
      <c r="Q2" s="2025"/>
      <c r="R2" s="2025"/>
      <c r="S2" s="2025"/>
      <c r="T2" s="2025"/>
      <c r="U2" s="2025"/>
      <c r="V2" s="2025"/>
      <c r="W2" s="2025"/>
      <c r="X2" s="2025"/>
      <c r="Y2" s="2025"/>
      <c r="Z2" s="2025"/>
      <c r="AA2" s="2025"/>
      <c r="AB2" s="2025"/>
      <c r="AC2" s="2025"/>
      <c r="AD2" s="2025"/>
      <c r="AE2" s="2025"/>
      <c r="AF2" s="2025"/>
      <c r="AG2" s="2025"/>
      <c r="AH2" s="2025"/>
      <c r="AI2" s="2025"/>
      <c r="AJ2" s="2025"/>
      <c r="AK2" s="2025"/>
      <c r="AL2" s="2025"/>
      <c r="AM2" s="1837" t="s">
        <v>769</v>
      </c>
      <c r="AN2" s="1837"/>
      <c r="AO2" s="1837"/>
      <c r="AP2" s="1837"/>
      <c r="AQ2" s="1837"/>
      <c r="AR2" s="1837"/>
      <c r="AS2" s="1837"/>
    </row>
    <row r="3" spans="1:77" ht="5.0999999999999996" customHeight="1" thickBot="1"/>
    <row r="4" spans="1:77" ht="14.1" customHeight="1">
      <c r="B4" s="1873" t="s">
        <v>212</v>
      </c>
      <c r="C4" s="1874"/>
      <c r="D4" s="1874"/>
      <c r="E4" s="1874"/>
      <c r="F4" s="1874"/>
      <c r="G4" s="1874"/>
      <c r="H4" s="1874"/>
      <c r="I4" s="1874"/>
      <c r="J4" s="1874"/>
      <c r="K4" s="1874"/>
      <c r="L4" s="1874"/>
      <c r="M4" s="1874"/>
      <c r="N4" s="1874"/>
      <c r="O4" s="1874"/>
      <c r="P4" s="1874"/>
      <c r="Q4" s="1874"/>
      <c r="R4" s="1874"/>
      <c r="S4" s="1874"/>
      <c r="T4" s="1874"/>
      <c r="U4" s="1874"/>
      <c r="V4" s="1874"/>
      <c r="W4" s="1874"/>
      <c r="X4" s="1874"/>
      <c r="Y4" s="1874"/>
      <c r="Z4" s="2032"/>
      <c r="AA4" s="2033" t="s">
        <v>86</v>
      </c>
      <c r="AB4" s="1874"/>
      <c r="AC4" s="1874"/>
      <c r="AD4" s="1874"/>
      <c r="AE4" s="1874"/>
      <c r="AF4" s="1874"/>
      <c r="AG4" s="1874"/>
      <c r="AH4" s="1874"/>
      <c r="AI4" s="1874"/>
      <c r="AJ4" s="1874"/>
      <c r="AK4" s="1874"/>
      <c r="AL4" s="2034"/>
      <c r="AQ4" s="5" t="s">
        <v>982</v>
      </c>
    </row>
    <row r="5" spans="1:77" ht="14.1" customHeight="1">
      <c r="B5" s="15" t="s">
        <v>310</v>
      </c>
      <c r="C5" s="60"/>
      <c r="D5" s="1"/>
      <c r="E5" s="1270"/>
      <c r="F5" s="1270"/>
      <c r="G5" s="1270"/>
      <c r="H5" s="1270"/>
      <c r="I5" s="1270"/>
      <c r="J5" s="1270"/>
      <c r="K5" s="1270"/>
      <c r="L5" s="1270"/>
      <c r="M5" s="1270"/>
      <c r="N5" s="1"/>
      <c r="P5" s="1"/>
      <c r="Q5" s="1"/>
      <c r="R5" s="1"/>
      <c r="S5" s="1"/>
      <c r="T5" s="1"/>
      <c r="U5" s="1"/>
      <c r="V5" s="1"/>
      <c r="W5" s="1"/>
      <c r="X5" s="1"/>
      <c r="Y5" s="1"/>
      <c r="Z5" s="1270"/>
      <c r="AA5" s="439"/>
      <c r="AB5" s="1318"/>
      <c r="AC5" s="1318"/>
      <c r="AD5" s="1318"/>
      <c r="AE5" s="1318"/>
      <c r="AF5" s="1318"/>
      <c r="AG5" s="1318"/>
      <c r="AH5" s="1318"/>
      <c r="AI5" s="1318"/>
      <c r="AJ5" s="1318"/>
      <c r="AK5" s="1318"/>
      <c r="AL5" s="1166"/>
      <c r="AM5" s="14"/>
      <c r="AQ5" s="739"/>
      <c r="AR5" s="739"/>
      <c r="AS5" s="739"/>
      <c r="AT5" s="739"/>
      <c r="AU5" s="739"/>
      <c r="AV5" s="739"/>
      <c r="AW5" s="739"/>
      <c r="AX5" s="739"/>
      <c r="AY5" s="739"/>
      <c r="AZ5" s="739"/>
      <c r="BA5" s="739"/>
      <c r="BB5" s="739"/>
      <c r="BC5" s="739"/>
      <c r="BD5" s="739"/>
      <c r="BE5" s="739"/>
      <c r="BF5" s="739"/>
      <c r="BG5" s="739"/>
      <c r="BH5" s="739"/>
      <c r="BI5" s="739"/>
      <c r="BJ5" s="739"/>
      <c r="BK5" s="739"/>
      <c r="BL5" s="739"/>
      <c r="BM5" s="739"/>
      <c r="BN5" s="739"/>
      <c r="BO5" s="739"/>
      <c r="BP5" s="739"/>
      <c r="BQ5" s="739"/>
      <c r="BR5" s="739"/>
      <c r="BS5" s="739"/>
      <c r="BT5" s="739"/>
      <c r="BU5" s="739"/>
      <c r="BV5" s="739"/>
      <c r="BW5" s="739"/>
    </row>
    <row r="6" spans="1:77" ht="14.1" customHeight="1">
      <c r="B6" s="15"/>
      <c r="C6" s="1"/>
      <c r="D6" s="26"/>
      <c r="E6" s="26"/>
      <c r="F6" s="26"/>
      <c r="G6" s="26"/>
      <c r="H6" s="26"/>
      <c r="I6" s="26"/>
      <c r="J6" s="26"/>
      <c r="K6" s="26"/>
      <c r="L6" s="26"/>
      <c r="M6" s="26"/>
      <c r="N6" s="26"/>
      <c r="O6" s="26"/>
      <c r="P6" s="26"/>
      <c r="Q6" s="26"/>
      <c r="R6" s="26"/>
      <c r="S6" s="26"/>
      <c r="T6" s="26"/>
      <c r="U6" s="26"/>
      <c r="V6" s="26"/>
      <c r="W6" s="26"/>
      <c r="X6" s="26"/>
      <c r="Y6" s="26"/>
      <c r="Z6" s="1167"/>
      <c r="AA6" s="439"/>
      <c r="AB6" s="1314"/>
      <c r="AC6" s="1314"/>
      <c r="AD6" s="1314"/>
      <c r="AE6" s="1314"/>
      <c r="AF6" s="1314"/>
      <c r="AG6" s="1314"/>
      <c r="AH6" s="1314"/>
      <c r="AI6" s="1314"/>
      <c r="AJ6" s="1314"/>
      <c r="AK6" s="1314"/>
      <c r="AL6" s="753"/>
      <c r="AM6" s="14"/>
      <c r="AQ6" s="739"/>
      <c r="AR6" s="739"/>
      <c r="AS6" s="739"/>
      <c r="AT6" s="739"/>
      <c r="AU6" s="739"/>
      <c r="AV6" s="739"/>
      <c r="AW6" s="739"/>
      <c r="AX6" s="739"/>
      <c r="AY6" s="739"/>
      <c r="AZ6" s="739"/>
      <c r="BA6" s="739"/>
      <c r="BB6" s="739"/>
      <c r="BC6" s="739"/>
      <c r="BD6" s="739"/>
      <c r="BE6" s="739"/>
      <c r="BF6" s="739"/>
      <c r="BG6" s="739"/>
      <c r="BH6" s="739"/>
      <c r="BI6" s="739"/>
      <c r="BJ6" s="739"/>
      <c r="BK6" s="739"/>
      <c r="BL6" s="739"/>
      <c r="BM6" s="739"/>
      <c r="BN6" s="739"/>
      <c r="BO6" s="739"/>
      <c r="BP6" s="739"/>
      <c r="BQ6" s="739"/>
      <c r="BR6" s="739"/>
      <c r="BS6" s="739"/>
      <c r="BT6" s="739"/>
      <c r="BU6" s="739"/>
      <c r="BV6" s="739"/>
      <c r="BW6" s="739"/>
    </row>
    <row r="7" spans="1:77" ht="14.1" customHeight="1">
      <c r="B7" s="15"/>
      <c r="C7" s="1" t="s">
        <v>1021</v>
      </c>
      <c r="D7" s="26"/>
      <c r="E7" s="26"/>
      <c r="F7" s="26"/>
      <c r="G7" s="26"/>
      <c r="H7" s="26"/>
      <c r="I7" s="26"/>
      <c r="J7" s="26"/>
      <c r="K7" s="26"/>
      <c r="L7" s="26"/>
      <c r="M7" s="26"/>
      <c r="N7" s="26"/>
      <c r="O7" s="26"/>
      <c r="P7" s="26"/>
      <c r="Q7" s="26"/>
      <c r="R7" s="26"/>
      <c r="S7" s="26"/>
      <c r="T7" s="26"/>
      <c r="U7" s="26"/>
      <c r="V7" s="26"/>
      <c r="W7" s="26"/>
      <c r="X7" s="26"/>
      <c r="Y7" s="26"/>
      <c r="Z7" s="1167"/>
      <c r="AA7" s="96"/>
      <c r="AB7" s="534"/>
      <c r="AC7" s="534"/>
      <c r="AD7" s="534"/>
      <c r="AE7" s="534"/>
      <c r="AF7" s="534"/>
      <c r="AG7" s="534"/>
      <c r="AH7" s="534"/>
      <c r="AI7" s="534"/>
      <c r="AJ7" s="534"/>
      <c r="AK7" s="534"/>
      <c r="AL7" s="1141"/>
      <c r="AM7" s="14"/>
      <c r="AQ7" s="739"/>
      <c r="AR7" s="739"/>
      <c r="AS7" s="739"/>
      <c r="AT7" s="739"/>
      <c r="AU7" s="739"/>
      <c r="AV7" s="739"/>
      <c r="AW7" s="739"/>
      <c r="AX7" s="739"/>
      <c r="AY7" s="739"/>
      <c r="AZ7" s="739"/>
      <c r="BA7" s="739"/>
      <c r="BB7" s="739"/>
      <c r="BC7" s="739"/>
      <c r="BD7" s="739"/>
      <c r="BE7" s="739"/>
      <c r="BF7" s="739"/>
      <c r="BG7" s="739"/>
      <c r="BH7" s="739"/>
      <c r="BI7" s="739"/>
      <c r="BJ7" s="739"/>
      <c r="BK7" s="739"/>
      <c r="BL7" s="739"/>
      <c r="BM7" s="739"/>
      <c r="BN7" s="739"/>
      <c r="BO7" s="739"/>
      <c r="BP7" s="739"/>
      <c r="BQ7" s="739"/>
      <c r="BR7" s="739"/>
      <c r="BS7" s="739"/>
      <c r="BT7" s="739"/>
      <c r="BU7" s="739"/>
      <c r="BV7" s="739"/>
      <c r="BW7" s="739"/>
    </row>
    <row r="8" spans="1:77" ht="14.1" customHeight="1">
      <c r="B8" s="15"/>
      <c r="C8" s="26"/>
      <c r="D8" s="26"/>
      <c r="E8" s="26"/>
      <c r="F8" s="26"/>
      <c r="G8" s="26"/>
      <c r="H8" s="26"/>
      <c r="I8" s="26"/>
      <c r="J8" s="26"/>
      <c r="K8" s="26"/>
      <c r="L8" s="26"/>
      <c r="M8" s="26"/>
      <c r="N8" s="26"/>
      <c r="O8" s="26"/>
      <c r="P8" s="26"/>
      <c r="Q8" s="26"/>
      <c r="R8" s="26"/>
      <c r="S8" s="26"/>
      <c r="T8" s="26"/>
      <c r="U8" s="26"/>
      <c r="V8" s="26"/>
      <c r="W8" s="26"/>
      <c r="X8" s="26"/>
      <c r="Y8" s="26"/>
      <c r="Z8" s="1167"/>
      <c r="AA8" s="96"/>
      <c r="AB8" s="534"/>
      <c r="AC8" s="534"/>
      <c r="AD8" s="534"/>
      <c r="AE8" s="534"/>
      <c r="AF8" s="534"/>
      <c r="AG8" s="534"/>
      <c r="AH8" s="534"/>
      <c r="AI8" s="534"/>
      <c r="AJ8" s="534"/>
      <c r="AK8" s="534"/>
      <c r="AL8" s="1141"/>
      <c r="AM8" s="14"/>
      <c r="AQ8" s="739"/>
      <c r="AR8" s="739"/>
      <c r="AS8" s="739"/>
      <c r="AT8" s="739"/>
      <c r="AU8" s="739"/>
      <c r="AV8" s="739"/>
      <c r="AW8" s="739"/>
      <c r="AX8" s="739"/>
      <c r="AY8" s="739"/>
      <c r="AZ8" s="739"/>
      <c r="BA8" s="739"/>
      <c r="BB8" s="739"/>
      <c r="BC8" s="739"/>
      <c r="BD8" s="739"/>
      <c r="BE8" s="739"/>
      <c r="BF8" s="739"/>
      <c r="BG8" s="739"/>
      <c r="BH8" s="739"/>
      <c r="BI8" s="739"/>
      <c r="BJ8" s="739"/>
      <c r="BK8" s="739"/>
      <c r="BL8" s="739"/>
      <c r="BM8" s="739"/>
      <c r="BN8" s="739"/>
      <c r="BO8" s="739"/>
      <c r="BP8" s="739"/>
      <c r="BQ8" s="739"/>
      <c r="BR8" s="739"/>
      <c r="BS8" s="739"/>
      <c r="BT8" s="739"/>
      <c r="BU8" s="739"/>
      <c r="BV8" s="739"/>
      <c r="BW8" s="739"/>
    </row>
    <row r="9" spans="1:77" ht="14.1" customHeight="1">
      <c r="B9" s="15"/>
      <c r="D9" s="1"/>
      <c r="E9" s="1270"/>
      <c r="F9" s="1270"/>
      <c r="G9" s="1270"/>
      <c r="H9" s="1270"/>
      <c r="I9" s="1270"/>
      <c r="J9" s="1270"/>
      <c r="K9" s="1270"/>
      <c r="L9" s="1270"/>
      <c r="M9" s="1270"/>
      <c r="N9" s="1"/>
      <c r="P9" s="1"/>
      <c r="Q9" s="1"/>
      <c r="R9" s="1"/>
      <c r="S9" s="1"/>
      <c r="T9" s="1"/>
      <c r="U9" s="1"/>
      <c r="V9" s="1"/>
      <c r="W9" s="1"/>
      <c r="X9" s="1"/>
      <c r="Y9" s="1"/>
      <c r="Z9" s="1270"/>
      <c r="AA9" s="96" t="s">
        <v>629</v>
      </c>
      <c r="AB9" s="1252"/>
      <c r="AC9" s="1252"/>
      <c r="AD9" s="1252"/>
      <c r="AE9" s="1252"/>
      <c r="AF9" s="1252"/>
      <c r="AG9" s="1252"/>
      <c r="AH9" s="1252"/>
      <c r="AI9" s="1252"/>
      <c r="AJ9" s="1252"/>
      <c r="AK9" s="1252"/>
      <c r="AL9" s="1331"/>
      <c r="AM9" s="14"/>
      <c r="AQ9" s="739"/>
      <c r="AR9" s="739"/>
      <c r="AS9" s="739"/>
      <c r="AT9" s="739"/>
      <c r="AU9" s="739"/>
      <c r="AV9" s="739"/>
      <c r="AW9" s="739"/>
      <c r="AX9" s="739"/>
      <c r="AY9" s="739"/>
      <c r="AZ9" s="739"/>
      <c r="BA9" s="739"/>
      <c r="BB9" s="739"/>
      <c r="BC9" s="739"/>
      <c r="BD9" s="739"/>
      <c r="BE9" s="739"/>
      <c r="BF9" s="739"/>
      <c r="BG9" s="739"/>
      <c r="BH9" s="739"/>
      <c r="BI9" s="739"/>
      <c r="BJ9" s="739"/>
      <c r="BK9" s="739"/>
      <c r="BL9" s="739"/>
      <c r="BM9" s="739"/>
      <c r="BN9" s="739"/>
      <c r="BO9" s="739"/>
      <c r="BP9" s="739"/>
      <c r="BQ9" s="739"/>
      <c r="BR9" s="739"/>
      <c r="BS9" s="739"/>
      <c r="BT9" s="739"/>
      <c r="BU9" s="739"/>
      <c r="BV9" s="739"/>
      <c r="BW9" s="739"/>
    </row>
    <row r="10" spans="1:77" ht="14.1" customHeight="1">
      <c r="B10" s="15"/>
      <c r="C10" s="1" t="s">
        <v>1387</v>
      </c>
      <c r="D10" s="1"/>
      <c r="E10" s="1270"/>
      <c r="F10" s="1270"/>
      <c r="G10" s="1270"/>
      <c r="H10" s="1270"/>
      <c r="I10" s="1270"/>
      <c r="J10" s="1270"/>
      <c r="K10" s="1270"/>
      <c r="L10" s="1270"/>
      <c r="M10" s="1270"/>
      <c r="N10" s="1"/>
      <c r="P10" s="1"/>
      <c r="Q10" s="1"/>
      <c r="R10" s="1"/>
      <c r="S10" s="1"/>
      <c r="T10" s="1"/>
      <c r="U10" s="1"/>
      <c r="V10" s="1"/>
      <c r="W10" s="1"/>
      <c r="X10" s="1"/>
      <c r="Y10" s="1"/>
      <c r="Z10" s="1270"/>
      <c r="AA10" s="87" t="s">
        <v>12</v>
      </c>
      <c r="AB10" s="1252" t="s">
        <v>533</v>
      </c>
      <c r="AC10" s="1252"/>
      <c r="AD10" s="1252"/>
      <c r="AE10" s="1252"/>
      <c r="AF10" s="1252"/>
      <c r="AG10" s="1252"/>
      <c r="AH10" s="1252"/>
      <c r="AI10" s="1252"/>
      <c r="AJ10" s="1252"/>
      <c r="AK10" s="1252"/>
      <c r="AL10" s="1331"/>
      <c r="AM10" s="14"/>
      <c r="AQ10" s="739"/>
      <c r="AR10" s="739"/>
      <c r="AS10" s="739"/>
      <c r="AT10" s="739"/>
      <c r="AU10" s="739"/>
      <c r="AV10" s="739"/>
      <c r="AW10" s="739"/>
      <c r="AX10" s="739"/>
      <c r="AY10" s="739"/>
      <c r="AZ10" s="739"/>
      <c r="BA10" s="739"/>
      <c r="BB10" s="739"/>
      <c r="BC10" s="739"/>
      <c r="BD10" s="739"/>
      <c r="BE10" s="739"/>
      <c r="BF10" s="739"/>
      <c r="BG10" s="739"/>
      <c r="BH10" s="739"/>
      <c r="BI10" s="739"/>
      <c r="BJ10" s="739"/>
      <c r="BK10" s="739"/>
      <c r="BL10" s="739"/>
      <c r="BM10" s="739"/>
      <c r="BN10" s="739"/>
      <c r="BO10" s="739"/>
      <c r="BP10" s="739"/>
      <c r="BQ10" s="739"/>
      <c r="BR10" s="739"/>
      <c r="BS10" s="739"/>
      <c r="BT10" s="739"/>
      <c r="BU10" s="739"/>
      <c r="BV10" s="739"/>
      <c r="BW10" s="739"/>
    </row>
    <row r="11" spans="1:77" ht="14.1" customHeight="1">
      <c r="B11" s="15"/>
      <c r="C11" s="1"/>
      <c r="D11" s="1" t="s">
        <v>892</v>
      </c>
      <c r="E11" s="1270"/>
      <c r="F11" s="1270"/>
      <c r="G11" s="1270"/>
      <c r="H11" s="1270"/>
      <c r="I11" s="1270"/>
      <c r="J11" s="1270"/>
      <c r="K11" s="1270"/>
      <c r="L11" s="1270"/>
      <c r="M11" s="1270"/>
      <c r="N11" s="1"/>
      <c r="P11" s="1"/>
      <c r="Q11" s="1"/>
      <c r="R11" s="1"/>
      <c r="S11" s="1"/>
      <c r="T11" s="1"/>
      <c r="U11" s="1"/>
      <c r="V11" s="1"/>
      <c r="W11" s="1"/>
      <c r="X11" s="1"/>
      <c r="Y11" s="1"/>
      <c r="Z11" s="1270"/>
      <c r="AA11" s="96"/>
      <c r="AB11" s="556"/>
      <c r="AC11" s="556"/>
      <c r="AD11" s="556"/>
      <c r="AE11" s="556"/>
      <c r="AF11" s="556"/>
      <c r="AG11" s="1252"/>
      <c r="AH11" s="1252"/>
      <c r="AI11" s="1252"/>
      <c r="AJ11" s="1252"/>
      <c r="AK11" s="1252"/>
      <c r="AL11" s="1331"/>
      <c r="AM11" s="14"/>
      <c r="AQ11" s="739"/>
      <c r="AR11" s="739"/>
      <c r="AS11" s="739"/>
      <c r="AT11" s="739"/>
      <c r="AU11" s="739"/>
      <c r="AV11" s="739"/>
      <c r="AW11" s="739"/>
      <c r="AX11" s="739"/>
      <c r="AY11" s="739"/>
      <c r="AZ11" s="739"/>
      <c r="BA11" s="739"/>
      <c r="BB11" s="739"/>
      <c r="BC11" s="739"/>
      <c r="BD11" s="739"/>
      <c r="BE11" s="739"/>
      <c r="BF11" s="739"/>
      <c r="BG11" s="739"/>
      <c r="BH11" s="739"/>
      <c r="BI11" s="739"/>
      <c r="BJ11" s="739"/>
      <c r="BK11" s="739"/>
      <c r="BL11" s="739"/>
      <c r="BM11" s="739"/>
      <c r="BN11" s="739"/>
      <c r="BO11" s="739"/>
      <c r="BP11" s="739"/>
      <c r="BQ11" s="739"/>
      <c r="BR11" s="739"/>
      <c r="BS11" s="739"/>
      <c r="BT11" s="739"/>
      <c r="BU11" s="739"/>
      <c r="BV11" s="739"/>
      <c r="BW11" s="739"/>
    </row>
    <row r="12" spans="1:77" ht="14.1" customHeight="1">
      <c r="B12" s="15"/>
      <c r="D12" s="746"/>
      <c r="E12" s="1330"/>
      <c r="F12" s="1330"/>
      <c r="G12" s="1330"/>
      <c r="H12" s="1330"/>
      <c r="I12" s="1330"/>
      <c r="J12" s="1330"/>
      <c r="K12" s="1330"/>
      <c r="L12" s="1330"/>
      <c r="M12" s="1330"/>
      <c r="N12" s="746"/>
      <c r="P12" s="1"/>
      <c r="Q12" s="1"/>
      <c r="R12" s="1"/>
      <c r="S12" s="1"/>
      <c r="T12" s="1"/>
      <c r="U12" s="1"/>
      <c r="V12" s="1"/>
      <c r="W12" s="1"/>
      <c r="X12" s="1"/>
      <c r="Y12" s="1"/>
      <c r="Z12" s="1271"/>
      <c r="AA12" s="87"/>
      <c r="AB12" s="1252" t="s">
        <v>1495</v>
      </c>
      <c r="AC12" s="556"/>
      <c r="AD12" s="1168"/>
      <c r="AE12" s="1168"/>
      <c r="AF12" s="1168"/>
      <c r="AG12" s="1168"/>
      <c r="AH12" s="1168"/>
      <c r="AI12" s="1168"/>
      <c r="AJ12" s="1325"/>
      <c r="AK12" s="1325"/>
      <c r="AL12" s="1326"/>
      <c r="AM12" s="14"/>
      <c r="AQ12" s="739"/>
      <c r="AR12" s="739"/>
      <c r="AS12" s="739"/>
      <c r="AT12" s="739"/>
      <c r="AU12" s="739"/>
      <c r="AV12" s="739"/>
      <c r="AW12" s="739"/>
      <c r="AX12" s="739"/>
      <c r="AY12" s="739"/>
      <c r="AZ12" s="739"/>
      <c r="BA12" s="739"/>
      <c r="BB12" s="739"/>
      <c r="BC12" s="739"/>
      <c r="BD12" s="739"/>
      <c r="BE12" s="739"/>
      <c r="BF12" s="739"/>
      <c r="BG12" s="739"/>
      <c r="BH12" s="739"/>
      <c r="BI12" s="739"/>
      <c r="BJ12" s="739"/>
      <c r="BK12" s="739"/>
      <c r="BL12" s="739"/>
      <c r="BM12" s="739"/>
      <c r="BN12" s="739"/>
      <c r="BO12" s="739"/>
      <c r="BP12" s="739"/>
      <c r="BQ12" s="739"/>
      <c r="BR12" s="739"/>
      <c r="BS12" s="739"/>
      <c r="BT12" s="739"/>
      <c r="BU12" s="739"/>
      <c r="BV12" s="739"/>
      <c r="BW12" s="739"/>
    </row>
    <row r="13" spans="1:77" ht="14.1" customHeight="1">
      <c r="B13" s="15"/>
      <c r="C13" s="1" t="s">
        <v>1388</v>
      </c>
      <c r="D13" s="1"/>
      <c r="E13" s="1270"/>
      <c r="F13" s="1270"/>
      <c r="G13" s="1270"/>
      <c r="H13" s="1270"/>
      <c r="I13" s="1270"/>
      <c r="J13" s="1270"/>
      <c r="K13" s="1270"/>
      <c r="L13" s="1270"/>
      <c r="M13" s="1270"/>
      <c r="N13" s="1"/>
      <c r="P13" s="1"/>
      <c r="Q13" s="1"/>
      <c r="R13" s="1"/>
      <c r="S13" s="1"/>
      <c r="T13" s="1"/>
      <c r="U13" s="1"/>
      <c r="V13" s="1"/>
      <c r="W13" s="1"/>
      <c r="X13" s="1"/>
      <c r="Y13" s="1"/>
      <c r="Z13" s="1270"/>
      <c r="AA13" s="87" t="s">
        <v>12</v>
      </c>
      <c r="AB13" s="4299" t="s">
        <v>1496</v>
      </c>
      <c r="AC13" s="4299"/>
      <c r="AD13" s="4299"/>
      <c r="AE13" s="4299"/>
      <c r="AF13" s="4299"/>
      <c r="AG13" s="4299"/>
      <c r="AH13" s="4299"/>
      <c r="AI13" s="4299"/>
      <c r="AJ13" s="4299"/>
      <c r="AK13" s="4299"/>
      <c r="AL13" s="4300"/>
      <c r="AM13" s="1342"/>
      <c r="AQ13" s="739"/>
      <c r="AR13" s="739"/>
      <c r="AS13" s="739"/>
      <c r="AT13" s="739"/>
      <c r="AU13" s="739"/>
      <c r="AV13" s="739"/>
      <c r="AW13" s="739"/>
      <c r="AX13" s="739"/>
      <c r="AY13" s="739"/>
      <c r="AZ13" s="739"/>
      <c r="BA13" s="739"/>
      <c r="BB13" s="739"/>
      <c r="BC13" s="739"/>
      <c r="BD13" s="739"/>
      <c r="BE13" s="739"/>
      <c r="BF13" s="739"/>
      <c r="BG13" s="739"/>
      <c r="BH13" s="739"/>
      <c r="BI13" s="739"/>
      <c r="BJ13" s="739"/>
      <c r="BK13" s="739"/>
      <c r="BL13" s="739"/>
      <c r="BM13" s="739"/>
      <c r="BN13" s="739"/>
      <c r="BO13" s="739"/>
      <c r="BP13" s="739"/>
      <c r="BQ13" s="739"/>
      <c r="BR13" s="739"/>
      <c r="BS13" s="739"/>
      <c r="BT13" s="739"/>
      <c r="BU13" s="739"/>
      <c r="BV13" s="739"/>
      <c r="BW13" s="739"/>
    </row>
    <row r="14" spans="1:77" ht="14.1" customHeight="1">
      <c r="A14" s="1270"/>
      <c r="B14" s="19"/>
      <c r="C14" s="1270"/>
      <c r="E14" s="1"/>
      <c r="F14" s="1270"/>
      <c r="G14" s="1270"/>
      <c r="H14" s="1270"/>
      <c r="I14" s="1270"/>
      <c r="J14" s="1270"/>
      <c r="K14" s="1270"/>
      <c r="L14" s="1270"/>
      <c r="M14" s="1270"/>
      <c r="N14" s="1270"/>
      <c r="O14" s="1270"/>
      <c r="P14" s="1270"/>
      <c r="Q14" s="1270"/>
      <c r="R14" s="1270"/>
      <c r="S14" s="1248"/>
      <c r="T14" s="1248"/>
      <c r="U14" s="1248"/>
      <c r="V14" s="68"/>
      <c r="W14" s="68"/>
      <c r="X14" s="68"/>
      <c r="Y14" s="1332"/>
      <c r="Z14" s="102"/>
      <c r="AB14" s="4299"/>
      <c r="AC14" s="4299"/>
      <c r="AD14" s="4299"/>
      <c r="AE14" s="4299"/>
      <c r="AF14" s="4299"/>
      <c r="AG14" s="4299"/>
      <c r="AH14" s="4299"/>
      <c r="AI14" s="4299"/>
      <c r="AJ14" s="4299"/>
      <c r="AK14" s="4299"/>
      <c r="AL14" s="4300"/>
      <c r="AR14" s="739"/>
      <c r="AS14" s="739"/>
      <c r="AT14" s="739"/>
      <c r="AU14" s="739"/>
      <c r="AV14" s="739"/>
      <c r="AW14" s="739"/>
      <c r="AX14" s="739"/>
      <c r="AY14" s="739"/>
      <c r="AZ14" s="739"/>
      <c r="BA14" s="739"/>
      <c r="BB14" s="739"/>
      <c r="BC14" s="739"/>
      <c r="BD14" s="739"/>
      <c r="BE14" s="739"/>
      <c r="BF14" s="739"/>
      <c r="BG14" s="739"/>
      <c r="BH14" s="739"/>
      <c r="BI14" s="739"/>
      <c r="BJ14" s="739"/>
      <c r="BK14" s="739"/>
      <c r="BL14" s="739"/>
      <c r="BM14" s="739"/>
      <c r="BN14" s="739"/>
      <c r="BO14" s="739"/>
      <c r="BP14" s="739"/>
      <c r="BQ14" s="739"/>
      <c r="BR14" s="739"/>
      <c r="BS14" s="739"/>
      <c r="BT14" s="739"/>
      <c r="BU14" s="739"/>
      <c r="BV14" s="739"/>
      <c r="BW14" s="739"/>
    </row>
    <row r="15" spans="1:77" ht="14.1" customHeight="1">
      <c r="A15" s="1270"/>
      <c r="B15" s="19"/>
      <c r="C15" s="1" t="s">
        <v>273</v>
      </c>
      <c r="D15" s="1270"/>
      <c r="F15" s="1"/>
      <c r="G15" s="1"/>
      <c r="H15" s="1"/>
      <c r="I15" s="1"/>
      <c r="J15" s="1"/>
      <c r="K15" s="1"/>
      <c r="L15" s="1"/>
      <c r="M15" s="1"/>
      <c r="N15" s="1"/>
      <c r="O15" s="1"/>
      <c r="P15" s="1"/>
      <c r="Q15" s="1"/>
      <c r="R15" s="1"/>
      <c r="S15" s="1"/>
      <c r="T15" s="1332"/>
      <c r="U15" s="1332"/>
      <c r="V15" s="1270"/>
      <c r="W15" s="1332"/>
      <c r="X15" s="1332"/>
      <c r="Y15" s="1270"/>
      <c r="Z15" s="102"/>
      <c r="AA15" s="1252" t="s">
        <v>628</v>
      </c>
      <c r="AB15" s="1252"/>
      <c r="AC15" s="1252"/>
      <c r="AD15" s="1325"/>
      <c r="AE15" s="1325"/>
      <c r="AF15" s="1325"/>
      <c r="AG15" s="1325"/>
      <c r="AH15" s="1325"/>
      <c r="AI15" s="1325"/>
      <c r="AJ15" s="1325"/>
      <c r="AK15" s="1325"/>
      <c r="AL15" s="1326"/>
      <c r="AM15" s="14"/>
      <c r="AQ15" s="739"/>
      <c r="AR15" s="739"/>
      <c r="AS15" s="739"/>
      <c r="AT15" s="739"/>
      <c r="AU15" s="739"/>
      <c r="AV15" s="739"/>
      <c r="AW15" s="739"/>
      <c r="AX15" s="739"/>
      <c r="AY15" s="739"/>
      <c r="AZ15" s="739"/>
      <c r="BA15" s="739"/>
      <c r="BB15" s="739"/>
      <c r="BC15" s="739"/>
      <c r="BD15" s="739"/>
      <c r="BE15" s="739"/>
      <c r="BF15" s="739"/>
      <c r="BG15" s="739"/>
      <c r="BH15" s="739"/>
      <c r="BI15" s="739"/>
      <c r="BJ15" s="739"/>
      <c r="BK15" s="739"/>
      <c r="BL15" s="739"/>
      <c r="BM15" s="739"/>
      <c r="BN15" s="739"/>
      <c r="BO15" s="739"/>
      <c r="BP15" s="739"/>
      <c r="BQ15" s="739"/>
      <c r="BR15" s="739"/>
      <c r="BS15" s="739"/>
      <c r="BT15" s="739"/>
      <c r="BU15" s="739"/>
      <c r="BV15" s="739"/>
      <c r="BW15" s="739"/>
    </row>
    <row r="16" spans="1:77" ht="14.1" customHeight="1">
      <c r="A16" s="1270"/>
      <c r="B16" s="19"/>
      <c r="C16" s="1270" t="s">
        <v>311</v>
      </c>
      <c r="E16" s="1270"/>
      <c r="G16" s="1270"/>
      <c r="H16" s="1270"/>
      <c r="I16" s="1270"/>
      <c r="J16" s="1270"/>
      <c r="K16" s="1270"/>
      <c r="L16" s="1270"/>
      <c r="M16" s="1270"/>
      <c r="N16" s="1270"/>
      <c r="O16" s="1270"/>
      <c r="P16" s="1270"/>
      <c r="Q16" s="1270"/>
      <c r="R16" s="1270"/>
      <c r="S16" s="1"/>
      <c r="T16" s="68"/>
      <c r="U16" s="68"/>
      <c r="V16" s="1270"/>
      <c r="W16" s="68"/>
      <c r="X16" s="68"/>
      <c r="Y16" s="1270"/>
      <c r="Z16" s="102"/>
      <c r="AA16" s="840" t="s">
        <v>12</v>
      </c>
      <c r="AB16" s="1252" t="s">
        <v>537</v>
      </c>
      <c r="AC16" s="1252"/>
      <c r="AD16" s="1252"/>
      <c r="AE16" s="1252"/>
      <c r="AF16" s="1252"/>
      <c r="AG16" s="1252"/>
      <c r="AH16" s="1252"/>
      <c r="AI16" s="1252"/>
      <c r="AJ16" s="1252"/>
      <c r="AK16" s="1252"/>
      <c r="AL16" s="1331"/>
      <c r="AM16" s="14"/>
      <c r="AO16" s="68"/>
      <c r="AP16" s="68"/>
      <c r="AQ16" s="712"/>
      <c r="AR16" s="712"/>
      <c r="AS16" s="712"/>
      <c r="AT16" s="712"/>
      <c r="AU16" s="712"/>
      <c r="AV16" s="712"/>
      <c r="AW16" s="712"/>
      <c r="AX16" s="712"/>
      <c r="AY16" s="712"/>
      <c r="AZ16" s="712"/>
      <c r="BA16" s="712"/>
      <c r="BB16" s="712"/>
      <c r="BC16" s="712"/>
      <c r="BD16" s="712"/>
      <c r="BE16" s="712"/>
      <c r="BF16" s="712"/>
      <c r="BG16" s="712"/>
      <c r="BH16" s="712"/>
      <c r="BI16" s="712"/>
      <c r="BJ16" s="712"/>
      <c r="BK16" s="712"/>
      <c r="BL16" s="712"/>
      <c r="BM16" s="712"/>
      <c r="BN16" s="712"/>
      <c r="BO16" s="712"/>
      <c r="BP16" s="712"/>
      <c r="BQ16" s="712"/>
      <c r="BR16" s="712"/>
      <c r="BS16" s="712"/>
      <c r="BT16" s="712"/>
      <c r="BU16" s="712"/>
      <c r="BV16" s="712"/>
      <c r="BW16" s="712"/>
      <c r="BX16" s="68"/>
      <c r="BY16" s="68"/>
    </row>
    <row r="17" spans="1:77" ht="14.1" customHeight="1">
      <c r="A17" s="1270"/>
      <c r="B17" s="19"/>
      <c r="C17" s="1"/>
      <c r="D17" s="1"/>
      <c r="E17" s="1"/>
      <c r="F17" s="1"/>
      <c r="G17" s="1"/>
      <c r="H17" s="1"/>
      <c r="I17" s="1"/>
      <c r="J17" s="1"/>
      <c r="K17" s="1"/>
      <c r="L17" s="1270"/>
      <c r="M17" s="1270"/>
      <c r="N17" s="1270"/>
      <c r="O17" s="1270"/>
      <c r="P17" s="1270"/>
      <c r="Q17" s="1270"/>
      <c r="R17" s="1270"/>
      <c r="S17" s="1"/>
      <c r="T17" s="68"/>
      <c r="U17" s="68"/>
      <c r="V17" s="1270"/>
      <c r="W17" s="68"/>
      <c r="X17" s="68"/>
      <c r="Y17" s="1270"/>
      <c r="AA17" s="87"/>
      <c r="AB17" s="1252"/>
      <c r="AC17" s="1252"/>
      <c r="AD17" s="1325"/>
      <c r="AE17" s="1325"/>
      <c r="AF17" s="1325"/>
      <c r="AG17" s="1325"/>
      <c r="AH17" s="1325"/>
      <c r="AI17" s="1325"/>
      <c r="AJ17" s="1325"/>
      <c r="AK17" s="1325"/>
      <c r="AL17" s="1326"/>
      <c r="AM17" s="14"/>
      <c r="AO17" s="68"/>
      <c r="AP17" s="68"/>
      <c r="AQ17" s="712"/>
      <c r="AR17" s="712"/>
      <c r="AS17" s="712"/>
      <c r="AT17" s="712"/>
      <c r="AU17" s="712"/>
      <c r="AV17" s="712"/>
      <c r="AW17" s="712"/>
      <c r="AX17" s="712"/>
      <c r="AY17" s="712"/>
      <c r="AZ17" s="712"/>
      <c r="BA17" s="712"/>
      <c r="BB17" s="712"/>
      <c r="BC17" s="712"/>
      <c r="BD17" s="712"/>
      <c r="BE17" s="712"/>
      <c r="BF17" s="712"/>
      <c r="BG17" s="712"/>
      <c r="BH17" s="712"/>
      <c r="BI17" s="712"/>
      <c r="BJ17" s="712"/>
      <c r="BK17" s="712"/>
      <c r="BL17" s="712"/>
      <c r="BM17" s="712"/>
      <c r="BN17" s="712"/>
      <c r="BO17" s="712"/>
      <c r="BP17" s="712"/>
      <c r="BQ17" s="712"/>
      <c r="BR17" s="712"/>
      <c r="BS17" s="712"/>
      <c r="BT17" s="712"/>
      <c r="BU17" s="712"/>
      <c r="BV17" s="712"/>
      <c r="BW17" s="712"/>
      <c r="BX17" s="68"/>
      <c r="BY17" s="68"/>
    </row>
    <row r="18" spans="1:77" ht="14.1" customHeight="1">
      <c r="A18" s="1270"/>
      <c r="B18" s="19"/>
      <c r="C18" s="1270"/>
      <c r="D18" s="1"/>
      <c r="E18" s="1"/>
      <c r="F18" s="1"/>
      <c r="G18" s="1"/>
      <c r="H18" s="1"/>
      <c r="I18" s="1"/>
      <c r="J18" s="1"/>
      <c r="K18" s="1"/>
      <c r="L18" s="1"/>
      <c r="M18" s="1"/>
      <c r="N18" s="1"/>
      <c r="O18" s="1"/>
      <c r="P18" s="1"/>
      <c r="Q18" s="1"/>
      <c r="R18" s="1"/>
      <c r="S18" s="1"/>
      <c r="T18" s="1270"/>
      <c r="U18" s="1"/>
      <c r="V18" s="1"/>
      <c r="W18" s="1"/>
      <c r="X18" s="1"/>
      <c r="Y18" s="26"/>
      <c r="Z18" s="40"/>
      <c r="AA18" s="87" t="s">
        <v>18</v>
      </c>
      <c r="AB18" s="1570" t="s">
        <v>322</v>
      </c>
      <c r="AC18" s="1570"/>
      <c r="AD18" s="1570"/>
      <c r="AE18" s="1570"/>
      <c r="AF18" s="1570"/>
      <c r="AG18" s="1570"/>
      <c r="AH18" s="1570"/>
      <c r="AI18" s="1570"/>
      <c r="AJ18" s="1570"/>
      <c r="AK18" s="1570"/>
      <c r="AL18" s="1571"/>
      <c r="AM18" s="14"/>
      <c r="AO18" s="68"/>
      <c r="AP18" s="68"/>
      <c r="AQ18" s="712"/>
      <c r="AR18" s="712"/>
      <c r="AS18" s="712"/>
      <c r="AT18" s="712"/>
      <c r="AU18" s="712"/>
      <c r="AV18" s="712"/>
      <c r="AW18" s="712"/>
      <c r="AX18" s="712"/>
      <c r="AY18" s="712"/>
      <c r="AZ18" s="712"/>
      <c r="BA18" s="712"/>
      <c r="BB18" s="712"/>
      <c r="BC18" s="712"/>
      <c r="BD18" s="712"/>
      <c r="BE18" s="712"/>
      <c r="BF18" s="712"/>
      <c r="BG18" s="712"/>
      <c r="BH18" s="712"/>
      <c r="BI18" s="712"/>
      <c r="BJ18" s="712"/>
      <c r="BK18" s="712"/>
      <c r="BL18" s="712"/>
      <c r="BM18" s="712"/>
      <c r="BN18" s="712"/>
      <c r="BO18" s="712"/>
      <c r="BP18" s="712"/>
      <c r="BQ18" s="712"/>
      <c r="BR18" s="712"/>
      <c r="BS18" s="712"/>
      <c r="BT18" s="712"/>
      <c r="BU18" s="712"/>
      <c r="BV18" s="712"/>
      <c r="BW18" s="712"/>
      <c r="BX18" s="68"/>
      <c r="BY18" s="68"/>
    </row>
    <row r="19" spans="1:77" ht="14.1" customHeight="1">
      <c r="A19" s="1270"/>
      <c r="B19" s="19"/>
      <c r="C19" s="1270" t="s">
        <v>312</v>
      </c>
      <c r="E19" s="1"/>
      <c r="F19" s="1"/>
      <c r="G19" s="1"/>
      <c r="H19" s="1"/>
      <c r="I19" s="1"/>
      <c r="J19" s="1"/>
      <c r="K19" s="1"/>
      <c r="L19" s="1"/>
      <c r="M19" s="1"/>
      <c r="N19" s="1"/>
      <c r="O19" s="1"/>
      <c r="P19" s="1"/>
      <c r="Q19" s="1"/>
      <c r="R19" s="1270"/>
      <c r="S19" s="1248"/>
      <c r="T19" s="1248"/>
      <c r="U19" s="35"/>
      <c r="V19" s="36"/>
      <c r="W19" s="36"/>
      <c r="X19" s="1270"/>
      <c r="Y19" s="1270"/>
      <c r="Z19" s="40"/>
      <c r="AA19" s="87"/>
      <c r="AB19" s="1570"/>
      <c r="AC19" s="1570"/>
      <c r="AD19" s="1570"/>
      <c r="AE19" s="1570"/>
      <c r="AF19" s="1570"/>
      <c r="AG19" s="1570"/>
      <c r="AH19" s="1570"/>
      <c r="AI19" s="1570"/>
      <c r="AJ19" s="1570"/>
      <c r="AK19" s="1570"/>
      <c r="AL19" s="1571"/>
      <c r="AM19" s="14"/>
      <c r="AO19" s="68"/>
      <c r="AP19" s="68"/>
      <c r="AQ19" s="1144"/>
      <c r="AR19" s="1144"/>
      <c r="AS19" s="1144"/>
      <c r="AT19" s="1144"/>
      <c r="AU19" s="1144"/>
      <c r="AV19" s="1144"/>
      <c r="AW19" s="1144"/>
      <c r="AX19" s="1144"/>
      <c r="AY19" s="1144"/>
      <c r="AZ19" s="1144"/>
      <c r="BA19" s="1144"/>
      <c r="BB19" s="1144"/>
      <c r="BC19" s="1144"/>
      <c r="BD19" s="1144"/>
      <c r="BE19" s="1144"/>
      <c r="BF19" s="1144"/>
      <c r="BG19" s="1144"/>
      <c r="BH19" s="1144"/>
      <c r="BI19" s="1144"/>
      <c r="BJ19" s="1144"/>
      <c r="BK19" s="1144"/>
      <c r="BL19" s="1144"/>
      <c r="BM19" s="1144"/>
      <c r="BN19" s="1144"/>
      <c r="BO19" s="1144"/>
      <c r="BP19" s="1144"/>
      <c r="BQ19" s="1144"/>
      <c r="BR19" s="1144"/>
      <c r="BS19" s="1144"/>
      <c r="BT19" s="1144"/>
      <c r="BU19" s="1144"/>
      <c r="BV19" s="1144"/>
      <c r="BW19" s="1144"/>
      <c r="BX19" s="68"/>
      <c r="BY19" s="68"/>
    </row>
    <row r="20" spans="1:77" ht="14.1" customHeight="1">
      <c r="A20" s="1270"/>
      <c r="B20" s="19"/>
      <c r="D20" s="1296"/>
      <c r="E20" s="1297"/>
      <c r="F20" s="1297"/>
      <c r="G20" s="1297"/>
      <c r="H20" s="1297"/>
      <c r="I20" s="1298"/>
      <c r="J20" s="2051" t="s">
        <v>462</v>
      </c>
      <c r="K20" s="2052"/>
      <c r="L20" s="2052"/>
      <c r="M20" s="2052"/>
      <c r="N20" s="2052"/>
      <c r="O20" s="2052"/>
      <c r="P20" s="2052"/>
      <c r="Q20" s="2053"/>
      <c r="R20" s="2051" t="s">
        <v>463</v>
      </c>
      <c r="S20" s="2052"/>
      <c r="T20" s="2052"/>
      <c r="U20" s="2052"/>
      <c r="V20" s="2052"/>
      <c r="W20" s="2052"/>
      <c r="X20" s="2052"/>
      <c r="Y20" s="2053"/>
      <c r="Z20" s="26"/>
      <c r="AA20" s="79"/>
      <c r="AB20" s="1570"/>
      <c r="AC20" s="1570"/>
      <c r="AD20" s="1570"/>
      <c r="AE20" s="1570"/>
      <c r="AF20" s="1570"/>
      <c r="AG20" s="1570"/>
      <c r="AH20" s="1570"/>
      <c r="AI20" s="1570"/>
      <c r="AJ20" s="1570"/>
      <c r="AK20" s="1570"/>
      <c r="AL20" s="1571"/>
      <c r="AM20" s="14"/>
      <c r="AO20" s="68"/>
      <c r="AP20" s="68"/>
      <c r="AQ20" s="1169"/>
      <c r="AR20" s="1169"/>
      <c r="AS20" s="1169"/>
      <c r="AT20" s="712"/>
      <c r="AU20" s="712"/>
      <c r="AV20" s="712"/>
      <c r="AW20" s="712"/>
      <c r="AX20" s="712"/>
      <c r="AY20" s="712"/>
      <c r="AZ20" s="712"/>
      <c r="BA20" s="712"/>
      <c r="BB20" s="712"/>
      <c r="BC20" s="712"/>
      <c r="BD20" s="712"/>
      <c r="BE20" s="712"/>
      <c r="BF20" s="712"/>
      <c r="BG20" s="712"/>
      <c r="BH20" s="712"/>
      <c r="BI20" s="712"/>
      <c r="BJ20" s="712"/>
      <c r="BK20" s="712"/>
      <c r="BL20" s="712"/>
      <c r="BM20" s="712"/>
      <c r="BN20" s="712"/>
      <c r="BO20" s="712"/>
      <c r="BP20" s="712"/>
      <c r="BQ20" s="712"/>
      <c r="BR20" s="712"/>
      <c r="BS20" s="712"/>
      <c r="BT20" s="712"/>
      <c r="BU20" s="712"/>
      <c r="BV20" s="712"/>
      <c r="BW20" s="712"/>
      <c r="BX20" s="68"/>
      <c r="BY20" s="68"/>
    </row>
    <row r="21" spans="1:77" ht="14.1" customHeight="1">
      <c r="A21" s="1270"/>
      <c r="B21" s="19"/>
      <c r="D21" s="4301" t="s">
        <v>461</v>
      </c>
      <c r="E21" s="4302"/>
      <c r="F21" s="4302"/>
      <c r="G21" s="4302"/>
      <c r="H21" s="4302"/>
      <c r="I21" s="4303"/>
      <c r="J21" s="2051"/>
      <c r="K21" s="2052"/>
      <c r="L21" s="2052"/>
      <c r="M21" s="2052"/>
      <c r="N21" s="2052"/>
      <c r="O21" s="2052"/>
      <c r="P21" s="2052"/>
      <c r="Q21" s="2053"/>
      <c r="R21" s="2051"/>
      <c r="S21" s="2052"/>
      <c r="T21" s="2052"/>
      <c r="U21" s="2052"/>
      <c r="V21" s="2052"/>
      <c r="W21" s="2052"/>
      <c r="X21" s="2052"/>
      <c r="Y21" s="2053"/>
      <c r="Z21" s="40"/>
      <c r="AA21" s="79"/>
      <c r="AB21" s="1570"/>
      <c r="AC21" s="1570"/>
      <c r="AD21" s="1570"/>
      <c r="AE21" s="1570"/>
      <c r="AF21" s="1570"/>
      <c r="AG21" s="1570"/>
      <c r="AH21" s="1570"/>
      <c r="AI21" s="1570"/>
      <c r="AJ21" s="1570"/>
      <c r="AK21" s="1570"/>
      <c r="AL21" s="1571"/>
      <c r="AM21" s="14"/>
      <c r="AO21" s="68"/>
      <c r="AP21" s="68"/>
      <c r="AQ21" s="1169"/>
      <c r="AR21" s="712"/>
      <c r="AS21" s="712"/>
      <c r="AT21" s="712"/>
      <c r="AU21" s="712"/>
      <c r="AV21" s="712"/>
      <c r="AW21" s="712"/>
      <c r="AX21" s="712"/>
      <c r="AY21" s="712"/>
      <c r="AZ21" s="712"/>
      <c r="BA21" s="712"/>
      <c r="BB21" s="712"/>
      <c r="BC21" s="712"/>
      <c r="BD21" s="712"/>
      <c r="BE21" s="712"/>
      <c r="BF21" s="712"/>
      <c r="BG21" s="712"/>
      <c r="BH21" s="712"/>
      <c r="BI21" s="712"/>
      <c r="BJ21" s="712"/>
      <c r="BK21" s="712"/>
      <c r="BL21" s="712"/>
      <c r="BM21" s="712"/>
      <c r="BN21" s="712"/>
      <c r="BO21" s="712"/>
      <c r="BP21" s="712"/>
      <c r="BQ21" s="712"/>
      <c r="BR21" s="712"/>
      <c r="BS21" s="712"/>
      <c r="BT21" s="712"/>
      <c r="BU21" s="712"/>
      <c r="BV21" s="712"/>
      <c r="BW21" s="712"/>
      <c r="BX21" s="68"/>
      <c r="BY21" s="68"/>
    </row>
    <row r="22" spans="1:77" ht="14.1" customHeight="1">
      <c r="A22" s="1270"/>
      <c r="B22" s="19"/>
      <c r="D22" s="4301" t="s">
        <v>1022</v>
      </c>
      <c r="E22" s="4302"/>
      <c r="F22" s="4302"/>
      <c r="G22" s="4302"/>
      <c r="H22" s="4302"/>
      <c r="I22" s="4303"/>
      <c r="J22" s="2054"/>
      <c r="K22" s="2055"/>
      <c r="L22" s="2055"/>
      <c r="M22" s="2055"/>
      <c r="N22" s="2055"/>
      <c r="O22" s="2055"/>
      <c r="P22" s="2055"/>
      <c r="Q22" s="2056"/>
      <c r="R22" s="2054"/>
      <c r="S22" s="2055"/>
      <c r="T22" s="2055"/>
      <c r="U22" s="2055"/>
      <c r="V22" s="2055"/>
      <c r="W22" s="2055"/>
      <c r="X22" s="2055"/>
      <c r="Y22" s="2056"/>
      <c r="Z22" s="118"/>
      <c r="AA22" s="87" t="s">
        <v>24</v>
      </c>
      <c r="AB22" s="1573" t="s">
        <v>213</v>
      </c>
      <c r="AC22" s="1573"/>
      <c r="AD22" s="1573"/>
      <c r="AE22" s="1573"/>
      <c r="AF22" s="1573"/>
      <c r="AG22" s="1573"/>
      <c r="AH22" s="1573"/>
      <c r="AI22" s="1573"/>
      <c r="AJ22" s="1573"/>
      <c r="AK22" s="1573"/>
      <c r="AL22" s="1574"/>
      <c r="AM22" s="14"/>
      <c r="AO22" s="68"/>
      <c r="AP22" s="68"/>
      <c r="AQ22" s="1336"/>
      <c r="AR22" s="1336"/>
      <c r="AS22" s="1336"/>
      <c r="AT22" s="1336"/>
      <c r="AU22" s="1336"/>
      <c r="AV22" s="1336"/>
      <c r="AW22" s="1336"/>
      <c r="AX22" s="1336"/>
      <c r="AY22" s="1336"/>
      <c r="AZ22" s="1336"/>
      <c r="BA22" s="1336"/>
      <c r="BB22" s="1336"/>
      <c r="BC22" s="1336"/>
      <c r="BD22" s="1336"/>
      <c r="BE22" s="1336"/>
      <c r="BF22" s="1336"/>
      <c r="BG22" s="1336"/>
      <c r="BH22" s="1336"/>
      <c r="BI22" s="1336"/>
      <c r="BJ22" s="1336"/>
      <c r="BK22" s="1336"/>
      <c r="BL22" s="1336"/>
      <c r="BM22" s="1336"/>
      <c r="BN22" s="1336"/>
      <c r="BO22" s="1336"/>
      <c r="BP22" s="1336"/>
      <c r="BQ22" s="1336"/>
      <c r="BR22" s="1336"/>
      <c r="BS22" s="1336"/>
      <c r="BT22" s="1336"/>
      <c r="BU22" s="1336"/>
      <c r="BV22" s="1336"/>
      <c r="BW22" s="1336"/>
      <c r="BX22" s="68"/>
      <c r="BY22" s="68"/>
    </row>
    <row r="23" spans="1:77" ht="14.1" customHeight="1">
      <c r="A23" s="1270"/>
      <c r="B23" s="19"/>
      <c r="C23" s="1270"/>
      <c r="D23" s="4304" t="s">
        <v>459</v>
      </c>
      <c r="E23" s="4305"/>
      <c r="F23" s="4305"/>
      <c r="G23" s="4305"/>
      <c r="H23" s="4305"/>
      <c r="I23" s="4306"/>
      <c r="J23" s="2512"/>
      <c r="K23" s="2360"/>
      <c r="L23" s="2360"/>
      <c r="M23" s="2360"/>
      <c r="N23" s="2360"/>
      <c r="O23" s="2360"/>
      <c r="P23" s="2360"/>
      <c r="Q23" s="2513"/>
      <c r="R23" s="2512"/>
      <c r="S23" s="2360"/>
      <c r="T23" s="2360"/>
      <c r="U23" s="2360"/>
      <c r="V23" s="2360"/>
      <c r="W23" s="2360"/>
      <c r="X23" s="2360"/>
      <c r="Y23" s="2513"/>
      <c r="Z23" s="1271"/>
      <c r="AA23" s="151"/>
      <c r="AB23" s="1573"/>
      <c r="AC23" s="1573"/>
      <c r="AD23" s="1573"/>
      <c r="AE23" s="1573"/>
      <c r="AF23" s="1573"/>
      <c r="AG23" s="1573"/>
      <c r="AH23" s="1573"/>
      <c r="AI23" s="1573"/>
      <c r="AJ23" s="1573"/>
      <c r="AK23" s="1573"/>
      <c r="AL23" s="1574"/>
      <c r="AM23" s="14"/>
      <c r="AO23" s="68"/>
      <c r="AP23" s="68"/>
      <c r="AQ23" s="1336"/>
      <c r="AR23" s="1336"/>
      <c r="AS23" s="1336"/>
      <c r="AT23" s="1336"/>
      <c r="AU23" s="1336"/>
      <c r="AV23" s="1336"/>
      <c r="AW23" s="1336"/>
      <c r="AX23" s="1336"/>
      <c r="AY23" s="1336"/>
      <c r="AZ23" s="1336"/>
      <c r="BA23" s="1336"/>
      <c r="BB23" s="1336"/>
      <c r="BC23" s="1336"/>
      <c r="BD23" s="1336"/>
      <c r="BE23" s="1336"/>
      <c r="BF23" s="1336"/>
      <c r="BG23" s="1336"/>
      <c r="BH23" s="1336"/>
      <c r="BI23" s="1336"/>
      <c r="BJ23" s="1336"/>
      <c r="BK23" s="1336"/>
      <c r="BL23" s="1336"/>
      <c r="BM23" s="1336"/>
      <c r="BN23" s="1336"/>
      <c r="BO23" s="1336"/>
      <c r="BP23" s="1336"/>
      <c r="BQ23" s="1336"/>
      <c r="BR23" s="1336"/>
      <c r="BS23" s="1336"/>
      <c r="BT23" s="1336"/>
      <c r="BU23" s="1336"/>
      <c r="BV23" s="1336"/>
      <c r="BW23" s="1336"/>
      <c r="BX23" s="68"/>
      <c r="BY23" s="68"/>
    </row>
    <row r="24" spans="1:77" ht="14.1" customHeight="1">
      <c r="A24" s="1270"/>
      <c r="B24" s="19"/>
      <c r="C24" s="1"/>
      <c r="D24" s="4307"/>
      <c r="E24" s="4308"/>
      <c r="F24" s="4308"/>
      <c r="G24" s="4308"/>
      <c r="H24" s="4308"/>
      <c r="I24" s="4309"/>
      <c r="J24" s="2517"/>
      <c r="K24" s="2518"/>
      <c r="L24" s="2518"/>
      <c r="M24" s="2518"/>
      <c r="N24" s="2518"/>
      <c r="O24" s="2518"/>
      <c r="P24" s="2518"/>
      <c r="Q24" s="2519"/>
      <c r="R24" s="2517"/>
      <c r="S24" s="2518"/>
      <c r="T24" s="2518"/>
      <c r="U24" s="2518"/>
      <c r="V24" s="2518"/>
      <c r="W24" s="2518"/>
      <c r="X24" s="2518"/>
      <c r="Y24" s="2519"/>
      <c r="Z24" s="102"/>
      <c r="AA24" s="120"/>
      <c r="AB24" s="1573"/>
      <c r="AC24" s="1573"/>
      <c r="AD24" s="1573"/>
      <c r="AE24" s="1573"/>
      <c r="AF24" s="1573"/>
      <c r="AG24" s="1573"/>
      <c r="AH24" s="1573"/>
      <c r="AI24" s="1573"/>
      <c r="AJ24" s="1573"/>
      <c r="AK24" s="1573"/>
      <c r="AL24" s="1574"/>
      <c r="AM24" s="14"/>
      <c r="AO24" s="68"/>
      <c r="AP24" s="68"/>
      <c r="AQ24" s="1336"/>
      <c r="AR24" s="1336"/>
      <c r="AS24" s="1336"/>
      <c r="AT24" s="1336"/>
      <c r="AU24" s="1336"/>
      <c r="AV24" s="1336"/>
      <c r="AW24" s="1336"/>
      <c r="AX24" s="1336"/>
      <c r="AY24" s="1336"/>
      <c r="AZ24" s="1336"/>
      <c r="BA24" s="1336"/>
      <c r="BB24" s="1336"/>
      <c r="BC24" s="1336"/>
      <c r="BD24" s="1336"/>
      <c r="BE24" s="1336"/>
      <c r="BF24" s="1336"/>
      <c r="BG24" s="1336"/>
      <c r="BH24" s="1336"/>
      <c r="BI24" s="1336"/>
      <c r="BJ24" s="1336"/>
      <c r="BK24" s="1336"/>
      <c r="BL24" s="1336"/>
      <c r="BM24" s="1336"/>
      <c r="BN24" s="1336"/>
      <c r="BO24" s="1336"/>
      <c r="BP24" s="1336"/>
      <c r="BQ24" s="1336"/>
      <c r="BR24" s="1336"/>
      <c r="BS24" s="1336"/>
      <c r="BT24" s="1336"/>
      <c r="BU24" s="1336"/>
      <c r="BV24" s="1336"/>
      <c r="BW24" s="1336"/>
      <c r="BX24" s="68"/>
      <c r="BY24" s="68"/>
    </row>
    <row r="25" spans="1:77" ht="14.1" customHeight="1">
      <c r="A25" s="1270"/>
      <c r="B25" s="19"/>
      <c r="C25" s="1"/>
      <c r="D25" s="2044" t="s">
        <v>460</v>
      </c>
      <c r="E25" s="2045"/>
      <c r="F25" s="2045"/>
      <c r="G25" s="2045"/>
      <c r="H25" s="2045"/>
      <c r="I25" s="2046"/>
      <c r="J25" s="2512"/>
      <c r="K25" s="2360"/>
      <c r="L25" s="2360"/>
      <c r="M25" s="2360"/>
      <c r="N25" s="2360"/>
      <c r="O25" s="2360"/>
      <c r="P25" s="2360"/>
      <c r="Q25" s="2513"/>
      <c r="R25" s="2311"/>
      <c r="S25" s="2038"/>
      <c r="T25" s="2038"/>
      <c r="U25" s="2038"/>
      <c r="V25" s="2038"/>
      <c r="W25" s="2038"/>
      <c r="X25" s="2038"/>
      <c r="Y25" s="2039"/>
      <c r="Z25" s="102"/>
      <c r="AA25" s="63"/>
      <c r="AB25" s="68"/>
      <c r="AC25" s="68"/>
      <c r="AD25" s="68"/>
      <c r="AE25" s="68"/>
      <c r="AF25" s="68"/>
      <c r="AG25" s="68"/>
      <c r="AH25" s="68"/>
      <c r="AI25" s="68"/>
      <c r="AJ25" s="68"/>
      <c r="AK25" s="68"/>
      <c r="AL25" s="93"/>
      <c r="AM25" s="14"/>
      <c r="AO25" s="68"/>
      <c r="AP25" s="68"/>
      <c r="AQ25" s="1336"/>
      <c r="AR25" s="1336"/>
      <c r="AS25" s="1336"/>
      <c r="AT25" s="1336"/>
      <c r="AU25" s="1336"/>
      <c r="AV25" s="1336"/>
      <c r="AW25" s="1336"/>
      <c r="AX25" s="1336"/>
      <c r="AY25" s="1336"/>
      <c r="AZ25" s="1336"/>
      <c r="BA25" s="1336"/>
      <c r="BB25" s="1336"/>
      <c r="BC25" s="1336"/>
      <c r="BD25" s="1336"/>
      <c r="BE25" s="1336"/>
      <c r="BF25" s="1336"/>
      <c r="BG25" s="1336"/>
      <c r="BH25" s="1336"/>
      <c r="BI25" s="1336"/>
      <c r="BJ25" s="1336"/>
      <c r="BK25" s="1336"/>
      <c r="BL25" s="1336"/>
      <c r="BM25" s="1336"/>
      <c r="BN25" s="1336"/>
      <c r="BO25" s="1336"/>
      <c r="BP25" s="1336"/>
      <c r="BQ25" s="1336"/>
      <c r="BR25" s="1336"/>
      <c r="BS25" s="1336"/>
      <c r="BT25" s="1336"/>
      <c r="BU25" s="1336"/>
      <c r="BV25" s="1336"/>
      <c r="BW25" s="1336"/>
      <c r="BX25" s="68"/>
      <c r="BY25" s="68"/>
    </row>
    <row r="26" spans="1:77" ht="14.1" customHeight="1">
      <c r="A26" s="1270"/>
      <c r="B26" s="19"/>
      <c r="D26" s="2049"/>
      <c r="E26" s="2024"/>
      <c r="F26" s="2024"/>
      <c r="G26" s="2024"/>
      <c r="H26" s="2024"/>
      <c r="I26" s="2050"/>
      <c r="J26" s="2517"/>
      <c r="K26" s="2518"/>
      <c r="L26" s="2518"/>
      <c r="M26" s="2518"/>
      <c r="N26" s="2518"/>
      <c r="O26" s="2518"/>
      <c r="P26" s="2518"/>
      <c r="Q26" s="2519"/>
      <c r="R26" s="2146"/>
      <c r="S26" s="2023"/>
      <c r="T26" s="2023"/>
      <c r="U26" s="2023"/>
      <c r="V26" s="2023"/>
      <c r="W26" s="2023"/>
      <c r="X26" s="2023"/>
      <c r="Y26" s="2147"/>
      <c r="Z26" s="102"/>
      <c r="AA26" s="63"/>
      <c r="AB26" s="68"/>
      <c r="AC26" s="68"/>
      <c r="AD26" s="68"/>
      <c r="AE26" s="68"/>
      <c r="AF26" s="68"/>
      <c r="AG26" s="68"/>
      <c r="AH26" s="68"/>
      <c r="AI26" s="68"/>
      <c r="AJ26" s="68"/>
      <c r="AK26" s="68"/>
      <c r="AL26" s="93"/>
      <c r="AM26" s="14"/>
      <c r="AO26" s="68"/>
      <c r="AP26" s="68"/>
      <c r="AQ26" s="1336"/>
      <c r="AR26" s="1336"/>
      <c r="AS26" s="1336"/>
      <c r="AT26" s="1336"/>
      <c r="AU26" s="1336"/>
      <c r="AV26" s="1336"/>
      <c r="AW26" s="1336"/>
      <c r="AX26" s="1336"/>
      <c r="AY26" s="1336"/>
      <c r="AZ26" s="1336"/>
      <c r="BA26" s="1336"/>
      <c r="BB26" s="1336"/>
      <c r="BC26" s="1336"/>
      <c r="BD26" s="1336"/>
      <c r="BE26" s="1336"/>
      <c r="BF26" s="1336"/>
      <c r="BG26" s="1336"/>
      <c r="BH26" s="1336"/>
      <c r="BI26" s="1336"/>
      <c r="BJ26" s="1336"/>
      <c r="BK26" s="1336"/>
      <c r="BL26" s="1336"/>
      <c r="BM26" s="1336"/>
      <c r="BN26" s="1336"/>
      <c r="BO26" s="1336"/>
      <c r="BP26" s="1336"/>
      <c r="BQ26" s="1336"/>
      <c r="BR26" s="1336"/>
      <c r="BS26" s="1336"/>
      <c r="BT26" s="1336"/>
      <c r="BU26" s="1336"/>
      <c r="BV26" s="1336"/>
      <c r="BW26" s="1336"/>
      <c r="BX26" s="68"/>
      <c r="BY26" s="68"/>
    </row>
    <row r="27" spans="1:77" ht="14.1" customHeight="1">
      <c r="A27" s="1270"/>
      <c r="B27" s="15"/>
      <c r="C27" s="1"/>
      <c r="D27" s="841" t="s">
        <v>1023</v>
      </c>
      <c r="E27" s="1266"/>
      <c r="F27" s="1266"/>
      <c r="G27" s="1266"/>
      <c r="H27" s="1266"/>
      <c r="I27" s="1267"/>
      <c r="J27" s="4310"/>
      <c r="K27" s="4311"/>
      <c r="L27" s="4311"/>
      <c r="M27" s="4311"/>
      <c r="N27" s="4311"/>
      <c r="O27" s="4311"/>
      <c r="P27" s="4311"/>
      <c r="Q27" s="4312"/>
      <c r="R27" s="4310"/>
      <c r="S27" s="4311"/>
      <c r="T27" s="4311"/>
      <c r="U27" s="4311"/>
      <c r="V27" s="4311"/>
      <c r="W27" s="4311"/>
      <c r="X27" s="4311"/>
      <c r="Y27" s="4312"/>
      <c r="Z27" s="102"/>
      <c r="AA27" s="63"/>
      <c r="AB27" s="68"/>
      <c r="AC27" s="68"/>
      <c r="AD27" s="68"/>
      <c r="AE27" s="68"/>
      <c r="AF27" s="68"/>
      <c r="AG27" s="68"/>
      <c r="AH27" s="68"/>
      <c r="AI27" s="68"/>
      <c r="AJ27" s="68"/>
      <c r="AK27" s="68"/>
      <c r="AL27" s="93"/>
      <c r="AM27" s="14"/>
      <c r="AO27" s="68"/>
      <c r="AP27" s="68"/>
      <c r="AQ27" s="1336"/>
      <c r="AR27" s="1336"/>
      <c r="AS27" s="1336"/>
      <c r="AT27" s="1336"/>
      <c r="AU27" s="1336"/>
      <c r="AV27" s="1336"/>
      <c r="AW27" s="1336"/>
      <c r="AX27" s="1336"/>
      <c r="AY27" s="1336"/>
      <c r="AZ27" s="1336"/>
      <c r="BA27" s="1336"/>
      <c r="BB27" s="1336"/>
      <c r="BC27" s="1336"/>
      <c r="BD27" s="1336"/>
      <c r="BE27" s="1336"/>
      <c r="BF27" s="1336"/>
      <c r="BG27" s="1336"/>
      <c r="BH27" s="1336"/>
      <c r="BI27" s="1336"/>
      <c r="BJ27" s="1336"/>
      <c r="BK27" s="1336"/>
      <c r="BL27" s="1336"/>
      <c r="BM27" s="1336"/>
      <c r="BN27" s="1336"/>
      <c r="BO27" s="1336"/>
      <c r="BP27" s="1336"/>
      <c r="BQ27" s="1336"/>
      <c r="BR27" s="1336"/>
      <c r="BS27" s="1336"/>
      <c r="BT27" s="1336"/>
      <c r="BU27" s="1336"/>
      <c r="BV27" s="1336"/>
      <c r="BW27" s="1336"/>
      <c r="BX27" s="68"/>
      <c r="BY27" s="68"/>
    </row>
    <row r="28" spans="1:77" ht="14.1" customHeight="1">
      <c r="A28" s="1270"/>
      <c r="B28" s="19"/>
      <c r="C28" s="1270"/>
      <c r="Z28" s="102"/>
      <c r="AA28" s="63"/>
      <c r="AB28" s="68"/>
      <c r="AC28" s="68"/>
      <c r="AD28" s="68"/>
      <c r="AE28" s="68"/>
      <c r="AF28" s="68"/>
      <c r="AG28" s="68"/>
      <c r="AH28" s="68"/>
      <c r="AI28" s="68"/>
      <c r="AJ28" s="68"/>
      <c r="AK28" s="68"/>
      <c r="AL28" s="842"/>
      <c r="AM28" s="14"/>
      <c r="AO28" s="68"/>
      <c r="AP28" s="68"/>
      <c r="AQ28" s="1336"/>
      <c r="AR28" s="1336"/>
      <c r="AS28" s="1336"/>
      <c r="AT28" s="1336"/>
      <c r="AU28" s="1336"/>
      <c r="AV28" s="1336"/>
      <c r="AW28" s="1336"/>
      <c r="AX28" s="1336"/>
      <c r="AY28" s="1336"/>
      <c r="AZ28" s="1336"/>
      <c r="BA28" s="1336"/>
      <c r="BB28" s="1336"/>
      <c r="BC28" s="1336"/>
      <c r="BD28" s="1336"/>
      <c r="BE28" s="1336"/>
      <c r="BF28" s="1336"/>
      <c r="BG28" s="1336"/>
      <c r="BH28" s="1336"/>
      <c r="BI28" s="1336"/>
      <c r="BJ28" s="1336"/>
      <c r="BK28" s="1336"/>
      <c r="BL28" s="1336"/>
      <c r="BM28" s="1336"/>
      <c r="BN28" s="1336"/>
      <c r="BO28" s="1336"/>
      <c r="BP28" s="1336"/>
      <c r="BQ28" s="1336"/>
      <c r="BR28" s="1336"/>
      <c r="BS28" s="1336"/>
      <c r="BT28" s="1336"/>
      <c r="BU28" s="1336"/>
      <c r="BV28" s="1336"/>
      <c r="BW28" s="1336"/>
      <c r="BX28" s="68"/>
      <c r="BY28" s="68"/>
    </row>
    <row r="29" spans="1:77" ht="14.1" customHeight="1">
      <c r="A29" s="1270"/>
      <c r="B29" s="19"/>
      <c r="C29" s="1270"/>
      <c r="Z29" s="102"/>
      <c r="AA29" s="63"/>
      <c r="AB29" s="68"/>
      <c r="AC29" s="68"/>
      <c r="AD29" s="68"/>
      <c r="AE29" s="68"/>
      <c r="AF29" s="68"/>
      <c r="AG29" s="68"/>
      <c r="AH29" s="68"/>
      <c r="AI29" s="68"/>
      <c r="AJ29" s="68"/>
      <c r="AK29" s="68"/>
      <c r="AL29" s="97"/>
      <c r="AM29" s="14"/>
      <c r="AO29" s="68"/>
      <c r="AP29" s="68"/>
      <c r="AQ29" s="1336"/>
      <c r="AR29" s="1336"/>
      <c r="AS29" s="1336"/>
      <c r="AT29" s="1336"/>
      <c r="AU29" s="1336"/>
      <c r="AV29" s="1336"/>
      <c r="AW29" s="1336"/>
      <c r="AX29" s="1336"/>
      <c r="AY29" s="1336"/>
      <c r="AZ29" s="1336"/>
      <c r="BA29" s="1336"/>
      <c r="BB29" s="1336"/>
      <c r="BC29" s="1336"/>
      <c r="BD29" s="1336"/>
      <c r="BE29" s="1336"/>
      <c r="BF29" s="1336"/>
      <c r="BG29" s="1336"/>
      <c r="BH29" s="1336"/>
      <c r="BI29" s="1336"/>
      <c r="BJ29" s="1336"/>
      <c r="BK29" s="1336"/>
      <c r="BL29" s="1336"/>
      <c r="BM29" s="1336"/>
      <c r="BN29" s="1336"/>
      <c r="BO29" s="1336"/>
      <c r="BP29" s="1336"/>
      <c r="BQ29" s="1336"/>
      <c r="BR29" s="1336"/>
      <c r="BS29" s="1336"/>
      <c r="BT29" s="1336"/>
      <c r="BU29" s="1336"/>
      <c r="BV29" s="1336"/>
      <c r="BW29" s="1336"/>
      <c r="BX29" s="68"/>
      <c r="BY29" s="68"/>
    </row>
    <row r="30" spans="1:77" ht="14.1" customHeight="1">
      <c r="A30" s="1270"/>
      <c r="B30" s="19"/>
      <c r="C30" s="1" t="s">
        <v>1389</v>
      </c>
      <c r="D30" s="1270"/>
      <c r="E30" s="1"/>
      <c r="F30" s="1"/>
      <c r="G30" s="1"/>
      <c r="H30" s="1"/>
      <c r="I30" s="1"/>
      <c r="J30" s="1"/>
      <c r="K30" s="1"/>
      <c r="L30" s="1"/>
      <c r="M30" s="1279"/>
      <c r="N30" s="1279"/>
      <c r="O30" s="1279"/>
      <c r="P30" s="1279"/>
      <c r="Q30" s="1279"/>
      <c r="R30" s="1279"/>
      <c r="S30" s="640"/>
      <c r="T30" s="640"/>
      <c r="U30" s="640"/>
      <c r="V30" s="640"/>
      <c r="W30" s="640"/>
      <c r="X30" s="640"/>
      <c r="Y30" s="640"/>
      <c r="Z30" s="641"/>
      <c r="AA30" s="79" t="s">
        <v>630</v>
      </c>
      <c r="AB30" s="143"/>
      <c r="AC30" s="143"/>
      <c r="AD30" s="143"/>
      <c r="AE30" s="143"/>
      <c r="AF30" s="143"/>
      <c r="AG30" s="843"/>
      <c r="AH30" s="843"/>
      <c r="AI30" s="843"/>
      <c r="AJ30" s="843"/>
      <c r="AK30" s="843"/>
      <c r="AL30" s="97"/>
      <c r="AM30" s="14"/>
      <c r="AO30" s="68"/>
      <c r="AP30" s="68"/>
      <c r="AQ30" s="1336"/>
      <c r="AR30" s="1336"/>
      <c r="AS30" s="1336"/>
      <c r="AT30" s="1336"/>
      <c r="AU30" s="1336"/>
      <c r="AV30" s="1336"/>
      <c r="AW30" s="1336"/>
      <c r="AX30" s="1336"/>
      <c r="AY30" s="1336"/>
      <c r="AZ30" s="1336"/>
      <c r="BA30" s="1336"/>
      <c r="BB30" s="1336"/>
      <c r="BC30" s="1336"/>
      <c r="BD30" s="1336"/>
      <c r="BE30" s="1336"/>
      <c r="BF30" s="1336"/>
      <c r="BG30" s="1336"/>
      <c r="BH30" s="1336"/>
      <c r="BI30" s="1336"/>
      <c r="BJ30" s="1336"/>
      <c r="BK30" s="1336"/>
      <c r="BL30" s="1336"/>
      <c r="BM30" s="1336"/>
      <c r="BN30" s="1336"/>
      <c r="BO30" s="1336"/>
      <c r="BP30" s="1336"/>
      <c r="BQ30" s="1336"/>
      <c r="BR30" s="1336"/>
      <c r="BS30" s="1336"/>
      <c r="BT30" s="1336"/>
      <c r="BU30" s="1336"/>
      <c r="BV30" s="1336"/>
      <c r="BW30" s="1336"/>
      <c r="BX30" s="68"/>
      <c r="BY30" s="68"/>
    </row>
    <row r="31" spans="1:77" ht="14.1" customHeight="1">
      <c r="A31" s="1270"/>
      <c r="B31" s="19"/>
      <c r="C31" s="744" t="s">
        <v>1480</v>
      </c>
      <c r="D31" s="1270"/>
      <c r="E31" s="1"/>
      <c r="F31" s="1"/>
      <c r="G31" s="1"/>
      <c r="H31" s="1"/>
      <c r="I31" s="1"/>
      <c r="J31" s="1"/>
      <c r="K31" s="1"/>
      <c r="L31" s="1"/>
      <c r="M31" s="1279"/>
      <c r="N31" s="1279"/>
      <c r="O31" s="1279"/>
      <c r="P31" s="1279"/>
      <c r="Q31" s="1279"/>
      <c r="R31" s="1279"/>
      <c r="S31" s="640"/>
      <c r="T31" s="640"/>
      <c r="U31" s="640"/>
      <c r="V31" s="640"/>
      <c r="W31" s="640"/>
      <c r="X31" s="640"/>
      <c r="Y31" s="640"/>
      <c r="Z31" s="640"/>
      <c r="AA31" s="87" t="s">
        <v>12</v>
      </c>
      <c r="AB31" s="4297" t="s">
        <v>1503</v>
      </c>
      <c r="AC31" s="4297"/>
      <c r="AD31" s="4297"/>
      <c r="AE31" s="4297"/>
      <c r="AF31" s="4297"/>
      <c r="AG31" s="4297"/>
      <c r="AH31" s="4297"/>
      <c r="AI31" s="4297"/>
      <c r="AJ31" s="4297"/>
      <c r="AK31" s="4297"/>
      <c r="AL31" s="4298"/>
      <c r="AM31" s="14"/>
      <c r="AO31" s="68"/>
      <c r="AP31" s="68"/>
      <c r="AQ31" s="1336"/>
      <c r="AR31" s="1336"/>
      <c r="AS31" s="1336"/>
      <c r="AT31" s="1336"/>
      <c r="AU31" s="1336"/>
      <c r="AV31" s="1336"/>
      <c r="AW31" s="1336"/>
      <c r="AX31" s="1336"/>
      <c r="AY31" s="1336"/>
      <c r="AZ31" s="1336"/>
      <c r="BA31" s="1336"/>
      <c r="BB31" s="1336"/>
      <c r="BC31" s="1336"/>
      <c r="BD31" s="1336"/>
      <c r="BE31" s="1336"/>
      <c r="BF31" s="1336"/>
      <c r="BG31" s="1336"/>
      <c r="BH31" s="1336"/>
      <c r="BI31" s="1336"/>
      <c r="BJ31" s="1336"/>
      <c r="BK31" s="1336"/>
      <c r="BL31" s="1336"/>
      <c r="BM31" s="1336"/>
      <c r="BN31" s="1336"/>
      <c r="BO31" s="1336"/>
      <c r="BP31" s="1336"/>
      <c r="BQ31" s="1336"/>
      <c r="BR31" s="1336"/>
      <c r="BS31" s="1336"/>
      <c r="BT31" s="1336"/>
      <c r="BU31" s="1336"/>
      <c r="BV31" s="1336"/>
      <c r="BW31" s="1336"/>
      <c r="BX31" s="68"/>
      <c r="BY31" s="68"/>
    </row>
    <row r="32" spans="1:77" ht="14.1" customHeight="1">
      <c r="A32" s="1270"/>
      <c r="B32" s="19"/>
      <c r="C32" s="1"/>
      <c r="D32" s="735" t="s">
        <v>1481</v>
      </c>
      <c r="E32" s="1"/>
      <c r="F32" s="1"/>
      <c r="G32" s="1"/>
      <c r="H32" s="1"/>
      <c r="I32" s="1"/>
      <c r="J32" s="1"/>
      <c r="K32" s="1"/>
      <c r="L32" s="1"/>
      <c r="M32" s="1279"/>
      <c r="N32" s="1279"/>
      <c r="O32" s="1279"/>
      <c r="P32" s="1279"/>
      <c r="Q32" s="1279"/>
      <c r="R32" s="1279"/>
      <c r="S32" s="640"/>
      <c r="T32" s="640"/>
      <c r="U32" s="640"/>
      <c r="V32" s="640"/>
      <c r="W32" s="640"/>
      <c r="X32" s="640"/>
      <c r="Y32" s="640"/>
      <c r="Z32" s="640"/>
      <c r="AA32" s="376"/>
      <c r="AB32" s="4297"/>
      <c r="AC32" s="4297"/>
      <c r="AD32" s="4297"/>
      <c r="AE32" s="4297"/>
      <c r="AF32" s="4297"/>
      <c r="AG32" s="4297"/>
      <c r="AH32" s="4297"/>
      <c r="AI32" s="4297"/>
      <c r="AJ32" s="4297"/>
      <c r="AK32" s="4297"/>
      <c r="AL32" s="4298"/>
      <c r="AM32" s="14"/>
      <c r="AO32" s="68"/>
      <c r="AP32" s="68"/>
      <c r="AQ32" s="1336"/>
      <c r="AR32" s="1336"/>
      <c r="AS32" s="1336"/>
      <c r="AT32" s="1336"/>
      <c r="AU32" s="1336"/>
      <c r="AV32" s="1336"/>
      <c r="AW32" s="1336"/>
      <c r="AX32" s="1336"/>
      <c r="AY32" s="1336"/>
      <c r="AZ32" s="1336"/>
      <c r="BA32" s="1336"/>
      <c r="BB32" s="1336"/>
      <c r="BC32" s="1336"/>
      <c r="BD32" s="1336"/>
      <c r="BE32" s="1336"/>
      <c r="BF32" s="1336"/>
      <c r="BG32" s="1336"/>
      <c r="BH32" s="1336"/>
      <c r="BI32" s="1336"/>
      <c r="BJ32" s="1336"/>
      <c r="BK32" s="1336"/>
      <c r="BL32" s="1336"/>
      <c r="BM32" s="1336"/>
      <c r="BN32" s="1336"/>
      <c r="BO32" s="1336"/>
      <c r="BP32" s="1336"/>
      <c r="BQ32" s="1336"/>
      <c r="BR32" s="1336"/>
      <c r="BS32" s="1336"/>
      <c r="BT32" s="1336"/>
      <c r="BU32" s="1336"/>
      <c r="BV32" s="1336"/>
      <c r="BW32" s="1336"/>
      <c r="BX32" s="68"/>
      <c r="BY32" s="68"/>
    </row>
    <row r="33" spans="1:77" ht="14.1" customHeight="1">
      <c r="A33" s="1270"/>
      <c r="B33" s="19"/>
      <c r="C33" s="1"/>
      <c r="D33" s="1270"/>
      <c r="E33" s="1"/>
      <c r="F33" s="1"/>
      <c r="G33" s="1"/>
      <c r="H33" s="1"/>
      <c r="I33" s="1"/>
      <c r="J33" s="1"/>
      <c r="K33" s="1"/>
      <c r="L33" s="1"/>
      <c r="M33" s="1279"/>
      <c r="N33" s="1279"/>
      <c r="O33" s="1279"/>
      <c r="P33" s="1279"/>
      <c r="Q33" s="1279"/>
      <c r="R33" s="1279"/>
      <c r="S33" s="640"/>
      <c r="T33" s="640"/>
      <c r="U33" s="640"/>
      <c r="V33" s="640"/>
      <c r="W33" s="640"/>
      <c r="X33" s="640"/>
      <c r="Y33" s="640"/>
      <c r="Z33" s="640"/>
      <c r="AA33" s="376" t="s">
        <v>24</v>
      </c>
      <c r="AB33" s="1358" t="s">
        <v>1441</v>
      </c>
      <c r="AC33" s="1358"/>
      <c r="AD33" s="1358"/>
      <c r="AE33" s="1358"/>
      <c r="AF33" s="1358"/>
      <c r="AG33" s="1358"/>
      <c r="AH33" s="1358"/>
      <c r="AI33" s="1358"/>
      <c r="AJ33" s="1358"/>
      <c r="AK33" s="1358"/>
      <c r="AL33" s="1246"/>
      <c r="AM33" s="14"/>
      <c r="AO33" s="68"/>
      <c r="AP33" s="68"/>
      <c r="AQ33" s="1336"/>
      <c r="AR33" s="1336"/>
      <c r="AS33" s="1336"/>
      <c r="AT33" s="1336"/>
      <c r="AU33" s="1336"/>
      <c r="AV33" s="1336"/>
      <c r="AW33" s="1336"/>
      <c r="AX33" s="1336"/>
      <c r="AY33" s="1336"/>
      <c r="AZ33" s="1336"/>
      <c r="BA33" s="1336"/>
      <c r="BB33" s="1336"/>
      <c r="BC33" s="1336"/>
      <c r="BD33" s="1336"/>
      <c r="BE33" s="1336"/>
      <c r="BF33" s="1336"/>
      <c r="BG33" s="1336"/>
      <c r="BH33" s="1336"/>
      <c r="BI33" s="1336"/>
      <c r="BJ33" s="1336"/>
      <c r="BK33" s="1336"/>
      <c r="BL33" s="1336"/>
      <c r="BM33" s="1336"/>
      <c r="BN33" s="1336"/>
      <c r="BO33" s="1336"/>
      <c r="BP33" s="1336"/>
      <c r="BQ33" s="1336"/>
      <c r="BR33" s="1336"/>
      <c r="BS33" s="1336"/>
      <c r="BT33" s="1336"/>
      <c r="BU33" s="1336"/>
      <c r="BV33" s="1336"/>
      <c r="BW33" s="1336"/>
      <c r="BX33" s="68"/>
      <c r="BY33" s="68"/>
    </row>
    <row r="34" spans="1:77" ht="14.1" customHeight="1">
      <c r="A34" s="1270"/>
      <c r="B34" s="19"/>
      <c r="C34" s="5" t="s">
        <v>1442</v>
      </c>
      <c r="E34" s="1270"/>
      <c r="F34" s="1270"/>
      <c r="G34" s="1270"/>
      <c r="H34" s="1"/>
      <c r="I34" s="1"/>
      <c r="J34" s="1"/>
      <c r="K34" s="1"/>
      <c r="L34" s="1270"/>
      <c r="M34" s="1"/>
      <c r="N34" s="1"/>
      <c r="O34" s="1"/>
      <c r="P34" s="1"/>
      <c r="R34" s="1"/>
      <c r="S34" s="1"/>
      <c r="T34" s="1"/>
      <c r="U34" s="1"/>
      <c r="V34" s="1"/>
      <c r="W34" s="1"/>
      <c r="X34" s="1"/>
      <c r="Y34" s="1"/>
      <c r="Z34" s="1270"/>
      <c r="AA34" s="79"/>
      <c r="AB34" s="1358"/>
      <c r="AC34" s="1358"/>
      <c r="AD34" s="1358"/>
      <c r="AE34" s="1358"/>
      <c r="AF34" s="1358"/>
      <c r="AG34" s="1358"/>
      <c r="AH34" s="1358"/>
      <c r="AI34" s="1358"/>
      <c r="AJ34" s="1358"/>
      <c r="AK34" s="1358"/>
      <c r="AL34" s="1246"/>
      <c r="AM34" s="14"/>
      <c r="AO34" s="68"/>
      <c r="AP34" s="68"/>
      <c r="AQ34" s="1336"/>
      <c r="AR34" s="1336"/>
      <c r="AS34" s="1336"/>
      <c r="AT34" s="1336"/>
      <c r="AU34" s="1336"/>
      <c r="AV34" s="1336"/>
      <c r="AW34" s="1336"/>
      <c r="AX34" s="1336"/>
      <c r="AY34" s="1336"/>
      <c r="AZ34" s="1336"/>
      <c r="BA34" s="1336"/>
      <c r="BB34" s="1336"/>
      <c r="BC34" s="1336"/>
      <c r="BD34" s="1336"/>
      <c r="BE34" s="1336"/>
      <c r="BF34" s="1336"/>
      <c r="BG34" s="1336"/>
      <c r="BH34" s="1336"/>
      <c r="BI34" s="1336"/>
      <c r="BJ34" s="1336"/>
      <c r="BK34" s="1336"/>
      <c r="BL34" s="1336"/>
      <c r="BM34" s="1336"/>
      <c r="BN34" s="1336"/>
      <c r="BO34" s="1336"/>
      <c r="BP34" s="1336"/>
      <c r="BQ34" s="1336"/>
      <c r="BR34" s="1336"/>
      <c r="BS34" s="1336"/>
      <c r="BT34" s="1336"/>
      <c r="BU34" s="1336"/>
      <c r="BV34" s="1336"/>
      <c r="BW34" s="1336"/>
      <c r="BX34" s="68"/>
      <c r="BY34" s="68"/>
    </row>
    <row r="35" spans="1:77" ht="14.1" customHeight="1">
      <c r="A35" s="1270"/>
      <c r="B35" s="19"/>
      <c r="D35" s="5" t="s">
        <v>1024</v>
      </c>
      <c r="E35" s="1270"/>
      <c r="F35" s="1270"/>
      <c r="G35" s="1270"/>
      <c r="H35" s="1"/>
      <c r="I35" s="1"/>
      <c r="J35" s="1"/>
      <c r="K35" s="1"/>
      <c r="L35" s="1270"/>
      <c r="M35" s="1"/>
      <c r="N35" s="1"/>
      <c r="O35" s="1"/>
      <c r="P35" s="1"/>
      <c r="R35" s="1"/>
      <c r="S35" s="1"/>
      <c r="T35" s="1"/>
      <c r="U35" s="1"/>
      <c r="V35" s="1"/>
      <c r="W35" s="1"/>
      <c r="X35" s="1"/>
      <c r="Y35" s="1"/>
      <c r="Z35" s="1270"/>
      <c r="AA35" s="79"/>
      <c r="AB35" s="1358"/>
      <c r="AC35" s="1358"/>
      <c r="AD35" s="1358"/>
      <c r="AE35" s="1358"/>
      <c r="AF35" s="1358"/>
      <c r="AG35" s="1358"/>
      <c r="AH35" s="1358"/>
      <c r="AI35" s="1358"/>
      <c r="AJ35" s="1358"/>
      <c r="AK35" s="1358"/>
      <c r="AL35" s="1246"/>
      <c r="AM35" s="14"/>
      <c r="AO35" s="68"/>
      <c r="AP35" s="68"/>
      <c r="AQ35" s="1336"/>
      <c r="AR35" s="1336"/>
      <c r="AS35" s="1336"/>
      <c r="AT35" s="1336"/>
      <c r="AU35" s="1336"/>
      <c r="AV35" s="1336"/>
      <c r="AW35" s="1336"/>
      <c r="AX35" s="1336"/>
      <c r="AY35" s="1336"/>
      <c r="AZ35" s="1336"/>
      <c r="BA35" s="1336"/>
      <c r="BB35" s="1336"/>
      <c r="BC35" s="1336"/>
      <c r="BD35" s="1336"/>
      <c r="BE35" s="1336"/>
      <c r="BF35" s="1336"/>
      <c r="BG35" s="1336"/>
      <c r="BH35" s="1336"/>
      <c r="BI35" s="1336"/>
      <c r="BJ35" s="1336"/>
      <c r="BK35" s="1336"/>
      <c r="BL35" s="1336"/>
      <c r="BM35" s="1336"/>
      <c r="BN35" s="1336"/>
      <c r="BO35" s="1336"/>
      <c r="BP35" s="1336"/>
      <c r="BQ35" s="1336"/>
      <c r="BR35" s="1336"/>
      <c r="BS35" s="1336"/>
      <c r="BT35" s="1336"/>
      <c r="BU35" s="1336"/>
      <c r="BV35" s="1336"/>
      <c r="BW35" s="1336"/>
      <c r="BX35" s="68"/>
      <c r="BY35" s="68"/>
    </row>
    <row r="36" spans="1:77" ht="14.1" customHeight="1">
      <c r="A36" s="1270"/>
      <c r="B36" s="19"/>
      <c r="D36" s="5" t="s">
        <v>1025</v>
      </c>
      <c r="E36" s="1270"/>
      <c r="F36" s="1270"/>
      <c r="G36" s="1270"/>
      <c r="H36" s="1"/>
      <c r="I36" s="1"/>
      <c r="J36" s="1"/>
      <c r="K36" s="1"/>
      <c r="L36" s="1270"/>
      <c r="M36" s="1"/>
      <c r="N36" s="1"/>
      <c r="O36" s="1"/>
      <c r="P36" s="1"/>
      <c r="R36" s="1"/>
      <c r="S36" s="1"/>
      <c r="T36" s="1"/>
      <c r="U36" s="1"/>
      <c r="V36" s="1"/>
      <c r="W36" s="1"/>
      <c r="X36" s="1"/>
      <c r="Y36" s="1"/>
      <c r="Z36" s="1270"/>
      <c r="AA36" s="79"/>
      <c r="AB36" s="1336"/>
      <c r="AC36" s="1336"/>
      <c r="AD36" s="1336"/>
      <c r="AE36" s="1347"/>
      <c r="AF36" s="1336"/>
      <c r="AG36" s="1336"/>
      <c r="AH36" s="1336"/>
      <c r="AI36" s="1336"/>
      <c r="AJ36" s="1336"/>
      <c r="AK36" s="1336"/>
      <c r="AL36" s="1246"/>
      <c r="AM36" s="14"/>
      <c r="AO36" s="68"/>
      <c r="AP36" s="68"/>
      <c r="AQ36" s="1336"/>
      <c r="AR36" s="1336"/>
      <c r="AS36" s="1336"/>
      <c r="AT36" s="1336"/>
      <c r="AU36" s="1336"/>
      <c r="AV36" s="1336"/>
      <c r="AW36" s="1336"/>
      <c r="AX36" s="1336"/>
      <c r="AY36" s="1336"/>
      <c r="AZ36" s="1336"/>
      <c r="BA36" s="1336"/>
      <c r="BB36" s="1336"/>
      <c r="BC36" s="1336"/>
      <c r="BD36" s="1336"/>
      <c r="BE36" s="1336"/>
      <c r="BF36" s="1336"/>
      <c r="BG36" s="1336"/>
      <c r="BH36" s="1336"/>
      <c r="BI36" s="1336"/>
      <c r="BJ36" s="1336"/>
      <c r="BK36" s="1336"/>
      <c r="BL36" s="1336"/>
      <c r="BM36" s="1336"/>
      <c r="BN36" s="1336"/>
      <c r="BO36" s="1336"/>
      <c r="BP36" s="1336"/>
      <c r="BQ36" s="1336"/>
      <c r="BR36" s="1336"/>
      <c r="BS36" s="1336"/>
      <c r="BT36" s="1336"/>
      <c r="BU36" s="1336"/>
      <c r="BV36" s="1336"/>
      <c r="BW36" s="1336"/>
      <c r="BX36" s="68"/>
      <c r="BY36" s="68"/>
    </row>
    <row r="37" spans="1:77" ht="14.1" customHeight="1">
      <c r="A37" s="1270"/>
      <c r="B37" s="19"/>
      <c r="D37" s="2311"/>
      <c r="E37" s="2038"/>
      <c r="F37" s="2038"/>
      <c r="G37" s="2038"/>
      <c r="H37" s="2038"/>
      <c r="I37" s="2038"/>
      <c r="J37" s="2038"/>
      <c r="K37" s="2039"/>
      <c r="L37" s="2051" t="s">
        <v>93</v>
      </c>
      <c r="M37" s="2052"/>
      <c r="N37" s="2052"/>
      <c r="O37" s="2052"/>
      <c r="P37" s="2052"/>
      <c r="Q37" s="2052"/>
      <c r="R37" s="2052"/>
      <c r="S37" s="2051" t="s">
        <v>94</v>
      </c>
      <c r="T37" s="2052"/>
      <c r="U37" s="2052"/>
      <c r="V37" s="2052"/>
      <c r="W37" s="2052"/>
      <c r="X37" s="2052"/>
      <c r="Y37" s="2053"/>
      <c r="Z37" s="1270"/>
      <c r="AA37" s="87"/>
      <c r="AB37" s="1336"/>
      <c r="AC37" s="1336"/>
      <c r="AD37" s="1336"/>
      <c r="AE37" s="1336"/>
      <c r="AF37" s="1336"/>
      <c r="AG37" s="1336"/>
      <c r="AH37" s="1336"/>
      <c r="AI37" s="1336"/>
      <c r="AJ37" s="1336"/>
      <c r="AK37" s="1336"/>
      <c r="AL37" s="1246"/>
      <c r="AM37" s="14"/>
      <c r="AO37" s="68"/>
      <c r="AP37" s="68"/>
      <c r="AQ37" s="1336"/>
      <c r="AR37" s="1336"/>
      <c r="AS37" s="1336"/>
      <c r="AT37" s="1336"/>
      <c r="AU37" s="1336"/>
      <c r="AV37" s="1336"/>
      <c r="AW37" s="1336"/>
      <c r="AX37" s="1336"/>
      <c r="AY37" s="1336"/>
      <c r="AZ37" s="1336"/>
      <c r="BA37" s="1336"/>
      <c r="BB37" s="1336"/>
      <c r="BC37" s="1336"/>
      <c r="BD37" s="1336"/>
      <c r="BE37" s="1336"/>
      <c r="BF37" s="1336"/>
      <c r="BG37" s="1336"/>
      <c r="BH37" s="1336"/>
      <c r="BI37" s="1336"/>
      <c r="BJ37" s="1336"/>
      <c r="BK37" s="1336"/>
      <c r="BL37" s="1336"/>
      <c r="BM37" s="1336"/>
      <c r="BN37" s="1336"/>
      <c r="BO37" s="1336"/>
      <c r="BP37" s="1336"/>
      <c r="BQ37" s="1336"/>
      <c r="BR37" s="1336"/>
      <c r="BS37" s="1336"/>
      <c r="BT37" s="1336"/>
      <c r="BU37" s="1336"/>
      <c r="BV37" s="1336"/>
      <c r="BW37" s="1336"/>
      <c r="BX37" s="68"/>
      <c r="BY37" s="68"/>
    </row>
    <row r="38" spans="1:77" ht="14.1" customHeight="1">
      <c r="A38" s="1270"/>
      <c r="B38" s="19"/>
      <c r="D38" s="2146"/>
      <c r="E38" s="2023"/>
      <c r="F38" s="2023"/>
      <c r="G38" s="2023"/>
      <c r="H38" s="2023"/>
      <c r="I38" s="2023"/>
      <c r="J38" s="2023"/>
      <c r="K38" s="2147"/>
      <c r="L38" s="1878" t="s">
        <v>92</v>
      </c>
      <c r="M38" s="1879"/>
      <c r="N38" s="1879"/>
      <c r="O38" s="1880"/>
      <c r="P38" s="2051" t="s">
        <v>99</v>
      </c>
      <c r="Q38" s="2052"/>
      <c r="R38" s="2053"/>
      <c r="S38" s="1878" t="s">
        <v>92</v>
      </c>
      <c r="T38" s="1879"/>
      <c r="U38" s="1879"/>
      <c r="V38" s="1879"/>
      <c r="W38" s="2051" t="s">
        <v>99</v>
      </c>
      <c r="X38" s="2052"/>
      <c r="Y38" s="2053"/>
      <c r="Z38" s="1270"/>
      <c r="AA38" s="376"/>
      <c r="AB38" s="1336"/>
      <c r="AC38" s="1336"/>
      <c r="AD38" s="1336"/>
      <c r="AE38" s="1336"/>
      <c r="AF38" s="1336"/>
      <c r="AG38" s="1336"/>
      <c r="AH38" s="1336"/>
      <c r="AI38" s="1336"/>
      <c r="AJ38" s="1336"/>
      <c r="AK38" s="1336"/>
      <c r="AL38" s="1246"/>
      <c r="AM38" s="14"/>
      <c r="AO38" s="68"/>
      <c r="AP38" s="68"/>
      <c r="AQ38" s="1143"/>
      <c r="AR38" s="1336"/>
      <c r="AS38" s="1336"/>
      <c r="AT38" s="1336"/>
      <c r="AU38" s="1336"/>
      <c r="AV38" s="1336"/>
      <c r="AW38" s="1336"/>
      <c r="AX38" s="1336"/>
      <c r="AY38" s="1336"/>
      <c r="AZ38" s="1336"/>
      <c r="BA38" s="1336"/>
      <c r="BB38" s="1336"/>
      <c r="BC38" s="1336"/>
      <c r="BD38" s="1336"/>
      <c r="BE38" s="1336"/>
      <c r="BF38" s="1336"/>
      <c r="BG38" s="1336"/>
      <c r="BH38" s="1336"/>
      <c r="BI38" s="1336"/>
      <c r="BJ38" s="1336"/>
      <c r="BK38" s="1336"/>
      <c r="BL38" s="1336"/>
      <c r="BM38" s="1336"/>
      <c r="BN38" s="1336"/>
      <c r="BO38" s="1336"/>
      <c r="BP38" s="1336"/>
      <c r="BQ38" s="1336"/>
      <c r="BR38" s="1336"/>
      <c r="BS38" s="1336"/>
      <c r="BT38" s="1336"/>
      <c r="BU38" s="1336"/>
      <c r="BV38" s="1336"/>
      <c r="BW38" s="1336"/>
      <c r="BX38" s="68"/>
      <c r="BY38" s="68"/>
    </row>
    <row r="39" spans="1:77" ht="14.1" customHeight="1">
      <c r="A39" s="1270"/>
      <c r="B39" s="19"/>
      <c r="D39" s="4315" t="s">
        <v>88</v>
      </c>
      <c r="E39" s="4316"/>
      <c r="F39" s="4316"/>
      <c r="G39" s="4316"/>
      <c r="H39" s="4316"/>
      <c r="I39" s="4316"/>
      <c r="J39" s="4316"/>
      <c r="K39" s="4317"/>
      <c r="L39" s="4320"/>
      <c r="M39" s="4318"/>
      <c r="N39" s="4318"/>
      <c r="O39" s="4319"/>
      <c r="P39" s="4226"/>
      <c r="Q39" s="4227"/>
      <c r="R39" s="4228"/>
      <c r="S39" s="4320"/>
      <c r="T39" s="4318"/>
      <c r="U39" s="4318"/>
      <c r="V39" s="4318"/>
      <c r="W39" s="4226"/>
      <c r="X39" s="4227"/>
      <c r="Y39" s="4228"/>
      <c r="Z39" s="1270"/>
      <c r="AA39" s="87" t="s">
        <v>12</v>
      </c>
      <c r="AB39" s="4313" t="s">
        <v>214</v>
      </c>
      <c r="AC39" s="4313"/>
      <c r="AD39" s="4313"/>
      <c r="AE39" s="4313"/>
      <c r="AF39" s="4313"/>
      <c r="AG39" s="4313"/>
      <c r="AH39" s="4313"/>
      <c r="AI39" s="4313"/>
      <c r="AJ39" s="4313"/>
      <c r="AK39" s="4313"/>
      <c r="AL39" s="4314"/>
      <c r="AM39" s="14"/>
      <c r="AO39" s="68"/>
      <c r="AP39" s="68"/>
      <c r="AQ39" s="1336"/>
      <c r="AR39" s="1336"/>
      <c r="AS39" s="1336"/>
      <c r="AT39" s="1336"/>
      <c r="AU39" s="1336"/>
      <c r="AV39" s="1336"/>
      <c r="AW39" s="1336"/>
      <c r="AX39" s="1336"/>
      <c r="AY39" s="1336"/>
      <c r="AZ39" s="1336"/>
      <c r="BA39" s="1336"/>
      <c r="BB39" s="1336"/>
      <c r="BC39" s="1336"/>
      <c r="BD39" s="1336"/>
      <c r="BE39" s="1336"/>
      <c r="BF39" s="1336"/>
      <c r="BG39" s="1336"/>
      <c r="BH39" s="1336"/>
      <c r="BI39" s="1336"/>
      <c r="BJ39" s="1336"/>
      <c r="BK39" s="1336"/>
      <c r="BL39" s="1336"/>
      <c r="BM39" s="1336"/>
      <c r="BN39" s="1336"/>
      <c r="BO39" s="1336"/>
      <c r="BP39" s="1336"/>
      <c r="BQ39" s="1336"/>
      <c r="BR39" s="1336"/>
      <c r="BS39" s="1336"/>
      <c r="BT39" s="1336"/>
      <c r="BU39" s="1336"/>
      <c r="BV39" s="1336"/>
      <c r="BW39" s="1336"/>
      <c r="BX39" s="68"/>
      <c r="BY39" s="68"/>
    </row>
    <row r="40" spans="1:77" ht="14.1" customHeight="1">
      <c r="A40" s="1270"/>
      <c r="B40" s="19"/>
      <c r="D40" s="4315" t="s">
        <v>89</v>
      </c>
      <c r="E40" s="4316"/>
      <c r="F40" s="4316"/>
      <c r="G40" s="4316"/>
      <c r="H40" s="4316"/>
      <c r="I40" s="4316"/>
      <c r="J40" s="4316"/>
      <c r="K40" s="4317"/>
      <c r="L40" s="4318"/>
      <c r="M40" s="4318"/>
      <c r="N40" s="4318"/>
      <c r="O40" s="4319"/>
      <c r="P40" s="4226"/>
      <c r="Q40" s="4227"/>
      <c r="R40" s="4228"/>
      <c r="S40" s="4318"/>
      <c r="T40" s="4318"/>
      <c r="U40" s="4318"/>
      <c r="V40" s="4318"/>
      <c r="W40" s="4226"/>
      <c r="X40" s="4227"/>
      <c r="Y40" s="4228"/>
      <c r="Z40" s="1271"/>
      <c r="AA40" s="844"/>
      <c r="AB40" s="4313"/>
      <c r="AC40" s="4313"/>
      <c r="AD40" s="4313"/>
      <c r="AE40" s="4313"/>
      <c r="AF40" s="4313"/>
      <c r="AG40" s="4313"/>
      <c r="AH40" s="4313"/>
      <c r="AI40" s="4313"/>
      <c r="AJ40" s="4313"/>
      <c r="AK40" s="4313"/>
      <c r="AL40" s="4314"/>
      <c r="AM40" s="14"/>
      <c r="AO40" s="68"/>
      <c r="AP40" s="1248"/>
      <c r="AQ40" s="1336"/>
      <c r="AR40" s="1336"/>
      <c r="AS40" s="1336"/>
      <c r="AT40" s="1336"/>
      <c r="AU40" s="1336"/>
      <c r="AV40" s="1336"/>
      <c r="AW40" s="1336"/>
      <c r="AX40" s="1336"/>
      <c r="AY40" s="1336"/>
      <c r="AZ40" s="1336"/>
      <c r="BA40" s="1336"/>
      <c r="BB40" s="1336"/>
      <c r="BC40" s="1336"/>
      <c r="BD40" s="1336"/>
      <c r="BE40" s="1336"/>
      <c r="BF40" s="1336"/>
      <c r="BG40" s="1336"/>
      <c r="BH40" s="1336"/>
      <c r="BI40" s="1336"/>
      <c r="BJ40" s="1336"/>
      <c r="BK40" s="1336"/>
      <c r="BL40" s="1336"/>
      <c r="BM40" s="1336"/>
      <c r="BN40" s="1336"/>
      <c r="BO40" s="1336"/>
      <c r="BP40" s="1336"/>
      <c r="BQ40" s="1336"/>
      <c r="BR40" s="1336"/>
      <c r="BS40" s="1336"/>
      <c r="BT40" s="1336"/>
      <c r="BU40" s="1336"/>
      <c r="BV40" s="1336"/>
      <c r="BW40" s="1336"/>
      <c r="BX40" s="68"/>
      <c r="BY40" s="68"/>
    </row>
    <row r="41" spans="1:77" ht="14.1" customHeight="1">
      <c r="A41" s="1270"/>
      <c r="B41" s="19"/>
      <c r="D41" s="4315" t="s">
        <v>90</v>
      </c>
      <c r="E41" s="4316"/>
      <c r="F41" s="4316"/>
      <c r="G41" s="4316"/>
      <c r="H41" s="4316"/>
      <c r="I41" s="4316"/>
      <c r="J41" s="4316"/>
      <c r="K41" s="4317"/>
      <c r="L41" s="4318"/>
      <c r="M41" s="4318"/>
      <c r="N41" s="4318"/>
      <c r="O41" s="4319"/>
      <c r="P41" s="4226"/>
      <c r="Q41" s="4227"/>
      <c r="R41" s="4228"/>
      <c r="S41" s="4318"/>
      <c r="T41" s="4318"/>
      <c r="U41" s="4318"/>
      <c r="V41" s="4318"/>
      <c r="W41" s="4226"/>
      <c r="X41" s="4227"/>
      <c r="Y41" s="4228"/>
      <c r="Z41" s="1271"/>
      <c r="AA41" s="87" t="s">
        <v>12</v>
      </c>
      <c r="AB41" s="1570" t="s">
        <v>215</v>
      </c>
      <c r="AC41" s="1570"/>
      <c r="AD41" s="1570"/>
      <c r="AE41" s="1570"/>
      <c r="AF41" s="1570"/>
      <c r="AG41" s="1570"/>
      <c r="AH41" s="1570"/>
      <c r="AI41" s="1570"/>
      <c r="AJ41" s="1570"/>
      <c r="AK41" s="1570"/>
      <c r="AL41" s="1571"/>
      <c r="AM41" s="14"/>
      <c r="AO41" s="68"/>
      <c r="AP41" s="1248"/>
      <c r="AQ41" s="1135"/>
      <c r="AR41" s="1135"/>
      <c r="AS41" s="1135"/>
      <c r="AT41" s="1135"/>
      <c r="AU41" s="1135"/>
      <c r="AV41" s="1135"/>
      <c r="AW41" s="1135"/>
      <c r="AX41" s="1135"/>
      <c r="AY41" s="1135"/>
      <c r="AZ41" s="1135"/>
      <c r="BA41" s="1135"/>
      <c r="BB41" s="1135"/>
      <c r="BC41" s="1135"/>
      <c r="BD41" s="1135"/>
      <c r="BE41" s="1135"/>
      <c r="BF41" s="1135"/>
      <c r="BG41" s="1135"/>
      <c r="BH41" s="1135"/>
      <c r="BI41" s="1135"/>
      <c r="BJ41" s="1135"/>
      <c r="BK41" s="1135"/>
      <c r="BL41" s="1135"/>
      <c r="BM41" s="1135"/>
      <c r="BN41" s="1135"/>
      <c r="BO41" s="1135"/>
      <c r="BP41" s="1135"/>
      <c r="BQ41" s="1135"/>
      <c r="BR41" s="1135"/>
      <c r="BS41" s="1135"/>
      <c r="BT41" s="1135"/>
      <c r="BU41" s="1135"/>
      <c r="BV41" s="1135"/>
      <c r="BW41" s="68"/>
      <c r="BX41" s="68"/>
      <c r="BY41" s="68"/>
    </row>
    <row r="42" spans="1:77" ht="14.1" customHeight="1">
      <c r="A42" s="1270"/>
      <c r="B42" s="19"/>
      <c r="D42" s="4321" t="s">
        <v>91</v>
      </c>
      <c r="E42" s="4322"/>
      <c r="F42" s="4322"/>
      <c r="G42" s="4322"/>
      <c r="H42" s="4322"/>
      <c r="I42" s="4322"/>
      <c r="J42" s="4322"/>
      <c r="K42" s="4323"/>
      <c r="L42" s="4324"/>
      <c r="M42" s="4324"/>
      <c r="N42" s="4324"/>
      <c r="O42" s="4325"/>
      <c r="P42" s="4328"/>
      <c r="Q42" s="4329"/>
      <c r="R42" s="4330"/>
      <c r="S42" s="4324"/>
      <c r="T42" s="4324"/>
      <c r="U42" s="4324"/>
      <c r="V42" s="4324"/>
      <c r="W42" s="4328"/>
      <c r="X42" s="4329"/>
      <c r="Y42" s="4330"/>
      <c r="Z42" s="1271"/>
      <c r="AA42" s="87"/>
      <c r="AB42" s="1570"/>
      <c r="AC42" s="1570"/>
      <c r="AD42" s="1570"/>
      <c r="AE42" s="1570"/>
      <c r="AF42" s="1570"/>
      <c r="AG42" s="1570"/>
      <c r="AH42" s="1570"/>
      <c r="AI42" s="1570"/>
      <c r="AJ42" s="1570"/>
      <c r="AK42" s="1570"/>
      <c r="AL42" s="1571"/>
      <c r="AM42" s="14"/>
      <c r="AO42" s="68"/>
      <c r="AP42" s="1248"/>
      <c r="AQ42" s="1170"/>
      <c r="AR42" s="90"/>
      <c r="AS42" s="90"/>
      <c r="AT42" s="90"/>
      <c r="AU42" s="90"/>
      <c r="AV42" s="90"/>
      <c r="AW42" s="90"/>
      <c r="AX42" s="90"/>
      <c r="AY42" s="90"/>
      <c r="AZ42" s="90"/>
      <c r="BA42" s="90"/>
      <c r="BB42" s="90"/>
      <c r="BC42" s="90"/>
      <c r="BD42" s="90"/>
      <c r="BE42" s="90"/>
      <c r="BF42" s="90"/>
      <c r="BG42" s="90"/>
      <c r="BH42" s="90"/>
      <c r="BI42" s="90"/>
      <c r="BJ42" s="90"/>
      <c r="BK42" s="90"/>
      <c r="BL42" s="90"/>
      <c r="BM42" s="90"/>
      <c r="BN42" s="90"/>
      <c r="BO42" s="90"/>
      <c r="BP42" s="90"/>
      <c r="BQ42" s="90"/>
      <c r="BR42" s="90"/>
      <c r="BS42" s="90"/>
      <c r="BT42" s="90"/>
      <c r="BU42" s="90"/>
      <c r="BV42" s="90"/>
      <c r="BW42" s="90"/>
      <c r="BX42" s="68"/>
      <c r="BY42" s="68"/>
    </row>
    <row r="43" spans="1:77" ht="14.1" customHeight="1">
      <c r="A43" s="1270"/>
      <c r="B43" s="19"/>
      <c r="D43" s="4334" t="s">
        <v>216</v>
      </c>
      <c r="E43" s="4335"/>
      <c r="F43" s="4335"/>
      <c r="G43" s="4335"/>
      <c r="H43" s="4335"/>
      <c r="I43" s="4335"/>
      <c r="J43" s="4335"/>
      <c r="K43" s="4336"/>
      <c r="L43" s="4326"/>
      <c r="M43" s="4326"/>
      <c r="N43" s="4326"/>
      <c r="O43" s="4327"/>
      <c r="P43" s="4331"/>
      <c r="Q43" s="4332"/>
      <c r="R43" s="4333"/>
      <c r="S43" s="4326"/>
      <c r="T43" s="4326"/>
      <c r="U43" s="4326"/>
      <c r="V43" s="4326"/>
      <c r="W43" s="4331"/>
      <c r="X43" s="4332"/>
      <c r="Y43" s="4333"/>
      <c r="Z43" s="1271"/>
      <c r="AA43" s="87"/>
      <c r="AB43" s="1570"/>
      <c r="AC43" s="1570"/>
      <c r="AD43" s="1570"/>
      <c r="AE43" s="1570"/>
      <c r="AF43" s="1570"/>
      <c r="AG43" s="1570"/>
      <c r="AH43" s="1570"/>
      <c r="AI43" s="1570"/>
      <c r="AJ43" s="1570"/>
      <c r="AK43" s="1570"/>
      <c r="AL43" s="1571"/>
      <c r="AM43" s="14"/>
      <c r="AO43" s="68"/>
      <c r="AP43" s="1248"/>
      <c r="AQ43" s="1145"/>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68"/>
      <c r="BY43" s="68"/>
    </row>
    <row r="44" spans="1:77" ht="14.1" customHeight="1">
      <c r="B44" s="72"/>
      <c r="C44" s="1310"/>
      <c r="D44" s="1310"/>
      <c r="E44" s="1310"/>
      <c r="F44" s="1310"/>
      <c r="G44" s="1310"/>
      <c r="H44" s="1310"/>
      <c r="I44" s="1310"/>
      <c r="J44" s="1310"/>
      <c r="K44" s="1310"/>
      <c r="L44" s="1310"/>
      <c r="M44" s="1310"/>
      <c r="N44" s="1310"/>
      <c r="O44" s="1310"/>
      <c r="P44" s="1310"/>
      <c r="Q44" s="1310"/>
      <c r="R44" s="1310"/>
      <c r="S44" s="1310"/>
      <c r="T44" s="1310"/>
      <c r="U44" s="1310"/>
      <c r="V44" s="1310"/>
      <c r="W44" s="1310"/>
      <c r="X44" s="1310"/>
      <c r="Y44" s="1310"/>
      <c r="Z44" s="1310"/>
      <c r="AA44" s="845"/>
      <c r="AB44" s="1325" t="s">
        <v>507</v>
      </c>
      <c r="AC44" s="1325"/>
      <c r="AD44" s="1325"/>
      <c r="AE44" s="1325"/>
      <c r="AF44" s="1325"/>
      <c r="AG44" s="1325"/>
      <c r="AH44" s="1325"/>
      <c r="AI44" s="1325"/>
      <c r="AJ44" s="1325"/>
      <c r="AK44" s="1325"/>
      <c r="AL44" s="1326"/>
      <c r="AM44" s="14"/>
      <c r="AO44" s="68"/>
      <c r="AP44" s="1248"/>
      <c r="AQ44" s="1248"/>
      <c r="AR44" s="1248"/>
      <c r="AS44" s="1248"/>
      <c r="AT44" s="1248"/>
      <c r="AU44" s="1248"/>
      <c r="AV44" s="1248"/>
      <c r="AW44" s="1248"/>
      <c r="AX44" s="1248"/>
      <c r="AY44" s="1248"/>
      <c r="AZ44" s="1248"/>
      <c r="BA44" s="1248"/>
      <c r="BB44" s="1248"/>
      <c r="BC44" s="1248"/>
      <c r="BD44" s="1248"/>
      <c r="BE44" s="1248"/>
      <c r="BF44" s="1248"/>
      <c r="BG44" s="1248"/>
      <c r="BH44" s="1248"/>
      <c r="BI44" s="1248"/>
      <c r="BJ44" s="1332"/>
      <c r="BK44" s="1332"/>
      <c r="BL44" s="1332"/>
      <c r="BM44" s="1332"/>
      <c r="BN44" s="1332"/>
      <c r="BO44" s="1332"/>
      <c r="BP44" s="1332"/>
      <c r="BQ44" s="1332"/>
      <c r="BR44" s="390"/>
      <c r="BS44" s="390"/>
      <c r="BT44" s="390"/>
      <c r="BU44" s="390"/>
      <c r="BV44" s="390"/>
      <c r="BW44" s="68"/>
      <c r="BX44" s="68"/>
      <c r="BY44" s="68"/>
    </row>
    <row r="45" spans="1:77" ht="14.1" customHeight="1">
      <c r="A45" s="1270"/>
      <c r="B45" s="121"/>
      <c r="C45" s="5" t="s">
        <v>1443</v>
      </c>
      <c r="D45" s="75"/>
      <c r="E45" s="75"/>
      <c r="F45" s="75"/>
      <c r="G45" s="75"/>
      <c r="H45" s="75"/>
      <c r="I45" s="75"/>
      <c r="J45" s="75"/>
      <c r="K45" s="75"/>
      <c r="L45" s="75"/>
      <c r="M45" s="75"/>
      <c r="N45" s="75"/>
      <c r="O45" s="75"/>
      <c r="P45" s="75"/>
      <c r="Q45" s="75"/>
      <c r="R45" s="75"/>
      <c r="S45" s="75"/>
      <c r="T45" s="80"/>
      <c r="U45" s="1332"/>
      <c r="V45" s="1270"/>
      <c r="W45" s="1332"/>
      <c r="X45" s="1332"/>
      <c r="Y45" s="1270"/>
      <c r="Z45" s="1270"/>
      <c r="AA45" s="87"/>
      <c r="AB45" s="1570"/>
      <c r="AC45" s="1570"/>
      <c r="AD45" s="1570"/>
      <c r="AE45" s="1570"/>
      <c r="AF45" s="1570"/>
      <c r="AG45" s="1570"/>
      <c r="AH45" s="1570"/>
      <c r="AI45" s="1570"/>
      <c r="AJ45" s="1570"/>
      <c r="AK45" s="1570"/>
      <c r="AL45" s="1571"/>
      <c r="AM45" s="14"/>
      <c r="AO45" s="68"/>
      <c r="AP45" s="68"/>
      <c r="AQ45" s="1135"/>
      <c r="AR45" s="1135"/>
      <c r="AS45" s="1135"/>
      <c r="AT45" s="1135"/>
      <c r="AU45" s="1135"/>
      <c r="AV45" s="1135"/>
      <c r="AW45" s="1135"/>
      <c r="AX45" s="1135"/>
      <c r="AY45" s="1135"/>
      <c r="AZ45" s="1135"/>
      <c r="BA45" s="1135"/>
      <c r="BB45" s="1135"/>
      <c r="BC45" s="1135"/>
      <c r="BD45" s="1135"/>
      <c r="BE45" s="1135"/>
      <c r="BF45" s="1135"/>
      <c r="BG45" s="1135"/>
      <c r="BH45" s="1135"/>
      <c r="BI45" s="1135"/>
      <c r="BJ45" s="1135"/>
      <c r="BK45" s="1135"/>
      <c r="BL45" s="1135"/>
      <c r="BM45" s="1135"/>
      <c r="BN45" s="1135"/>
      <c r="BO45" s="1135"/>
      <c r="BP45" s="1135"/>
      <c r="BQ45" s="1135"/>
      <c r="BR45" s="1135"/>
      <c r="BS45" s="1135"/>
      <c r="BT45" s="1135"/>
      <c r="BU45" s="1135"/>
      <c r="BV45" s="1135"/>
      <c r="BW45" s="68"/>
      <c r="BX45" s="68"/>
      <c r="BY45" s="68"/>
    </row>
    <row r="46" spans="1:77" ht="14.1" customHeight="1">
      <c r="A46" s="1270"/>
      <c r="B46" s="19"/>
      <c r="C46" s="1"/>
      <c r="E46" s="1"/>
      <c r="F46" s="20"/>
      <c r="G46" s="20"/>
      <c r="H46" s="1270"/>
      <c r="I46" s="1270"/>
      <c r="J46" s="1270"/>
      <c r="K46" s="1270"/>
      <c r="L46" s="1270"/>
      <c r="M46" s="1270"/>
      <c r="N46" s="1270"/>
      <c r="O46" s="1270"/>
      <c r="P46" s="1270"/>
      <c r="Q46" s="1270"/>
      <c r="R46" s="1270"/>
      <c r="S46" s="1248"/>
      <c r="T46" s="1248"/>
      <c r="U46" s="35"/>
      <c r="V46" s="36"/>
      <c r="W46" s="36"/>
      <c r="X46" s="1270"/>
      <c r="Y46" s="1270"/>
      <c r="Z46" s="40"/>
      <c r="AA46" s="96"/>
      <c r="AB46" s="1570"/>
      <c r="AC46" s="1570"/>
      <c r="AD46" s="1570"/>
      <c r="AE46" s="1570"/>
      <c r="AF46" s="1570"/>
      <c r="AG46" s="1570"/>
      <c r="AH46" s="1570"/>
      <c r="AI46" s="1570"/>
      <c r="AJ46" s="1570"/>
      <c r="AK46" s="1570"/>
      <c r="AL46" s="1571"/>
      <c r="AM46" s="14"/>
      <c r="AO46" s="68"/>
      <c r="AP46" s="68"/>
      <c r="AQ46" s="1171"/>
      <c r="AR46" s="1172"/>
      <c r="AS46" s="1336"/>
      <c r="AT46" s="1336"/>
      <c r="AU46" s="1336"/>
      <c r="AV46" s="1336"/>
      <c r="AW46" s="1336"/>
      <c r="AX46" s="1336"/>
      <c r="AY46" s="1336"/>
      <c r="AZ46" s="1336"/>
      <c r="BA46" s="1336"/>
      <c r="BB46" s="1336"/>
      <c r="BC46" s="1336"/>
      <c r="BD46" s="1336"/>
      <c r="BE46" s="1336"/>
      <c r="BF46" s="1336"/>
      <c r="BG46" s="1336"/>
      <c r="BH46" s="1336"/>
      <c r="BI46" s="1336"/>
      <c r="BJ46" s="1336"/>
      <c r="BK46" s="1336"/>
      <c r="BL46" s="1336"/>
      <c r="BM46" s="1336"/>
      <c r="BN46" s="1336"/>
      <c r="BO46" s="1336"/>
      <c r="BP46" s="1336"/>
      <c r="BQ46" s="1336"/>
      <c r="BR46" s="1336"/>
      <c r="BS46" s="1336"/>
      <c r="BT46" s="1336"/>
      <c r="BU46" s="1336"/>
      <c r="BV46" s="1336"/>
      <c r="BW46" s="68"/>
      <c r="BX46" s="68"/>
      <c r="BY46" s="68"/>
    </row>
    <row r="47" spans="1:77" ht="14.1" customHeight="1">
      <c r="A47" s="1270"/>
      <c r="B47" s="19"/>
      <c r="C47" s="1270"/>
      <c r="D47" s="5" t="s">
        <v>272</v>
      </c>
      <c r="E47" s="1270"/>
      <c r="F47" s="1270"/>
      <c r="G47" s="1270"/>
      <c r="H47" s="1270"/>
      <c r="I47" s="1270"/>
      <c r="J47" s="1270"/>
      <c r="K47" s="1270"/>
      <c r="L47" s="1270"/>
      <c r="M47" s="1270"/>
      <c r="N47" s="1270"/>
      <c r="O47" s="1270"/>
      <c r="P47" s="1270"/>
      <c r="Q47" s="1270"/>
      <c r="R47" s="1"/>
      <c r="S47" s="1"/>
      <c r="T47" s="1270"/>
      <c r="U47" s="1"/>
      <c r="V47" s="1"/>
      <c r="W47" s="1"/>
      <c r="X47" s="1"/>
      <c r="Y47" s="26"/>
      <c r="Z47" s="26"/>
      <c r="AA47" s="96" t="s">
        <v>95</v>
      </c>
      <c r="AB47" s="1570" t="s">
        <v>217</v>
      </c>
      <c r="AC47" s="1570"/>
      <c r="AD47" s="1570"/>
      <c r="AE47" s="1570"/>
      <c r="AF47" s="1570"/>
      <c r="AG47" s="1570"/>
      <c r="AH47" s="1570"/>
      <c r="AI47" s="1570"/>
      <c r="AJ47" s="1570"/>
      <c r="AK47" s="1570"/>
      <c r="AL47" s="1571"/>
      <c r="AM47" s="14"/>
      <c r="AO47" s="68"/>
      <c r="AP47" s="68"/>
      <c r="AQ47" s="1336"/>
      <c r="AR47" s="1336"/>
      <c r="AS47" s="1336"/>
      <c r="AT47" s="1336"/>
      <c r="AU47" s="1336"/>
      <c r="AV47" s="1336"/>
      <c r="AW47" s="1336"/>
      <c r="AX47" s="1336"/>
      <c r="AY47" s="1336"/>
      <c r="AZ47" s="1336"/>
      <c r="BA47" s="1336"/>
      <c r="BB47" s="1336"/>
      <c r="BC47" s="1336"/>
      <c r="BD47" s="1336"/>
      <c r="BE47" s="1336"/>
      <c r="BF47" s="1336"/>
      <c r="BG47" s="1336"/>
      <c r="BH47" s="1336"/>
      <c r="BI47" s="1336"/>
      <c r="BJ47" s="1336"/>
      <c r="BK47" s="1336"/>
      <c r="BL47" s="1336"/>
      <c r="BM47" s="1336"/>
      <c r="BN47" s="1336"/>
      <c r="BO47" s="1336"/>
      <c r="BP47" s="1336"/>
      <c r="BQ47" s="1336"/>
      <c r="BR47" s="1336"/>
      <c r="BS47" s="1336"/>
      <c r="BT47" s="1336"/>
      <c r="BU47" s="1336"/>
      <c r="BV47" s="1336"/>
      <c r="BW47" s="1336"/>
      <c r="BX47" s="1336"/>
      <c r="BY47" s="1336"/>
    </row>
    <row r="48" spans="1:77" ht="14.1" customHeight="1">
      <c r="A48" s="1270"/>
      <c r="B48" s="19"/>
      <c r="C48" s="1270"/>
      <c r="D48" s="1270" t="s">
        <v>1026</v>
      </c>
      <c r="E48" s="846"/>
      <c r="F48" s="846"/>
      <c r="G48" s="846"/>
      <c r="H48" s="846"/>
      <c r="I48" s="846"/>
      <c r="J48" s="846"/>
      <c r="K48" s="846"/>
      <c r="L48" s="846"/>
      <c r="M48" s="846"/>
      <c r="N48" s="846"/>
      <c r="O48" s="846"/>
      <c r="P48" s="846"/>
      <c r="Q48" s="846"/>
      <c r="R48" s="846"/>
      <c r="S48" s="846"/>
      <c r="T48" s="846"/>
      <c r="U48" s="846"/>
      <c r="V48" s="846"/>
      <c r="W48" s="846"/>
      <c r="X48" s="846"/>
      <c r="Y48" s="846"/>
      <c r="Z48" s="68"/>
      <c r="AA48" s="79"/>
      <c r="AB48" s="1570"/>
      <c r="AC48" s="1570"/>
      <c r="AD48" s="1570"/>
      <c r="AE48" s="1570"/>
      <c r="AF48" s="1570"/>
      <c r="AG48" s="1570"/>
      <c r="AH48" s="1570"/>
      <c r="AI48" s="1570"/>
      <c r="AJ48" s="1570"/>
      <c r="AK48" s="1570"/>
      <c r="AL48" s="1571"/>
      <c r="AM48" s="14"/>
      <c r="AO48" s="68"/>
      <c r="AP48" s="68"/>
      <c r="AQ48" s="1336"/>
      <c r="AR48" s="1336"/>
      <c r="AS48" s="1336"/>
      <c r="AT48" s="1336"/>
      <c r="AU48" s="1336"/>
      <c r="AV48" s="1336"/>
      <c r="AW48" s="1336"/>
      <c r="AX48" s="1336"/>
      <c r="AY48" s="1336"/>
      <c r="AZ48" s="1336"/>
      <c r="BA48" s="1336"/>
      <c r="BB48" s="1336"/>
      <c r="BC48" s="1336"/>
      <c r="BD48" s="1336"/>
      <c r="BE48" s="1336"/>
      <c r="BF48" s="1336"/>
      <c r="BG48" s="1336"/>
      <c r="BH48" s="1336"/>
      <c r="BI48" s="1336"/>
      <c r="BJ48" s="1336"/>
      <c r="BK48" s="1336"/>
      <c r="BL48" s="1336"/>
      <c r="BM48" s="1336"/>
      <c r="BN48" s="1336"/>
      <c r="BO48" s="1336"/>
      <c r="BP48" s="1336"/>
      <c r="BQ48" s="1336"/>
      <c r="BR48" s="1336"/>
      <c r="BS48" s="1336"/>
      <c r="BT48" s="1336"/>
      <c r="BU48" s="1336"/>
      <c r="BV48" s="1336"/>
      <c r="BW48" s="1336"/>
      <c r="BX48" s="1336"/>
      <c r="BY48" s="1336"/>
    </row>
    <row r="49" spans="1:77" ht="14.1" customHeight="1">
      <c r="A49" s="1270"/>
      <c r="B49" s="19"/>
      <c r="C49" s="1270"/>
      <c r="D49" s="1"/>
      <c r="E49" s="4338"/>
      <c r="F49" s="4338"/>
      <c r="G49" s="4338"/>
      <c r="H49" s="4338"/>
      <c r="I49" s="4338"/>
      <c r="J49" s="4338"/>
      <c r="K49" s="4338"/>
      <c r="L49" s="4338"/>
      <c r="M49" s="4338"/>
      <c r="N49" s="4338"/>
      <c r="O49" s="4338"/>
      <c r="P49" s="4338"/>
      <c r="Q49" s="4338"/>
      <c r="R49" s="4338"/>
      <c r="S49" s="4338"/>
      <c r="T49" s="4338"/>
      <c r="U49" s="4338"/>
      <c r="V49" s="4338"/>
      <c r="W49" s="4338"/>
      <c r="X49" s="4338"/>
      <c r="Y49" s="4338"/>
      <c r="Z49" s="68"/>
      <c r="AA49" s="79"/>
      <c r="AB49" s="1252"/>
      <c r="AC49" s="1252"/>
      <c r="AD49" s="1252"/>
      <c r="AE49" s="1252"/>
      <c r="AF49" s="1252"/>
      <c r="AG49" s="1252"/>
      <c r="AH49" s="1252"/>
      <c r="AI49" s="1252"/>
      <c r="AJ49" s="1252"/>
      <c r="AK49" s="38"/>
      <c r="AL49" s="1331"/>
      <c r="AM49" s="14"/>
      <c r="AO49" s="68"/>
      <c r="AP49" s="68"/>
      <c r="AQ49" s="1336"/>
      <c r="AR49" s="1336"/>
      <c r="AS49" s="1336"/>
      <c r="AT49" s="1336"/>
      <c r="AU49" s="1336"/>
      <c r="AV49" s="1336"/>
      <c r="AW49" s="1336"/>
      <c r="AX49" s="1336"/>
      <c r="AY49" s="1336"/>
      <c r="AZ49" s="1336"/>
      <c r="BA49" s="1336"/>
      <c r="BB49" s="1336"/>
      <c r="BC49" s="1336"/>
      <c r="BD49" s="1336"/>
      <c r="BE49" s="1336"/>
      <c r="BF49" s="1336"/>
      <c r="BG49" s="1336"/>
      <c r="BH49" s="1336"/>
      <c r="BI49" s="1336"/>
      <c r="BJ49" s="1336"/>
      <c r="BK49" s="1336"/>
      <c r="BL49" s="1336"/>
      <c r="BM49" s="1336"/>
      <c r="BN49" s="1336"/>
      <c r="BO49" s="1336"/>
      <c r="BP49" s="1336"/>
      <c r="BQ49" s="1336"/>
      <c r="BR49" s="1336"/>
      <c r="BS49" s="1336"/>
      <c r="BT49" s="1336"/>
      <c r="BU49" s="1336"/>
      <c r="BV49" s="1336"/>
      <c r="BW49" s="1336"/>
      <c r="BX49" s="1336"/>
      <c r="BY49" s="1336"/>
    </row>
    <row r="50" spans="1:77" ht="14.1" customHeight="1">
      <c r="A50" s="1270"/>
      <c r="B50" s="19"/>
      <c r="C50" s="1270"/>
      <c r="E50" s="4338"/>
      <c r="F50" s="4338"/>
      <c r="G50" s="4338"/>
      <c r="H50" s="4338"/>
      <c r="I50" s="4338"/>
      <c r="J50" s="4338"/>
      <c r="K50" s="4338"/>
      <c r="L50" s="4338"/>
      <c r="M50" s="4338"/>
      <c r="N50" s="4338"/>
      <c r="O50" s="4338"/>
      <c r="P50" s="4338"/>
      <c r="Q50" s="4338"/>
      <c r="R50" s="4338"/>
      <c r="S50" s="4338"/>
      <c r="T50" s="4338"/>
      <c r="U50" s="4338"/>
      <c r="V50" s="4338"/>
      <c r="W50" s="4338"/>
      <c r="X50" s="4338"/>
      <c r="Y50" s="4338"/>
      <c r="Z50" s="1270"/>
      <c r="AA50" s="96"/>
      <c r="AB50" s="1252"/>
      <c r="AC50" s="1252"/>
      <c r="AD50" s="1252"/>
      <c r="AE50" s="1252"/>
      <c r="AF50" s="1252"/>
      <c r="AG50" s="1252"/>
      <c r="AH50" s="1252"/>
      <c r="AI50" s="1252"/>
      <c r="AJ50" s="1252"/>
      <c r="AK50" s="1252"/>
      <c r="AL50" s="1331"/>
      <c r="AM50" s="14"/>
      <c r="AO50" s="68"/>
      <c r="AP50" s="68"/>
      <c r="AQ50" s="1336"/>
      <c r="AR50" s="1336"/>
      <c r="AS50" s="1336"/>
      <c r="AT50" s="1336"/>
      <c r="AU50" s="1336"/>
      <c r="AV50" s="1336"/>
      <c r="AW50" s="1336"/>
      <c r="AX50" s="1336"/>
      <c r="AY50" s="1336"/>
      <c r="AZ50" s="1336"/>
      <c r="BA50" s="1336"/>
      <c r="BB50" s="1336"/>
      <c r="BC50" s="1336"/>
      <c r="BD50" s="1336"/>
      <c r="BE50" s="1336"/>
      <c r="BF50" s="1336"/>
      <c r="BG50" s="1336"/>
      <c r="BH50" s="1336"/>
      <c r="BI50" s="1336"/>
      <c r="BJ50" s="1336"/>
      <c r="BK50" s="1336"/>
      <c r="BL50" s="1336"/>
      <c r="BM50" s="1336"/>
      <c r="BN50" s="1336"/>
      <c r="BO50" s="1336"/>
      <c r="BP50" s="1336"/>
      <c r="BQ50" s="1336"/>
      <c r="BR50" s="1336"/>
      <c r="BS50" s="1336"/>
      <c r="BT50" s="1336"/>
      <c r="BU50" s="1336"/>
      <c r="BV50" s="1336"/>
      <c r="BW50" s="1336"/>
      <c r="BX50" s="1336"/>
      <c r="BY50" s="1336"/>
    </row>
    <row r="51" spans="1:77" ht="14.1" customHeight="1">
      <c r="A51" s="1270"/>
      <c r="B51" s="19"/>
      <c r="D51" s="1270"/>
      <c r="E51" s="4338"/>
      <c r="F51" s="4338"/>
      <c r="G51" s="4338"/>
      <c r="H51" s="4338"/>
      <c r="I51" s="4338"/>
      <c r="J51" s="4338"/>
      <c r="K51" s="4338"/>
      <c r="L51" s="4338"/>
      <c r="M51" s="4338"/>
      <c r="N51" s="4338"/>
      <c r="O51" s="4338"/>
      <c r="P51" s="4338"/>
      <c r="Q51" s="4338"/>
      <c r="R51" s="4338"/>
      <c r="S51" s="4338"/>
      <c r="T51" s="4338"/>
      <c r="U51" s="4338"/>
      <c r="V51" s="4338"/>
      <c r="W51" s="4338"/>
      <c r="X51" s="4338"/>
      <c r="Y51" s="4338"/>
      <c r="Z51" s="847"/>
      <c r="AA51" s="68"/>
      <c r="AB51" s="68"/>
      <c r="AC51" s="68"/>
      <c r="AD51" s="68"/>
      <c r="AE51" s="1252"/>
      <c r="AF51" s="1252"/>
      <c r="AG51" s="1252"/>
      <c r="AH51" s="1252"/>
      <c r="AI51" s="1252"/>
      <c r="AJ51" s="1252"/>
      <c r="AK51" s="38"/>
      <c r="AL51" s="1331"/>
      <c r="AM51" s="14"/>
      <c r="AO51" s="68"/>
      <c r="AP51" s="68"/>
      <c r="AQ51" s="1336"/>
      <c r="AR51" s="1336"/>
      <c r="AS51" s="1336"/>
      <c r="AT51" s="1336"/>
      <c r="AU51" s="1336"/>
      <c r="AV51" s="1336"/>
      <c r="AW51" s="1336"/>
      <c r="AX51" s="1336"/>
      <c r="AY51" s="1336"/>
      <c r="AZ51" s="1336"/>
      <c r="BA51" s="1336"/>
      <c r="BB51" s="1336"/>
      <c r="BC51" s="1336"/>
      <c r="BD51" s="1336"/>
      <c r="BE51" s="1336"/>
      <c r="BF51" s="1336"/>
      <c r="BG51" s="1336"/>
      <c r="BH51" s="1336"/>
      <c r="BI51" s="1336"/>
      <c r="BJ51" s="1336"/>
      <c r="BK51" s="1336"/>
      <c r="BL51" s="1336"/>
      <c r="BM51" s="1336"/>
      <c r="BN51" s="1336"/>
      <c r="BO51" s="1336"/>
      <c r="BP51" s="1336"/>
      <c r="BQ51" s="1336"/>
      <c r="BR51" s="1336"/>
      <c r="BS51" s="1336"/>
      <c r="BT51" s="1336"/>
      <c r="BU51" s="1336"/>
      <c r="BV51" s="1336"/>
      <c r="BW51" s="1336"/>
      <c r="BX51" s="1336"/>
      <c r="BY51" s="1336"/>
    </row>
    <row r="52" spans="1:77" ht="14.1" customHeight="1">
      <c r="A52" s="1270"/>
      <c r="B52" s="19"/>
      <c r="C52" s="1270"/>
      <c r="D52" s="1270"/>
      <c r="E52" s="1270"/>
      <c r="F52" s="1270"/>
      <c r="G52" s="1270"/>
      <c r="H52" s="1270"/>
      <c r="I52" s="1270"/>
      <c r="J52" s="1270"/>
      <c r="K52" s="1270"/>
      <c r="L52" s="1270"/>
      <c r="M52" s="1270"/>
      <c r="N52" s="1270"/>
      <c r="O52" s="1270"/>
      <c r="P52" s="1270"/>
      <c r="Q52" s="1270"/>
      <c r="R52" s="1270"/>
      <c r="S52" s="21"/>
      <c r="V52" s="21"/>
      <c r="Y52" s="1274"/>
      <c r="Z52" s="848"/>
      <c r="AA52" s="68"/>
      <c r="AB52" s="68"/>
      <c r="AC52" s="68"/>
      <c r="AD52" s="68"/>
      <c r="AE52" s="1325"/>
      <c r="AF52" s="1325"/>
      <c r="AG52" s="1325"/>
      <c r="AH52" s="1325"/>
      <c r="AI52" s="1325"/>
      <c r="AJ52" s="1325"/>
      <c r="AK52" s="1325"/>
      <c r="AL52" s="1326"/>
      <c r="AM52" s="14"/>
      <c r="AO52" s="68"/>
      <c r="AP52" s="68"/>
      <c r="AQ52" s="1336"/>
      <c r="AR52" s="1336"/>
      <c r="AS52" s="1336"/>
      <c r="AT52" s="1336"/>
      <c r="AU52" s="1336"/>
      <c r="AV52" s="1336"/>
      <c r="AW52" s="1336"/>
      <c r="AX52" s="1336"/>
      <c r="AY52" s="1336"/>
      <c r="AZ52" s="1336"/>
      <c r="BA52" s="1336"/>
      <c r="BB52" s="1336"/>
      <c r="BC52" s="1336"/>
      <c r="BD52" s="1336"/>
      <c r="BE52" s="1336"/>
      <c r="BF52" s="1336"/>
      <c r="BG52" s="1336"/>
      <c r="BH52" s="1336"/>
      <c r="BI52" s="1336"/>
      <c r="BJ52" s="1336"/>
      <c r="BK52" s="1336"/>
      <c r="BL52" s="1336"/>
      <c r="BM52" s="1336"/>
      <c r="BN52" s="1336"/>
      <c r="BO52" s="1336"/>
      <c r="BP52" s="1336"/>
      <c r="BQ52" s="1336"/>
      <c r="BR52" s="1336"/>
      <c r="BS52" s="1336"/>
      <c r="BT52" s="1336"/>
      <c r="BU52" s="1336"/>
      <c r="BV52" s="1336"/>
      <c r="BW52" s="1336"/>
      <c r="BX52" s="1336"/>
      <c r="BY52" s="1336"/>
    </row>
    <row r="53" spans="1:77" ht="14.1" customHeight="1">
      <c r="A53" s="1270"/>
      <c r="B53" s="19"/>
      <c r="C53" s="1270" t="s">
        <v>1444</v>
      </c>
      <c r="D53" s="1270"/>
      <c r="F53" s="1270"/>
      <c r="G53" s="1270"/>
      <c r="H53" s="1"/>
      <c r="I53" s="1"/>
      <c r="J53" s="1270"/>
      <c r="K53" s="1270"/>
      <c r="L53" s="1270"/>
      <c r="M53" s="1"/>
      <c r="N53" s="1"/>
      <c r="O53" s="1270"/>
      <c r="P53" s="1270"/>
      <c r="Q53" s="1279"/>
      <c r="R53" s="1270"/>
      <c r="S53" s="1248"/>
      <c r="T53" s="1248"/>
      <c r="U53" s="35"/>
      <c r="V53" s="36"/>
      <c r="W53" s="36"/>
      <c r="X53" s="1270"/>
      <c r="Y53" s="1270"/>
      <c r="Z53" s="40"/>
      <c r="AA53" s="96" t="s">
        <v>637</v>
      </c>
      <c r="AB53" s="1252"/>
      <c r="AC53" s="1252"/>
      <c r="AD53" s="1252"/>
      <c r="AE53" s="1325"/>
      <c r="AF53" s="1325"/>
      <c r="AG53" s="1325"/>
      <c r="AH53" s="1325"/>
      <c r="AI53" s="1325"/>
      <c r="AJ53" s="1325"/>
      <c r="AK53" s="1325"/>
      <c r="AL53" s="1326"/>
      <c r="AM53" s="14"/>
      <c r="AO53" s="68"/>
      <c r="AP53" s="68"/>
      <c r="AQ53" s="1336"/>
      <c r="AR53" s="1336"/>
      <c r="AS53" s="1336"/>
      <c r="AT53" s="1336"/>
      <c r="AU53" s="1336"/>
      <c r="AV53" s="1336"/>
      <c r="AW53" s="1336"/>
      <c r="AX53" s="1336"/>
      <c r="AY53" s="1336"/>
      <c r="AZ53" s="1336"/>
      <c r="BA53" s="1336"/>
      <c r="BB53" s="1336"/>
      <c r="BC53" s="1336"/>
      <c r="BD53" s="1336"/>
      <c r="BE53" s="1336"/>
      <c r="BF53" s="1336"/>
      <c r="BG53" s="1336"/>
      <c r="BH53" s="1336"/>
      <c r="BI53" s="1336"/>
      <c r="BJ53" s="1336"/>
      <c r="BK53" s="1336"/>
      <c r="BL53" s="1336"/>
      <c r="BM53" s="1336"/>
      <c r="BN53" s="1336"/>
      <c r="BO53" s="1336"/>
      <c r="BP53" s="1336"/>
      <c r="BQ53" s="1336"/>
      <c r="BR53" s="1336"/>
      <c r="BS53" s="1336"/>
      <c r="BT53" s="1336"/>
      <c r="BU53" s="1336"/>
      <c r="BV53" s="1336"/>
      <c r="BW53" s="1336"/>
      <c r="BX53" s="1336"/>
      <c r="BY53" s="1336"/>
    </row>
    <row r="54" spans="1:77" ht="14.1" customHeight="1">
      <c r="A54" s="1270"/>
      <c r="B54" s="19"/>
      <c r="H54" s="1270"/>
      <c r="I54" s="1270"/>
      <c r="J54" s="1270"/>
      <c r="K54" s="1270"/>
      <c r="L54" s="1270"/>
      <c r="M54" s="1"/>
      <c r="N54" s="1"/>
      <c r="O54" s="1"/>
      <c r="P54" s="1"/>
      <c r="Q54" s="1"/>
      <c r="R54" s="1"/>
      <c r="S54" s="1"/>
      <c r="T54" s="1"/>
      <c r="U54" s="68"/>
      <c r="V54" s="68"/>
      <c r="W54" s="1"/>
      <c r="X54" s="68"/>
      <c r="Y54" s="68"/>
      <c r="Z54" s="31"/>
      <c r="AA54" s="87" t="s">
        <v>12</v>
      </c>
      <c r="AB54" s="1325" t="s">
        <v>218</v>
      </c>
      <c r="AC54" s="1325"/>
      <c r="AD54" s="1325"/>
      <c r="AE54" s="545"/>
      <c r="AF54" s="545"/>
      <c r="AG54" s="545"/>
      <c r="AH54" s="545"/>
      <c r="AI54" s="1252"/>
      <c r="AJ54" s="1252"/>
      <c r="AK54" s="1252"/>
      <c r="AL54" s="1331"/>
      <c r="AM54" s="14"/>
      <c r="AO54" s="68"/>
      <c r="AP54" s="68"/>
      <c r="AQ54" s="1336"/>
      <c r="AR54" s="1336"/>
      <c r="AS54" s="1336"/>
      <c r="AT54" s="1336"/>
      <c r="AU54" s="1336"/>
      <c r="AV54" s="1336"/>
      <c r="AW54" s="1336"/>
      <c r="AX54" s="1336"/>
      <c r="AY54" s="1336"/>
      <c r="AZ54" s="1336"/>
      <c r="BA54" s="1336"/>
      <c r="BB54" s="1336"/>
      <c r="BC54" s="1336"/>
      <c r="BD54" s="1336"/>
      <c r="BE54" s="1336"/>
      <c r="BF54" s="1336"/>
      <c r="BG54" s="1336"/>
      <c r="BH54" s="1336"/>
      <c r="BI54" s="1336"/>
      <c r="BJ54" s="1336"/>
      <c r="BK54" s="1336"/>
      <c r="BL54" s="1336"/>
      <c r="BM54" s="1336"/>
      <c r="BN54" s="1336"/>
      <c r="BO54" s="1336"/>
      <c r="BP54" s="1336"/>
      <c r="BQ54" s="1336"/>
      <c r="BR54" s="1336"/>
      <c r="BS54" s="1336"/>
      <c r="BT54" s="1336"/>
      <c r="BU54" s="1336"/>
      <c r="BV54" s="1336"/>
      <c r="BW54" s="1336"/>
      <c r="BX54" s="1336"/>
      <c r="BY54" s="1336"/>
    </row>
    <row r="55" spans="1:77" ht="14.1" customHeight="1">
      <c r="A55" s="1270"/>
      <c r="B55" s="19"/>
      <c r="H55" s="1"/>
      <c r="I55" s="1"/>
      <c r="J55" s="1"/>
      <c r="K55" s="1"/>
      <c r="L55" s="1"/>
      <c r="M55" s="1"/>
      <c r="N55" s="1"/>
      <c r="O55" s="1"/>
      <c r="P55" s="1"/>
      <c r="Q55" s="1"/>
      <c r="R55" s="1"/>
      <c r="S55" s="1"/>
      <c r="T55" s="1"/>
      <c r="U55" s="1"/>
      <c r="V55" s="1"/>
      <c r="W55" s="1"/>
      <c r="X55" s="1"/>
      <c r="Y55" s="1"/>
      <c r="Z55" s="56"/>
      <c r="AA55" s="79"/>
      <c r="AB55" s="1252"/>
      <c r="AC55" s="1252"/>
      <c r="AD55" s="1252"/>
      <c r="AE55" s="1252"/>
      <c r="AF55" s="1252"/>
      <c r="AG55" s="1252"/>
      <c r="AH55" s="1252"/>
      <c r="AI55" s="1252"/>
      <c r="AJ55" s="1252"/>
      <c r="AK55" s="1252"/>
      <c r="AL55" s="1331"/>
      <c r="AM55" s="14"/>
      <c r="AO55" s="68"/>
      <c r="AP55" s="68"/>
      <c r="AQ55" s="1336"/>
      <c r="AR55" s="1336"/>
      <c r="AS55" s="1336"/>
      <c r="AT55" s="1336"/>
      <c r="AU55" s="1336"/>
      <c r="AV55" s="1336"/>
      <c r="AW55" s="1336"/>
      <c r="AX55" s="1336"/>
      <c r="AY55" s="1336"/>
      <c r="AZ55" s="1336"/>
      <c r="BA55" s="1336"/>
      <c r="BB55" s="1336"/>
      <c r="BC55" s="1336"/>
      <c r="BD55" s="1336"/>
      <c r="BE55" s="1336"/>
      <c r="BF55" s="1336"/>
      <c r="BG55" s="1336"/>
      <c r="BH55" s="1336"/>
      <c r="BI55" s="1336"/>
      <c r="BJ55" s="1336"/>
      <c r="BK55" s="1336"/>
      <c r="BL55" s="1336"/>
      <c r="BM55" s="1336"/>
      <c r="BN55" s="1336"/>
      <c r="BO55" s="1336"/>
      <c r="BP55" s="1336"/>
      <c r="BQ55" s="1336"/>
      <c r="BR55" s="1336"/>
      <c r="BS55" s="1336"/>
      <c r="BT55" s="1336"/>
      <c r="BU55" s="1336"/>
      <c r="BV55" s="1336"/>
      <c r="BW55" s="1336"/>
      <c r="BX55" s="1336"/>
      <c r="BY55" s="1336"/>
    </row>
    <row r="56" spans="1:77" ht="14.1" customHeight="1">
      <c r="A56" s="1270"/>
      <c r="B56" s="19"/>
      <c r="C56" s="1" t="s">
        <v>219</v>
      </c>
      <c r="D56" s="1"/>
      <c r="E56" s="1"/>
      <c r="F56" s="1"/>
      <c r="G56" s="1270"/>
      <c r="Z56" s="102"/>
      <c r="AA56" s="79" t="s">
        <v>95</v>
      </c>
      <c r="AB56" s="1573" t="s">
        <v>1027</v>
      </c>
      <c r="AC56" s="1573"/>
      <c r="AD56" s="1573"/>
      <c r="AE56" s="1573"/>
      <c r="AF56" s="1573"/>
      <c r="AG56" s="1573"/>
      <c r="AH56" s="1573"/>
      <c r="AI56" s="1573"/>
      <c r="AJ56" s="1573"/>
      <c r="AK56" s="1573"/>
      <c r="AL56" s="1574"/>
      <c r="AM56" s="14"/>
      <c r="AO56" s="68"/>
      <c r="AP56" s="68"/>
      <c r="AQ56" s="1336"/>
      <c r="AR56" s="1336"/>
      <c r="AS56" s="1336"/>
      <c r="AT56" s="1336"/>
      <c r="AU56" s="1336"/>
      <c r="AV56" s="1336"/>
      <c r="AW56" s="1336"/>
      <c r="AX56" s="1336"/>
      <c r="AY56" s="1336"/>
      <c r="AZ56" s="1336"/>
      <c r="BA56" s="1336"/>
      <c r="BB56" s="1336"/>
      <c r="BC56" s="1336"/>
      <c r="BD56" s="1336"/>
      <c r="BE56" s="1336"/>
      <c r="BF56" s="1336"/>
      <c r="BG56" s="1336"/>
      <c r="BH56" s="1336"/>
      <c r="BI56" s="1336"/>
      <c r="BJ56" s="1336"/>
      <c r="BK56" s="1336"/>
      <c r="BL56" s="1336"/>
      <c r="BM56" s="1336"/>
      <c r="BN56" s="1336"/>
      <c r="BO56" s="1336"/>
      <c r="BP56" s="1336"/>
      <c r="BQ56" s="1336"/>
      <c r="BR56" s="1336"/>
      <c r="BS56" s="1336"/>
      <c r="BT56" s="1336"/>
      <c r="BU56" s="1336"/>
      <c r="BV56" s="1336"/>
      <c r="BW56" s="1336"/>
      <c r="BX56" s="1336"/>
      <c r="BY56" s="1336"/>
    </row>
    <row r="57" spans="1:77" ht="14.1" customHeight="1">
      <c r="A57" s="1270"/>
      <c r="B57" s="19"/>
      <c r="C57" s="1270" t="s">
        <v>1390</v>
      </c>
      <c r="D57" s="1"/>
      <c r="E57" s="1"/>
      <c r="F57" s="1"/>
      <c r="G57" s="1"/>
      <c r="H57" s="1270"/>
      <c r="I57" s="1279"/>
      <c r="J57" s="1279"/>
      <c r="K57" s="1"/>
      <c r="L57" s="1"/>
      <c r="M57" s="1319"/>
      <c r="N57" s="1270"/>
      <c r="O57" s="1270"/>
      <c r="P57" s="1270"/>
      <c r="Q57" s="1270"/>
      <c r="R57" s="1270"/>
      <c r="S57" s="1"/>
      <c r="T57" s="26"/>
      <c r="U57" s="26"/>
      <c r="V57" s="26"/>
      <c r="W57" s="1"/>
      <c r="X57" s="26"/>
      <c r="Y57" s="26"/>
      <c r="Z57" s="56"/>
      <c r="AA57" s="79"/>
      <c r="AB57" s="1573"/>
      <c r="AC57" s="1573"/>
      <c r="AD57" s="1573"/>
      <c r="AE57" s="1573"/>
      <c r="AF57" s="1573"/>
      <c r="AG57" s="1573"/>
      <c r="AH57" s="1573"/>
      <c r="AI57" s="1573"/>
      <c r="AJ57" s="1573"/>
      <c r="AK57" s="1573"/>
      <c r="AL57" s="1574"/>
      <c r="AM57" s="14"/>
      <c r="AO57" s="68"/>
      <c r="AP57" s="68"/>
      <c r="AQ57" s="1336"/>
      <c r="AR57" s="1336"/>
      <c r="AS57" s="1336"/>
      <c r="AT57" s="1336"/>
      <c r="AU57" s="1336"/>
      <c r="AV57" s="1336"/>
      <c r="AW57" s="1336"/>
      <c r="AX57" s="1336"/>
      <c r="AY57" s="1336"/>
      <c r="AZ57" s="1336"/>
      <c r="BA57" s="1336"/>
      <c r="BB57" s="1336"/>
      <c r="BC57" s="1336"/>
      <c r="BD57" s="1336"/>
      <c r="BE57" s="1336"/>
      <c r="BF57" s="1336"/>
      <c r="BG57" s="1336"/>
      <c r="BH57" s="1336"/>
      <c r="BI57" s="1336"/>
      <c r="BJ57" s="1336"/>
      <c r="BK57" s="1336"/>
      <c r="BL57" s="1336"/>
      <c r="BM57" s="1336"/>
      <c r="BN57" s="1336"/>
      <c r="BO57" s="1336"/>
      <c r="BP57" s="1336"/>
      <c r="BQ57" s="1336"/>
      <c r="BR57" s="1336"/>
      <c r="BS57" s="1336"/>
      <c r="BT57" s="1336"/>
      <c r="BU57" s="1336"/>
      <c r="BV57" s="1336"/>
      <c r="BW57" s="1336"/>
      <c r="BX57" s="1336"/>
      <c r="BY57" s="1336"/>
    </row>
    <row r="58" spans="1:77" ht="14.1" customHeight="1">
      <c r="A58" s="1270"/>
      <c r="B58" s="19"/>
      <c r="C58" s="5" t="s">
        <v>1391</v>
      </c>
      <c r="H58" s="1"/>
      <c r="I58" s="1"/>
      <c r="J58" s="1"/>
      <c r="K58" s="1"/>
      <c r="L58" s="1"/>
      <c r="M58" s="1"/>
      <c r="N58" s="1"/>
      <c r="O58" s="1"/>
      <c r="P58" s="1"/>
      <c r="Q58" s="1"/>
      <c r="R58" s="1"/>
      <c r="S58" s="1"/>
      <c r="T58" s="1"/>
      <c r="U58" s="1"/>
      <c r="V58" s="1"/>
      <c r="W58" s="1"/>
      <c r="X58" s="1"/>
      <c r="Y58" s="1"/>
      <c r="Z58" s="1270"/>
      <c r="AA58" s="96"/>
      <c r="AB58" s="1573"/>
      <c r="AC58" s="1573"/>
      <c r="AD58" s="1573"/>
      <c r="AE58" s="1573"/>
      <c r="AF58" s="1573"/>
      <c r="AG58" s="1573"/>
      <c r="AH58" s="1573"/>
      <c r="AI58" s="1573"/>
      <c r="AJ58" s="1573"/>
      <c r="AK58" s="1573"/>
      <c r="AL58" s="1574"/>
      <c r="AM58" s="14"/>
      <c r="AO58" s="68"/>
      <c r="AP58" s="68"/>
      <c r="AQ58" s="1336"/>
      <c r="AR58" s="1336"/>
      <c r="AS58" s="1336"/>
      <c r="AT58" s="1336"/>
      <c r="AU58" s="1336"/>
      <c r="AV58" s="1336"/>
      <c r="AW58" s="1336"/>
      <c r="AX58" s="1336"/>
      <c r="AY58" s="1336"/>
      <c r="AZ58" s="1336"/>
      <c r="BA58" s="1336"/>
      <c r="BB58" s="1336"/>
      <c r="BC58" s="1336"/>
      <c r="BD58" s="1336"/>
      <c r="BE58" s="1336"/>
      <c r="BF58" s="1336"/>
      <c r="BG58" s="1336"/>
      <c r="BH58" s="1336"/>
      <c r="BI58" s="1336"/>
      <c r="BJ58" s="1336"/>
      <c r="BK58" s="1336"/>
      <c r="BL58" s="1336"/>
      <c r="BM58" s="1336"/>
      <c r="BN58" s="1336"/>
      <c r="BO58" s="1336"/>
      <c r="BP58" s="1336"/>
      <c r="BQ58" s="1336"/>
      <c r="BR58" s="1336"/>
      <c r="BS58" s="1336"/>
      <c r="BT58" s="1336"/>
      <c r="BU58" s="1336"/>
      <c r="BV58" s="1336"/>
      <c r="BW58" s="1336"/>
      <c r="BX58" s="1336"/>
      <c r="BY58" s="1336"/>
    </row>
    <row r="59" spans="1:77" ht="14.1" customHeight="1">
      <c r="A59" s="1270"/>
      <c r="B59" s="19"/>
      <c r="D59" s="1270" t="s">
        <v>1028</v>
      </c>
      <c r="E59" s="1270"/>
      <c r="F59" s="1270"/>
      <c r="G59" s="1270"/>
      <c r="H59" s="640"/>
      <c r="I59" s="640"/>
      <c r="J59" s="640"/>
      <c r="K59" s="640"/>
      <c r="L59" s="640"/>
      <c r="M59" s="640"/>
      <c r="N59" s="640"/>
      <c r="O59" s="640"/>
      <c r="P59" s="640"/>
      <c r="Q59" s="640"/>
      <c r="R59" s="640"/>
      <c r="S59" s="640"/>
      <c r="T59" s="849"/>
      <c r="U59" s="849"/>
      <c r="V59" s="849"/>
      <c r="W59" s="849"/>
      <c r="X59" s="849"/>
      <c r="Y59" s="849"/>
      <c r="Z59" s="1270"/>
      <c r="AA59" s="96"/>
      <c r="AB59" s="1573"/>
      <c r="AC59" s="1573"/>
      <c r="AD59" s="1573"/>
      <c r="AE59" s="1573"/>
      <c r="AF59" s="1573"/>
      <c r="AG59" s="1573"/>
      <c r="AH59" s="1573"/>
      <c r="AI59" s="1573"/>
      <c r="AJ59" s="1573"/>
      <c r="AK59" s="1573"/>
      <c r="AL59" s="1574"/>
      <c r="AM59" s="14"/>
      <c r="AO59" s="68"/>
      <c r="AP59" s="68"/>
      <c r="AQ59" s="1143"/>
      <c r="AR59" s="1336"/>
      <c r="AS59" s="1336"/>
      <c r="AT59" s="1336"/>
      <c r="AU59" s="1336"/>
      <c r="AV59" s="1336"/>
      <c r="AW59" s="1336"/>
      <c r="AX59" s="1336"/>
      <c r="AY59" s="1336"/>
      <c r="AZ59" s="1336"/>
      <c r="BA59" s="1336"/>
      <c r="BB59" s="1336"/>
      <c r="BC59" s="1336"/>
      <c r="BD59" s="1336"/>
      <c r="BE59" s="1336"/>
      <c r="BF59" s="1336"/>
      <c r="BG59" s="1336"/>
      <c r="BH59" s="1336"/>
      <c r="BI59" s="1336"/>
      <c r="BJ59" s="1336"/>
      <c r="BK59" s="1336"/>
      <c r="BL59" s="1336"/>
      <c r="BM59" s="1336"/>
      <c r="BN59" s="1336"/>
      <c r="BO59" s="1336"/>
      <c r="BP59" s="1336"/>
      <c r="BQ59" s="1336"/>
      <c r="BR59" s="1336"/>
      <c r="BS59" s="1336"/>
      <c r="BT59" s="1336"/>
      <c r="BU59" s="1336"/>
      <c r="BV59" s="1336"/>
      <c r="BW59" s="1336"/>
      <c r="BX59" s="1336"/>
      <c r="BY59" s="1336"/>
    </row>
    <row r="60" spans="1:77" ht="14.1" customHeight="1">
      <c r="A60" s="1270"/>
      <c r="B60" s="19"/>
      <c r="C60" s="1270"/>
      <c r="D60" s="1" t="s">
        <v>1029</v>
      </c>
      <c r="E60" s="1"/>
      <c r="F60" s="1"/>
      <c r="G60" s="1"/>
      <c r="H60" s="640"/>
      <c r="I60" s="640"/>
      <c r="J60" s="640"/>
      <c r="K60" s="640"/>
      <c r="L60" s="640"/>
      <c r="M60" s="640"/>
      <c r="N60" s="640"/>
      <c r="O60" s="640"/>
      <c r="P60" s="640"/>
      <c r="Q60" s="640"/>
      <c r="R60" s="640"/>
      <c r="S60" s="640"/>
      <c r="T60" s="849"/>
      <c r="U60" s="849"/>
      <c r="V60" s="849"/>
      <c r="W60" s="849"/>
      <c r="X60" s="849"/>
      <c r="Y60" s="849"/>
      <c r="Z60" s="1270"/>
      <c r="AA60" s="96"/>
      <c r="AB60" s="38"/>
      <c r="AC60" s="38"/>
      <c r="AD60" s="38"/>
      <c r="AE60" s="38"/>
      <c r="AF60" s="38"/>
      <c r="AG60" s="38"/>
      <c r="AH60" s="38"/>
      <c r="AI60" s="38"/>
      <c r="AJ60" s="38"/>
      <c r="AK60" s="38"/>
      <c r="AL60" s="1331"/>
      <c r="AM60" s="14"/>
      <c r="AO60" s="68"/>
      <c r="AP60" s="68"/>
      <c r="AQ60" s="1173"/>
      <c r="AR60" s="1174"/>
      <c r="AS60" s="1174"/>
      <c r="AT60" s="1174"/>
      <c r="AU60" s="1174"/>
      <c r="AV60" s="1174"/>
      <c r="AW60" s="1174"/>
      <c r="AX60" s="1174"/>
      <c r="AY60" s="1174"/>
      <c r="AZ60" s="1174"/>
      <c r="BA60" s="1174"/>
      <c r="BB60" s="1174"/>
      <c r="BC60" s="1174"/>
      <c r="BD60" s="1174"/>
      <c r="BE60" s="1174"/>
      <c r="BF60" s="1174"/>
      <c r="BG60" s="1174"/>
      <c r="BH60" s="1174"/>
      <c r="BI60" s="1174"/>
      <c r="BJ60" s="1174"/>
      <c r="BK60" s="1174"/>
      <c r="BL60" s="1174"/>
      <c r="BM60" s="1174"/>
      <c r="BN60" s="1174"/>
      <c r="BO60" s="1174"/>
      <c r="BP60" s="1174"/>
      <c r="BQ60" s="1174"/>
      <c r="BR60" s="1174"/>
      <c r="BS60" s="1174"/>
      <c r="BT60" s="1174"/>
      <c r="BU60" s="1174"/>
      <c r="BV60" s="1174"/>
      <c r="BW60" s="1174"/>
      <c r="BX60" s="1174"/>
      <c r="BY60" s="1174"/>
    </row>
    <row r="61" spans="1:77" ht="14.1" customHeight="1">
      <c r="A61" s="1270"/>
      <c r="B61" s="19"/>
      <c r="C61" s="1270"/>
      <c r="D61" s="640"/>
      <c r="E61" s="4339"/>
      <c r="F61" s="4339"/>
      <c r="G61" s="4339"/>
      <c r="H61" s="4339"/>
      <c r="I61" s="4339"/>
      <c r="J61" s="4339"/>
      <c r="K61" s="4339"/>
      <c r="L61" s="4339"/>
      <c r="M61" s="4339"/>
      <c r="N61" s="4339"/>
      <c r="O61" s="4339"/>
      <c r="P61" s="4339"/>
      <c r="Q61" s="4339"/>
      <c r="R61" s="4339"/>
      <c r="S61" s="4339"/>
      <c r="T61" s="4339"/>
      <c r="U61" s="4339"/>
      <c r="V61" s="4339"/>
      <c r="W61" s="4339"/>
      <c r="X61" s="4339"/>
      <c r="Y61" s="4339"/>
      <c r="Z61" s="1270"/>
      <c r="AA61" s="439"/>
      <c r="AB61" s="1274"/>
      <c r="AC61" s="1274"/>
      <c r="AD61" s="1274"/>
      <c r="AE61" s="1274"/>
      <c r="AF61" s="1274"/>
      <c r="AG61" s="1274"/>
      <c r="AH61" s="1274"/>
      <c r="AI61" s="1274"/>
      <c r="AJ61" s="1274"/>
      <c r="AK61" s="1274"/>
      <c r="AL61" s="652"/>
      <c r="AM61" s="14"/>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c r="BM61" s="68"/>
      <c r="BN61" s="68"/>
      <c r="BO61" s="68"/>
      <c r="BP61" s="68"/>
      <c r="BQ61" s="68"/>
      <c r="BR61" s="68"/>
      <c r="BS61" s="68"/>
      <c r="BT61" s="68"/>
      <c r="BU61" s="68"/>
      <c r="BV61" s="68"/>
      <c r="BW61" s="68"/>
      <c r="BX61" s="68"/>
      <c r="BY61" s="68"/>
    </row>
    <row r="62" spans="1:77" ht="14.1" customHeight="1">
      <c r="A62" s="1270"/>
      <c r="B62" s="19"/>
      <c r="C62" s="1270"/>
      <c r="D62" s="640"/>
      <c r="E62" s="4339"/>
      <c r="F62" s="4339"/>
      <c r="G62" s="4339"/>
      <c r="H62" s="4339"/>
      <c r="I62" s="4339"/>
      <c r="J62" s="4339"/>
      <c r="K62" s="4339"/>
      <c r="L62" s="4339"/>
      <c r="M62" s="4339"/>
      <c r="N62" s="4339"/>
      <c r="O62" s="4339"/>
      <c r="P62" s="4339"/>
      <c r="Q62" s="4339"/>
      <c r="R62" s="4339"/>
      <c r="S62" s="4339"/>
      <c r="T62" s="4339"/>
      <c r="U62" s="4339"/>
      <c r="V62" s="4339"/>
      <c r="W62" s="4339"/>
      <c r="X62" s="4339"/>
      <c r="Y62" s="4339"/>
      <c r="Z62" s="1270"/>
      <c r="AA62" s="439"/>
      <c r="AB62" s="1274"/>
      <c r="AC62" s="1274"/>
      <c r="AD62" s="1274"/>
      <c r="AE62" s="1274"/>
      <c r="AF62" s="1274"/>
      <c r="AG62" s="1274"/>
      <c r="AH62" s="1274"/>
      <c r="AI62" s="1274"/>
      <c r="AJ62" s="1274"/>
      <c r="AK62" s="1274"/>
      <c r="AL62" s="652"/>
      <c r="AM62" s="14"/>
      <c r="AO62" s="68"/>
      <c r="AP62" s="68"/>
      <c r="AQ62" s="1135"/>
      <c r="AR62" s="1135"/>
      <c r="AS62" s="1135"/>
      <c r="AT62" s="1135"/>
      <c r="AU62" s="1135"/>
      <c r="AV62" s="1135"/>
      <c r="AW62" s="1135"/>
      <c r="AX62" s="1135"/>
      <c r="AY62" s="1135"/>
      <c r="AZ62" s="1135"/>
      <c r="BA62" s="1135"/>
      <c r="BB62" s="1135"/>
      <c r="BC62" s="1135"/>
      <c r="BD62" s="1135"/>
      <c r="BE62" s="1135"/>
      <c r="BF62" s="1135"/>
      <c r="BG62" s="1135"/>
      <c r="BH62" s="1135"/>
      <c r="BI62" s="1135"/>
      <c r="BJ62" s="1135"/>
      <c r="BK62" s="1135"/>
      <c r="BL62" s="1135"/>
      <c r="BM62" s="1135"/>
      <c r="BN62" s="1135"/>
      <c r="BO62" s="1135"/>
      <c r="BP62" s="1135"/>
      <c r="BQ62" s="1135"/>
      <c r="BR62" s="1135"/>
      <c r="BS62" s="1135"/>
      <c r="BT62" s="1135"/>
      <c r="BU62" s="1135"/>
      <c r="BV62" s="1135"/>
      <c r="BW62" s="1135"/>
      <c r="BX62" s="1135"/>
      <c r="BY62" s="1135"/>
    </row>
    <row r="63" spans="1:77" ht="14.1" customHeight="1">
      <c r="A63" s="1270"/>
      <c r="B63" s="19"/>
      <c r="C63" s="1270"/>
      <c r="D63" s="640"/>
      <c r="E63" s="4339"/>
      <c r="F63" s="4339"/>
      <c r="G63" s="4339"/>
      <c r="H63" s="4339"/>
      <c r="I63" s="4339"/>
      <c r="J63" s="4339"/>
      <c r="K63" s="4339"/>
      <c r="L63" s="4339"/>
      <c r="M63" s="4339"/>
      <c r="N63" s="4339"/>
      <c r="O63" s="4339"/>
      <c r="P63" s="4339"/>
      <c r="Q63" s="4339"/>
      <c r="R63" s="4339"/>
      <c r="S63" s="4339"/>
      <c r="T63" s="4339"/>
      <c r="U63" s="4339"/>
      <c r="V63" s="4339"/>
      <c r="W63" s="4339"/>
      <c r="X63" s="4339"/>
      <c r="Y63" s="4339"/>
      <c r="Z63" s="1270"/>
      <c r="AA63" s="439"/>
      <c r="AB63" s="1308"/>
      <c r="AC63" s="1308"/>
      <c r="AD63" s="1308"/>
      <c r="AE63" s="1308"/>
      <c r="AF63" s="1308"/>
      <c r="AG63" s="1308"/>
      <c r="AH63" s="1308"/>
      <c r="AI63" s="1308"/>
      <c r="AJ63" s="1308"/>
      <c r="AK63" s="1308"/>
      <c r="AL63" s="652"/>
      <c r="AM63" s="14"/>
      <c r="AO63" s="68"/>
      <c r="AP63" s="68"/>
      <c r="AQ63" s="1175"/>
      <c r="AR63" s="1175"/>
      <c r="AS63" s="1175"/>
      <c r="AT63" s="1175"/>
      <c r="AU63" s="1175"/>
      <c r="AV63" s="1175"/>
      <c r="AW63" s="1175"/>
      <c r="AX63" s="1175"/>
      <c r="AY63" s="1175"/>
      <c r="AZ63" s="1175"/>
      <c r="BA63" s="1175"/>
      <c r="BB63" s="1175"/>
      <c r="BC63" s="1175"/>
      <c r="BD63" s="1175"/>
      <c r="BE63" s="1175"/>
      <c r="BF63" s="1175"/>
      <c r="BG63" s="1175"/>
      <c r="BH63" s="1175"/>
      <c r="BI63" s="1175"/>
      <c r="BJ63" s="1175"/>
      <c r="BK63" s="1175"/>
      <c r="BL63" s="1175"/>
      <c r="BM63" s="1175"/>
      <c r="BN63" s="1175"/>
      <c r="BO63" s="1175"/>
      <c r="BP63" s="1175"/>
      <c r="BQ63" s="1175"/>
      <c r="BR63" s="1175"/>
      <c r="BS63" s="1175"/>
      <c r="BT63" s="1175"/>
      <c r="BU63" s="1175"/>
      <c r="BV63" s="1175"/>
      <c r="BW63" s="1175"/>
      <c r="BX63" s="1175"/>
      <c r="BY63" s="68"/>
    </row>
    <row r="64" spans="1:77" ht="14.1" customHeight="1">
      <c r="A64" s="1270"/>
      <c r="B64" s="19"/>
      <c r="D64" s="640"/>
      <c r="E64" s="640"/>
      <c r="F64" s="640"/>
      <c r="G64" s="640"/>
      <c r="H64" s="640"/>
      <c r="I64" s="640"/>
      <c r="J64" s="640"/>
      <c r="K64" s="640"/>
      <c r="L64" s="640"/>
      <c r="M64" s="640"/>
      <c r="N64" s="640"/>
      <c r="O64" s="640"/>
      <c r="P64" s="640"/>
      <c r="Q64" s="640"/>
      <c r="R64" s="640"/>
      <c r="S64" s="640"/>
      <c r="T64" s="849"/>
      <c r="U64" s="849"/>
      <c r="V64" s="849"/>
      <c r="W64" s="849"/>
      <c r="X64" s="849"/>
      <c r="Y64" s="849"/>
      <c r="Z64" s="1"/>
      <c r="AA64" s="4340"/>
      <c r="AB64" s="3181"/>
      <c r="AC64" s="3181"/>
      <c r="AD64" s="3181"/>
      <c r="AE64" s="3181"/>
      <c r="AF64" s="2498"/>
      <c r="AG64" s="2498"/>
      <c r="AH64" s="2498"/>
      <c r="AI64" s="2498"/>
      <c r="AJ64" s="2498"/>
      <c r="AK64" s="2498"/>
      <c r="AL64" s="652"/>
      <c r="AM64" s="14"/>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c r="BT64" s="68"/>
      <c r="BU64" s="68"/>
      <c r="BV64" s="68"/>
      <c r="BW64" s="68"/>
      <c r="BX64" s="68"/>
      <c r="BY64" s="68"/>
    </row>
    <row r="65" spans="1:39" ht="14.1" customHeight="1">
      <c r="A65" s="1270"/>
      <c r="B65" s="19"/>
      <c r="C65" s="846" t="s">
        <v>220</v>
      </c>
      <c r="D65" s="1281"/>
      <c r="E65" s="1281"/>
      <c r="F65" s="1281"/>
      <c r="G65" s="1281"/>
      <c r="H65" s="1281"/>
      <c r="I65" s="1281"/>
      <c r="J65" s="1281"/>
      <c r="K65" s="1281"/>
      <c r="L65" s="1281"/>
      <c r="M65" s="1281"/>
      <c r="N65" s="1281"/>
      <c r="O65" s="1281"/>
      <c r="P65" s="1281"/>
      <c r="Q65" s="1281"/>
      <c r="R65" s="1281"/>
      <c r="S65" s="1281"/>
      <c r="T65" s="1281"/>
      <c r="U65" s="1281"/>
      <c r="V65" s="1281"/>
      <c r="W65" s="1281"/>
      <c r="X65" s="1281"/>
      <c r="Y65" s="1281"/>
      <c r="Z65" s="1176"/>
      <c r="AA65" s="439"/>
      <c r="AB65" s="1308"/>
      <c r="AC65" s="1308"/>
      <c r="AD65" s="2498"/>
      <c r="AE65" s="2498"/>
      <c r="AF65" s="2498"/>
      <c r="AG65" s="2498"/>
      <c r="AH65" s="2498"/>
      <c r="AI65" s="2498"/>
      <c r="AJ65" s="2498"/>
      <c r="AK65" s="2498"/>
      <c r="AL65" s="1275"/>
      <c r="AM65" s="14"/>
    </row>
    <row r="66" spans="1:39" ht="14.1" customHeight="1">
      <c r="A66" s="1270"/>
      <c r="B66" s="19"/>
      <c r="C66" s="1"/>
      <c r="D66" s="1281"/>
      <c r="E66" s="4337"/>
      <c r="F66" s="4337"/>
      <c r="G66" s="4337"/>
      <c r="H66" s="4337"/>
      <c r="I66" s="4337"/>
      <c r="J66" s="4337"/>
      <c r="K66" s="4337"/>
      <c r="L66" s="4337"/>
      <c r="M66" s="4337"/>
      <c r="N66" s="4337"/>
      <c r="O66" s="4337"/>
      <c r="P66" s="4337"/>
      <c r="Q66" s="4337"/>
      <c r="R66" s="4337"/>
      <c r="S66" s="4337"/>
      <c r="T66" s="4337"/>
      <c r="U66" s="4337"/>
      <c r="V66" s="4337"/>
      <c r="W66" s="4337"/>
      <c r="X66" s="4337"/>
      <c r="Y66" s="4337"/>
      <c r="Z66" s="1176"/>
      <c r="AA66" s="439"/>
      <c r="AB66" s="1308"/>
      <c r="AC66" s="1308"/>
      <c r="AD66" s="1302"/>
      <c r="AE66" s="1302"/>
      <c r="AF66" s="1302"/>
      <c r="AG66" s="1302"/>
      <c r="AH66" s="1302"/>
      <c r="AI66" s="1302"/>
      <c r="AJ66" s="1302"/>
      <c r="AK66" s="1302"/>
      <c r="AL66" s="1275"/>
      <c r="AM66" s="14"/>
    </row>
    <row r="67" spans="1:39" ht="14.1" customHeight="1">
      <c r="A67" s="1270"/>
      <c r="B67" s="19"/>
      <c r="C67" s="1"/>
      <c r="E67" s="4337"/>
      <c r="F67" s="4337"/>
      <c r="G67" s="4337"/>
      <c r="H67" s="4337"/>
      <c r="I67" s="4337"/>
      <c r="J67" s="4337"/>
      <c r="K67" s="4337"/>
      <c r="L67" s="4337"/>
      <c r="M67" s="4337"/>
      <c r="N67" s="4337"/>
      <c r="O67" s="4337"/>
      <c r="P67" s="4337"/>
      <c r="Q67" s="4337"/>
      <c r="R67" s="4337"/>
      <c r="S67" s="4337"/>
      <c r="T67" s="4337"/>
      <c r="U67" s="4337"/>
      <c r="V67" s="4337"/>
      <c r="W67" s="4337"/>
      <c r="X67" s="4337"/>
      <c r="Y67" s="4337"/>
      <c r="Z67" s="1"/>
      <c r="AA67" s="468"/>
      <c r="AB67" s="408"/>
      <c r="AC67" s="408"/>
      <c r="AD67" s="408"/>
      <c r="AE67" s="408"/>
      <c r="AF67" s="408"/>
      <c r="AG67" s="408"/>
      <c r="AH67" s="408"/>
      <c r="AI67" s="408"/>
      <c r="AJ67" s="408"/>
      <c r="AK67" s="408"/>
      <c r="AL67" s="1177"/>
      <c r="AM67" s="14"/>
    </row>
    <row r="68" spans="1:39" ht="14.1" customHeight="1">
      <c r="A68" s="1270"/>
      <c r="B68" s="19"/>
      <c r="C68" s="1270"/>
      <c r="D68" s="1"/>
      <c r="E68" s="4337"/>
      <c r="F68" s="4337"/>
      <c r="G68" s="4337"/>
      <c r="H68" s="4337"/>
      <c r="I68" s="4337"/>
      <c r="J68" s="4337"/>
      <c r="K68" s="4337"/>
      <c r="L68" s="4337"/>
      <c r="M68" s="4337"/>
      <c r="N68" s="4337"/>
      <c r="O68" s="4337"/>
      <c r="P68" s="4337"/>
      <c r="Q68" s="4337"/>
      <c r="R68" s="4337"/>
      <c r="S68" s="4337"/>
      <c r="T68" s="4337"/>
      <c r="U68" s="4337"/>
      <c r="V68" s="4337"/>
      <c r="W68" s="4337"/>
      <c r="X68" s="4337"/>
      <c r="Y68" s="4337"/>
      <c r="AA68" s="1273"/>
      <c r="AB68" s="408"/>
      <c r="AC68" s="408"/>
      <c r="AD68" s="408"/>
      <c r="AE68" s="408"/>
      <c r="AF68" s="408"/>
      <c r="AG68" s="408"/>
      <c r="AH68" s="408"/>
      <c r="AI68" s="408"/>
      <c r="AJ68" s="408"/>
      <c r="AK68" s="408"/>
      <c r="AL68" s="1177"/>
      <c r="AM68" s="14"/>
    </row>
    <row r="69" spans="1:39" ht="6.95" customHeight="1" thickBot="1">
      <c r="A69" s="1270"/>
      <c r="B69" s="43"/>
      <c r="C69" s="46"/>
      <c r="D69" s="46"/>
      <c r="E69" s="46"/>
      <c r="F69" s="46"/>
      <c r="G69" s="44"/>
      <c r="H69" s="44"/>
      <c r="I69" s="44"/>
      <c r="J69" s="44"/>
      <c r="K69" s="44"/>
      <c r="L69" s="44"/>
      <c r="M69" s="46"/>
      <c r="N69" s="46"/>
      <c r="O69" s="46"/>
      <c r="P69" s="46"/>
      <c r="Q69" s="46"/>
      <c r="R69" s="46"/>
      <c r="S69" s="46"/>
      <c r="T69" s="46"/>
      <c r="U69" s="101"/>
      <c r="V69" s="101"/>
      <c r="W69" s="46"/>
      <c r="X69" s="101"/>
      <c r="Y69" s="101"/>
      <c r="Z69" s="122"/>
      <c r="AA69" s="123"/>
      <c r="AB69" s="1178"/>
      <c r="AC69" s="1178"/>
      <c r="AD69" s="1178"/>
      <c r="AE69" s="1178"/>
      <c r="AF69" s="1178"/>
      <c r="AG69" s="1178"/>
      <c r="AH69" s="1178"/>
      <c r="AI69" s="1178"/>
      <c r="AJ69" s="1178"/>
      <c r="AK69" s="1178"/>
      <c r="AL69" s="1179"/>
      <c r="AM69" s="14"/>
    </row>
    <row r="70" spans="1:39" ht="14.1" customHeight="1"/>
    <row r="71" spans="1:39" ht="14.1" customHeight="1"/>
    <row r="80" spans="1:39" ht="14.1" customHeight="1">
      <c r="A80" s="1270"/>
    </row>
  </sheetData>
  <mergeCells count="64">
    <mergeCell ref="AD65:AE65"/>
    <mergeCell ref="AF65:AK65"/>
    <mergeCell ref="E66:Y68"/>
    <mergeCell ref="AB45:AL46"/>
    <mergeCell ref="AB47:AL48"/>
    <mergeCell ref="E49:Y51"/>
    <mergeCell ref="AB56:AL59"/>
    <mergeCell ref="E61:Y63"/>
    <mergeCell ref="AA64:AE64"/>
    <mergeCell ref="AF64:AK64"/>
    <mergeCell ref="AB41:AL43"/>
    <mergeCell ref="D42:K42"/>
    <mergeCell ref="L42:O43"/>
    <mergeCell ref="P42:R43"/>
    <mergeCell ref="S42:V43"/>
    <mergeCell ref="W42:Y43"/>
    <mergeCell ref="D43:K43"/>
    <mergeCell ref="D41:K41"/>
    <mergeCell ref="L41:O41"/>
    <mergeCell ref="P41:R41"/>
    <mergeCell ref="S41:V41"/>
    <mergeCell ref="W41:Y41"/>
    <mergeCell ref="AB39:AL40"/>
    <mergeCell ref="D40:K40"/>
    <mergeCell ref="L40:O40"/>
    <mergeCell ref="P40:R40"/>
    <mergeCell ref="S40:V40"/>
    <mergeCell ref="D39:K39"/>
    <mergeCell ref="L39:O39"/>
    <mergeCell ref="P39:R39"/>
    <mergeCell ref="S39:V39"/>
    <mergeCell ref="W39:Y39"/>
    <mergeCell ref="W40:Y40"/>
    <mergeCell ref="J27:Q27"/>
    <mergeCell ref="R27:Y27"/>
    <mergeCell ref="D37:K38"/>
    <mergeCell ref="L37:R37"/>
    <mergeCell ref="S37:Y37"/>
    <mergeCell ref="L38:O38"/>
    <mergeCell ref="P38:R38"/>
    <mergeCell ref="S38:V38"/>
    <mergeCell ref="W38:Y38"/>
    <mergeCell ref="R20:Y20"/>
    <mergeCell ref="D21:I21"/>
    <mergeCell ref="J21:Q21"/>
    <mergeCell ref="D25:I26"/>
    <mergeCell ref="J25:Q26"/>
    <mergeCell ref="R25:Y26"/>
    <mergeCell ref="AB31:AL32"/>
    <mergeCell ref="B2:AL2"/>
    <mergeCell ref="AM2:AS2"/>
    <mergeCell ref="B4:Z4"/>
    <mergeCell ref="AA4:AL4"/>
    <mergeCell ref="AB13:AL14"/>
    <mergeCell ref="R21:Y21"/>
    <mergeCell ref="D22:I22"/>
    <mergeCell ref="J22:Q22"/>
    <mergeCell ref="R22:Y22"/>
    <mergeCell ref="AB22:AL24"/>
    <mergeCell ref="D23:I24"/>
    <mergeCell ref="J23:Q24"/>
    <mergeCell ref="R23:Y24"/>
    <mergeCell ref="AB18:AL21"/>
    <mergeCell ref="J20:Q20"/>
  </mergeCells>
  <phoneticPr fontId="2"/>
  <dataValidations count="1">
    <dataValidation type="list" allowBlank="1" showInputMessage="1" showErrorMessage="1" sqref="W39:Y43 P39:R43">
      <formula1>"有,無"</formula1>
    </dataValidation>
  </dataValidations>
  <hyperlinks>
    <hyperlink ref="AM2" location="目次!A1" display="目次に戻る"/>
  </hyperlinks>
  <printOptions horizontalCentered="1"/>
  <pageMargins left="0.70866141732283472" right="0.31496062992125984" top="0.39370078740157483" bottom="0.39370078740157483" header="0.39370078740157483" footer="0.51181102362204722"/>
  <pageSetup paperSize="9" scale="91" fitToWidth="2" fitToHeight="2" orientation="portrait" r:id="rId1"/>
  <headerFooter alignWithMargins="0"/>
  <colBreaks count="1" manualBreakCount="1">
    <brk id="39" min="1" max="68" man="1"/>
  </colBreaks>
  <drawing r:id="rId2"/>
  <legacyDrawing r:id="rId3"/>
  <mc:AlternateContent xmlns:mc="http://schemas.openxmlformats.org/markup-compatibility/2006">
    <mc:Choice Requires="x14">
      <controls>
        <mc:AlternateContent xmlns:mc="http://schemas.openxmlformats.org/markup-compatibility/2006">
          <mc:Choice Requires="x14">
            <control shapeId="1003521" r:id="rId4" name="Check Box 1">
              <controlPr defaultSize="0" autoFill="0" autoLine="0" autoPict="0">
                <anchor moveWithCells="1">
                  <from>
                    <xdr:col>17</xdr:col>
                    <xdr:colOff>152400</xdr:colOff>
                    <xdr:row>7</xdr:row>
                    <xdr:rowOff>28575</xdr:rowOff>
                  </from>
                  <to>
                    <xdr:col>22</xdr:col>
                    <xdr:colOff>95250</xdr:colOff>
                    <xdr:row>8</xdr:row>
                    <xdr:rowOff>66675</xdr:rowOff>
                  </to>
                </anchor>
              </controlPr>
            </control>
          </mc:Choice>
        </mc:AlternateContent>
        <mc:AlternateContent xmlns:mc="http://schemas.openxmlformats.org/markup-compatibility/2006">
          <mc:Choice Requires="x14">
            <control shapeId="1003522" r:id="rId5" name="Check Box 2">
              <controlPr defaultSize="0" autoFill="0" autoLine="0" autoPict="0">
                <anchor moveWithCells="1">
                  <from>
                    <xdr:col>23</xdr:col>
                    <xdr:colOff>47625</xdr:colOff>
                    <xdr:row>7</xdr:row>
                    <xdr:rowOff>28575</xdr:rowOff>
                  </from>
                  <to>
                    <xdr:col>25</xdr:col>
                    <xdr:colOff>552450</xdr:colOff>
                    <xdr:row>8</xdr:row>
                    <xdr:rowOff>66675</xdr:rowOff>
                  </to>
                </anchor>
              </controlPr>
            </control>
          </mc:Choice>
        </mc:AlternateContent>
        <mc:AlternateContent xmlns:mc="http://schemas.openxmlformats.org/markup-compatibility/2006">
          <mc:Choice Requires="x14">
            <control shapeId="1003523" r:id="rId6" name="Check Box 3">
              <controlPr defaultSize="0" autoFill="0" autoLine="0" autoPict="0">
                <anchor moveWithCells="1">
                  <from>
                    <xdr:col>18</xdr:col>
                    <xdr:colOff>0</xdr:colOff>
                    <xdr:row>10</xdr:row>
                    <xdr:rowOff>104775</xdr:rowOff>
                  </from>
                  <to>
                    <xdr:col>22</xdr:col>
                    <xdr:colOff>142875</xdr:colOff>
                    <xdr:row>11</xdr:row>
                    <xdr:rowOff>142875</xdr:rowOff>
                  </to>
                </anchor>
              </controlPr>
            </control>
          </mc:Choice>
        </mc:AlternateContent>
        <mc:AlternateContent xmlns:mc="http://schemas.openxmlformats.org/markup-compatibility/2006">
          <mc:Choice Requires="x14">
            <control shapeId="1003524" r:id="rId7" name="Check Box 4">
              <controlPr defaultSize="0" autoFill="0" autoLine="0" autoPict="0">
                <anchor moveWithCells="1">
                  <from>
                    <xdr:col>23</xdr:col>
                    <xdr:colOff>95250</xdr:colOff>
                    <xdr:row>10</xdr:row>
                    <xdr:rowOff>104775</xdr:rowOff>
                  </from>
                  <to>
                    <xdr:col>26</xdr:col>
                    <xdr:colOff>0</xdr:colOff>
                    <xdr:row>11</xdr:row>
                    <xdr:rowOff>142875</xdr:rowOff>
                  </to>
                </anchor>
              </controlPr>
            </control>
          </mc:Choice>
        </mc:AlternateContent>
        <mc:AlternateContent xmlns:mc="http://schemas.openxmlformats.org/markup-compatibility/2006">
          <mc:Choice Requires="x14">
            <control shapeId="1003525" r:id="rId8" name="Check Box 5">
              <controlPr defaultSize="0" autoFill="0" autoLine="0" autoPict="0">
                <anchor moveWithCells="1">
                  <from>
                    <xdr:col>18</xdr:col>
                    <xdr:colOff>0</xdr:colOff>
                    <xdr:row>15</xdr:row>
                    <xdr:rowOff>133350</xdr:rowOff>
                  </from>
                  <to>
                    <xdr:col>22</xdr:col>
                    <xdr:colOff>142875</xdr:colOff>
                    <xdr:row>17</xdr:row>
                    <xdr:rowOff>0</xdr:rowOff>
                  </to>
                </anchor>
              </controlPr>
            </control>
          </mc:Choice>
        </mc:AlternateContent>
        <mc:AlternateContent xmlns:mc="http://schemas.openxmlformats.org/markup-compatibility/2006">
          <mc:Choice Requires="x14">
            <control shapeId="1003526" r:id="rId9" name="Check Box 6">
              <controlPr defaultSize="0" autoFill="0" autoLine="0" autoPict="0">
                <anchor moveWithCells="1">
                  <from>
                    <xdr:col>23</xdr:col>
                    <xdr:colOff>95250</xdr:colOff>
                    <xdr:row>15</xdr:row>
                    <xdr:rowOff>133350</xdr:rowOff>
                  </from>
                  <to>
                    <xdr:col>26</xdr:col>
                    <xdr:colOff>0</xdr:colOff>
                    <xdr:row>17</xdr:row>
                    <xdr:rowOff>0</xdr:rowOff>
                  </to>
                </anchor>
              </controlPr>
            </control>
          </mc:Choice>
        </mc:AlternateContent>
        <mc:AlternateContent xmlns:mc="http://schemas.openxmlformats.org/markup-compatibility/2006">
          <mc:Choice Requires="x14">
            <control shapeId="1003527" r:id="rId10" name="Check Box 7">
              <controlPr defaultSize="0" autoFill="0" autoLine="0" autoPict="0">
                <anchor moveWithCells="1">
                  <from>
                    <xdr:col>18</xdr:col>
                    <xdr:colOff>0</xdr:colOff>
                    <xdr:row>53</xdr:row>
                    <xdr:rowOff>28575</xdr:rowOff>
                  </from>
                  <to>
                    <xdr:col>22</xdr:col>
                    <xdr:colOff>123825</xdr:colOff>
                    <xdr:row>54</xdr:row>
                    <xdr:rowOff>28575</xdr:rowOff>
                  </to>
                </anchor>
              </controlPr>
            </control>
          </mc:Choice>
        </mc:AlternateContent>
        <mc:AlternateContent xmlns:mc="http://schemas.openxmlformats.org/markup-compatibility/2006">
          <mc:Choice Requires="x14">
            <control shapeId="1003528" r:id="rId11" name="Check Box 8">
              <controlPr defaultSize="0" autoFill="0" autoLine="0" autoPict="0">
                <anchor moveWithCells="1">
                  <from>
                    <xdr:col>22</xdr:col>
                    <xdr:colOff>38100</xdr:colOff>
                    <xdr:row>53</xdr:row>
                    <xdr:rowOff>28575</xdr:rowOff>
                  </from>
                  <to>
                    <xdr:col>25</xdr:col>
                    <xdr:colOff>352425</xdr:colOff>
                    <xdr:row>54</xdr:row>
                    <xdr:rowOff>28575</xdr:rowOff>
                  </to>
                </anchor>
              </controlPr>
            </control>
          </mc:Choice>
        </mc:AlternateContent>
        <mc:AlternateContent xmlns:mc="http://schemas.openxmlformats.org/markup-compatibility/2006">
          <mc:Choice Requires="x14">
            <control shapeId="1003529" r:id="rId12" name="Check Box 9">
              <controlPr defaultSize="0" autoFill="0" autoLine="0" autoPict="0">
                <anchor moveWithCells="1">
                  <from>
                    <xdr:col>18</xdr:col>
                    <xdr:colOff>0</xdr:colOff>
                    <xdr:row>13</xdr:row>
                    <xdr:rowOff>0</xdr:rowOff>
                  </from>
                  <to>
                    <xdr:col>22</xdr:col>
                    <xdr:colOff>142875</xdr:colOff>
                    <xdr:row>14</xdr:row>
                    <xdr:rowOff>38100</xdr:rowOff>
                  </to>
                </anchor>
              </controlPr>
            </control>
          </mc:Choice>
        </mc:AlternateContent>
        <mc:AlternateContent xmlns:mc="http://schemas.openxmlformats.org/markup-compatibility/2006">
          <mc:Choice Requires="x14">
            <control shapeId="1003530" r:id="rId13" name="Check Box 10">
              <controlPr defaultSize="0" autoFill="0" autoLine="0" autoPict="0">
                <anchor moveWithCells="1">
                  <from>
                    <xdr:col>23</xdr:col>
                    <xdr:colOff>95250</xdr:colOff>
                    <xdr:row>13</xdr:row>
                    <xdr:rowOff>0</xdr:rowOff>
                  </from>
                  <to>
                    <xdr:col>26</xdr:col>
                    <xdr:colOff>0</xdr:colOff>
                    <xdr:row>14</xdr:row>
                    <xdr:rowOff>38100</xdr:rowOff>
                  </to>
                </anchor>
              </controlPr>
            </control>
          </mc:Choice>
        </mc:AlternateContent>
        <mc:AlternateContent xmlns:mc="http://schemas.openxmlformats.org/markup-compatibility/2006">
          <mc:Choice Requires="x14">
            <control shapeId="1003531" r:id="rId14" name="Check Box 11">
              <controlPr defaultSize="0" autoFill="0" autoLine="0" autoPict="0">
                <anchor moveWithCells="1">
                  <from>
                    <xdr:col>18</xdr:col>
                    <xdr:colOff>0</xdr:colOff>
                    <xdr:row>45</xdr:row>
                    <xdr:rowOff>28575</xdr:rowOff>
                  </from>
                  <to>
                    <xdr:col>21</xdr:col>
                    <xdr:colOff>114300</xdr:colOff>
                    <xdr:row>46</xdr:row>
                    <xdr:rowOff>28575</xdr:rowOff>
                  </to>
                </anchor>
              </controlPr>
            </control>
          </mc:Choice>
        </mc:AlternateContent>
        <mc:AlternateContent xmlns:mc="http://schemas.openxmlformats.org/markup-compatibility/2006">
          <mc:Choice Requires="x14">
            <control shapeId="1003532" r:id="rId15" name="Check Box 12">
              <controlPr defaultSize="0" autoFill="0" autoLine="0" autoPict="0">
                <anchor moveWithCells="1">
                  <from>
                    <xdr:col>22</xdr:col>
                    <xdr:colOff>38100</xdr:colOff>
                    <xdr:row>45</xdr:row>
                    <xdr:rowOff>28575</xdr:rowOff>
                  </from>
                  <to>
                    <xdr:col>25</xdr:col>
                    <xdr:colOff>171450</xdr:colOff>
                    <xdr:row>46</xdr:row>
                    <xdr:rowOff>28575</xdr:rowOff>
                  </to>
                </anchor>
              </controlPr>
            </control>
          </mc:Choice>
        </mc:AlternateContent>
        <mc:AlternateContent xmlns:mc="http://schemas.openxmlformats.org/markup-compatibility/2006">
          <mc:Choice Requires="x14">
            <control shapeId="1003533" r:id="rId16" name="Check Box 13">
              <controlPr defaultSize="0" autoFill="0" autoLine="0" autoPict="0">
                <anchor moveWithCells="1">
                  <from>
                    <xdr:col>18</xdr:col>
                    <xdr:colOff>0</xdr:colOff>
                    <xdr:row>31</xdr:row>
                    <xdr:rowOff>0</xdr:rowOff>
                  </from>
                  <to>
                    <xdr:col>21</xdr:col>
                    <xdr:colOff>114300</xdr:colOff>
                    <xdr:row>32</xdr:row>
                    <xdr:rowOff>0</xdr:rowOff>
                  </to>
                </anchor>
              </controlPr>
            </control>
          </mc:Choice>
        </mc:AlternateContent>
        <mc:AlternateContent xmlns:mc="http://schemas.openxmlformats.org/markup-compatibility/2006">
          <mc:Choice Requires="x14">
            <control shapeId="1003534" r:id="rId17" name="Check Box 14">
              <controlPr defaultSize="0" autoFill="0" autoLine="0" autoPict="0">
                <anchor moveWithCells="1">
                  <from>
                    <xdr:col>22</xdr:col>
                    <xdr:colOff>38100</xdr:colOff>
                    <xdr:row>31</xdr:row>
                    <xdr:rowOff>0</xdr:rowOff>
                  </from>
                  <to>
                    <xdr:col>25</xdr:col>
                    <xdr:colOff>161925</xdr:colOff>
                    <xdr:row>32</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CC"/>
  </sheetPr>
  <dimension ref="A2:CE82"/>
  <sheetViews>
    <sheetView showGridLines="0" view="pageBreakPreview" zoomScaleNormal="100" zoomScaleSheetLayoutView="100" workbookViewId="0">
      <selection activeCell="B4" sqref="B4:Z4"/>
    </sheetView>
  </sheetViews>
  <sheetFormatPr defaultColWidth="8" defaultRowHeight="12"/>
  <cols>
    <col min="1" max="2" width="1.5" style="5" customWidth="1"/>
    <col min="3" max="25" width="2.375" style="5" customWidth="1"/>
    <col min="26" max="26" width="6.875" style="5" customWidth="1"/>
    <col min="27" max="44" width="2.375" style="5" customWidth="1"/>
    <col min="45" max="86" width="2.625" style="5" customWidth="1"/>
    <col min="87" max="16384" width="8" style="5"/>
  </cols>
  <sheetData>
    <row r="2" spans="1:83" ht="14.1" customHeight="1">
      <c r="B2" s="1872" t="s">
        <v>1399</v>
      </c>
      <c r="C2" s="2025"/>
      <c r="D2" s="2025"/>
      <c r="E2" s="2025"/>
      <c r="F2" s="2025"/>
      <c r="G2" s="2025"/>
      <c r="H2" s="2025"/>
      <c r="I2" s="2025"/>
      <c r="J2" s="2025"/>
      <c r="K2" s="2025"/>
      <c r="L2" s="2025"/>
      <c r="M2" s="2025"/>
      <c r="N2" s="2025"/>
      <c r="O2" s="2025"/>
      <c r="P2" s="2025"/>
      <c r="Q2" s="2025"/>
      <c r="R2" s="2025"/>
      <c r="S2" s="2025"/>
      <c r="T2" s="2025"/>
      <c r="U2" s="2025"/>
      <c r="V2" s="2025"/>
      <c r="W2" s="2025"/>
      <c r="X2" s="2025"/>
      <c r="Y2" s="2025"/>
      <c r="Z2" s="2025"/>
      <c r="AA2" s="2025"/>
      <c r="AB2" s="2025"/>
      <c r="AC2" s="2025"/>
      <c r="AD2" s="2025"/>
      <c r="AE2" s="2025"/>
      <c r="AF2" s="2025"/>
      <c r="AG2" s="2025"/>
      <c r="AH2" s="2025"/>
      <c r="AI2" s="2025"/>
      <c r="AJ2" s="2025"/>
      <c r="AK2" s="2025"/>
      <c r="AL2" s="2025"/>
      <c r="AM2" s="2025"/>
      <c r="AN2" s="2025"/>
      <c r="AO2" s="2025"/>
      <c r="AP2" s="628"/>
      <c r="AQ2" s="1837" t="s">
        <v>769</v>
      </c>
      <c r="AR2" s="1837"/>
      <c r="AS2" s="1837"/>
      <c r="AT2" s="1837"/>
      <c r="AU2" s="1837"/>
    </row>
    <row r="3" spans="1:83" ht="5.0999999999999996" customHeight="1" thickBot="1"/>
    <row r="4" spans="1:83" ht="14.1" customHeight="1">
      <c r="B4" s="1873" t="s">
        <v>212</v>
      </c>
      <c r="C4" s="1874"/>
      <c r="D4" s="1874"/>
      <c r="E4" s="1874"/>
      <c r="F4" s="1874"/>
      <c r="G4" s="1874"/>
      <c r="H4" s="1874"/>
      <c r="I4" s="1874"/>
      <c r="J4" s="1874"/>
      <c r="K4" s="1874"/>
      <c r="L4" s="1874"/>
      <c r="M4" s="1874"/>
      <c r="N4" s="1874"/>
      <c r="O4" s="1874"/>
      <c r="P4" s="1874"/>
      <c r="Q4" s="1874"/>
      <c r="R4" s="1874"/>
      <c r="S4" s="1874"/>
      <c r="T4" s="1874"/>
      <c r="U4" s="1874"/>
      <c r="V4" s="1874"/>
      <c r="W4" s="1874"/>
      <c r="X4" s="1874"/>
      <c r="Y4" s="1874"/>
      <c r="Z4" s="2032"/>
      <c r="AA4" s="2033" t="s">
        <v>86</v>
      </c>
      <c r="AB4" s="1874"/>
      <c r="AC4" s="1874"/>
      <c r="AD4" s="1874"/>
      <c r="AE4" s="1874"/>
      <c r="AF4" s="1874"/>
      <c r="AG4" s="1874"/>
      <c r="AH4" s="1874"/>
      <c r="AI4" s="1874"/>
      <c r="AJ4" s="1874"/>
      <c r="AK4" s="1874"/>
      <c r="AL4" s="1874"/>
      <c r="AM4" s="1874"/>
      <c r="AN4" s="1874"/>
      <c r="AO4" s="2034"/>
      <c r="AP4" s="72"/>
      <c r="AR4" s="5" t="s">
        <v>982</v>
      </c>
    </row>
    <row r="5" spans="1:83" ht="6.95" customHeight="1">
      <c r="B5" s="72"/>
      <c r="C5" s="423"/>
      <c r="D5" s="423"/>
      <c r="E5" s="423"/>
      <c r="F5" s="423"/>
      <c r="G5" s="423"/>
      <c r="H5" s="423"/>
      <c r="I5" s="423"/>
      <c r="J5" s="423"/>
      <c r="K5" s="423"/>
      <c r="L5" s="423"/>
      <c r="M5" s="423"/>
      <c r="N5" s="423"/>
      <c r="O5" s="423"/>
      <c r="P5" s="423"/>
      <c r="Q5" s="423"/>
      <c r="R5" s="423"/>
      <c r="S5" s="423"/>
      <c r="T5" s="423"/>
      <c r="U5" s="423"/>
      <c r="V5" s="423"/>
      <c r="W5" s="423"/>
      <c r="X5" s="423"/>
      <c r="Y5" s="423"/>
      <c r="Z5" s="423"/>
      <c r="AA5" s="73"/>
      <c r="AB5" s="423"/>
      <c r="AC5" s="423"/>
      <c r="AD5" s="423"/>
      <c r="AE5" s="423"/>
      <c r="AF5" s="423"/>
      <c r="AG5" s="423"/>
      <c r="AH5" s="423"/>
      <c r="AI5" s="423"/>
      <c r="AJ5" s="423"/>
      <c r="AK5" s="423"/>
      <c r="AL5" s="423"/>
      <c r="AM5" s="423"/>
      <c r="AN5" s="423"/>
      <c r="AO5" s="74"/>
      <c r="AP5" s="72"/>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row>
    <row r="6" spans="1:83" ht="14.1" customHeight="1">
      <c r="A6" s="6"/>
      <c r="B6" s="19"/>
      <c r="C6" s="5" t="s">
        <v>1392</v>
      </c>
      <c r="E6" s="1"/>
      <c r="F6" s="6"/>
      <c r="G6" s="6"/>
      <c r="H6" s="6"/>
      <c r="I6" s="6"/>
      <c r="J6" s="6"/>
      <c r="K6" s="6"/>
      <c r="L6" s="6"/>
      <c r="M6" s="6"/>
      <c r="N6" s="6"/>
      <c r="O6" s="6"/>
      <c r="P6" s="6"/>
      <c r="Q6" s="6"/>
      <c r="R6" s="6"/>
      <c r="S6" s="1"/>
      <c r="T6" s="1"/>
      <c r="U6" s="21"/>
      <c r="V6" s="1"/>
      <c r="W6" s="1"/>
      <c r="X6" s="6"/>
      <c r="Y6" s="6"/>
      <c r="Z6" s="102"/>
      <c r="AA6" s="439" t="s">
        <v>633</v>
      </c>
      <c r="AB6" s="575"/>
      <c r="AC6" s="575"/>
      <c r="AD6" s="575"/>
      <c r="AE6" s="575"/>
      <c r="AF6" s="575"/>
      <c r="AG6" s="575"/>
      <c r="AH6" s="575"/>
      <c r="AI6" s="575"/>
      <c r="AJ6" s="575"/>
      <c r="AK6" s="575"/>
      <c r="AL6" s="575"/>
      <c r="AM6" s="575"/>
      <c r="AN6" s="575"/>
      <c r="AO6" s="59"/>
      <c r="AP6" s="482"/>
      <c r="AR6" s="68"/>
      <c r="AS6" s="1135"/>
      <c r="AT6" s="1135"/>
      <c r="AU6" s="1135"/>
      <c r="AV6" s="1135"/>
      <c r="AW6" s="1135"/>
      <c r="AX6" s="1135"/>
      <c r="AY6" s="1135"/>
      <c r="AZ6" s="1135"/>
      <c r="BA6" s="1135"/>
      <c r="BB6" s="1135"/>
      <c r="BC6" s="1135"/>
      <c r="BD6" s="1135"/>
      <c r="BE6" s="1135"/>
      <c r="BF6" s="1135"/>
      <c r="BG6" s="1135"/>
      <c r="BH6" s="1135"/>
      <c r="BI6" s="1135"/>
      <c r="BJ6" s="1135"/>
      <c r="BK6" s="1135"/>
      <c r="BL6" s="1135"/>
      <c r="BM6" s="1135"/>
      <c r="BN6" s="1135"/>
      <c r="BO6" s="1135"/>
      <c r="BP6" s="1135"/>
      <c r="BQ6" s="1135"/>
      <c r="BR6" s="1135"/>
      <c r="BS6" s="1135"/>
      <c r="BT6" s="1135"/>
      <c r="BU6" s="1135"/>
      <c r="BV6" s="1135"/>
      <c r="BW6" s="1135"/>
      <c r="BX6" s="1135"/>
      <c r="BY6" s="68"/>
      <c r="BZ6" s="68"/>
      <c r="CA6" s="68"/>
      <c r="CB6" s="68"/>
      <c r="CC6" s="68"/>
      <c r="CD6" s="68"/>
      <c r="CE6" s="68"/>
    </row>
    <row r="7" spans="1:83" ht="14.1" customHeight="1">
      <c r="A7" s="6"/>
      <c r="B7" s="19"/>
      <c r="C7" s="6" t="s">
        <v>933</v>
      </c>
      <c r="D7" s="6"/>
      <c r="F7" s="6"/>
      <c r="G7" s="1"/>
      <c r="H7" s="1"/>
      <c r="I7" s="1"/>
      <c r="J7" s="1"/>
      <c r="K7" s="1"/>
      <c r="L7" s="1"/>
      <c r="M7" s="1"/>
      <c r="N7" s="1"/>
      <c r="O7" s="1"/>
      <c r="P7" s="1"/>
      <c r="Q7" s="1"/>
      <c r="R7" s="1"/>
      <c r="S7" s="1"/>
      <c r="T7" s="68"/>
      <c r="U7" s="68"/>
      <c r="V7" s="1"/>
      <c r="W7" s="610"/>
      <c r="X7" s="610"/>
      <c r="Y7" s="6"/>
      <c r="Z7" s="102"/>
      <c r="AA7" s="394" t="s">
        <v>12</v>
      </c>
      <c r="AB7" s="1573" t="s">
        <v>1489</v>
      </c>
      <c r="AC7" s="1573"/>
      <c r="AD7" s="1573"/>
      <c r="AE7" s="1573"/>
      <c r="AF7" s="1573"/>
      <c r="AG7" s="1573"/>
      <c r="AH7" s="1573"/>
      <c r="AI7" s="1573"/>
      <c r="AJ7" s="1573"/>
      <c r="AK7" s="1573"/>
      <c r="AL7" s="1573"/>
      <c r="AM7" s="1573"/>
      <c r="AN7" s="1573"/>
      <c r="AO7" s="1574"/>
      <c r="AP7" s="205"/>
      <c r="AR7" s="68"/>
      <c r="AS7" s="408"/>
      <c r="AT7" s="757"/>
      <c r="AU7" s="757"/>
      <c r="AV7" s="757"/>
      <c r="AW7" s="757"/>
      <c r="AX7" s="757"/>
      <c r="AY7" s="757"/>
      <c r="AZ7" s="757"/>
      <c r="BA7" s="757"/>
      <c r="BB7" s="757"/>
      <c r="BC7" s="757"/>
      <c r="BD7" s="757"/>
      <c r="BE7" s="757"/>
      <c r="BF7" s="757"/>
      <c r="BG7" s="757"/>
      <c r="BH7" s="757"/>
      <c r="BI7" s="757"/>
      <c r="BJ7" s="757"/>
      <c r="BK7" s="757"/>
      <c r="BL7" s="757"/>
      <c r="BM7" s="757"/>
      <c r="BN7" s="757"/>
      <c r="BO7" s="757"/>
      <c r="BP7" s="757"/>
      <c r="BQ7" s="757"/>
      <c r="BR7" s="757"/>
      <c r="BS7" s="757"/>
      <c r="BT7" s="757"/>
      <c r="BU7" s="757"/>
      <c r="BV7" s="757"/>
      <c r="BW7" s="757"/>
      <c r="BX7" s="757"/>
      <c r="BY7" s="757"/>
      <c r="BZ7" s="757"/>
      <c r="CA7" s="757"/>
      <c r="CB7" s="757"/>
      <c r="CC7" s="408"/>
      <c r="CD7" s="68"/>
      <c r="CE7" s="68"/>
    </row>
    <row r="8" spans="1:83" ht="14.1" customHeight="1">
      <c r="A8" s="6"/>
      <c r="B8" s="19"/>
      <c r="C8" s="6"/>
      <c r="D8" s="6"/>
      <c r="F8" s="6"/>
      <c r="H8" s="6"/>
      <c r="I8" s="6"/>
      <c r="J8" s="6"/>
      <c r="K8" s="6"/>
      <c r="L8" s="6"/>
      <c r="M8" s="6"/>
      <c r="N8" s="6"/>
      <c r="O8" s="6"/>
      <c r="P8" s="6"/>
      <c r="Q8" s="6"/>
      <c r="R8" s="34"/>
      <c r="S8" s="34"/>
      <c r="T8" s="35"/>
      <c r="U8" s="36"/>
      <c r="V8" s="36"/>
      <c r="W8" s="6"/>
      <c r="X8" s="6"/>
      <c r="Y8" s="6"/>
      <c r="Z8" s="102"/>
      <c r="AA8" s="394" t="s">
        <v>12</v>
      </c>
      <c r="AB8" s="1573"/>
      <c r="AC8" s="1573"/>
      <c r="AD8" s="1573"/>
      <c r="AE8" s="1573"/>
      <c r="AF8" s="1573"/>
      <c r="AG8" s="1573"/>
      <c r="AH8" s="1573"/>
      <c r="AI8" s="1573"/>
      <c r="AJ8" s="1573"/>
      <c r="AK8" s="1573"/>
      <c r="AL8" s="1573"/>
      <c r="AM8" s="1573"/>
      <c r="AN8" s="1573"/>
      <c r="AO8" s="1574"/>
      <c r="AP8" s="205"/>
      <c r="AR8" s="68"/>
      <c r="AS8" s="757"/>
      <c r="AT8" s="757"/>
      <c r="AU8" s="757"/>
      <c r="AV8" s="757"/>
      <c r="AW8" s="757"/>
      <c r="AX8" s="757"/>
      <c r="AY8" s="757"/>
      <c r="AZ8" s="757"/>
      <c r="BA8" s="757"/>
      <c r="BB8" s="757"/>
      <c r="BC8" s="757"/>
      <c r="BD8" s="757"/>
      <c r="BE8" s="757"/>
      <c r="BF8" s="757"/>
      <c r="BG8" s="757"/>
      <c r="BH8" s="757"/>
      <c r="BI8" s="757"/>
      <c r="BJ8" s="757"/>
      <c r="BK8" s="757"/>
      <c r="BL8" s="757"/>
      <c r="BM8" s="757"/>
      <c r="BN8" s="757"/>
      <c r="BO8" s="757"/>
      <c r="BP8" s="757"/>
      <c r="BQ8" s="757"/>
      <c r="BR8" s="757"/>
      <c r="BS8" s="757"/>
      <c r="BT8" s="757"/>
      <c r="BU8" s="757"/>
      <c r="BV8" s="757"/>
      <c r="BW8" s="757"/>
      <c r="BX8" s="757"/>
      <c r="BY8" s="757"/>
      <c r="BZ8" s="757"/>
      <c r="CA8" s="757"/>
      <c r="CB8" s="757"/>
      <c r="CC8" s="757"/>
      <c r="CD8" s="757"/>
      <c r="CE8" s="757"/>
    </row>
    <row r="9" spans="1:83" ht="14.1" customHeight="1">
      <c r="A9" s="6"/>
      <c r="B9" s="19"/>
      <c r="C9" s="6"/>
      <c r="D9" s="1" t="s">
        <v>221</v>
      </c>
      <c r="F9" s="6"/>
      <c r="G9" s="6"/>
      <c r="I9" s="6"/>
      <c r="J9" s="6"/>
      <c r="K9" s="6"/>
      <c r="L9" s="6"/>
      <c r="M9" s="6"/>
      <c r="N9" s="6"/>
      <c r="O9" s="6"/>
      <c r="P9" s="6"/>
      <c r="Q9" s="1"/>
      <c r="R9" s="1"/>
      <c r="U9" s="1"/>
      <c r="Y9" s="6"/>
      <c r="Z9" s="102"/>
      <c r="AA9" s="403"/>
      <c r="AB9" s="1570" t="s">
        <v>631</v>
      </c>
      <c r="AC9" s="1570"/>
      <c r="AD9" s="1570"/>
      <c r="AE9" s="1570"/>
      <c r="AF9" s="1570"/>
      <c r="AG9" s="1570"/>
      <c r="AH9" s="1570"/>
      <c r="AI9" s="1570"/>
      <c r="AJ9" s="1570"/>
      <c r="AK9" s="1570"/>
      <c r="AL9" s="1570"/>
      <c r="AM9" s="1570"/>
      <c r="AN9" s="1570"/>
      <c r="AO9" s="1571"/>
      <c r="AP9" s="480"/>
      <c r="AR9" s="68"/>
      <c r="AS9" s="757"/>
      <c r="AT9" s="757"/>
      <c r="AU9" s="757"/>
      <c r="AV9" s="757"/>
      <c r="AW9" s="757"/>
      <c r="AX9" s="757"/>
      <c r="AY9" s="757"/>
      <c r="AZ9" s="757"/>
      <c r="BA9" s="757"/>
      <c r="BB9" s="757"/>
      <c r="BC9" s="757"/>
      <c r="BD9" s="757"/>
      <c r="BE9" s="757"/>
      <c r="BF9" s="757"/>
      <c r="BG9" s="757"/>
      <c r="BH9" s="757"/>
      <c r="BI9" s="757"/>
      <c r="BJ9" s="757"/>
      <c r="BK9" s="757"/>
      <c r="BL9" s="757"/>
      <c r="BM9" s="757"/>
      <c r="BN9" s="757"/>
      <c r="BO9" s="757"/>
      <c r="BP9" s="757"/>
      <c r="BQ9" s="757"/>
      <c r="BR9" s="757"/>
      <c r="BS9" s="757"/>
      <c r="BT9" s="757"/>
      <c r="BU9" s="757"/>
      <c r="BV9" s="757"/>
      <c r="BW9" s="757"/>
      <c r="BX9" s="757"/>
      <c r="BY9" s="757"/>
      <c r="BZ9" s="757"/>
      <c r="CA9" s="757"/>
      <c r="CB9" s="757"/>
      <c r="CC9" s="757"/>
      <c r="CD9" s="757"/>
      <c r="CE9" s="757"/>
    </row>
    <row r="10" spans="1:83" ht="14.1" customHeight="1">
      <c r="A10" s="6"/>
      <c r="B10" s="19"/>
      <c r="C10" s="6"/>
      <c r="D10" s="1" t="s">
        <v>96</v>
      </c>
      <c r="F10" s="1"/>
      <c r="G10" s="1"/>
      <c r="H10" s="1"/>
      <c r="I10" s="1"/>
      <c r="J10" s="1"/>
      <c r="M10" s="1" t="s">
        <v>48</v>
      </c>
      <c r="N10" s="1"/>
      <c r="O10" s="4"/>
      <c r="P10" s="4"/>
      <c r="Q10" s="5" t="s">
        <v>1030</v>
      </c>
      <c r="S10" s="6"/>
      <c r="W10" s="1"/>
      <c r="X10" s="2023"/>
      <c r="Y10" s="2023"/>
      <c r="Z10" s="5" t="s">
        <v>55</v>
      </c>
      <c r="AA10" s="403"/>
      <c r="AB10" s="1570"/>
      <c r="AC10" s="1570"/>
      <c r="AD10" s="1570"/>
      <c r="AE10" s="1570"/>
      <c r="AF10" s="1570"/>
      <c r="AG10" s="1570"/>
      <c r="AH10" s="1570"/>
      <c r="AI10" s="1570"/>
      <c r="AJ10" s="1570"/>
      <c r="AK10" s="1570"/>
      <c r="AL10" s="1570"/>
      <c r="AM10" s="1570"/>
      <c r="AN10" s="1570"/>
      <c r="AO10" s="1571"/>
      <c r="AP10" s="480"/>
      <c r="AR10" s="68"/>
      <c r="AS10" s="757"/>
      <c r="AT10" s="757"/>
      <c r="AU10" s="757"/>
      <c r="AV10" s="757"/>
      <c r="AW10" s="757"/>
      <c r="AX10" s="757"/>
      <c r="AY10" s="757"/>
      <c r="AZ10" s="757"/>
      <c r="BA10" s="757"/>
      <c r="BB10" s="757"/>
      <c r="BC10" s="757"/>
      <c r="BD10" s="757"/>
      <c r="BE10" s="757"/>
      <c r="BF10" s="757"/>
      <c r="BG10" s="757"/>
      <c r="BH10" s="757"/>
      <c r="BI10" s="757"/>
      <c r="BJ10" s="757"/>
      <c r="BK10" s="757"/>
      <c r="BL10" s="757"/>
      <c r="BM10" s="757"/>
      <c r="BN10" s="757"/>
      <c r="BO10" s="757"/>
      <c r="BP10" s="757"/>
      <c r="BQ10" s="757"/>
      <c r="BR10" s="757"/>
      <c r="BS10" s="757"/>
      <c r="BT10" s="757"/>
      <c r="BU10" s="757"/>
      <c r="BV10" s="757"/>
      <c r="BW10" s="757"/>
      <c r="BX10" s="757"/>
      <c r="BY10" s="757"/>
      <c r="BZ10" s="757"/>
      <c r="CA10" s="757"/>
      <c r="CB10" s="757"/>
      <c r="CC10" s="757"/>
      <c r="CD10" s="757"/>
      <c r="CE10" s="757"/>
    </row>
    <row r="11" spans="1:83" ht="14.1" customHeight="1">
      <c r="B11" s="15"/>
      <c r="C11" s="60"/>
      <c r="D11" s="1"/>
      <c r="E11" s="6"/>
      <c r="F11" s="6"/>
      <c r="G11" s="6"/>
      <c r="H11" s="6"/>
      <c r="I11" s="6"/>
      <c r="J11" s="6"/>
      <c r="K11" s="6"/>
      <c r="L11" s="6"/>
      <c r="M11" s="6"/>
      <c r="N11" s="1"/>
      <c r="P11" s="1"/>
      <c r="Q11" s="1"/>
      <c r="R11" s="1"/>
      <c r="S11" s="1"/>
      <c r="T11" s="1"/>
      <c r="U11" s="1"/>
      <c r="V11" s="1"/>
      <c r="W11" s="1"/>
      <c r="X11" s="1"/>
      <c r="Y11" s="1"/>
      <c r="Z11" s="6"/>
      <c r="AA11" s="439"/>
      <c r="AB11" s="27"/>
      <c r="AC11" s="27"/>
      <c r="AD11" s="27"/>
      <c r="AE11" s="27"/>
      <c r="AF11" s="27"/>
      <c r="AG11" s="27"/>
      <c r="AH11" s="27"/>
      <c r="AI11" s="27"/>
      <c r="AJ11" s="27"/>
      <c r="AK11" s="27"/>
      <c r="AL11" s="27"/>
      <c r="AM11" s="27"/>
      <c r="AN11" s="27"/>
      <c r="AO11" s="425"/>
      <c r="AP11" s="205"/>
      <c r="AR11" s="68"/>
      <c r="AS11" s="1180"/>
      <c r="AT11" s="408"/>
      <c r="AU11" s="408"/>
      <c r="AV11" s="408"/>
      <c r="AW11" s="408"/>
      <c r="AX11" s="408"/>
      <c r="AY11" s="408"/>
      <c r="AZ11" s="408"/>
      <c r="BA11" s="408"/>
      <c r="BB11" s="408"/>
      <c r="BC11" s="408"/>
      <c r="BD11" s="408"/>
      <c r="BE11" s="408"/>
      <c r="BF11" s="408"/>
      <c r="BG11" s="408"/>
      <c r="BH11" s="408"/>
      <c r="BI11" s="408"/>
      <c r="BJ11" s="408"/>
      <c r="BK11" s="408"/>
      <c r="BL11" s="408"/>
      <c r="BM11" s="408"/>
      <c r="BN11" s="408"/>
      <c r="BO11" s="408"/>
      <c r="BP11" s="408"/>
      <c r="BQ11" s="408"/>
      <c r="BR11" s="408"/>
      <c r="BS11" s="408"/>
      <c r="BT11" s="408"/>
      <c r="BU11" s="408"/>
      <c r="BV11" s="408"/>
      <c r="BW11" s="408"/>
      <c r="BX11" s="408"/>
      <c r="BY11" s="408"/>
      <c r="BZ11" s="408"/>
      <c r="CA11" s="408"/>
      <c r="CB11" s="408"/>
      <c r="CC11" s="408"/>
      <c r="CD11" s="68"/>
      <c r="CE11" s="68"/>
    </row>
    <row r="12" spans="1:83" ht="14.1" customHeight="1">
      <c r="A12" s="6"/>
      <c r="B12" s="19"/>
      <c r="C12" s="6" t="s">
        <v>934</v>
      </c>
      <c r="D12" s="6"/>
      <c r="E12" s="1"/>
      <c r="F12" s="1"/>
      <c r="G12" s="6"/>
      <c r="H12" s="6"/>
      <c r="I12" s="6"/>
      <c r="J12" s="6"/>
      <c r="K12" s="6"/>
      <c r="L12" s="6"/>
      <c r="M12" s="6"/>
      <c r="N12" s="6"/>
      <c r="O12" s="6"/>
      <c r="P12" s="6"/>
      <c r="Q12" s="6"/>
      <c r="R12" s="6"/>
      <c r="S12" s="34"/>
      <c r="T12" s="34"/>
      <c r="U12" s="35"/>
      <c r="V12" s="36"/>
      <c r="W12" s="36"/>
      <c r="X12" s="6"/>
      <c r="Y12" s="6"/>
      <c r="Z12" s="21"/>
      <c r="AA12" s="439"/>
      <c r="AB12" s="575"/>
      <c r="AC12" s="575"/>
      <c r="AD12" s="575"/>
      <c r="AE12" s="575"/>
      <c r="AF12" s="575"/>
      <c r="AG12" s="575"/>
      <c r="AH12" s="575"/>
      <c r="AI12" s="575"/>
      <c r="AJ12" s="575"/>
      <c r="AK12" s="575"/>
      <c r="AL12" s="575"/>
      <c r="AM12" s="575"/>
      <c r="AN12" s="575"/>
      <c r="AO12" s="652"/>
      <c r="AP12" s="149"/>
      <c r="AR12" s="68"/>
      <c r="AS12" s="408"/>
      <c r="AT12" s="408"/>
      <c r="AU12" s="408"/>
      <c r="AV12" s="408"/>
      <c r="AW12" s="408"/>
      <c r="AX12" s="408"/>
      <c r="AY12" s="408"/>
      <c r="AZ12" s="408"/>
      <c r="BA12" s="408"/>
      <c r="BB12" s="408"/>
      <c r="BC12" s="408"/>
      <c r="BD12" s="408"/>
      <c r="BE12" s="408"/>
      <c r="BF12" s="408"/>
      <c r="BG12" s="408"/>
      <c r="BH12" s="408"/>
      <c r="BI12" s="408"/>
      <c r="BJ12" s="408"/>
      <c r="BK12" s="408"/>
      <c r="BL12" s="408"/>
      <c r="BM12" s="408"/>
      <c r="BN12" s="408"/>
      <c r="BO12" s="408"/>
      <c r="BP12" s="408"/>
      <c r="BQ12" s="408"/>
      <c r="BR12" s="408"/>
      <c r="BS12" s="408"/>
      <c r="BT12" s="408"/>
      <c r="BU12" s="408"/>
      <c r="BV12" s="408"/>
      <c r="BW12" s="408"/>
      <c r="BX12" s="408"/>
      <c r="BY12" s="408"/>
      <c r="BZ12" s="408"/>
      <c r="CA12" s="408"/>
      <c r="CB12" s="408"/>
      <c r="CC12" s="408"/>
      <c r="CD12" s="68"/>
      <c r="CE12" s="68"/>
    </row>
    <row r="13" spans="1:83" ht="14.1" customHeight="1">
      <c r="A13" s="6"/>
      <c r="B13" s="19"/>
      <c r="C13" s="1"/>
      <c r="D13" s="6" t="s">
        <v>632</v>
      </c>
      <c r="E13" s="1"/>
      <c r="F13" s="1"/>
      <c r="G13" s="1"/>
      <c r="H13" s="1"/>
      <c r="I13" s="1"/>
      <c r="J13" s="1"/>
      <c r="K13" s="1"/>
      <c r="L13" s="1"/>
      <c r="M13" s="1"/>
      <c r="N13" s="1"/>
      <c r="O13" s="1"/>
      <c r="P13" s="1"/>
      <c r="Q13" s="1"/>
      <c r="R13" s="6"/>
      <c r="S13" s="6"/>
      <c r="T13" s="6"/>
      <c r="U13" s="68"/>
      <c r="V13" s="68"/>
      <c r="W13" s="21"/>
      <c r="X13" s="68"/>
      <c r="Y13" s="68"/>
      <c r="Z13" s="575"/>
      <c r="AA13" s="439"/>
      <c r="AB13" s="575"/>
      <c r="AC13" s="575"/>
      <c r="AD13" s="575"/>
      <c r="AE13" s="575"/>
      <c r="AF13" s="575"/>
      <c r="AG13" s="575"/>
      <c r="AH13" s="575"/>
      <c r="AI13" s="575"/>
      <c r="AJ13" s="575"/>
      <c r="AK13" s="575"/>
      <c r="AL13" s="575"/>
      <c r="AM13" s="575"/>
      <c r="AN13" s="575"/>
      <c r="AO13" s="652"/>
      <c r="AP13" s="149"/>
      <c r="AR13" s="68"/>
      <c r="AS13" s="1138"/>
      <c r="AT13" s="1138"/>
      <c r="AU13" s="1138"/>
      <c r="AV13" s="1138"/>
      <c r="AW13" s="1138"/>
      <c r="AX13" s="1138"/>
      <c r="AY13" s="1138"/>
      <c r="AZ13" s="1138"/>
      <c r="BA13" s="1138"/>
      <c r="BB13" s="1138"/>
      <c r="BC13" s="1138"/>
      <c r="BD13" s="1138"/>
      <c r="BE13" s="1138"/>
      <c r="BF13" s="1138"/>
      <c r="BG13" s="1138"/>
      <c r="BH13" s="1138"/>
      <c r="BI13" s="1138"/>
      <c r="BJ13" s="1138"/>
      <c r="BK13" s="1138"/>
      <c r="BL13" s="1138"/>
      <c r="BM13" s="1138"/>
      <c r="BN13" s="1138"/>
      <c r="BO13" s="1138"/>
      <c r="BP13" s="1138"/>
      <c r="BQ13" s="1138"/>
      <c r="BR13" s="1138"/>
      <c r="BS13" s="1138"/>
      <c r="BT13" s="1138"/>
      <c r="BU13" s="1138"/>
      <c r="BV13" s="1138"/>
      <c r="BW13" s="1138"/>
      <c r="BX13" s="1138"/>
      <c r="BY13" s="1138"/>
      <c r="BZ13" s="1138"/>
      <c r="CA13" s="1138"/>
      <c r="CB13" s="1138"/>
      <c r="CC13" s="408"/>
      <c r="CD13" s="68"/>
      <c r="CE13" s="68"/>
    </row>
    <row r="14" spans="1:83" ht="14.1" customHeight="1">
      <c r="A14" s="6"/>
      <c r="B14" s="19"/>
      <c r="C14" s="6"/>
      <c r="D14" s="1"/>
      <c r="E14" s="1447"/>
      <c r="F14" s="1447"/>
      <c r="G14" s="1447"/>
      <c r="H14" s="1447"/>
      <c r="I14" s="1447"/>
      <c r="J14" s="1447"/>
      <c r="K14" s="1447"/>
      <c r="L14" s="1447"/>
      <c r="M14" s="1447"/>
      <c r="N14" s="1447"/>
      <c r="O14" s="1447"/>
      <c r="P14" s="1447"/>
      <c r="Q14" s="1447"/>
      <c r="R14" s="1447"/>
      <c r="S14" s="1447"/>
      <c r="T14" s="1447"/>
      <c r="U14" s="1447"/>
      <c r="V14" s="1447"/>
      <c r="W14" s="1447"/>
      <c r="X14" s="1447"/>
      <c r="Y14" s="1447"/>
      <c r="Z14" s="575"/>
      <c r="AA14" s="439"/>
      <c r="AB14" s="575"/>
      <c r="AC14" s="575"/>
      <c r="AD14" s="575"/>
      <c r="AE14" s="575"/>
      <c r="AF14" s="575"/>
      <c r="AG14" s="575"/>
      <c r="AH14" s="575"/>
      <c r="AI14" s="575"/>
      <c r="AJ14" s="575"/>
      <c r="AK14" s="575"/>
      <c r="AL14" s="575"/>
      <c r="AM14" s="575"/>
      <c r="AN14" s="575"/>
      <c r="AO14" s="535"/>
      <c r="AP14" s="536"/>
      <c r="AR14" s="68"/>
      <c r="AS14" s="408"/>
      <c r="AT14" s="757"/>
      <c r="AU14" s="757"/>
      <c r="AV14" s="757"/>
      <c r="AW14" s="757"/>
      <c r="AX14" s="757"/>
      <c r="AY14" s="757"/>
      <c r="AZ14" s="757"/>
      <c r="BA14" s="757"/>
      <c r="BB14" s="757"/>
      <c r="BC14" s="757"/>
      <c r="BD14" s="757"/>
      <c r="BE14" s="757"/>
      <c r="BF14" s="757"/>
      <c r="BG14" s="757"/>
      <c r="BH14" s="757"/>
      <c r="BI14" s="757"/>
      <c r="BJ14" s="757"/>
      <c r="BK14" s="757"/>
      <c r="BL14" s="757"/>
      <c r="BM14" s="757"/>
      <c r="BN14" s="757"/>
      <c r="BO14" s="757"/>
      <c r="BP14" s="757"/>
      <c r="BQ14" s="757"/>
      <c r="BR14" s="757"/>
      <c r="BS14" s="757"/>
      <c r="BT14" s="757"/>
      <c r="BU14" s="757"/>
      <c r="BV14" s="757"/>
      <c r="BW14" s="757"/>
      <c r="BX14" s="757"/>
      <c r="BY14" s="757"/>
      <c r="BZ14" s="757"/>
      <c r="CA14" s="757"/>
      <c r="CB14" s="757"/>
      <c r="CC14" s="757"/>
      <c r="CD14" s="68"/>
      <c r="CE14" s="68"/>
    </row>
    <row r="15" spans="1:83" ht="14.1" customHeight="1">
      <c r="A15" s="6"/>
      <c r="B15" s="19"/>
      <c r="C15" s="6"/>
      <c r="D15" s="1"/>
      <c r="E15" s="1447"/>
      <c r="F15" s="1447"/>
      <c r="G15" s="1447"/>
      <c r="H15" s="1447"/>
      <c r="I15" s="1447"/>
      <c r="J15" s="1447"/>
      <c r="K15" s="1447"/>
      <c r="L15" s="1447"/>
      <c r="M15" s="1447"/>
      <c r="N15" s="1447"/>
      <c r="O15" s="1447"/>
      <c r="P15" s="1447"/>
      <c r="Q15" s="1447"/>
      <c r="R15" s="1447"/>
      <c r="S15" s="1447"/>
      <c r="T15" s="1447"/>
      <c r="U15" s="1447"/>
      <c r="V15" s="1447"/>
      <c r="W15" s="1447"/>
      <c r="X15" s="1447"/>
      <c r="Y15" s="1447"/>
      <c r="Z15" s="575"/>
      <c r="AA15" s="439"/>
      <c r="AB15" s="575"/>
      <c r="AC15" s="575"/>
      <c r="AD15" s="575"/>
      <c r="AE15" s="575"/>
      <c r="AF15" s="575"/>
      <c r="AG15" s="575"/>
      <c r="AH15" s="575"/>
      <c r="AI15" s="575"/>
      <c r="AJ15" s="575"/>
      <c r="AK15" s="575"/>
      <c r="AL15" s="575"/>
      <c r="AM15" s="575"/>
      <c r="AN15" s="575"/>
      <c r="AO15" s="535"/>
      <c r="AP15" s="536"/>
      <c r="AR15" s="68"/>
      <c r="AS15" s="408"/>
      <c r="AT15" s="757"/>
      <c r="AU15" s="757"/>
      <c r="AV15" s="757"/>
      <c r="AW15" s="757"/>
      <c r="AX15" s="757"/>
      <c r="AY15" s="757"/>
      <c r="AZ15" s="757"/>
      <c r="BA15" s="757"/>
      <c r="BB15" s="757"/>
      <c r="BC15" s="757"/>
      <c r="BD15" s="757"/>
      <c r="BE15" s="757"/>
      <c r="BF15" s="757"/>
      <c r="BG15" s="757"/>
      <c r="BH15" s="757"/>
      <c r="BI15" s="757"/>
      <c r="BJ15" s="757"/>
      <c r="BK15" s="757"/>
      <c r="BL15" s="757"/>
      <c r="BM15" s="757"/>
      <c r="BN15" s="757"/>
      <c r="BO15" s="757"/>
      <c r="BP15" s="757"/>
      <c r="BQ15" s="757"/>
      <c r="BR15" s="757"/>
      <c r="BS15" s="757"/>
      <c r="BT15" s="757"/>
      <c r="BU15" s="757"/>
      <c r="BV15" s="757"/>
      <c r="BW15" s="757"/>
      <c r="BX15" s="757"/>
      <c r="BY15" s="757"/>
      <c r="BZ15" s="757"/>
      <c r="CA15" s="757"/>
      <c r="CB15" s="757"/>
      <c r="CC15" s="757"/>
      <c r="CD15" s="757"/>
      <c r="CE15" s="757"/>
    </row>
    <row r="16" spans="1:83" ht="14.1" customHeight="1">
      <c r="A16" s="6"/>
      <c r="B16" s="19"/>
      <c r="C16" s="1"/>
      <c r="D16" s="1"/>
      <c r="E16" s="1447"/>
      <c r="F16" s="1447"/>
      <c r="G16" s="1447"/>
      <c r="H16" s="1447"/>
      <c r="I16" s="1447"/>
      <c r="J16" s="1447"/>
      <c r="K16" s="1447"/>
      <c r="L16" s="1447"/>
      <c r="M16" s="1447"/>
      <c r="N16" s="1447"/>
      <c r="O16" s="1447"/>
      <c r="P16" s="1447"/>
      <c r="Q16" s="1447"/>
      <c r="R16" s="1447"/>
      <c r="S16" s="1447"/>
      <c r="T16" s="1447"/>
      <c r="U16" s="1447"/>
      <c r="V16" s="1447"/>
      <c r="W16" s="1447"/>
      <c r="X16" s="1447"/>
      <c r="Y16" s="1447"/>
      <c r="Z16" s="57"/>
      <c r="AA16" s="439"/>
      <c r="AB16" s="40"/>
      <c r="AC16" s="575"/>
      <c r="AD16" s="575"/>
      <c r="AE16" s="575"/>
      <c r="AF16" s="57"/>
      <c r="AG16" s="57"/>
      <c r="AH16" s="57"/>
      <c r="AI16" s="57"/>
      <c r="AJ16" s="57"/>
      <c r="AK16" s="57"/>
      <c r="AL16" s="57"/>
      <c r="AM16" s="57"/>
      <c r="AN16" s="57"/>
      <c r="AO16" s="652"/>
      <c r="AP16" s="149"/>
      <c r="AR16" s="68"/>
      <c r="AS16" s="757"/>
      <c r="AT16" s="757"/>
      <c r="AU16" s="757"/>
      <c r="AV16" s="757"/>
      <c r="AW16" s="757"/>
      <c r="AX16" s="757"/>
      <c r="AY16" s="757"/>
      <c r="AZ16" s="757"/>
      <c r="BA16" s="757"/>
      <c r="BB16" s="757"/>
      <c r="BC16" s="757"/>
      <c r="BD16" s="757"/>
      <c r="BE16" s="757"/>
      <c r="BF16" s="757"/>
      <c r="BG16" s="757"/>
      <c r="BH16" s="757"/>
      <c r="BI16" s="757"/>
      <c r="BJ16" s="757"/>
      <c r="BK16" s="757"/>
      <c r="BL16" s="757"/>
      <c r="BM16" s="757"/>
      <c r="BN16" s="757"/>
      <c r="BO16" s="757"/>
      <c r="BP16" s="757"/>
      <c r="BQ16" s="757"/>
      <c r="BR16" s="757"/>
      <c r="BS16" s="757"/>
      <c r="BT16" s="757"/>
      <c r="BU16" s="757"/>
      <c r="BV16" s="757"/>
      <c r="BW16" s="757"/>
      <c r="BX16" s="757"/>
      <c r="BY16" s="757"/>
      <c r="BZ16" s="757"/>
      <c r="CA16" s="757"/>
      <c r="CB16" s="757"/>
      <c r="CC16" s="757"/>
      <c r="CD16" s="757"/>
      <c r="CE16" s="757"/>
    </row>
    <row r="17" spans="1:83" ht="14.1" customHeight="1">
      <c r="A17" s="6"/>
      <c r="B17" s="19"/>
      <c r="C17" s="1"/>
      <c r="D17" s="1"/>
      <c r="E17" s="434"/>
      <c r="F17" s="434"/>
      <c r="G17" s="434"/>
      <c r="H17" s="434"/>
      <c r="I17" s="434"/>
      <c r="J17" s="434"/>
      <c r="K17" s="434"/>
      <c r="L17" s="434"/>
      <c r="M17" s="434"/>
      <c r="N17" s="632"/>
      <c r="O17" s="632"/>
      <c r="P17" s="632"/>
      <c r="Q17" s="632"/>
      <c r="R17" s="632"/>
      <c r="S17" s="632"/>
      <c r="T17" s="632"/>
      <c r="U17" s="632"/>
      <c r="V17" s="632"/>
      <c r="W17" s="434"/>
      <c r="X17" s="434"/>
      <c r="Y17" s="434"/>
      <c r="Z17" s="57"/>
      <c r="AA17" s="96" t="s">
        <v>628</v>
      </c>
      <c r="AB17" s="38"/>
      <c r="AC17" s="610"/>
      <c r="AD17" s="610"/>
      <c r="AE17" s="610"/>
      <c r="AF17" s="38"/>
      <c r="AG17" s="38"/>
      <c r="AH17" s="38"/>
      <c r="AI17" s="38"/>
      <c r="AJ17" s="38"/>
      <c r="AK17" s="38"/>
      <c r="AL17" s="38"/>
      <c r="AM17" s="38"/>
      <c r="AN17" s="38"/>
      <c r="AO17" s="436"/>
      <c r="AP17" s="149"/>
      <c r="AR17" s="68"/>
      <c r="AS17" s="757"/>
      <c r="AT17" s="757"/>
      <c r="AU17" s="757"/>
      <c r="AV17" s="757"/>
      <c r="AW17" s="757"/>
      <c r="AX17" s="757"/>
      <c r="AY17" s="757"/>
      <c r="AZ17" s="757"/>
      <c r="BA17" s="757"/>
      <c r="BB17" s="757"/>
      <c r="BC17" s="757"/>
      <c r="BD17" s="757"/>
      <c r="BE17" s="757"/>
      <c r="BF17" s="757"/>
      <c r="BG17" s="757"/>
      <c r="BH17" s="757"/>
      <c r="BI17" s="757"/>
      <c r="BJ17" s="757"/>
      <c r="BK17" s="757"/>
      <c r="BL17" s="757"/>
      <c r="BM17" s="757"/>
      <c r="BN17" s="757"/>
      <c r="BO17" s="757"/>
      <c r="BP17" s="757"/>
      <c r="BQ17" s="757"/>
      <c r="BR17" s="757"/>
      <c r="BS17" s="757"/>
      <c r="BT17" s="757"/>
      <c r="BU17" s="757"/>
      <c r="BV17" s="757"/>
      <c r="BW17" s="757"/>
      <c r="BX17" s="757"/>
      <c r="BY17" s="757"/>
      <c r="BZ17" s="757"/>
      <c r="CA17" s="757"/>
      <c r="CB17" s="757"/>
      <c r="CC17" s="757"/>
      <c r="CD17" s="757"/>
      <c r="CE17" s="757"/>
    </row>
    <row r="18" spans="1:83" ht="14.1" customHeight="1">
      <c r="A18" s="6"/>
      <c r="B18" s="19"/>
      <c r="C18" s="5" t="s">
        <v>313</v>
      </c>
      <c r="F18" s="1"/>
      <c r="G18" s="1"/>
      <c r="H18" s="1"/>
      <c r="I18" s="1"/>
      <c r="J18" s="1"/>
      <c r="K18" s="1"/>
      <c r="L18" s="1"/>
      <c r="M18" s="1"/>
      <c r="N18" s="1"/>
      <c r="O18" s="1"/>
      <c r="P18" s="1"/>
      <c r="Q18" s="1"/>
      <c r="R18" s="1"/>
      <c r="S18" s="6"/>
      <c r="T18" s="341"/>
      <c r="U18" s="341"/>
      <c r="V18" s="6"/>
      <c r="W18" s="341"/>
      <c r="X18" s="341"/>
      <c r="Y18" s="6"/>
      <c r="Z18" s="102"/>
      <c r="AA18" s="850" t="s">
        <v>12</v>
      </c>
      <c r="AB18" s="346" t="s">
        <v>538</v>
      </c>
      <c r="AC18" s="610"/>
      <c r="AD18" s="610"/>
      <c r="AE18" s="610"/>
      <c r="AF18" s="610"/>
      <c r="AG18" s="610"/>
      <c r="AH18" s="610"/>
      <c r="AI18" s="610"/>
      <c r="AJ18" s="610"/>
      <c r="AK18" s="610"/>
      <c r="AL18" s="610"/>
      <c r="AM18" s="610"/>
      <c r="AN18" s="610"/>
      <c r="AO18" s="851"/>
      <c r="AP18" s="482"/>
      <c r="AR18" s="68"/>
      <c r="AS18" s="757"/>
      <c r="AT18" s="757"/>
      <c r="AU18" s="757"/>
      <c r="AV18" s="757"/>
      <c r="AW18" s="757"/>
      <c r="AX18" s="757"/>
      <c r="AY18" s="757"/>
      <c r="AZ18" s="757"/>
      <c r="BA18" s="757"/>
      <c r="BB18" s="757"/>
      <c r="BC18" s="757"/>
      <c r="BD18" s="757"/>
      <c r="BE18" s="757"/>
      <c r="BF18" s="757"/>
      <c r="BG18" s="757"/>
      <c r="BH18" s="757"/>
      <c r="BI18" s="757"/>
      <c r="BJ18" s="757"/>
      <c r="BK18" s="757"/>
      <c r="BL18" s="757"/>
      <c r="BM18" s="757"/>
      <c r="BN18" s="757"/>
      <c r="BO18" s="757"/>
      <c r="BP18" s="757"/>
      <c r="BQ18" s="757"/>
      <c r="BR18" s="757"/>
      <c r="BS18" s="757"/>
      <c r="BT18" s="757"/>
      <c r="BU18" s="757"/>
      <c r="BV18" s="757"/>
      <c r="BW18" s="757"/>
      <c r="BX18" s="757"/>
      <c r="BY18" s="757"/>
      <c r="BZ18" s="757"/>
      <c r="CA18" s="757"/>
      <c r="CB18" s="757"/>
      <c r="CC18" s="757"/>
      <c r="CD18" s="757"/>
      <c r="CE18" s="757"/>
    </row>
    <row r="19" spans="1:83" ht="14.1" customHeight="1">
      <c r="A19" s="6"/>
      <c r="B19" s="19"/>
      <c r="C19" s="6"/>
      <c r="D19" s="6" t="s">
        <v>222</v>
      </c>
      <c r="G19" s="6"/>
      <c r="H19" s="6"/>
      <c r="I19" s="6"/>
      <c r="J19" s="6"/>
      <c r="K19" s="6"/>
      <c r="L19" s="6"/>
      <c r="M19" s="6"/>
      <c r="N19" s="6"/>
      <c r="O19" s="6"/>
      <c r="P19" s="6"/>
      <c r="Q19" s="6"/>
      <c r="R19" s="34"/>
      <c r="S19" s="34"/>
      <c r="T19" s="35"/>
      <c r="U19" s="36"/>
      <c r="V19" s="36"/>
      <c r="W19" s="6"/>
      <c r="X19" s="6"/>
      <c r="Y19" s="6"/>
      <c r="Z19" s="102"/>
      <c r="AA19" s="96"/>
      <c r="AB19" s="610"/>
      <c r="AC19" s="610"/>
      <c r="AD19" s="610"/>
      <c r="AE19" s="610"/>
      <c r="AF19" s="610"/>
      <c r="AG19" s="610"/>
      <c r="AH19" s="610"/>
      <c r="AI19" s="610"/>
      <c r="AJ19" s="610"/>
      <c r="AK19" s="610"/>
      <c r="AL19" s="610"/>
      <c r="AM19" s="610"/>
      <c r="AN19" s="610"/>
      <c r="AO19" s="537"/>
      <c r="AP19" s="538"/>
      <c r="AR19" s="68"/>
      <c r="AS19" s="757"/>
      <c r="AT19" s="757"/>
      <c r="AU19" s="757"/>
      <c r="AV19" s="757"/>
      <c r="AW19" s="757"/>
      <c r="AX19" s="757"/>
      <c r="AY19" s="757"/>
      <c r="AZ19" s="757"/>
      <c r="BA19" s="757"/>
      <c r="BB19" s="757"/>
      <c r="BC19" s="757"/>
      <c r="BD19" s="757"/>
      <c r="BE19" s="757"/>
      <c r="BF19" s="757"/>
      <c r="BG19" s="757"/>
      <c r="BH19" s="757"/>
      <c r="BI19" s="757"/>
      <c r="BJ19" s="757"/>
      <c r="BK19" s="757"/>
      <c r="BL19" s="757"/>
      <c r="BM19" s="757"/>
      <c r="BN19" s="757"/>
      <c r="BO19" s="757"/>
      <c r="BP19" s="757"/>
      <c r="BQ19" s="757"/>
      <c r="BR19" s="757"/>
      <c r="BS19" s="757"/>
      <c r="BT19" s="757"/>
      <c r="BU19" s="757"/>
      <c r="BV19" s="757"/>
      <c r="BW19" s="757"/>
      <c r="BX19" s="757"/>
      <c r="BY19" s="757"/>
      <c r="BZ19" s="757"/>
      <c r="CA19" s="757"/>
      <c r="CB19" s="757"/>
      <c r="CC19" s="757"/>
      <c r="CD19" s="757"/>
      <c r="CE19" s="757"/>
    </row>
    <row r="20" spans="1:83" ht="14.1" customHeight="1">
      <c r="A20" s="6"/>
      <c r="B20" s="19"/>
      <c r="D20" s="6"/>
      <c r="F20" s="6"/>
      <c r="G20" s="1"/>
      <c r="H20" s="1"/>
      <c r="I20" s="1"/>
      <c r="J20" s="1"/>
      <c r="K20" s="1"/>
      <c r="L20" s="1"/>
      <c r="M20" s="1"/>
      <c r="N20" s="1"/>
      <c r="O20" s="1"/>
      <c r="P20" s="1"/>
      <c r="Q20" s="1"/>
      <c r="R20" s="1"/>
      <c r="U20" s="1"/>
      <c r="Y20" s="6"/>
      <c r="Z20" s="102"/>
      <c r="AA20" s="1573" t="s">
        <v>800</v>
      </c>
      <c r="AB20" s="1573"/>
      <c r="AC20" s="1573"/>
      <c r="AD20" s="1573"/>
      <c r="AE20" s="1573"/>
      <c r="AF20" s="1573"/>
      <c r="AG20" s="1573"/>
      <c r="AH20" s="1573"/>
      <c r="AI20" s="1573"/>
      <c r="AJ20" s="1573"/>
      <c r="AK20" s="1573"/>
      <c r="AL20" s="1573"/>
      <c r="AM20" s="1573"/>
      <c r="AN20" s="1573"/>
      <c r="AO20" s="1574"/>
      <c r="AP20" s="482"/>
      <c r="AR20" s="68"/>
      <c r="AS20" s="757"/>
      <c r="AT20" s="757"/>
      <c r="AU20" s="757"/>
      <c r="AV20" s="757"/>
      <c r="AW20" s="757"/>
      <c r="AX20" s="757"/>
      <c r="AY20" s="757"/>
      <c r="AZ20" s="757"/>
      <c r="BA20" s="757"/>
      <c r="BB20" s="757"/>
      <c r="BC20" s="757"/>
      <c r="BD20" s="757"/>
      <c r="BE20" s="757"/>
      <c r="BF20" s="757"/>
      <c r="BG20" s="757"/>
      <c r="BH20" s="757"/>
      <c r="BI20" s="757"/>
      <c r="BJ20" s="757"/>
      <c r="BK20" s="757"/>
      <c r="BL20" s="757"/>
      <c r="BM20" s="757"/>
      <c r="BN20" s="757"/>
      <c r="BO20" s="757"/>
      <c r="BP20" s="757"/>
      <c r="BQ20" s="757"/>
      <c r="BR20" s="757"/>
      <c r="BS20" s="757"/>
      <c r="BT20" s="757"/>
      <c r="BU20" s="757"/>
      <c r="BV20" s="757"/>
      <c r="BW20" s="757"/>
      <c r="BX20" s="757"/>
      <c r="BY20" s="757"/>
      <c r="BZ20" s="757"/>
      <c r="CA20" s="757"/>
      <c r="CB20" s="757"/>
      <c r="CC20" s="757"/>
      <c r="CD20" s="757"/>
      <c r="CE20" s="757"/>
    </row>
    <row r="21" spans="1:83" ht="14.1" customHeight="1">
      <c r="A21" s="6"/>
      <c r="B21" s="19"/>
      <c r="C21" s="1909" t="s">
        <v>314</v>
      </c>
      <c r="D21" s="1909"/>
      <c r="E21" s="1909"/>
      <c r="F21" s="1909"/>
      <c r="G21" s="1909"/>
      <c r="H21" s="1909"/>
      <c r="I21" s="1909"/>
      <c r="J21" s="1909"/>
      <c r="K21" s="1909"/>
      <c r="L21" s="1909"/>
      <c r="M21" s="1909"/>
      <c r="N21" s="1909"/>
      <c r="O21" s="1909"/>
      <c r="P21" s="1909"/>
      <c r="Q21" s="1909"/>
      <c r="R21" s="1909"/>
      <c r="S21" s="1909"/>
      <c r="T21" s="1909"/>
      <c r="U21" s="1909"/>
      <c r="V21" s="1909"/>
      <c r="W21" s="1909"/>
      <c r="X21" s="1909"/>
      <c r="Y21" s="1909"/>
      <c r="Z21" s="1910"/>
      <c r="AA21" s="1573"/>
      <c r="AB21" s="1573"/>
      <c r="AC21" s="1573"/>
      <c r="AD21" s="1573"/>
      <c r="AE21" s="1573"/>
      <c r="AF21" s="1573"/>
      <c r="AG21" s="1573"/>
      <c r="AH21" s="1573"/>
      <c r="AI21" s="1573"/>
      <c r="AJ21" s="1573"/>
      <c r="AK21" s="1573"/>
      <c r="AL21" s="1573"/>
      <c r="AM21" s="1573"/>
      <c r="AN21" s="1573"/>
      <c r="AO21" s="1574"/>
      <c r="AP21" s="482"/>
      <c r="AR21" s="68"/>
      <c r="AS21" s="757"/>
      <c r="AT21" s="757"/>
      <c r="AU21" s="757"/>
      <c r="AV21" s="757"/>
      <c r="AW21" s="757"/>
      <c r="AX21" s="757"/>
      <c r="AY21" s="757"/>
      <c r="AZ21" s="757"/>
      <c r="BA21" s="757"/>
      <c r="BB21" s="757"/>
      <c r="BC21" s="757"/>
      <c r="BD21" s="757"/>
      <c r="BE21" s="757"/>
      <c r="BF21" s="757"/>
      <c r="BG21" s="757"/>
      <c r="BH21" s="757"/>
      <c r="BI21" s="757"/>
      <c r="BJ21" s="757"/>
      <c r="BK21" s="757"/>
      <c r="BL21" s="757"/>
      <c r="BM21" s="757"/>
      <c r="BN21" s="757"/>
      <c r="BO21" s="757"/>
      <c r="BP21" s="757"/>
      <c r="BQ21" s="757"/>
      <c r="BR21" s="757"/>
      <c r="BS21" s="757"/>
      <c r="BT21" s="757"/>
      <c r="BU21" s="757"/>
      <c r="BV21" s="757"/>
      <c r="BW21" s="757"/>
      <c r="BX21" s="757"/>
      <c r="BY21" s="757"/>
      <c r="BZ21" s="757"/>
      <c r="CA21" s="757"/>
      <c r="CB21" s="757"/>
      <c r="CC21" s="757"/>
      <c r="CD21" s="757"/>
      <c r="CE21" s="757"/>
    </row>
    <row r="22" spans="1:83" ht="14.1" customHeight="1">
      <c r="A22" s="6"/>
      <c r="B22" s="19"/>
      <c r="C22" s="1"/>
      <c r="D22" s="1"/>
      <c r="F22" s="6"/>
      <c r="G22" s="1"/>
      <c r="H22" s="1"/>
      <c r="I22" s="1"/>
      <c r="J22" s="1"/>
      <c r="K22" s="1"/>
      <c r="L22" s="1"/>
      <c r="M22" s="1"/>
      <c r="N22" s="1"/>
      <c r="P22" s="1"/>
      <c r="Q22" s="6"/>
      <c r="R22" s="34"/>
      <c r="S22" s="34"/>
      <c r="T22" s="35"/>
      <c r="U22" s="36"/>
      <c r="V22" s="36"/>
      <c r="W22" s="6"/>
      <c r="X22" s="6"/>
      <c r="Y22" s="6"/>
      <c r="Z22" s="102"/>
      <c r="AA22" s="1573"/>
      <c r="AB22" s="1573"/>
      <c r="AC22" s="1573"/>
      <c r="AD22" s="1573"/>
      <c r="AE22" s="1573"/>
      <c r="AF22" s="1573"/>
      <c r="AG22" s="1573"/>
      <c r="AH22" s="1573"/>
      <c r="AI22" s="1573"/>
      <c r="AJ22" s="1573"/>
      <c r="AK22" s="1573"/>
      <c r="AL22" s="1573"/>
      <c r="AM22" s="1573"/>
      <c r="AN22" s="1573"/>
      <c r="AO22" s="1574"/>
      <c r="AP22" s="482"/>
      <c r="AR22" s="68"/>
      <c r="AS22" s="757"/>
      <c r="AT22" s="757"/>
      <c r="AU22" s="757"/>
      <c r="AV22" s="757"/>
      <c r="AW22" s="757"/>
      <c r="AX22" s="757"/>
      <c r="AY22" s="757"/>
      <c r="AZ22" s="757"/>
      <c r="BA22" s="757"/>
      <c r="BB22" s="757"/>
      <c r="BC22" s="757"/>
      <c r="BD22" s="757"/>
      <c r="BE22" s="757"/>
      <c r="BF22" s="757"/>
      <c r="BG22" s="757"/>
      <c r="BH22" s="757"/>
      <c r="BI22" s="757"/>
      <c r="BJ22" s="757"/>
      <c r="BK22" s="757"/>
      <c r="BL22" s="757"/>
      <c r="BM22" s="757"/>
      <c r="BN22" s="757"/>
      <c r="BO22" s="757"/>
      <c r="BP22" s="757"/>
      <c r="BQ22" s="757"/>
      <c r="BR22" s="757"/>
      <c r="BS22" s="757"/>
      <c r="BT22" s="757"/>
      <c r="BU22" s="757"/>
      <c r="BV22" s="757"/>
      <c r="BW22" s="757"/>
      <c r="BX22" s="757"/>
      <c r="BY22" s="757"/>
      <c r="BZ22" s="757"/>
      <c r="CA22" s="757"/>
      <c r="CB22" s="757"/>
      <c r="CC22" s="757"/>
      <c r="CD22" s="757"/>
      <c r="CE22" s="757"/>
    </row>
    <row r="23" spans="1:83" ht="14.1" customHeight="1">
      <c r="A23" s="6"/>
      <c r="B23" s="19"/>
      <c r="C23" s="6"/>
      <c r="D23" s="6" t="s">
        <v>279</v>
      </c>
      <c r="E23" s="6"/>
      <c r="F23" s="6"/>
      <c r="G23" s="6"/>
      <c r="H23" s="6"/>
      <c r="I23" s="6"/>
      <c r="J23" s="6"/>
      <c r="K23" s="6"/>
      <c r="L23" s="6"/>
      <c r="M23" s="6"/>
      <c r="N23" s="6"/>
      <c r="O23" s="6"/>
      <c r="P23" s="6"/>
      <c r="Q23" s="6"/>
      <c r="R23" s="1"/>
      <c r="S23" s="1"/>
      <c r="T23" s="6"/>
      <c r="U23" s="1"/>
      <c r="V23" s="1"/>
      <c r="W23" s="1"/>
      <c r="X23" s="1"/>
      <c r="Y23" s="26"/>
      <c r="Z23" s="26"/>
      <c r="AA23" s="439"/>
      <c r="AB23" s="575"/>
      <c r="AC23" s="575"/>
      <c r="AD23" s="575"/>
      <c r="AE23" s="575"/>
      <c r="AF23" s="575"/>
      <c r="AG23" s="575"/>
      <c r="AH23" s="575"/>
      <c r="AI23" s="575"/>
      <c r="AJ23" s="575"/>
      <c r="AK23" s="575"/>
      <c r="AL23" s="575"/>
      <c r="AM23" s="575"/>
      <c r="AN23" s="575"/>
      <c r="AO23" s="652"/>
      <c r="AP23" s="149"/>
      <c r="AR23" s="68"/>
      <c r="AS23" s="757"/>
      <c r="AT23" s="757"/>
      <c r="AU23" s="757"/>
      <c r="AV23" s="757"/>
      <c r="AW23" s="757"/>
      <c r="AX23" s="757"/>
      <c r="AY23" s="757"/>
      <c r="AZ23" s="757"/>
      <c r="BA23" s="757"/>
      <c r="BB23" s="757"/>
      <c r="BC23" s="757"/>
      <c r="BD23" s="757"/>
      <c r="BE23" s="757"/>
      <c r="BF23" s="757"/>
      <c r="BG23" s="757"/>
      <c r="BH23" s="757"/>
      <c r="BI23" s="757"/>
      <c r="BJ23" s="757"/>
      <c r="BK23" s="757"/>
      <c r="BL23" s="757"/>
      <c r="BM23" s="757"/>
      <c r="BN23" s="757"/>
      <c r="BO23" s="757"/>
      <c r="BP23" s="757"/>
      <c r="BQ23" s="757"/>
      <c r="BR23" s="757"/>
      <c r="BS23" s="757"/>
      <c r="BT23" s="757"/>
      <c r="BU23" s="757"/>
      <c r="BV23" s="757"/>
      <c r="BW23" s="757"/>
      <c r="BX23" s="757"/>
      <c r="BY23" s="757"/>
      <c r="BZ23" s="757"/>
      <c r="CA23" s="757"/>
      <c r="CB23" s="757"/>
      <c r="CC23" s="757"/>
      <c r="CD23" s="757"/>
      <c r="CE23" s="757"/>
    </row>
    <row r="24" spans="1:83" ht="14.1" customHeight="1">
      <c r="A24" s="6"/>
      <c r="B24" s="19"/>
      <c r="C24" s="6"/>
      <c r="D24" s="1"/>
      <c r="E24" s="4341"/>
      <c r="F24" s="4341"/>
      <c r="G24" s="4341"/>
      <c r="H24" s="4341"/>
      <c r="I24" s="4341"/>
      <c r="J24" s="4341"/>
      <c r="K24" s="4341"/>
      <c r="L24" s="4341"/>
      <c r="M24" s="4341"/>
      <c r="N24" s="4341"/>
      <c r="O24" s="4341"/>
      <c r="P24" s="4341"/>
      <c r="Q24" s="4341"/>
      <c r="R24" s="4341"/>
      <c r="S24" s="4341"/>
      <c r="T24" s="4341"/>
      <c r="U24" s="4341"/>
      <c r="V24" s="4341"/>
      <c r="W24" s="4341"/>
      <c r="X24" s="4341"/>
      <c r="Y24" s="4341"/>
      <c r="Z24" s="68"/>
      <c r="AA24" s="79"/>
      <c r="AB24" s="575"/>
      <c r="AC24" s="575"/>
      <c r="AD24" s="575"/>
      <c r="AE24" s="575"/>
      <c r="AF24" s="575"/>
      <c r="AG24" s="575"/>
      <c r="AH24" s="575"/>
      <c r="AI24" s="575"/>
      <c r="AJ24" s="575"/>
      <c r="AK24" s="57"/>
      <c r="AL24" s="57"/>
      <c r="AM24" s="57"/>
      <c r="AN24" s="57"/>
      <c r="AO24" s="652"/>
      <c r="AP24" s="149"/>
      <c r="AR24" s="68"/>
      <c r="AS24" s="757"/>
      <c r="AT24" s="757"/>
      <c r="AU24" s="757"/>
      <c r="AV24" s="757"/>
      <c r="AW24" s="757"/>
      <c r="AX24" s="757"/>
      <c r="AY24" s="757"/>
      <c r="AZ24" s="757"/>
      <c r="BA24" s="757"/>
      <c r="BB24" s="757"/>
      <c r="BC24" s="757"/>
      <c r="BD24" s="757"/>
      <c r="BE24" s="757"/>
      <c r="BF24" s="757"/>
      <c r="BG24" s="757"/>
      <c r="BH24" s="757"/>
      <c r="BI24" s="757"/>
      <c r="BJ24" s="757"/>
      <c r="BK24" s="757"/>
      <c r="BL24" s="757"/>
      <c r="BM24" s="757"/>
      <c r="BN24" s="757"/>
      <c r="BO24" s="757"/>
      <c r="BP24" s="757"/>
      <c r="BQ24" s="757"/>
      <c r="BR24" s="757"/>
      <c r="BS24" s="757"/>
      <c r="BT24" s="757"/>
      <c r="BU24" s="757"/>
      <c r="BV24" s="757"/>
      <c r="BW24" s="757"/>
      <c r="BX24" s="757"/>
      <c r="BY24" s="757"/>
      <c r="BZ24" s="757"/>
      <c r="CA24" s="757"/>
      <c r="CB24" s="757"/>
      <c r="CC24" s="757"/>
      <c r="CD24" s="757"/>
      <c r="CE24" s="757"/>
    </row>
    <row r="25" spans="1:83" ht="14.1" customHeight="1">
      <c r="A25" s="6"/>
      <c r="B25" s="19"/>
      <c r="C25" s="6"/>
      <c r="D25" s="1"/>
      <c r="E25" s="4341"/>
      <c r="F25" s="4341"/>
      <c r="G25" s="4341"/>
      <c r="H25" s="4341"/>
      <c r="I25" s="4341"/>
      <c r="J25" s="4341"/>
      <c r="K25" s="4341"/>
      <c r="L25" s="4341"/>
      <c r="M25" s="4341"/>
      <c r="N25" s="4341"/>
      <c r="O25" s="4341"/>
      <c r="P25" s="4341"/>
      <c r="Q25" s="4341"/>
      <c r="R25" s="4341"/>
      <c r="S25" s="4341"/>
      <c r="T25" s="4341"/>
      <c r="U25" s="4341"/>
      <c r="V25" s="4341"/>
      <c r="W25" s="4341"/>
      <c r="X25" s="4341"/>
      <c r="Y25" s="4341"/>
      <c r="Z25" s="68"/>
      <c r="AA25" s="79"/>
      <c r="AB25" s="575"/>
      <c r="AC25" s="575"/>
      <c r="AD25" s="575"/>
      <c r="AE25" s="575"/>
      <c r="AF25" s="575"/>
      <c r="AG25" s="575"/>
      <c r="AH25" s="575"/>
      <c r="AI25" s="575"/>
      <c r="AJ25" s="575"/>
      <c r="AK25" s="57"/>
      <c r="AL25" s="57"/>
      <c r="AM25" s="57"/>
      <c r="AN25" s="57"/>
      <c r="AO25" s="7"/>
      <c r="AP25" s="488"/>
      <c r="AR25" s="68"/>
      <c r="AS25" s="757"/>
      <c r="AT25" s="757"/>
      <c r="AU25" s="757"/>
      <c r="AV25" s="757"/>
      <c r="AW25" s="757"/>
      <c r="AX25" s="757"/>
      <c r="AY25" s="757"/>
      <c r="AZ25" s="757"/>
      <c r="BA25" s="757"/>
      <c r="BB25" s="757"/>
      <c r="BC25" s="757"/>
      <c r="BD25" s="757"/>
      <c r="BE25" s="757"/>
      <c r="BF25" s="757"/>
      <c r="BG25" s="757"/>
      <c r="BH25" s="757"/>
      <c r="BI25" s="757"/>
      <c r="BJ25" s="757"/>
      <c r="BK25" s="757"/>
      <c r="BL25" s="757"/>
      <c r="BM25" s="757"/>
      <c r="BN25" s="757"/>
      <c r="BO25" s="757"/>
      <c r="BP25" s="757"/>
      <c r="BQ25" s="757"/>
      <c r="BR25" s="757"/>
      <c r="BS25" s="757"/>
      <c r="BT25" s="757"/>
      <c r="BU25" s="757"/>
      <c r="BV25" s="757"/>
      <c r="BW25" s="757"/>
      <c r="BX25" s="757"/>
      <c r="BY25" s="757"/>
      <c r="BZ25" s="757"/>
      <c r="CA25" s="757"/>
      <c r="CB25" s="757"/>
      <c r="CC25" s="757"/>
      <c r="CD25" s="757"/>
      <c r="CE25" s="757"/>
    </row>
    <row r="26" spans="1:83" ht="14.1" customHeight="1">
      <c r="A26" s="6"/>
      <c r="B26" s="19"/>
      <c r="C26" s="6"/>
      <c r="E26" s="4341"/>
      <c r="F26" s="4341"/>
      <c r="G26" s="4341"/>
      <c r="H26" s="4341"/>
      <c r="I26" s="4341"/>
      <c r="J26" s="4341"/>
      <c r="K26" s="4341"/>
      <c r="L26" s="4341"/>
      <c r="M26" s="4341"/>
      <c r="N26" s="4341"/>
      <c r="O26" s="4341"/>
      <c r="P26" s="4341"/>
      <c r="Q26" s="4341"/>
      <c r="R26" s="4341"/>
      <c r="S26" s="4341"/>
      <c r="T26" s="4341"/>
      <c r="U26" s="4341"/>
      <c r="V26" s="4341"/>
      <c r="W26" s="4341"/>
      <c r="X26" s="4341"/>
      <c r="Y26" s="4341"/>
      <c r="Z26" s="6"/>
      <c r="AA26" s="439"/>
      <c r="AB26" s="575"/>
      <c r="AC26" s="575"/>
      <c r="AD26" s="575"/>
      <c r="AE26" s="575"/>
      <c r="AF26" s="575"/>
      <c r="AG26" s="575"/>
      <c r="AH26" s="575"/>
      <c r="AI26" s="575"/>
      <c r="AJ26" s="575"/>
      <c r="AK26" s="575"/>
      <c r="AL26" s="575"/>
      <c r="AM26" s="575"/>
      <c r="AN26" s="575"/>
      <c r="AO26" s="652"/>
      <c r="AP26" s="149"/>
      <c r="AR26" s="68"/>
      <c r="AS26" s="757"/>
      <c r="AT26" s="757"/>
      <c r="AU26" s="757"/>
      <c r="AV26" s="757"/>
      <c r="AW26" s="757"/>
      <c r="AX26" s="757"/>
      <c r="AY26" s="757"/>
      <c r="AZ26" s="757"/>
      <c r="BA26" s="757"/>
      <c r="BB26" s="757"/>
      <c r="BC26" s="757"/>
      <c r="BD26" s="757"/>
      <c r="BE26" s="757"/>
      <c r="BF26" s="757"/>
      <c r="BG26" s="757"/>
      <c r="BH26" s="757"/>
      <c r="BI26" s="757"/>
      <c r="BJ26" s="757"/>
      <c r="BK26" s="757"/>
      <c r="BL26" s="757"/>
      <c r="BM26" s="757"/>
      <c r="BN26" s="757"/>
      <c r="BO26" s="757"/>
      <c r="BP26" s="757"/>
      <c r="BQ26" s="757"/>
      <c r="BR26" s="757"/>
      <c r="BS26" s="757"/>
      <c r="BT26" s="757"/>
      <c r="BU26" s="757"/>
      <c r="BV26" s="757"/>
      <c r="BW26" s="757"/>
      <c r="BX26" s="757"/>
      <c r="BY26" s="757"/>
      <c r="BZ26" s="757"/>
      <c r="CA26" s="757"/>
      <c r="CB26" s="757"/>
      <c r="CC26" s="757"/>
      <c r="CD26" s="757"/>
      <c r="CE26" s="757"/>
    </row>
    <row r="27" spans="1:83" ht="14.1" customHeight="1">
      <c r="A27" s="6"/>
      <c r="B27" s="19"/>
      <c r="D27" s="6"/>
      <c r="E27" s="6"/>
      <c r="F27" s="6"/>
      <c r="G27" s="6"/>
      <c r="H27" s="6"/>
      <c r="I27" s="6"/>
      <c r="J27" s="6"/>
      <c r="K27" s="6"/>
      <c r="L27" s="6"/>
      <c r="M27" s="6"/>
      <c r="N27" s="6"/>
      <c r="O27" s="6"/>
      <c r="P27" s="6"/>
      <c r="Q27" s="6"/>
      <c r="R27" s="6"/>
      <c r="S27" s="6"/>
      <c r="T27" s="6"/>
      <c r="U27" s="6"/>
      <c r="V27" s="6"/>
      <c r="W27" s="575"/>
      <c r="X27" s="575"/>
      <c r="Y27" s="575"/>
      <c r="Z27" s="6"/>
      <c r="AA27" s="439"/>
      <c r="AB27" s="575"/>
      <c r="AC27" s="575"/>
      <c r="AD27" s="575"/>
      <c r="AE27" s="575"/>
      <c r="AF27" s="575"/>
      <c r="AG27" s="575"/>
      <c r="AH27" s="575"/>
      <c r="AI27" s="575"/>
      <c r="AJ27" s="575"/>
      <c r="AK27" s="57"/>
      <c r="AL27" s="57"/>
      <c r="AM27" s="57"/>
      <c r="AN27" s="57"/>
      <c r="AO27" s="652"/>
      <c r="AP27" s="149"/>
      <c r="AR27" s="68"/>
      <c r="AS27" s="757"/>
      <c r="AT27" s="757"/>
      <c r="AU27" s="757"/>
      <c r="AV27" s="757"/>
      <c r="AW27" s="757"/>
      <c r="AX27" s="757"/>
      <c r="AY27" s="757"/>
      <c r="AZ27" s="757"/>
      <c r="BA27" s="757"/>
      <c r="BB27" s="757"/>
      <c r="BC27" s="757"/>
      <c r="BD27" s="757"/>
      <c r="BE27" s="757"/>
      <c r="BF27" s="757"/>
      <c r="BG27" s="757"/>
      <c r="BH27" s="757"/>
      <c r="BI27" s="757"/>
      <c r="BJ27" s="757"/>
      <c r="BK27" s="757"/>
      <c r="BL27" s="757"/>
      <c r="BM27" s="757"/>
      <c r="BN27" s="757"/>
      <c r="BO27" s="757"/>
      <c r="BP27" s="757"/>
      <c r="BQ27" s="757"/>
      <c r="BR27" s="757"/>
      <c r="BS27" s="757"/>
      <c r="BT27" s="757"/>
      <c r="BU27" s="757"/>
      <c r="BV27" s="757"/>
      <c r="BW27" s="757"/>
      <c r="BX27" s="757"/>
      <c r="BY27" s="757"/>
      <c r="BZ27" s="757"/>
      <c r="CA27" s="757"/>
      <c r="CB27" s="757"/>
      <c r="CC27" s="757"/>
      <c r="CD27" s="757"/>
      <c r="CE27" s="757"/>
    </row>
    <row r="28" spans="1:83" ht="14.1" customHeight="1">
      <c r="A28" s="6"/>
      <c r="B28" s="19"/>
      <c r="C28" s="1909" t="s">
        <v>1393</v>
      </c>
      <c r="D28" s="1909"/>
      <c r="E28" s="1909"/>
      <c r="F28" s="1909"/>
      <c r="G28" s="1909"/>
      <c r="H28" s="1909"/>
      <c r="I28" s="1909"/>
      <c r="J28" s="1909"/>
      <c r="K28" s="1909"/>
      <c r="L28" s="1909"/>
      <c r="M28" s="1909"/>
      <c r="N28" s="1909"/>
      <c r="O28" s="1909"/>
      <c r="P28" s="1909"/>
      <c r="Q28" s="1909"/>
      <c r="R28" s="1909"/>
      <c r="S28" s="1909"/>
      <c r="T28" s="1909"/>
      <c r="U28" s="1909"/>
      <c r="V28" s="1909"/>
      <c r="W28" s="1909"/>
      <c r="X28" s="1909"/>
      <c r="Y28" s="1909"/>
      <c r="Z28" s="1910"/>
      <c r="AA28" s="4342" t="s">
        <v>595</v>
      </c>
      <c r="AB28" s="1911"/>
      <c r="AC28" s="1911"/>
      <c r="AD28" s="1911"/>
      <c r="AE28" s="1911"/>
      <c r="AF28" s="1911"/>
      <c r="AG28" s="1911"/>
      <c r="AH28" s="1911"/>
      <c r="AI28" s="1911"/>
      <c r="AJ28" s="1911"/>
      <c r="AK28" s="1911"/>
      <c r="AL28" s="1911"/>
      <c r="AM28" s="1911"/>
      <c r="AN28" s="1911"/>
      <c r="AO28" s="1912"/>
      <c r="AP28" s="480"/>
      <c r="AR28" s="68"/>
      <c r="AS28" s="1181"/>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68"/>
      <c r="CD28" s="68"/>
      <c r="CE28" s="68"/>
    </row>
    <row r="29" spans="1:83" ht="14.1" customHeight="1">
      <c r="A29" s="6"/>
      <c r="B29" s="19"/>
      <c r="C29" s="1"/>
      <c r="D29" s="1" t="s">
        <v>593</v>
      </c>
      <c r="E29" s="6"/>
      <c r="F29" s="6"/>
      <c r="G29" s="6"/>
      <c r="H29" s="6"/>
      <c r="J29" s="6"/>
      <c r="K29" s="6"/>
      <c r="L29" s="6"/>
      <c r="N29" s="6"/>
      <c r="O29" s="6"/>
      <c r="P29" s="6"/>
      <c r="Q29" s="6"/>
      <c r="R29" s="6"/>
      <c r="S29" s="6"/>
      <c r="T29" s="6"/>
      <c r="U29" s="68"/>
      <c r="V29" s="68"/>
      <c r="W29" s="6"/>
      <c r="X29" s="38"/>
      <c r="Y29" s="38"/>
      <c r="Z29" s="575"/>
      <c r="AA29" s="4342"/>
      <c r="AB29" s="1911"/>
      <c r="AC29" s="1911"/>
      <c r="AD29" s="1911"/>
      <c r="AE29" s="1911"/>
      <c r="AF29" s="1911"/>
      <c r="AG29" s="1911"/>
      <c r="AH29" s="1911"/>
      <c r="AI29" s="1911"/>
      <c r="AJ29" s="1911"/>
      <c r="AK29" s="1911"/>
      <c r="AL29" s="1911"/>
      <c r="AM29" s="1911"/>
      <c r="AN29" s="1911"/>
      <c r="AO29" s="1912"/>
      <c r="AP29" s="480"/>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row>
    <row r="30" spans="1:83" ht="14.1" customHeight="1">
      <c r="A30" s="6"/>
      <c r="B30" s="19"/>
      <c r="C30" s="6"/>
      <c r="D30" s="1" t="s">
        <v>594</v>
      </c>
      <c r="E30" s="6"/>
      <c r="F30" s="6"/>
      <c r="G30" s="6"/>
      <c r="I30" s="6"/>
      <c r="K30" s="6"/>
      <c r="L30" s="6"/>
      <c r="M30" s="6"/>
      <c r="N30" s="6"/>
      <c r="O30" s="6"/>
      <c r="P30" s="6"/>
      <c r="Q30" s="6"/>
      <c r="R30" s="6"/>
      <c r="S30" s="34"/>
      <c r="T30" s="34"/>
      <c r="U30" s="35"/>
      <c r="V30" s="36"/>
      <c r="W30" s="36"/>
      <c r="X30" s="6"/>
      <c r="Y30" s="6"/>
      <c r="Z30" s="40"/>
      <c r="AA30" s="4342"/>
      <c r="AB30" s="1911"/>
      <c r="AC30" s="1911"/>
      <c r="AD30" s="1911"/>
      <c r="AE30" s="1911"/>
      <c r="AF30" s="1911"/>
      <c r="AG30" s="1911"/>
      <c r="AH30" s="1911"/>
      <c r="AI30" s="1911"/>
      <c r="AJ30" s="1911"/>
      <c r="AK30" s="1911"/>
      <c r="AL30" s="1911"/>
      <c r="AM30" s="1911"/>
      <c r="AN30" s="1911"/>
      <c r="AO30" s="1912"/>
      <c r="AP30" s="480"/>
      <c r="AR30" s="68"/>
      <c r="AS30" s="1138"/>
      <c r="AT30" s="1138"/>
      <c r="AU30" s="1138"/>
      <c r="AV30" s="1138"/>
      <c r="AW30" s="1138"/>
      <c r="AX30" s="1138"/>
      <c r="AY30" s="1138"/>
      <c r="AZ30" s="1138"/>
      <c r="BA30" s="1138"/>
      <c r="BB30" s="1138"/>
      <c r="BC30" s="1138"/>
      <c r="BD30" s="1138"/>
      <c r="BE30" s="1138"/>
      <c r="BF30" s="1138"/>
      <c r="BG30" s="1138"/>
      <c r="BH30" s="1138"/>
      <c r="BI30" s="1138"/>
      <c r="BJ30" s="1138"/>
      <c r="BK30" s="1138"/>
      <c r="BL30" s="1138"/>
      <c r="BM30" s="1138"/>
      <c r="BN30" s="1138"/>
      <c r="BO30" s="1138"/>
      <c r="BP30" s="1138"/>
      <c r="BQ30" s="1138"/>
      <c r="BR30" s="1138"/>
      <c r="BS30" s="1138"/>
      <c r="BT30" s="1138"/>
      <c r="BU30" s="1138"/>
      <c r="BV30" s="1138"/>
      <c r="BW30" s="1138"/>
      <c r="BX30" s="1138"/>
      <c r="BY30" s="1138"/>
      <c r="BZ30" s="1138"/>
      <c r="CA30" s="1138"/>
      <c r="CB30" s="1138"/>
      <c r="CC30" s="1138"/>
      <c r="CD30" s="68"/>
      <c r="CE30" s="68"/>
    </row>
    <row r="31" spans="1:83" ht="13.5" customHeight="1">
      <c r="A31" s="6"/>
      <c r="B31" s="19"/>
      <c r="C31" s="1"/>
      <c r="D31" s="1"/>
      <c r="E31" s="6"/>
      <c r="F31" s="6"/>
      <c r="G31" s="6"/>
      <c r="H31" s="6"/>
      <c r="J31" s="6"/>
      <c r="K31" s="6"/>
      <c r="L31" s="6"/>
      <c r="N31" s="6"/>
      <c r="O31" s="6"/>
      <c r="P31" s="6"/>
      <c r="Q31" s="6"/>
      <c r="R31" s="6"/>
      <c r="S31" s="6"/>
      <c r="T31" s="6"/>
      <c r="U31" s="68"/>
      <c r="V31" s="68"/>
      <c r="W31" s="6"/>
      <c r="X31" s="38"/>
      <c r="Y31" s="38"/>
      <c r="Z31" s="575"/>
      <c r="AA31" s="4342"/>
      <c r="AB31" s="1911"/>
      <c r="AC31" s="1911"/>
      <c r="AD31" s="1911"/>
      <c r="AE31" s="1911"/>
      <c r="AF31" s="1911"/>
      <c r="AG31" s="1911"/>
      <c r="AH31" s="1911"/>
      <c r="AI31" s="1911"/>
      <c r="AJ31" s="1911"/>
      <c r="AK31" s="1911"/>
      <c r="AL31" s="1911"/>
      <c r="AM31" s="1911"/>
      <c r="AN31" s="1911"/>
      <c r="AO31" s="1912"/>
      <c r="AP31" s="480"/>
      <c r="AR31" s="68"/>
      <c r="AS31" s="757"/>
      <c r="AT31" s="408"/>
      <c r="AU31" s="408"/>
      <c r="AV31" s="408"/>
      <c r="AW31" s="408"/>
      <c r="AX31" s="408"/>
      <c r="AY31" s="408"/>
      <c r="AZ31" s="408"/>
      <c r="BA31" s="408"/>
      <c r="BB31" s="408"/>
      <c r="BC31" s="408"/>
      <c r="BD31" s="408"/>
      <c r="BE31" s="408"/>
      <c r="BF31" s="408"/>
      <c r="BG31" s="408"/>
      <c r="BH31" s="408"/>
      <c r="BI31" s="408"/>
      <c r="BJ31" s="408"/>
      <c r="BK31" s="408"/>
      <c r="BL31" s="408"/>
      <c r="BM31" s="408"/>
      <c r="BN31" s="408"/>
      <c r="BO31" s="408"/>
      <c r="BP31" s="408"/>
      <c r="BQ31" s="408"/>
      <c r="BR31" s="408"/>
      <c r="BS31" s="408"/>
      <c r="BT31" s="408"/>
      <c r="BU31" s="408"/>
      <c r="BV31" s="408"/>
      <c r="BW31" s="408"/>
      <c r="BX31" s="408"/>
      <c r="BY31" s="408"/>
      <c r="BZ31" s="408"/>
      <c r="CA31" s="408"/>
      <c r="CB31" s="408"/>
      <c r="CC31" s="1138"/>
      <c r="CD31" s="68"/>
      <c r="CE31" s="68"/>
    </row>
    <row r="32" spans="1:83" ht="14.1" customHeight="1">
      <c r="A32" s="6"/>
      <c r="B32" s="19"/>
      <c r="C32" s="6"/>
      <c r="D32" s="1"/>
      <c r="E32" s="6"/>
      <c r="F32" s="6"/>
      <c r="G32" s="6"/>
      <c r="I32" s="6"/>
      <c r="K32" s="6"/>
      <c r="L32" s="6"/>
      <c r="M32" s="6"/>
      <c r="N32" s="6"/>
      <c r="O32" s="6"/>
      <c r="P32" s="6"/>
      <c r="Q32" s="6"/>
      <c r="R32" s="6"/>
      <c r="S32" s="34"/>
      <c r="T32" s="34"/>
      <c r="U32" s="35"/>
      <c r="V32" s="36"/>
      <c r="W32" s="36"/>
      <c r="X32" s="6"/>
      <c r="Y32" s="6"/>
      <c r="Z32" s="40"/>
      <c r="AA32" s="1182"/>
      <c r="AB32" s="1183"/>
      <c r="AC32" s="1183"/>
      <c r="AD32" s="1183"/>
      <c r="AE32" s="1183"/>
      <c r="AF32" s="1183"/>
      <c r="AG32" s="1183"/>
      <c r="AH32" s="1183"/>
      <c r="AI32" s="1183"/>
      <c r="AJ32" s="1183"/>
      <c r="AK32" s="1183"/>
      <c r="AL32" s="1183"/>
      <c r="AM32" s="1183"/>
      <c r="AN32" s="1183"/>
      <c r="AO32" s="1184"/>
      <c r="AP32" s="149"/>
      <c r="AR32" s="68"/>
      <c r="AS32" s="408"/>
      <c r="AT32" s="408"/>
      <c r="AU32" s="408"/>
      <c r="AV32" s="408"/>
      <c r="AW32" s="408"/>
      <c r="AX32" s="408"/>
      <c r="AY32" s="408"/>
      <c r="AZ32" s="408"/>
      <c r="BA32" s="408"/>
      <c r="BB32" s="408"/>
      <c r="BC32" s="408"/>
      <c r="BD32" s="408"/>
      <c r="BE32" s="408"/>
      <c r="BF32" s="408"/>
      <c r="BG32" s="408"/>
      <c r="BH32" s="408"/>
      <c r="BI32" s="408"/>
      <c r="BJ32" s="408"/>
      <c r="BK32" s="408"/>
      <c r="BL32" s="408"/>
      <c r="BM32" s="408"/>
      <c r="BN32" s="408"/>
      <c r="BO32" s="408"/>
      <c r="BP32" s="408"/>
      <c r="BQ32" s="408"/>
      <c r="BR32" s="408"/>
      <c r="BS32" s="408"/>
      <c r="BT32" s="408"/>
      <c r="BU32" s="408"/>
      <c r="BV32" s="408"/>
      <c r="BW32" s="408"/>
      <c r="BX32" s="408"/>
      <c r="BY32" s="408"/>
      <c r="BZ32" s="408"/>
      <c r="CA32" s="408"/>
      <c r="CB32" s="408"/>
      <c r="CC32" s="68"/>
      <c r="CD32" s="68"/>
      <c r="CE32" s="68"/>
    </row>
    <row r="33" spans="1:83" ht="14.1" customHeight="1">
      <c r="A33" s="6"/>
      <c r="B33" s="19"/>
      <c r="D33" s="6"/>
      <c r="F33" s="6"/>
      <c r="G33" s="1"/>
      <c r="H33" s="1"/>
      <c r="I33" s="1"/>
      <c r="J33" s="6"/>
      <c r="K33" s="1"/>
      <c r="L33" s="1"/>
      <c r="M33" s="1"/>
      <c r="N33" s="1"/>
      <c r="P33" s="1"/>
      <c r="Q33" s="6"/>
      <c r="R33" s="34"/>
      <c r="S33" s="34"/>
      <c r="T33" s="35"/>
      <c r="U33" s="36"/>
      <c r="V33" s="36"/>
      <c r="W33" s="6"/>
      <c r="X33" s="6"/>
      <c r="Y33" s="6"/>
      <c r="Z33" s="102"/>
      <c r="AA33" s="1182" t="s">
        <v>12</v>
      </c>
      <c r="AB33" s="1925" t="s">
        <v>1031</v>
      </c>
      <c r="AC33" s="1925"/>
      <c r="AD33" s="1925"/>
      <c r="AE33" s="1925"/>
      <c r="AF33" s="1925"/>
      <c r="AG33" s="1925"/>
      <c r="AH33" s="1925"/>
      <c r="AI33" s="1925"/>
      <c r="AJ33" s="1925"/>
      <c r="AK33" s="1925"/>
      <c r="AL33" s="1925"/>
      <c r="AM33" s="1925"/>
      <c r="AN33" s="1925"/>
      <c r="AO33" s="2029"/>
      <c r="AP33" s="482"/>
      <c r="AR33" s="68"/>
      <c r="AS33" s="408"/>
      <c r="AT33" s="408"/>
      <c r="AU33" s="408"/>
      <c r="AV33" s="408"/>
      <c r="AW33" s="408"/>
      <c r="AX33" s="408"/>
      <c r="AY33" s="408"/>
      <c r="AZ33" s="408"/>
      <c r="BA33" s="408"/>
      <c r="BB33" s="408"/>
      <c r="BC33" s="408"/>
      <c r="BD33" s="408"/>
      <c r="BE33" s="408"/>
      <c r="BF33" s="408"/>
      <c r="BG33" s="408"/>
      <c r="BH33" s="408"/>
      <c r="BI33" s="408"/>
      <c r="BJ33" s="408"/>
      <c r="BK33" s="408"/>
      <c r="BL33" s="408"/>
      <c r="BM33" s="408"/>
      <c r="BN33" s="408"/>
      <c r="BO33" s="408"/>
      <c r="BP33" s="408"/>
      <c r="BQ33" s="408"/>
      <c r="BR33" s="408"/>
      <c r="BS33" s="408"/>
      <c r="BT33" s="408"/>
      <c r="BU33" s="408"/>
      <c r="BV33" s="408"/>
      <c r="BW33" s="408"/>
      <c r="BX33" s="408"/>
      <c r="BY33" s="408"/>
      <c r="BZ33" s="408"/>
      <c r="CA33" s="408"/>
      <c r="CB33" s="408"/>
      <c r="CC33" s="68"/>
      <c r="CD33" s="68"/>
      <c r="CE33" s="68"/>
    </row>
    <row r="34" spans="1:83" ht="14.1" customHeight="1">
      <c r="A34" s="6"/>
      <c r="B34" s="19"/>
      <c r="C34" s="1" t="s">
        <v>1394</v>
      </c>
      <c r="D34" s="1"/>
      <c r="F34" s="6"/>
      <c r="G34" s="6"/>
      <c r="H34" s="1"/>
      <c r="I34" s="1"/>
      <c r="J34" s="6"/>
      <c r="K34" s="6"/>
      <c r="L34" s="6"/>
      <c r="M34" s="6"/>
      <c r="N34" s="6"/>
      <c r="O34" s="6"/>
      <c r="P34" s="6"/>
      <c r="Q34" s="6"/>
      <c r="R34" s="34"/>
      <c r="S34" s="34"/>
      <c r="T34" s="35"/>
      <c r="U34" s="36"/>
      <c r="V34" s="36"/>
      <c r="W34" s="6"/>
      <c r="X34" s="6"/>
      <c r="Y34" s="6"/>
      <c r="Z34" s="102"/>
      <c r="AA34" s="1182"/>
      <c r="AB34" s="1925"/>
      <c r="AC34" s="1925"/>
      <c r="AD34" s="1925"/>
      <c r="AE34" s="1925"/>
      <c r="AF34" s="1925"/>
      <c r="AG34" s="1925"/>
      <c r="AH34" s="1925"/>
      <c r="AI34" s="1925"/>
      <c r="AJ34" s="1925"/>
      <c r="AK34" s="1925"/>
      <c r="AL34" s="1925"/>
      <c r="AM34" s="1925"/>
      <c r="AN34" s="1925"/>
      <c r="AO34" s="2029"/>
      <c r="AP34" s="482"/>
      <c r="AR34" s="68"/>
      <c r="AS34" s="408"/>
      <c r="AT34" s="408"/>
      <c r="AU34" s="408"/>
      <c r="AV34" s="408"/>
      <c r="AW34" s="408"/>
      <c r="AX34" s="408"/>
      <c r="AY34" s="408"/>
      <c r="AZ34" s="408"/>
      <c r="BA34" s="408"/>
      <c r="BB34" s="408"/>
      <c r="BC34" s="408"/>
      <c r="BD34" s="408"/>
      <c r="BE34" s="408"/>
      <c r="BF34" s="408"/>
      <c r="BG34" s="408"/>
      <c r="BH34" s="408"/>
      <c r="BI34" s="408"/>
      <c r="BJ34" s="408"/>
      <c r="BK34" s="408"/>
      <c r="BL34" s="408"/>
      <c r="BM34" s="408"/>
      <c r="BN34" s="408"/>
      <c r="BO34" s="408"/>
      <c r="BP34" s="408"/>
      <c r="BQ34" s="408"/>
      <c r="BR34" s="408"/>
      <c r="BS34" s="408"/>
      <c r="BT34" s="408"/>
      <c r="BU34" s="408"/>
      <c r="BV34" s="408"/>
      <c r="BW34" s="408"/>
      <c r="BX34" s="408"/>
      <c r="BY34" s="408"/>
      <c r="BZ34" s="408"/>
      <c r="CA34" s="408"/>
      <c r="CB34" s="408"/>
      <c r="CC34" s="68"/>
      <c r="CD34" s="68"/>
      <c r="CE34" s="68"/>
    </row>
    <row r="35" spans="1:83" ht="14.1" customHeight="1">
      <c r="A35" s="6"/>
      <c r="B35" s="19"/>
      <c r="C35" s="1"/>
      <c r="D35" s="1"/>
      <c r="F35" s="6"/>
      <c r="G35" s="6"/>
      <c r="H35" s="6"/>
      <c r="I35" s="6"/>
      <c r="J35" s="6"/>
      <c r="K35" s="1"/>
      <c r="L35" s="1"/>
      <c r="M35" s="1"/>
      <c r="N35" s="1"/>
      <c r="O35" s="1"/>
      <c r="P35" s="1"/>
      <c r="Q35" s="1"/>
      <c r="R35" s="1"/>
      <c r="S35" s="1"/>
      <c r="T35" s="68"/>
      <c r="U35" s="68"/>
      <c r="V35" s="21"/>
      <c r="W35" s="38"/>
      <c r="X35" s="38"/>
      <c r="Y35" s="6"/>
      <c r="Z35" s="102"/>
      <c r="AA35" s="1182"/>
      <c r="AB35" s="1925"/>
      <c r="AC35" s="1925"/>
      <c r="AD35" s="1925"/>
      <c r="AE35" s="1925"/>
      <c r="AF35" s="1925"/>
      <c r="AG35" s="1925"/>
      <c r="AH35" s="1925"/>
      <c r="AI35" s="1925"/>
      <c r="AJ35" s="1925"/>
      <c r="AK35" s="1925"/>
      <c r="AL35" s="1925"/>
      <c r="AM35" s="1925"/>
      <c r="AN35" s="1925"/>
      <c r="AO35" s="2029"/>
      <c r="AP35" s="482"/>
      <c r="AR35" s="68"/>
      <c r="AS35" s="408"/>
      <c r="AT35" s="408"/>
      <c r="AU35" s="408"/>
      <c r="AV35" s="408"/>
      <c r="AW35" s="408"/>
      <c r="AX35" s="408"/>
      <c r="AY35" s="408"/>
      <c r="AZ35" s="408"/>
      <c r="BA35" s="408"/>
      <c r="BB35" s="408"/>
      <c r="BC35" s="408"/>
      <c r="BD35" s="408"/>
      <c r="BE35" s="408"/>
      <c r="BF35" s="408"/>
      <c r="BG35" s="408"/>
      <c r="BH35" s="408"/>
      <c r="BI35" s="408"/>
      <c r="BJ35" s="408"/>
      <c r="BK35" s="408"/>
      <c r="BL35" s="408"/>
      <c r="BM35" s="408"/>
      <c r="BN35" s="408"/>
      <c r="BO35" s="408"/>
      <c r="BP35" s="408"/>
      <c r="BQ35" s="408"/>
      <c r="BR35" s="408"/>
      <c r="BS35" s="408"/>
      <c r="BT35" s="408"/>
      <c r="BU35" s="408"/>
      <c r="BV35" s="408"/>
      <c r="BW35" s="408"/>
      <c r="BX35" s="408"/>
      <c r="BY35" s="408"/>
      <c r="BZ35" s="408"/>
      <c r="CA35" s="408"/>
      <c r="CB35" s="408"/>
      <c r="CC35" s="68"/>
      <c r="CD35" s="68"/>
      <c r="CE35" s="68"/>
    </row>
    <row r="36" spans="1:83" ht="14.1" customHeight="1">
      <c r="A36" s="6"/>
      <c r="B36" s="19"/>
      <c r="C36" s="1" t="s">
        <v>1395</v>
      </c>
      <c r="D36" s="1"/>
      <c r="F36" s="6"/>
      <c r="G36" s="6"/>
      <c r="H36" s="6"/>
      <c r="I36" s="6"/>
      <c r="J36" s="6"/>
      <c r="K36" s="6"/>
      <c r="L36" s="6"/>
      <c r="M36" s="6"/>
      <c r="N36" s="6"/>
      <c r="O36" s="6"/>
      <c r="P36" s="6"/>
      <c r="Q36" s="6"/>
      <c r="R36" s="6"/>
      <c r="S36" s="1"/>
      <c r="T36" s="6"/>
      <c r="U36" s="6"/>
      <c r="V36" s="1"/>
      <c r="W36" s="57"/>
      <c r="X36" s="575"/>
      <c r="Y36" s="6"/>
      <c r="Z36" s="102"/>
      <c r="AA36" s="403" t="s">
        <v>12</v>
      </c>
      <c r="AB36" s="1925" t="s">
        <v>223</v>
      </c>
      <c r="AC36" s="1925"/>
      <c r="AD36" s="1925"/>
      <c r="AE36" s="1925"/>
      <c r="AF36" s="1925"/>
      <c r="AG36" s="1925"/>
      <c r="AH36" s="1925"/>
      <c r="AI36" s="1925"/>
      <c r="AJ36" s="1925"/>
      <c r="AK36" s="1925"/>
      <c r="AL36" s="1925"/>
      <c r="AM36" s="1925"/>
      <c r="AN36" s="1925"/>
      <c r="AO36" s="2029"/>
      <c r="AP36" s="480"/>
      <c r="AR36" s="68"/>
      <c r="AS36" s="408"/>
      <c r="AT36" s="408"/>
      <c r="AU36" s="408"/>
      <c r="AV36" s="408"/>
      <c r="AW36" s="408"/>
      <c r="AX36" s="408"/>
      <c r="AY36" s="408"/>
      <c r="AZ36" s="408"/>
      <c r="BA36" s="408"/>
      <c r="BB36" s="408"/>
      <c r="BC36" s="408"/>
      <c r="BD36" s="408"/>
      <c r="BE36" s="408"/>
      <c r="BF36" s="408"/>
      <c r="BG36" s="408"/>
      <c r="BH36" s="408"/>
      <c r="BI36" s="408"/>
      <c r="BJ36" s="408"/>
      <c r="BK36" s="408"/>
      <c r="BL36" s="408"/>
      <c r="BM36" s="408"/>
      <c r="BN36" s="408"/>
      <c r="BO36" s="408"/>
      <c r="BP36" s="408"/>
      <c r="BQ36" s="408"/>
      <c r="BR36" s="408"/>
      <c r="BS36" s="408"/>
      <c r="BT36" s="408"/>
      <c r="BU36" s="408"/>
      <c r="BV36" s="408"/>
      <c r="BW36" s="408"/>
      <c r="BX36" s="408"/>
      <c r="BY36" s="408"/>
      <c r="BZ36" s="408"/>
      <c r="CA36" s="408"/>
      <c r="CB36" s="408"/>
      <c r="CC36" s="68"/>
      <c r="CD36" s="68"/>
      <c r="CE36" s="68"/>
    </row>
    <row r="37" spans="1:83" ht="14.1" customHeight="1">
      <c r="A37" s="6"/>
      <c r="B37" s="19"/>
      <c r="C37" s="6"/>
      <c r="D37" s="1" t="s">
        <v>224</v>
      </c>
      <c r="F37" s="6"/>
      <c r="G37" s="1"/>
      <c r="H37" s="6"/>
      <c r="I37" s="6"/>
      <c r="J37" s="6"/>
      <c r="K37" s="6"/>
      <c r="L37" s="6"/>
      <c r="M37" s="6"/>
      <c r="N37" s="6"/>
      <c r="O37" s="6"/>
      <c r="P37" s="6"/>
      <c r="Q37" s="6"/>
      <c r="R37" s="34"/>
      <c r="S37" s="34"/>
      <c r="T37" s="35"/>
      <c r="U37" s="36"/>
      <c r="V37" s="36"/>
      <c r="W37" s="6"/>
      <c r="X37" s="6"/>
      <c r="Y37" s="6"/>
      <c r="Z37" s="102"/>
      <c r="AA37" s="439"/>
      <c r="AB37" s="1925"/>
      <c r="AC37" s="1925"/>
      <c r="AD37" s="1925"/>
      <c r="AE37" s="1925"/>
      <c r="AF37" s="1925"/>
      <c r="AG37" s="1925"/>
      <c r="AH37" s="1925"/>
      <c r="AI37" s="1925"/>
      <c r="AJ37" s="1925"/>
      <c r="AK37" s="1925"/>
      <c r="AL37" s="1925"/>
      <c r="AM37" s="1925"/>
      <c r="AN37" s="1925"/>
      <c r="AO37" s="2029"/>
      <c r="AP37" s="480"/>
      <c r="AR37" s="68"/>
      <c r="AS37" s="1175"/>
      <c r="AT37" s="1175"/>
      <c r="AU37" s="1175"/>
      <c r="AV37" s="1175"/>
      <c r="AW37" s="1175"/>
      <c r="AX37" s="1175"/>
      <c r="AY37" s="1175"/>
      <c r="AZ37" s="1175"/>
      <c r="BA37" s="1175"/>
      <c r="BB37" s="1175"/>
      <c r="BC37" s="1175"/>
      <c r="BD37" s="1175"/>
      <c r="BE37" s="1175"/>
      <c r="BF37" s="1175"/>
      <c r="BG37" s="1175"/>
      <c r="BH37" s="1175"/>
      <c r="BI37" s="1175"/>
      <c r="BJ37" s="1175"/>
      <c r="BK37" s="1175"/>
      <c r="BL37" s="1175"/>
      <c r="BM37" s="1175"/>
      <c r="BN37" s="1175"/>
      <c r="BO37" s="1175"/>
      <c r="BP37" s="1175"/>
      <c r="BQ37" s="1175"/>
      <c r="BR37" s="1175"/>
      <c r="BS37" s="1175"/>
      <c r="BT37" s="1175"/>
      <c r="BU37" s="1175"/>
      <c r="BV37" s="1175"/>
      <c r="BW37" s="1175"/>
      <c r="BX37" s="1175"/>
      <c r="BY37" s="1175"/>
      <c r="BZ37" s="1175"/>
      <c r="CA37" s="1175"/>
      <c r="CB37" s="1175"/>
      <c r="CC37" s="1175"/>
      <c r="CD37" s="68"/>
      <c r="CE37" s="68"/>
    </row>
    <row r="38" spans="1:83" ht="14.1" customHeight="1">
      <c r="A38" s="6"/>
      <c r="B38" s="19"/>
      <c r="C38" s="1"/>
      <c r="D38" s="1"/>
      <c r="F38" s="1"/>
      <c r="G38" s="2019"/>
      <c r="H38" s="2019"/>
      <c r="I38" s="2019"/>
      <c r="J38" s="1"/>
      <c r="K38" s="2019"/>
      <c r="L38" s="2019"/>
      <c r="M38" s="2019"/>
      <c r="N38" s="1"/>
      <c r="O38" s="2019"/>
      <c r="P38" s="2019"/>
      <c r="Q38" s="1"/>
      <c r="R38" s="1"/>
      <c r="U38" s="1"/>
      <c r="Y38" s="6"/>
      <c r="Z38" s="102"/>
      <c r="AA38" s="439"/>
      <c r="AB38" s="1925"/>
      <c r="AC38" s="1925"/>
      <c r="AD38" s="1925"/>
      <c r="AE38" s="1925"/>
      <c r="AF38" s="1925"/>
      <c r="AG38" s="1925"/>
      <c r="AH38" s="1925"/>
      <c r="AI38" s="1925"/>
      <c r="AJ38" s="1925"/>
      <c r="AK38" s="1925"/>
      <c r="AL38" s="1925"/>
      <c r="AM38" s="1925"/>
      <c r="AN38" s="1925"/>
      <c r="AO38" s="2029"/>
      <c r="AP38" s="480"/>
      <c r="AR38" s="68"/>
      <c r="AS38" s="1175"/>
      <c r="AT38" s="1175"/>
      <c r="AU38" s="1175"/>
      <c r="AV38" s="1175"/>
      <c r="AW38" s="1175"/>
      <c r="AX38" s="1175"/>
      <c r="AY38" s="1175"/>
      <c r="AZ38" s="1175"/>
      <c r="BA38" s="1175"/>
      <c r="BB38" s="1175"/>
      <c r="BC38" s="1175"/>
      <c r="BD38" s="1175"/>
      <c r="BE38" s="1175"/>
      <c r="BF38" s="1175"/>
      <c r="BG38" s="1175"/>
      <c r="BH38" s="1175"/>
      <c r="BI38" s="1175"/>
      <c r="BJ38" s="1175"/>
      <c r="BK38" s="1175"/>
      <c r="BL38" s="1175"/>
      <c r="BM38" s="1175"/>
      <c r="BN38" s="1175"/>
      <c r="BO38" s="1175"/>
      <c r="BP38" s="1175"/>
      <c r="BQ38" s="1175"/>
      <c r="BR38" s="1175"/>
      <c r="BS38" s="1175"/>
      <c r="BT38" s="1175"/>
      <c r="BU38" s="1175"/>
      <c r="BV38" s="1175"/>
      <c r="BW38" s="1175"/>
      <c r="BX38" s="1175"/>
      <c r="BY38" s="1175"/>
      <c r="BZ38" s="1175"/>
      <c r="CA38" s="1175"/>
      <c r="CB38" s="1175"/>
      <c r="CC38" s="1175"/>
      <c r="CD38" s="68"/>
      <c r="CE38" s="68"/>
    </row>
    <row r="39" spans="1:83" ht="14.1" customHeight="1">
      <c r="A39" s="6"/>
      <c r="B39" s="19"/>
      <c r="C39" s="1909" t="s">
        <v>1396</v>
      </c>
      <c r="D39" s="1909"/>
      <c r="E39" s="1909"/>
      <c r="F39" s="1909"/>
      <c r="G39" s="1909"/>
      <c r="H39" s="1909"/>
      <c r="I39" s="1909"/>
      <c r="J39" s="1909"/>
      <c r="K39" s="1909"/>
      <c r="L39" s="1909"/>
      <c r="M39" s="1909"/>
      <c r="N39" s="1909"/>
      <c r="O39" s="1909"/>
      <c r="P39" s="1909"/>
      <c r="Q39" s="1909"/>
      <c r="R39" s="1909"/>
      <c r="S39" s="1909"/>
      <c r="T39" s="1909"/>
      <c r="U39" s="1909"/>
      <c r="V39" s="1909"/>
      <c r="W39" s="1909"/>
      <c r="X39" s="1909"/>
      <c r="Y39" s="1909"/>
      <c r="Z39" s="1910"/>
      <c r="AA39" s="439"/>
      <c r="AB39" s="1925"/>
      <c r="AC39" s="1925"/>
      <c r="AD39" s="1925"/>
      <c r="AE39" s="1925"/>
      <c r="AF39" s="1925"/>
      <c r="AG39" s="1925"/>
      <c r="AH39" s="1925"/>
      <c r="AI39" s="1925"/>
      <c r="AJ39" s="1925"/>
      <c r="AK39" s="1925"/>
      <c r="AL39" s="1925"/>
      <c r="AM39" s="1925"/>
      <c r="AN39" s="1925"/>
      <c r="AO39" s="2029"/>
      <c r="AP39" s="480"/>
      <c r="AR39" s="68"/>
      <c r="AS39" s="68"/>
      <c r="AT39" s="68"/>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c r="BS39" s="68"/>
      <c r="BT39" s="68"/>
      <c r="BU39" s="68"/>
      <c r="BV39" s="68"/>
      <c r="BW39" s="68"/>
      <c r="BX39" s="68"/>
      <c r="BY39" s="68"/>
      <c r="BZ39" s="68"/>
      <c r="CA39" s="68"/>
      <c r="CB39" s="68"/>
      <c r="CC39" s="68"/>
      <c r="CD39" s="68"/>
      <c r="CE39" s="68"/>
    </row>
    <row r="40" spans="1:83" ht="14.1" customHeight="1">
      <c r="A40" s="6"/>
      <c r="B40" s="19"/>
      <c r="C40" s="6"/>
      <c r="D40" s="6"/>
      <c r="E40" s="1447"/>
      <c r="F40" s="1447"/>
      <c r="G40" s="1447"/>
      <c r="H40" s="1447"/>
      <c r="I40" s="1447"/>
      <c r="J40" s="1447"/>
      <c r="K40" s="1447"/>
      <c r="L40" s="1447"/>
      <c r="M40" s="1447"/>
      <c r="N40" s="1447"/>
      <c r="O40" s="1447"/>
      <c r="P40" s="1447"/>
      <c r="Q40" s="1447"/>
      <c r="R40" s="1447"/>
      <c r="S40" s="1447"/>
      <c r="T40" s="1447"/>
      <c r="U40" s="1447"/>
      <c r="V40" s="1447"/>
      <c r="W40" s="1447"/>
      <c r="X40" s="1447"/>
      <c r="Y40" s="1447"/>
      <c r="Z40" s="102"/>
      <c r="AA40" s="439" t="s">
        <v>332</v>
      </c>
      <c r="AB40" s="575" t="s">
        <v>601</v>
      </c>
      <c r="AC40" s="575"/>
      <c r="AD40" s="575"/>
      <c r="AE40" s="575"/>
      <c r="AF40" s="575"/>
      <c r="AG40" s="575"/>
      <c r="AH40" s="575"/>
      <c r="AI40" s="575"/>
      <c r="AJ40" s="57"/>
      <c r="AK40" s="655"/>
      <c r="AL40" s="655"/>
      <c r="AM40" s="655"/>
      <c r="AN40" s="655"/>
      <c r="AO40" s="59"/>
      <c r="AP40" s="482"/>
      <c r="AR40" s="1135"/>
      <c r="AS40" s="1135"/>
      <c r="AT40" s="1135"/>
      <c r="AU40" s="1135"/>
      <c r="AV40" s="1135"/>
      <c r="AW40" s="1135"/>
      <c r="AX40" s="1135"/>
      <c r="AY40" s="1135"/>
      <c r="AZ40" s="1135"/>
      <c r="BA40" s="1135"/>
      <c r="BB40" s="1135"/>
      <c r="BC40" s="1135"/>
      <c r="BD40" s="1135"/>
      <c r="BE40" s="1135"/>
      <c r="BF40" s="1135"/>
      <c r="BG40" s="1135"/>
      <c r="BH40" s="1135"/>
      <c r="BI40" s="1135"/>
      <c r="BJ40" s="1135"/>
      <c r="BK40" s="1135"/>
      <c r="BL40" s="1135"/>
      <c r="BM40" s="1135"/>
      <c r="BN40" s="1135"/>
      <c r="BO40" s="1135"/>
      <c r="BP40" s="1135"/>
      <c r="BQ40" s="1135"/>
      <c r="BR40" s="1135"/>
      <c r="BS40" s="1135"/>
      <c r="BT40" s="1135"/>
      <c r="BU40" s="1135"/>
      <c r="BV40" s="1135"/>
      <c r="BW40" s="1135"/>
      <c r="BX40" s="1135"/>
      <c r="BY40" s="1135"/>
      <c r="BZ40" s="1135"/>
      <c r="CA40" s="1135"/>
      <c r="CB40" s="1135"/>
      <c r="CC40" s="1135"/>
      <c r="CD40" s="68"/>
      <c r="CE40" s="68"/>
    </row>
    <row r="41" spans="1:83" ht="14.1" customHeight="1">
      <c r="A41" s="6"/>
      <c r="B41" s="19"/>
      <c r="C41" s="6"/>
      <c r="D41" s="6"/>
      <c r="E41" s="1447"/>
      <c r="F41" s="1447"/>
      <c r="G41" s="1447"/>
      <c r="H41" s="1447"/>
      <c r="I41" s="1447"/>
      <c r="J41" s="1447"/>
      <c r="K41" s="1447"/>
      <c r="L41" s="1447"/>
      <c r="M41" s="1447"/>
      <c r="N41" s="1447"/>
      <c r="O41" s="1447"/>
      <c r="P41" s="1447"/>
      <c r="Q41" s="1447"/>
      <c r="R41" s="1447"/>
      <c r="S41" s="1447"/>
      <c r="T41" s="1447"/>
      <c r="U41" s="1447"/>
      <c r="V41" s="1447"/>
      <c r="W41" s="1447"/>
      <c r="X41" s="1447"/>
      <c r="Y41" s="1447"/>
      <c r="Z41" s="102"/>
      <c r="AB41" s="5" t="s">
        <v>602</v>
      </c>
      <c r="AC41" s="575"/>
      <c r="AD41" s="575"/>
      <c r="AE41" s="575"/>
      <c r="AF41" s="575"/>
      <c r="AG41" s="575"/>
      <c r="AH41" s="575"/>
      <c r="AI41" s="575"/>
      <c r="AJ41" s="57"/>
      <c r="AK41" s="655"/>
      <c r="AL41" s="655"/>
      <c r="AM41" s="655"/>
      <c r="AN41" s="655"/>
      <c r="AO41" s="59"/>
      <c r="AP41" s="482"/>
      <c r="AR41" s="68"/>
      <c r="AS41" s="1145"/>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68"/>
      <c r="CD41" s="68"/>
      <c r="CE41" s="68"/>
    </row>
    <row r="42" spans="1:83" ht="14.1" customHeight="1">
      <c r="A42" s="6"/>
      <c r="B42" s="19"/>
      <c r="C42" s="6"/>
      <c r="D42" s="1"/>
      <c r="E42" s="1447"/>
      <c r="F42" s="1447"/>
      <c r="G42" s="1447"/>
      <c r="H42" s="1447"/>
      <c r="I42" s="1447"/>
      <c r="J42" s="1447"/>
      <c r="K42" s="1447"/>
      <c r="L42" s="1447"/>
      <c r="M42" s="1447"/>
      <c r="N42" s="1447"/>
      <c r="O42" s="1447"/>
      <c r="P42" s="1447"/>
      <c r="Q42" s="1447"/>
      <c r="R42" s="1447"/>
      <c r="S42" s="1447"/>
      <c r="T42" s="1447"/>
      <c r="U42" s="1447"/>
      <c r="V42" s="1447"/>
      <c r="W42" s="1447"/>
      <c r="X42" s="1447"/>
      <c r="Y42" s="1447"/>
      <c r="Z42" s="102"/>
      <c r="AB42" s="575" t="s">
        <v>597</v>
      </c>
      <c r="AC42" s="575"/>
      <c r="AD42" s="575"/>
      <c r="AE42" s="575"/>
      <c r="AF42" s="575"/>
      <c r="AG42" s="575"/>
      <c r="AH42" s="575"/>
      <c r="AI42" s="575"/>
      <c r="AJ42" s="57"/>
      <c r="AK42" s="655"/>
      <c r="AL42" s="655"/>
      <c r="AM42" s="655"/>
      <c r="AN42" s="655"/>
      <c r="AO42" s="59"/>
      <c r="AP42" s="482"/>
      <c r="AR42" s="68"/>
      <c r="AS42" s="68"/>
      <c r="AT42" s="68"/>
      <c r="AU42" s="68"/>
      <c r="AV42" s="68"/>
      <c r="AW42" s="68"/>
      <c r="AX42" s="68"/>
      <c r="AY42" s="68"/>
      <c r="AZ42" s="68"/>
      <c r="BA42" s="68"/>
      <c r="BB42" s="68"/>
      <c r="BC42" s="68"/>
      <c r="BD42" s="68"/>
      <c r="BE42" s="68"/>
      <c r="BF42" s="68"/>
      <c r="BG42" s="68"/>
      <c r="BH42" s="68"/>
      <c r="BI42" s="68"/>
      <c r="BJ42" s="68"/>
      <c r="BK42" s="68"/>
      <c r="BL42" s="68"/>
      <c r="BM42" s="68"/>
      <c r="BN42" s="68"/>
      <c r="BO42" s="68"/>
      <c r="BP42" s="68"/>
      <c r="BQ42" s="68"/>
      <c r="BR42" s="68"/>
      <c r="BS42" s="68"/>
      <c r="BT42" s="68"/>
      <c r="BU42" s="68"/>
      <c r="BV42" s="68"/>
      <c r="BW42" s="68"/>
      <c r="BX42" s="68"/>
      <c r="BY42" s="68"/>
      <c r="BZ42" s="68"/>
      <c r="CA42" s="68"/>
      <c r="CB42" s="68"/>
      <c r="CC42" s="68"/>
      <c r="CD42" s="68"/>
      <c r="CE42" s="68"/>
    </row>
    <row r="43" spans="1:83" ht="14.1" customHeight="1">
      <c r="A43" s="6"/>
      <c r="B43" s="19"/>
      <c r="C43" s="6"/>
      <c r="D43" s="1"/>
      <c r="E43" s="650"/>
      <c r="F43" s="650"/>
      <c r="G43" s="650"/>
      <c r="H43" s="650"/>
      <c r="I43" s="650"/>
      <c r="J43" s="650"/>
      <c r="K43" s="650"/>
      <c r="L43" s="650"/>
      <c r="M43" s="650"/>
      <c r="N43" s="650"/>
      <c r="O43" s="650"/>
      <c r="P43" s="650"/>
      <c r="Q43" s="650"/>
      <c r="R43" s="650"/>
      <c r="S43" s="650"/>
      <c r="T43" s="650"/>
      <c r="U43" s="650"/>
      <c r="V43" s="650"/>
      <c r="W43" s="650"/>
      <c r="X43" s="650"/>
      <c r="Y43" s="650"/>
      <c r="Z43" s="102"/>
      <c r="AA43" s="439" t="s">
        <v>333</v>
      </c>
      <c r="AB43" s="575" t="s">
        <v>598</v>
      </c>
      <c r="AC43" s="575"/>
      <c r="AD43" s="575"/>
      <c r="AE43" s="575"/>
      <c r="AF43" s="575"/>
      <c r="AG43" s="575"/>
      <c r="AH43" s="575"/>
      <c r="AI43" s="575"/>
      <c r="AJ43" s="57"/>
      <c r="AK43" s="655"/>
      <c r="AL43" s="655"/>
      <c r="AM43" s="655"/>
      <c r="AN43" s="655"/>
      <c r="AO43" s="59"/>
      <c r="AP43" s="482"/>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68"/>
      <c r="CA43" s="68"/>
      <c r="CB43" s="68"/>
      <c r="CC43" s="68"/>
      <c r="CD43" s="68"/>
      <c r="CE43" s="68"/>
    </row>
    <row r="44" spans="1:83" ht="14.1" customHeight="1">
      <c r="A44" s="6"/>
      <c r="B44" s="19"/>
      <c r="D44" s="6"/>
      <c r="E44" s="6"/>
      <c r="F44" s="650"/>
      <c r="G44" s="650"/>
      <c r="H44" s="650"/>
      <c r="I44" s="650"/>
      <c r="J44" s="650"/>
      <c r="K44" s="650"/>
      <c r="L44" s="650"/>
      <c r="M44" s="650"/>
      <c r="N44" s="650"/>
      <c r="O44" s="650"/>
      <c r="P44" s="650"/>
      <c r="Q44" s="650"/>
      <c r="R44" s="650"/>
      <c r="S44" s="650"/>
      <c r="T44" s="650"/>
      <c r="U44" s="650"/>
      <c r="V44" s="650"/>
      <c r="W44" s="650"/>
      <c r="X44" s="650"/>
      <c r="Y44" s="650"/>
      <c r="Z44" s="102"/>
      <c r="AA44" s="439" t="s">
        <v>599</v>
      </c>
      <c r="AB44" s="575" t="s">
        <v>600</v>
      </c>
      <c r="AC44" s="57"/>
      <c r="AD44" s="575"/>
      <c r="AE44" s="575"/>
      <c r="AF44" s="575"/>
      <c r="AG44" s="575"/>
      <c r="AH44" s="575"/>
      <c r="AI44" s="575"/>
      <c r="AJ44" s="57"/>
      <c r="AK44" s="655"/>
      <c r="AL44" s="655"/>
      <c r="AM44" s="655"/>
      <c r="AN44" s="655"/>
      <c r="AO44" s="59"/>
      <c r="AP44" s="482"/>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c r="BY44" s="68"/>
      <c r="BZ44" s="68"/>
      <c r="CA44" s="68"/>
      <c r="CB44" s="68"/>
      <c r="CC44" s="68"/>
      <c r="CD44" s="68"/>
      <c r="CE44" s="68"/>
    </row>
    <row r="45" spans="1:83" ht="14.1" customHeight="1">
      <c r="A45" s="6"/>
      <c r="B45" s="19"/>
      <c r="C45" s="6"/>
      <c r="D45" s="1"/>
      <c r="E45" s="650"/>
      <c r="F45" s="650"/>
      <c r="G45" s="650"/>
      <c r="H45" s="650"/>
      <c r="I45" s="650"/>
      <c r="J45" s="650"/>
      <c r="K45" s="650"/>
      <c r="L45" s="650"/>
      <c r="M45" s="650"/>
      <c r="N45" s="650"/>
      <c r="O45" s="650"/>
      <c r="P45" s="650"/>
      <c r="Q45" s="650"/>
      <c r="R45" s="650"/>
      <c r="S45" s="650"/>
      <c r="T45" s="650"/>
      <c r="U45" s="650"/>
      <c r="V45" s="650"/>
      <c r="W45" s="650"/>
      <c r="X45" s="650"/>
      <c r="Y45" s="650"/>
      <c r="Z45" s="102"/>
      <c r="AA45" s="117" t="s">
        <v>776</v>
      </c>
      <c r="AD45" s="575"/>
      <c r="AE45" s="575"/>
      <c r="AF45" s="575"/>
      <c r="AG45" s="575"/>
      <c r="AH45" s="575"/>
      <c r="AI45" s="575"/>
      <c r="AJ45" s="57"/>
      <c r="AK45" s="655"/>
      <c r="AL45" s="655"/>
      <c r="AM45" s="655"/>
      <c r="AN45" s="655"/>
      <c r="AO45" s="59"/>
      <c r="AP45" s="482"/>
      <c r="AR45" s="1135"/>
      <c r="AS45" s="1135"/>
      <c r="AT45" s="1135"/>
      <c r="AU45" s="1135"/>
      <c r="AV45" s="1135"/>
      <c r="AW45" s="1135"/>
      <c r="AX45" s="1135"/>
      <c r="AY45" s="1135"/>
      <c r="AZ45" s="1135"/>
      <c r="BA45" s="1135"/>
      <c r="BB45" s="1135"/>
      <c r="BC45" s="1135"/>
      <c r="BD45" s="1135"/>
      <c r="BE45" s="1135"/>
      <c r="BF45" s="1135"/>
      <c r="BG45" s="1135"/>
      <c r="BH45" s="1135"/>
      <c r="BI45" s="1135"/>
      <c r="BJ45" s="1135"/>
      <c r="BK45" s="1135"/>
      <c r="BL45" s="1135"/>
      <c r="BM45" s="1135"/>
      <c r="BN45" s="1135"/>
      <c r="BO45" s="1135"/>
      <c r="BP45" s="1135"/>
      <c r="BQ45" s="1135"/>
      <c r="BR45" s="1135"/>
      <c r="BS45" s="1135"/>
      <c r="BT45" s="1135"/>
      <c r="BU45" s="1135"/>
      <c r="BV45" s="1135"/>
      <c r="BW45" s="1135"/>
      <c r="BX45" s="1135"/>
      <c r="BY45" s="1135"/>
      <c r="BZ45" s="1135"/>
      <c r="CA45" s="1135"/>
      <c r="CB45" s="1135"/>
      <c r="CC45" s="1135"/>
      <c r="CD45" s="68"/>
      <c r="CE45" s="68"/>
    </row>
    <row r="46" spans="1:83" ht="14.1" customHeight="1">
      <c r="A46" s="6"/>
      <c r="B46" s="19"/>
      <c r="C46" s="105" t="s">
        <v>1397</v>
      </c>
      <c r="D46" s="1"/>
      <c r="E46" s="650"/>
      <c r="F46" s="650"/>
      <c r="G46" s="650"/>
      <c r="H46" s="650"/>
      <c r="I46" s="650"/>
      <c r="J46" s="650"/>
      <c r="K46" s="650"/>
      <c r="L46" s="650"/>
      <c r="M46" s="650"/>
      <c r="N46" s="650"/>
      <c r="O46" s="650"/>
      <c r="P46" s="650"/>
      <c r="Q46" s="650"/>
      <c r="R46" s="650"/>
      <c r="S46" s="650"/>
      <c r="T46" s="650"/>
      <c r="U46" s="650"/>
      <c r="V46" s="650"/>
      <c r="W46" s="650"/>
      <c r="X46" s="650"/>
      <c r="Y46" s="650"/>
      <c r="Z46" s="102"/>
      <c r="AA46" s="117" t="s">
        <v>775</v>
      </c>
      <c r="AD46" s="575"/>
      <c r="AE46" s="575"/>
      <c r="AF46" s="575"/>
      <c r="AG46" s="575"/>
      <c r="AH46" s="575"/>
      <c r="AI46" s="575"/>
      <c r="AJ46" s="57"/>
      <c r="AK46" s="655"/>
      <c r="AL46" s="655"/>
      <c r="AM46" s="655"/>
      <c r="AN46" s="655"/>
      <c r="AO46" s="59"/>
      <c r="AP46" s="482"/>
      <c r="AR46" s="1145"/>
      <c r="AS46" s="1145"/>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68"/>
      <c r="CE46" s="68"/>
    </row>
    <row r="47" spans="1:83" ht="14.1" customHeight="1">
      <c r="A47" s="6"/>
      <c r="B47" s="19"/>
      <c r="C47" s="6"/>
      <c r="D47" s="1"/>
      <c r="E47" s="650"/>
      <c r="F47" s="650"/>
      <c r="G47" s="650"/>
      <c r="H47" s="650"/>
      <c r="I47" s="650"/>
      <c r="J47" s="650"/>
      <c r="K47" s="650"/>
      <c r="L47" s="650"/>
      <c r="M47" s="650"/>
      <c r="N47" s="650"/>
      <c r="O47" s="650"/>
      <c r="P47" s="650"/>
      <c r="Q47" s="650"/>
      <c r="R47" s="650"/>
      <c r="S47" s="650"/>
      <c r="T47" s="650"/>
      <c r="U47" s="650"/>
      <c r="V47" s="650"/>
      <c r="W47" s="650"/>
      <c r="X47" s="650"/>
      <c r="Y47" s="650"/>
      <c r="Z47" s="102"/>
      <c r="AP47" s="482"/>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8"/>
      <c r="BT47" s="68"/>
      <c r="BU47" s="68"/>
      <c r="BV47" s="68"/>
      <c r="BW47" s="68"/>
      <c r="BX47" s="68"/>
      <c r="BY47" s="68"/>
      <c r="BZ47" s="68"/>
      <c r="CA47" s="68"/>
      <c r="CB47" s="68"/>
      <c r="CC47" s="68"/>
      <c r="CD47" s="68"/>
      <c r="CE47" s="68"/>
    </row>
    <row r="48" spans="1:83" ht="14.1" customHeight="1">
      <c r="A48" s="6"/>
      <c r="B48" s="19"/>
      <c r="C48" s="6"/>
      <c r="D48" s="1"/>
      <c r="E48" s="650"/>
      <c r="F48" s="650"/>
      <c r="G48" s="650"/>
      <c r="H48" s="650"/>
      <c r="I48" s="650"/>
      <c r="J48" s="650"/>
      <c r="K48" s="650"/>
      <c r="L48" s="650"/>
      <c r="M48" s="650"/>
      <c r="N48" s="650"/>
      <c r="O48" s="650"/>
      <c r="P48" s="650"/>
      <c r="Q48" s="650"/>
      <c r="R48" s="650"/>
      <c r="S48" s="650"/>
      <c r="T48" s="650"/>
      <c r="U48" s="650"/>
      <c r="V48" s="650"/>
      <c r="W48" s="650"/>
      <c r="X48" s="650"/>
      <c r="Y48" s="650"/>
      <c r="Z48" s="102"/>
      <c r="AP48" s="482"/>
      <c r="AR48" s="1185"/>
      <c r="AS48" s="1185"/>
      <c r="AT48" s="1185"/>
      <c r="AU48" s="1185"/>
      <c r="AV48" s="1185"/>
      <c r="AW48" s="1185"/>
      <c r="AX48" s="1185"/>
      <c r="AY48" s="1185"/>
      <c r="AZ48" s="1185"/>
      <c r="BA48" s="1185"/>
      <c r="BB48" s="1185"/>
      <c r="BC48" s="1185"/>
      <c r="BD48" s="1185"/>
      <c r="BE48" s="1185"/>
      <c r="BF48" s="1185"/>
      <c r="BG48" s="1185"/>
      <c r="BH48" s="1185"/>
      <c r="BI48" s="1185"/>
      <c r="BJ48" s="1185"/>
      <c r="BK48" s="1185"/>
      <c r="BL48" s="1185"/>
      <c r="BM48" s="1185"/>
      <c r="BN48" s="1185"/>
      <c r="BO48" s="1185"/>
      <c r="BP48" s="1185"/>
      <c r="BQ48" s="1185"/>
      <c r="BR48" s="1185"/>
      <c r="BS48" s="1185"/>
      <c r="BT48" s="1185"/>
      <c r="BU48" s="1185"/>
      <c r="BV48" s="1185"/>
      <c r="BW48" s="1185"/>
      <c r="BX48" s="1185"/>
      <c r="BY48" s="1185"/>
      <c r="BZ48" s="1185"/>
      <c r="CA48" s="1185"/>
      <c r="CB48" s="1185"/>
      <c r="CC48" s="1185"/>
      <c r="CD48" s="68"/>
      <c r="CE48" s="68"/>
    </row>
    <row r="49" spans="1:83" ht="14.1" customHeight="1">
      <c r="A49" s="6"/>
      <c r="B49" s="19"/>
      <c r="C49" s="1" t="s">
        <v>225</v>
      </c>
      <c r="D49" s="1"/>
      <c r="E49" s="650"/>
      <c r="F49" s="650"/>
      <c r="G49" s="650"/>
      <c r="H49" s="650"/>
      <c r="I49" s="650"/>
      <c r="J49" s="650"/>
      <c r="K49" s="650"/>
      <c r="L49" s="650"/>
      <c r="M49" s="650"/>
      <c r="N49" s="650"/>
      <c r="O49" s="650"/>
      <c r="P49" s="650"/>
      <c r="Q49" s="650"/>
      <c r="R49" s="650"/>
      <c r="S49" s="650"/>
      <c r="T49" s="650"/>
      <c r="U49" s="650"/>
      <c r="V49" s="650"/>
      <c r="W49" s="650"/>
      <c r="X49" s="650"/>
      <c r="Y49" s="650"/>
      <c r="Z49" s="102"/>
      <c r="AA49" s="40" t="s">
        <v>783</v>
      </c>
      <c r="AD49" s="575"/>
      <c r="AE49" s="575"/>
      <c r="AF49" s="575"/>
      <c r="AG49" s="575"/>
      <c r="AH49" s="575"/>
      <c r="AI49" s="575"/>
      <c r="AJ49" s="57"/>
      <c r="AK49" s="655"/>
      <c r="AL49" s="655"/>
      <c r="AM49" s="655"/>
      <c r="AN49" s="655"/>
      <c r="AO49" s="59"/>
      <c r="AP49" s="482"/>
      <c r="AR49" s="1145"/>
      <c r="AS49" s="1175"/>
      <c r="AT49" s="534"/>
      <c r="AU49" s="534"/>
      <c r="AV49" s="534"/>
      <c r="AW49" s="534"/>
      <c r="AX49" s="534"/>
      <c r="AY49" s="534"/>
      <c r="AZ49" s="534"/>
      <c r="BA49" s="534"/>
      <c r="BB49" s="534"/>
      <c r="BC49" s="534"/>
      <c r="BD49" s="534"/>
      <c r="BE49" s="534"/>
      <c r="BF49" s="534"/>
      <c r="BG49" s="534"/>
      <c r="BH49" s="534"/>
      <c r="BI49" s="534"/>
      <c r="BJ49" s="534"/>
      <c r="BK49" s="534"/>
      <c r="BL49" s="534"/>
      <c r="BM49" s="534"/>
      <c r="BN49" s="534"/>
      <c r="BO49" s="534"/>
      <c r="BP49" s="534"/>
      <c r="BQ49" s="534"/>
      <c r="BR49" s="534"/>
      <c r="BS49" s="534"/>
      <c r="BT49" s="534"/>
      <c r="BU49" s="534"/>
      <c r="BV49" s="534"/>
      <c r="BW49" s="534"/>
      <c r="BX49" s="534"/>
      <c r="BY49" s="534"/>
      <c r="BZ49" s="534"/>
      <c r="CA49" s="534"/>
      <c r="CB49" s="534"/>
      <c r="CC49" s="534"/>
      <c r="CD49" s="68"/>
      <c r="CE49" s="68"/>
    </row>
    <row r="50" spans="1:83" ht="14.1" customHeight="1">
      <c r="A50" s="6"/>
      <c r="B50" s="19"/>
      <c r="C50" s="1"/>
      <c r="D50" s="1"/>
      <c r="E50" s="650"/>
      <c r="F50" s="650"/>
      <c r="G50" s="650"/>
      <c r="H50" s="650"/>
      <c r="I50" s="650"/>
      <c r="J50" s="650"/>
      <c r="K50" s="650"/>
      <c r="L50" s="650"/>
      <c r="M50" s="650"/>
      <c r="N50" s="650"/>
      <c r="O50" s="650"/>
      <c r="P50" s="650"/>
      <c r="Q50" s="650"/>
      <c r="R50" s="650"/>
      <c r="S50" s="650"/>
      <c r="T50" s="650"/>
      <c r="U50" s="650"/>
      <c r="V50" s="650"/>
      <c r="W50" s="650"/>
      <c r="X50" s="650"/>
      <c r="Y50" s="650"/>
      <c r="Z50" s="102"/>
      <c r="AA50" s="117" t="s">
        <v>95</v>
      </c>
      <c r="AB50" s="57" t="s">
        <v>823</v>
      </c>
      <c r="AC50" s="575"/>
      <c r="AD50" s="575"/>
      <c r="AE50" s="575"/>
      <c r="AF50" s="575"/>
      <c r="AG50" s="575"/>
      <c r="AH50" s="575"/>
      <c r="AI50" s="575"/>
      <c r="AJ50" s="57"/>
      <c r="AK50" s="655"/>
      <c r="AL50" s="655"/>
      <c r="AM50" s="655"/>
      <c r="AN50" s="655"/>
      <c r="AO50" s="59"/>
      <c r="AP50" s="482"/>
      <c r="AR50" s="68"/>
      <c r="AS50" s="534"/>
      <c r="AT50" s="534"/>
      <c r="AU50" s="534"/>
      <c r="AV50" s="534"/>
      <c r="AW50" s="534"/>
      <c r="AX50" s="534"/>
      <c r="AY50" s="534"/>
      <c r="AZ50" s="534"/>
      <c r="BA50" s="534"/>
      <c r="BB50" s="534"/>
      <c r="BC50" s="534"/>
      <c r="BD50" s="534"/>
      <c r="BE50" s="534"/>
      <c r="BF50" s="534"/>
      <c r="BG50" s="534"/>
      <c r="BH50" s="534"/>
      <c r="BI50" s="534"/>
      <c r="BJ50" s="534"/>
      <c r="BK50" s="534"/>
      <c r="BL50" s="534"/>
      <c r="BM50" s="534"/>
      <c r="BN50" s="534"/>
      <c r="BO50" s="534"/>
      <c r="BP50" s="534"/>
      <c r="BQ50" s="534"/>
      <c r="BR50" s="534"/>
      <c r="BS50" s="534"/>
      <c r="BT50" s="534"/>
      <c r="BU50" s="534"/>
      <c r="BV50" s="534"/>
      <c r="BW50" s="534"/>
      <c r="BX50" s="534"/>
      <c r="BY50" s="534"/>
      <c r="BZ50" s="534"/>
      <c r="CA50" s="534"/>
      <c r="CB50" s="534"/>
      <c r="CC50" s="534"/>
      <c r="CD50" s="68"/>
      <c r="CE50" s="68"/>
    </row>
    <row r="51" spans="1:83" ht="14.1" customHeight="1">
      <c r="A51" s="6"/>
      <c r="B51" s="19"/>
      <c r="D51" s="1"/>
      <c r="E51" s="650"/>
      <c r="F51" s="650"/>
      <c r="G51" s="650"/>
      <c r="H51" s="650"/>
      <c r="I51" s="650"/>
      <c r="J51" s="650"/>
      <c r="K51" s="650"/>
      <c r="L51" s="650"/>
      <c r="M51" s="650"/>
      <c r="N51" s="650"/>
      <c r="O51" s="650"/>
      <c r="P51" s="650"/>
      <c r="Q51" s="650"/>
      <c r="R51" s="650"/>
      <c r="S51" s="650"/>
      <c r="T51" s="650"/>
      <c r="U51" s="650"/>
      <c r="V51" s="650"/>
      <c r="W51" s="650"/>
      <c r="X51" s="650"/>
      <c r="Y51" s="650"/>
      <c r="Z51" s="102"/>
      <c r="AA51" s="117" t="s">
        <v>784</v>
      </c>
      <c r="AB51" s="40"/>
      <c r="AC51" s="575"/>
      <c r="AD51" s="575"/>
      <c r="AE51" s="575"/>
      <c r="AF51" s="575"/>
      <c r="AG51" s="575"/>
      <c r="AH51" s="575"/>
      <c r="AI51" s="575"/>
      <c r="AJ51" s="57"/>
      <c r="AK51" s="655"/>
      <c r="AL51" s="655"/>
      <c r="AM51" s="655"/>
      <c r="AN51" s="655"/>
      <c r="AO51" s="59"/>
      <c r="AP51" s="482"/>
      <c r="AR51" s="68"/>
      <c r="AS51" s="1145"/>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row>
    <row r="52" spans="1:83" ht="14.1" customHeight="1">
      <c r="A52" s="6"/>
      <c r="B52" s="19"/>
      <c r="D52" s="6"/>
      <c r="E52" s="6"/>
      <c r="F52" s="6"/>
      <c r="G52" s="6"/>
      <c r="H52" s="6"/>
      <c r="I52" s="6"/>
      <c r="J52" s="6"/>
      <c r="K52" s="6"/>
      <c r="L52" s="6"/>
      <c r="M52" s="6"/>
      <c r="N52" s="6"/>
      <c r="O52" s="6"/>
      <c r="P52" s="6"/>
      <c r="Q52" s="6"/>
      <c r="R52" s="6"/>
      <c r="S52" s="1"/>
      <c r="T52" s="341"/>
      <c r="U52" s="341"/>
      <c r="V52" s="6"/>
      <c r="W52" s="341"/>
      <c r="X52" s="341"/>
      <c r="Y52" s="6"/>
      <c r="Z52" s="648"/>
      <c r="AA52" s="40" t="s">
        <v>12</v>
      </c>
      <c r="AB52" s="40" t="s">
        <v>785</v>
      </c>
      <c r="AC52" s="575"/>
      <c r="AD52" s="575"/>
      <c r="AE52" s="575"/>
      <c r="AF52" s="575"/>
      <c r="AG52" s="575"/>
      <c r="AH52" s="575"/>
      <c r="AI52" s="575"/>
      <c r="AJ52" s="57"/>
      <c r="AK52" s="655"/>
      <c r="AL52" s="655"/>
      <c r="AM52" s="655"/>
      <c r="AN52" s="655"/>
      <c r="AO52" s="59"/>
      <c r="AP52" s="482"/>
    </row>
    <row r="53" spans="1:83" ht="14.1" customHeight="1">
      <c r="A53" s="6"/>
      <c r="B53" s="14"/>
      <c r="C53" s="2163" t="s">
        <v>1398</v>
      </c>
      <c r="D53" s="2163"/>
      <c r="E53" s="2163"/>
      <c r="F53" s="2163"/>
      <c r="G53" s="2163"/>
      <c r="H53" s="2163"/>
      <c r="I53" s="2163"/>
      <c r="J53" s="2163"/>
      <c r="K53" s="2163"/>
      <c r="L53" s="2163"/>
      <c r="M53" s="2163"/>
      <c r="N53" s="2163"/>
      <c r="O53" s="2163"/>
      <c r="P53" s="2163"/>
      <c r="Q53" s="2163"/>
      <c r="R53" s="2163"/>
      <c r="S53" s="2163"/>
      <c r="T53" s="2163"/>
      <c r="U53" s="2163"/>
      <c r="V53" s="2163"/>
      <c r="W53" s="2163"/>
      <c r="X53" s="2163"/>
      <c r="Y53" s="2163"/>
      <c r="Z53" s="4343"/>
      <c r="AA53" s="5" t="s">
        <v>786</v>
      </c>
      <c r="AC53" s="575"/>
      <c r="AD53" s="575"/>
      <c r="AE53" s="575"/>
      <c r="AF53" s="575"/>
      <c r="AG53" s="575"/>
      <c r="AH53" s="575"/>
      <c r="AI53" s="575"/>
      <c r="AJ53" s="57"/>
      <c r="AK53" s="655"/>
      <c r="AL53" s="655"/>
      <c r="AM53" s="655"/>
      <c r="AN53" s="655"/>
      <c r="AO53" s="59"/>
      <c r="AP53" s="149"/>
      <c r="AS53" s="154" t="s">
        <v>1032</v>
      </c>
      <c r="AT53" s="624"/>
      <c r="AU53" s="624"/>
      <c r="AV53" s="624"/>
      <c r="AW53" s="624"/>
      <c r="AX53" s="624"/>
      <c r="AY53" s="624"/>
      <c r="AZ53" s="624"/>
      <c r="BA53" s="624"/>
      <c r="BB53" s="624"/>
      <c r="BC53" s="624"/>
      <c r="BD53" s="624"/>
      <c r="BE53" s="624"/>
      <c r="BF53" s="624"/>
      <c r="BG53" s="624"/>
      <c r="BH53" s="624"/>
      <c r="BI53" s="624"/>
      <c r="BJ53" s="624"/>
      <c r="BK53" s="624"/>
      <c r="BL53" s="624"/>
      <c r="BM53" s="624"/>
      <c r="BN53" s="624"/>
      <c r="BO53" s="624"/>
      <c r="BP53" s="624"/>
      <c r="BQ53" s="624"/>
      <c r="BR53" s="624"/>
      <c r="BS53" s="624"/>
      <c r="BT53" s="624"/>
      <c r="BU53" s="624"/>
      <c r="BV53" s="624"/>
      <c r="BW53" s="624"/>
      <c r="BX53" s="624"/>
      <c r="BY53" s="624"/>
      <c r="BZ53" s="624"/>
      <c r="CA53" s="624"/>
      <c r="CB53" s="624"/>
      <c r="CC53" s="624"/>
    </row>
    <row r="54" spans="1:83" ht="14.1" customHeight="1">
      <c r="B54" s="14"/>
      <c r="D54" s="5" t="s">
        <v>1033</v>
      </c>
      <c r="Z54" s="102"/>
      <c r="AA54" s="117" t="s">
        <v>95</v>
      </c>
      <c r="AB54" s="40" t="s">
        <v>824</v>
      </c>
      <c r="AC54" s="575"/>
      <c r="AD54" s="575"/>
      <c r="AE54" s="575"/>
      <c r="AF54" s="575"/>
      <c r="AG54" s="575"/>
      <c r="AH54" s="575"/>
      <c r="AI54" s="575"/>
      <c r="AJ54" s="575"/>
      <c r="AK54" s="575"/>
      <c r="AL54" s="575"/>
      <c r="AM54" s="575"/>
      <c r="AN54" s="575"/>
      <c r="AO54" s="59"/>
      <c r="AP54" s="14"/>
      <c r="AR54" s="739"/>
      <c r="AS54" s="852" t="s">
        <v>1034</v>
      </c>
      <c r="AT54" s="624"/>
      <c r="AU54" s="624"/>
      <c r="AV54" s="624"/>
      <c r="AW54" s="624"/>
      <c r="AX54" s="624"/>
      <c r="AY54" s="624"/>
      <c r="AZ54" s="624"/>
      <c r="BA54" s="624"/>
      <c r="BB54" s="624"/>
      <c r="BC54" s="624"/>
      <c r="BD54" s="624"/>
      <c r="BE54" s="624"/>
      <c r="BF54" s="624"/>
      <c r="BG54" s="624"/>
      <c r="BH54" s="624"/>
      <c r="BI54" s="624"/>
      <c r="BJ54" s="624"/>
      <c r="BK54" s="624"/>
      <c r="BL54" s="624"/>
      <c r="BM54" s="624"/>
      <c r="BN54" s="624"/>
      <c r="BO54" s="624"/>
      <c r="BP54" s="624"/>
      <c r="BQ54" s="624"/>
      <c r="BR54" s="624"/>
      <c r="BS54" s="624"/>
      <c r="BT54" s="624"/>
      <c r="BU54" s="624"/>
      <c r="BV54" s="624"/>
      <c r="BW54" s="624"/>
      <c r="BX54" s="624"/>
      <c r="BY54" s="624"/>
      <c r="BZ54" s="624"/>
      <c r="CA54" s="624"/>
      <c r="CB54" s="624"/>
      <c r="CC54" s="624"/>
    </row>
    <row r="55" spans="1:83" ht="14.1" customHeight="1">
      <c r="B55" s="14"/>
      <c r="AA55" s="41" t="s">
        <v>787</v>
      </c>
      <c r="AB55" s="575"/>
      <c r="AC55" s="57"/>
      <c r="AD55" s="57"/>
      <c r="AE55" s="57"/>
      <c r="AF55" s="57"/>
      <c r="AG55" s="57"/>
      <c r="AH55" s="57"/>
      <c r="AI55" s="57"/>
      <c r="AJ55" s="57"/>
      <c r="AK55" s="57"/>
      <c r="AL55" s="57"/>
      <c r="AM55" s="57"/>
      <c r="AN55" s="57"/>
      <c r="AO55" s="652"/>
      <c r="AP55" s="14"/>
      <c r="AR55" s="739"/>
      <c r="AS55" s="2016" t="s">
        <v>1035</v>
      </c>
      <c r="AT55" s="2016"/>
      <c r="AU55" s="2016"/>
      <c r="AV55" s="2016"/>
      <c r="AW55" s="2016"/>
      <c r="AX55" s="2016"/>
      <c r="AY55" s="2016"/>
      <c r="AZ55" s="2016"/>
      <c r="BA55" s="2016"/>
      <c r="BB55" s="2016"/>
      <c r="BC55" s="2016"/>
      <c r="BD55" s="2016"/>
      <c r="BE55" s="2016"/>
      <c r="BF55" s="2016"/>
      <c r="BG55" s="2016"/>
      <c r="BH55" s="2016"/>
      <c r="BI55" s="2016"/>
      <c r="BJ55" s="2016"/>
      <c r="BK55" s="2016"/>
      <c r="BL55" s="2016"/>
      <c r="BM55" s="2016"/>
      <c r="BN55" s="2016"/>
      <c r="BO55" s="2016"/>
      <c r="BP55" s="2016"/>
      <c r="BQ55" s="2016"/>
      <c r="BR55" s="2016"/>
      <c r="BS55" s="2016"/>
      <c r="BT55" s="2016"/>
      <c r="BU55" s="2016"/>
      <c r="BV55" s="2016"/>
      <c r="BW55" s="2016"/>
      <c r="BX55" s="2016"/>
      <c r="BY55" s="2016"/>
      <c r="BZ55" s="2016"/>
      <c r="CA55" s="2016"/>
      <c r="CB55" s="2016"/>
      <c r="CC55" s="2016"/>
      <c r="CD55" s="2016"/>
      <c r="CE55" s="194"/>
    </row>
    <row r="56" spans="1:83" ht="14.1" customHeight="1">
      <c r="B56" s="14"/>
      <c r="R56" s="34"/>
      <c r="S56" s="34"/>
      <c r="T56" s="35"/>
      <c r="U56" s="36"/>
      <c r="V56" s="36"/>
      <c r="W56" s="6"/>
      <c r="X56" s="6"/>
      <c r="Y56" s="6"/>
      <c r="Z56" s="102"/>
      <c r="AA56" s="117" t="s">
        <v>95</v>
      </c>
      <c r="AB56" s="40" t="s">
        <v>596</v>
      </c>
      <c r="AO56" s="39"/>
      <c r="AP56" s="14"/>
      <c r="AR56" s="739"/>
      <c r="AS56" s="2016"/>
      <c r="AT56" s="2016"/>
      <c r="AU56" s="2016"/>
      <c r="AV56" s="2016"/>
      <c r="AW56" s="2016"/>
      <c r="AX56" s="2016"/>
      <c r="AY56" s="2016"/>
      <c r="AZ56" s="2016"/>
      <c r="BA56" s="2016"/>
      <c r="BB56" s="2016"/>
      <c r="BC56" s="2016"/>
      <c r="BD56" s="2016"/>
      <c r="BE56" s="2016"/>
      <c r="BF56" s="2016"/>
      <c r="BG56" s="2016"/>
      <c r="BH56" s="2016"/>
      <c r="BI56" s="2016"/>
      <c r="BJ56" s="2016"/>
      <c r="BK56" s="2016"/>
      <c r="BL56" s="2016"/>
      <c r="BM56" s="2016"/>
      <c r="BN56" s="2016"/>
      <c r="BO56" s="2016"/>
      <c r="BP56" s="2016"/>
      <c r="BQ56" s="2016"/>
      <c r="BR56" s="2016"/>
      <c r="BS56" s="2016"/>
      <c r="BT56" s="2016"/>
      <c r="BU56" s="2016"/>
      <c r="BV56" s="2016"/>
      <c r="BW56" s="2016"/>
      <c r="BX56" s="2016"/>
      <c r="BY56" s="2016"/>
      <c r="BZ56" s="2016"/>
      <c r="CA56" s="2016"/>
      <c r="CB56" s="2016"/>
      <c r="CC56" s="2016"/>
      <c r="CD56" s="2016"/>
      <c r="CE56" s="194"/>
    </row>
    <row r="57" spans="1:83" ht="14.1" customHeight="1">
      <c r="B57" s="14"/>
      <c r="D57" s="5" t="s">
        <v>273</v>
      </c>
      <c r="R57" s="1"/>
      <c r="U57" s="1"/>
      <c r="Y57" s="6"/>
      <c r="Z57" s="102"/>
      <c r="AA57" s="117"/>
      <c r="AC57" s="583"/>
      <c r="AD57" s="583"/>
      <c r="AE57" s="583"/>
      <c r="AF57" s="583"/>
      <c r="AG57" s="583"/>
      <c r="AH57" s="583"/>
      <c r="AI57" s="583"/>
      <c r="AJ57" s="583"/>
      <c r="AK57" s="583"/>
      <c r="AL57" s="583"/>
      <c r="AM57" s="583"/>
      <c r="AN57" s="583"/>
      <c r="AO57" s="39"/>
      <c r="AP57" s="14"/>
      <c r="AR57" s="739"/>
      <c r="AS57" s="2016"/>
      <c r="AT57" s="2016"/>
      <c r="AU57" s="2016"/>
      <c r="AV57" s="2016"/>
      <c r="AW57" s="2016"/>
      <c r="AX57" s="2016"/>
      <c r="AY57" s="2016"/>
      <c r="AZ57" s="2016"/>
      <c r="BA57" s="2016"/>
      <c r="BB57" s="2016"/>
      <c r="BC57" s="2016"/>
      <c r="BD57" s="2016"/>
      <c r="BE57" s="2016"/>
      <c r="BF57" s="2016"/>
      <c r="BG57" s="2016"/>
      <c r="BH57" s="2016"/>
      <c r="BI57" s="2016"/>
      <c r="BJ57" s="2016"/>
      <c r="BK57" s="2016"/>
      <c r="BL57" s="2016"/>
      <c r="BM57" s="2016"/>
      <c r="BN57" s="2016"/>
      <c r="BO57" s="2016"/>
      <c r="BP57" s="2016"/>
      <c r="BQ57" s="2016"/>
      <c r="BR57" s="2016"/>
      <c r="BS57" s="2016"/>
      <c r="BT57" s="2016"/>
      <c r="BU57" s="2016"/>
      <c r="BV57" s="2016"/>
      <c r="BW57" s="2016"/>
      <c r="BX57" s="2016"/>
      <c r="BY57" s="2016"/>
      <c r="BZ57" s="2016"/>
      <c r="CA57" s="2016"/>
      <c r="CB57" s="2016"/>
      <c r="CC57" s="2016"/>
      <c r="CD57" s="2016"/>
      <c r="CE57" s="194"/>
    </row>
    <row r="58" spans="1:83" ht="14.1" customHeight="1">
      <c r="B58" s="14"/>
      <c r="C58" s="5" t="s">
        <v>559</v>
      </c>
      <c r="R58" s="1"/>
      <c r="U58" s="1"/>
      <c r="Y58" s="6"/>
      <c r="Z58" s="102"/>
      <c r="AA58" s="117"/>
      <c r="AB58" s="40" t="s">
        <v>1036</v>
      </c>
      <c r="AC58" s="40"/>
      <c r="AD58" s="40"/>
      <c r="AE58" s="40"/>
      <c r="AF58" s="40"/>
      <c r="AG58" s="40"/>
      <c r="AH58" s="40"/>
      <c r="AI58" s="40"/>
      <c r="AJ58" s="40"/>
      <c r="AK58" s="40"/>
      <c r="AL58" s="40"/>
      <c r="AM58" s="40"/>
      <c r="AN58" s="40"/>
      <c r="AO58" s="39"/>
      <c r="AP58" s="14"/>
      <c r="AR58" s="739"/>
      <c r="AS58" s="2016"/>
      <c r="AT58" s="2016"/>
      <c r="AU58" s="2016"/>
      <c r="AV58" s="2016"/>
      <c r="AW58" s="2016"/>
      <c r="AX58" s="2016"/>
      <c r="AY58" s="2016"/>
      <c r="AZ58" s="2016"/>
      <c r="BA58" s="2016"/>
      <c r="BB58" s="2016"/>
      <c r="BC58" s="2016"/>
      <c r="BD58" s="2016"/>
      <c r="BE58" s="2016"/>
      <c r="BF58" s="2016"/>
      <c r="BG58" s="2016"/>
      <c r="BH58" s="2016"/>
      <c r="BI58" s="2016"/>
      <c r="BJ58" s="2016"/>
      <c r="BK58" s="2016"/>
      <c r="BL58" s="2016"/>
      <c r="BM58" s="2016"/>
      <c r="BN58" s="2016"/>
      <c r="BO58" s="2016"/>
      <c r="BP58" s="2016"/>
      <c r="BQ58" s="2016"/>
      <c r="BR58" s="2016"/>
      <c r="BS58" s="2016"/>
      <c r="BT58" s="2016"/>
      <c r="BU58" s="2016"/>
      <c r="BV58" s="2016"/>
      <c r="BW58" s="2016"/>
      <c r="BX58" s="2016"/>
      <c r="BY58" s="2016"/>
      <c r="BZ58" s="2016"/>
      <c r="CA58" s="2016"/>
      <c r="CB58" s="2016"/>
      <c r="CC58" s="2016"/>
      <c r="CD58" s="2016"/>
      <c r="CE58" s="194"/>
    </row>
    <row r="59" spans="1:83" ht="14.1" customHeight="1">
      <c r="B59" s="14"/>
      <c r="D59" s="2163" t="s">
        <v>1037</v>
      </c>
      <c r="E59" s="2163"/>
      <c r="F59" s="2163"/>
      <c r="G59" s="2163"/>
      <c r="H59" s="2163"/>
      <c r="I59" s="2164"/>
      <c r="J59" s="2164"/>
      <c r="K59" s="2163" t="s">
        <v>560</v>
      </c>
      <c r="L59" s="2163"/>
      <c r="O59" s="16"/>
      <c r="R59" s="1"/>
      <c r="T59" s="5" t="s">
        <v>1038</v>
      </c>
      <c r="U59" s="1"/>
      <c r="Y59" s="6"/>
      <c r="Z59" s="102"/>
      <c r="AA59" s="117" t="s">
        <v>95</v>
      </c>
      <c r="AB59" s="40" t="s">
        <v>1039</v>
      </c>
      <c r="AC59" s="40"/>
      <c r="AD59" s="40"/>
      <c r="AE59" s="40"/>
      <c r="AF59" s="40"/>
      <c r="AG59" s="40"/>
      <c r="AH59" s="40"/>
      <c r="AI59" s="40"/>
      <c r="AJ59" s="40"/>
      <c r="AK59" s="40"/>
      <c r="AL59" s="40"/>
      <c r="AM59" s="40"/>
      <c r="AN59" s="40"/>
      <c r="AO59" s="39"/>
      <c r="AP59" s="14"/>
      <c r="AR59" s="739"/>
      <c r="AS59" s="2016"/>
      <c r="AT59" s="2016"/>
      <c r="AU59" s="2016"/>
      <c r="AV59" s="2016"/>
      <c r="AW59" s="2016"/>
      <c r="AX59" s="2016"/>
      <c r="AY59" s="2016"/>
      <c r="AZ59" s="2016"/>
      <c r="BA59" s="2016"/>
      <c r="BB59" s="2016"/>
      <c r="BC59" s="2016"/>
      <c r="BD59" s="2016"/>
      <c r="BE59" s="2016"/>
      <c r="BF59" s="2016"/>
      <c r="BG59" s="2016"/>
      <c r="BH59" s="2016"/>
      <c r="BI59" s="2016"/>
      <c r="BJ59" s="2016"/>
      <c r="BK59" s="2016"/>
      <c r="BL59" s="2016"/>
      <c r="BM59" s="2016"/>
      <c r="BN59" s="2016"/>
      <c r="BO59" s="2016"/>
      <c r="BP59" s="2016"/>
      <c r="BQ59" s="2016"/>
      <c r="BR59" s="2016"/>
      <c r="BS59" s="2016"/>
      <c r="BT59" s="2016"/>
      <c r="BU59" s="2016"/>
      <c r="BV59" s="2016"/>
      <c r="BW59" s="2016"/>
      <c r="BX59" s="2016"/>
      <c r="BY59" s="2016"/>
      <c r="BZ59" s="2016"/>
      <c r="CA59" s="2016"/>
      <c r="CB59" s="2016"/>
      <c r="CC59" s="2016"/>
      <c r="CD59" s="2016"/>
      <c r="CE59" s="194"/>
    </row>
    <row r="60" spans="1:83" ht="15.95" customHeight="1">
      <c r="B60" s="14"/>
      <c r="D60" s="2163" t="s">
        <v>1040</v>
      </c>
      <c r="E60" s="2163"/>
      <c r="F60" s="2163"/>
      <c r="G60" s="2163"/>
      <c r="H60" s="2163"/>
      <c r="I60" s="2164"/>
      <c r="J60" s="2164"/>
      <c r="K60" s="2163" t="s">
        <v>560</v>
      </c>
      <c r="L60" s="2163"/>
      <c r="N60" s="105" t="s">
        <v>1041</v>
      </c>
      <c r="O60" s="16"/>
      <c r="T60" s="5" t="s">
        <v>1038</v>
      </c>
      <c r="Z60" s="102"/>
      <c r="AA60" s="76"/>
      <c r="AO60" s="39"/>
      <c r="AP60" s="14"/>
      <c r="AR60" s="739"/>
      <c r="AS60" s="2016"/>
      <c r="AT60" s="2016"/>
      <c r="AU60" s="2016"/>
      <c r="AV60" s="2016"/>
      <c r="AW60" s="2016"/>
      <c r="AX60" s="2016"/>
      <c r="AY60" s="2016"/>
      <c r="AZ60" s="2016"/>
      <c r="BA60" s="2016"/>
      <c r="BB60" s="2016"/>
      <c r="BC60" s="2016"/>
      <c r="BD60" s="2016"/>
      <c r="BE60" s="2016"/>
      <c r="BF60" s="2016"/>
      <c r="BG60" s="2016"/>
      <c r="BH60" s="2016"/>
      <c r="BI60" s="2016"/>
      <c r="BJ60" s="2016"/>
      <c r="BK60" s="2016"/>
      <c r="BL60" s="2016"/>
      <c r="BM60" s="2016"/>
      <c r="BN60" s="2016"/>
      <c r="BO60" s="2016"/>
      <c r="BP60" s="2016"/>
      <c r="BQ60" s="2016"/>
      <c r="BR60" s="2016"/>
      <c r="BS60" s="2016"/>
      <c r="BT60" s="2016"/>
      <c r="BU60" s="2016"/>
      <c r="BV60" s="2016"/>
      <c r="BW60" s="2016"/>
      <c r="BX60" s="2016"/>
      <c r="BY60" s="2016"/>
      <c r="BZ60" s="2016"/>
      <c r="CA60" s="2016"/>
      <c r="CB60" s="2016"/>
      <c r="CC60" s="2016"/>
      <c r="CD60" s="2016"/>
      <c r="CE60" s="194"/>
    </row>
    <row r="61" spans="1:83" ht="15.95" customHeight="1">
      <c r="B61" s="14"/>
      <c r="D61" s="2163" t="s">
        <v>1042</v>
      </c>
      <c r="E61" s="2163"/>
      <c r="F61" s="2163"/>
      <c r="G61" s="2163"/>
      <c r="H61" s="2163"/>
      <c r="I61" s="2164"/>
      <c r="J61" s="2164"/>
      <c r="K61" s="2163" t="s">
        <v>560</v>
      </c>
      <c r="L61" s="2163"/>
      <c r="M61" s="105"/>
      <c r="N61" s="105" t="s">
        <v>1041</v>
      </c>
      <c r="O61" s="16"/>
      <c r="P61" s="16"/>
      <c r="Q61" s="16"/>
      <c r="R61" s="16"/>
      <c r="S61" s="16"/>
      <c r="T61" s="5" t="s">
        <v>1038</v>
      </c>
      <c r="U61" s="16"/>
      <c r="V61" s="16"/>
      <c r="W61" s="16"/>
      <c r="X61" s="16"/>
      <c r="Y61" s="16"/>
      <c r="Z61" s="102"/>
      <c r="AA61" s="76"/>
      <c r="AO61" s="39"/>
      <c r="AP61" s="14"/>
      <c r="AR61" s="739"/>
      <c r="AS61" s="2016"/>
      <c r="AT61" s="2016"/>
      <c r="AU61" s="2016"/>
      <c r="AV61" s="2016"/>
      <c r="AW61" s="2016"/>
      <c r="AX61" s="2016"/>
      <c r="AY61" s="2016"/>
      <c r="AZ61" s="2016"/>
      <c r="BA61" s="2016"/>
      <c r="BB61" s="2016"/>
      <c r="BC61" s="2016"/>
      <c r="BD61" s="2016"/>
      <c r="BE61" s="2016"/>
      <c r="BF61" s="2016"/>
      <c r="BG61" s="2016"/>
      <c r="BH61" s="2016"/>
      <c r="BI61" s="2016"/>
      <c r="BJ61" s="2016"/>
      <c r="BK61" s="2016"/>
      <c r="BL61" s="2016"/>
      <c r="BM61" s="2016"/>
      <c r="BN61" s="2016"/>
      <c r="BO61" s="2016"/>
      <c r="BP61" s="2016"/>
      <c r="BQ61" s="2016"/>
      <c r="BR61" s="2016"/>
      <c r="BS61" s="2016"/>
      <c r="BT61" s="2016"/>
      <c r="BU61" s="2016"/>
      <c r="BV61" s="2016"/>
      <c r="BW61" s="2016"/>
      <c r="BX61" s="2016"/>
      <c r="BY61" s="2016"/>
      <c r="BZ61" s="2016"/>
      <c r="CA61" s="2016"/>
      <c r="CB61" s="2016"/>
      <c r="CC61" s="2016"/>
      <c r="CD61" s="2016"/>
      <c r="CE61" s="194"/>
    </row>
    <row r="62" spans="1:83" ht="15.95" customHeight="1">
      <c r="B62" s="14"/>
      <c r="D62" s="2163" t="s">
        <v>1043</v>
      </c>
      <c r="E62" s="2163"/>
      <c r="F62" s="2163"/>
      <c r="G62" s="2163"/>
      <c r="H62" s="2163"/>
      <c r="I62" s="2164"/>
      <c r="J62" s="2164"/>
      <c r="K62" s="2163" t="s">
        <v>560</v>
      </c>
      <c r="L62" s="2163"/>
      <c r="M62" s="105"/>
      <c r="N62" s="105" t="s">
        <v>1041</v>
      </c>
      <c r="T62" s="5" t="s">
        <v>1038</v>
      </c>
      <c r="Z62" s="102"/>
      <c r="AA62" s="76"/>
      <c r="AO62" s="39"/>
      <c r="AP62" s="14"/>
      <c r="AR62" s="739"/>
      <c r="AS62" s="2016"/>
      <c r="AT62" s="2016"/>
      <c r="AU62" s="2016"/>
      <c r="AV62" s="2016"/>
      <c r="AW62" s="2016"/>
      <c r="AX62" s="2016"/>
      <c r="AY62" s="2016"/>
      <c r="AZ62" s="2016"/>
      <c r="BA62" s="2016"/>
      <c r="BB62" s="2016"/>
      <c r="BC62" s="2016"/>
      <c r="BD62" s="2016"/>
      <c r="BE62" s="2016"/>
      <c r="BF62" s="2016"/>
      <c r="BG62" s="2016"/>
      <c r="BH62" s="2016"/>
      <c r="BI62" s="2016"/>
      <c r="BJ62" s="2016"/>
      <c r="BK62" s="2016"/>
      <c r="BL62" s="2016"/>
      <c r="BM62" s="2016"/>
      <c r="BN62" s="2016"/>
      <c r="BO62" s="2016"/>
      <c r="BP62" s="2016"/>
      <c r="BQ62" s="2016"/>
      <c r="BR62" s="2016"/>
      <c r="BS62" s="2016"/>
      <c r="BT62" s="2016"/>
      <c r="BU62" s="2016"/>
      <c r="BV62" s="2016"/>
      <c r="BW62" s="2016"/>
      <c r="BX62" s="2016"/>
      <c r="BY62" s="2016"/>
      <c r="BZ62" s="2016"/>
      <c r="CA62" s="2016"/>
      <c r="CB62" s="2016"/>
      <c r="CC62" s="2016"/>
      <c r="CD62" s="2016"/>
      <c r="CE62" s="194"/>
    </row>
    <row r="63" spans="1:83" ht="15.95" customHeight="1">
      <c r="B63" s="14"/>
      <c r="D63" s="4344"/>
      <c r="E63" s="4344"/>
      <c r="F63" s="4344"/>
      <c r="G63" s="4344"/>
      <c r="H63" s="4344"/>
      <c r="M63" s="105"/>
      <c r="N63" s="105"/>
      <c r="Z63" s="102"/>
      <c r="AA63" s="76"/>
      <c r="AO63" s="39"/>
      <c r="AP63" s="14"/>
      <c r="AR63" s="739"/>
      <c r="AS63" s="2016"/>
      <c r="AT63" s="2016"/>
      <c r="AU63" s="2016"/>
      <c r="AV63" s="2016"/>
      <c r="AW63" s="2016"/>
      <c r="AX63" s="2016"/>
      <c r="AY63" s="2016"/>
      <c r="AZ63" s="2016"/>
      <c r="BA63" s="2016"/>
      <c r="BB63" s="2016"/>
      <c r="BC63" s="2016"/>
      <c r="BD63" s="2016"/>
      <c r="BE63" s="2016"/>
      <c r="BF63" s="2016"/>
      <c r="BG63" s="2016"/>
      <c r="BH63" s="2016"/>
      <c r="BI63" s="2016"/>
      <c r="BJ63" s="2016"/>
      <c r="BK63" s="2016"/>
      <c r="BL63" s="2016"/>
      <c r="BM63" s="2016"/>
      <c r="BN63" s="2016"/>
      <c r="BO63" s="2016"/>
      <c r="BP63" s="2016"/>
      <c r="BQ63" s="2016"/>
      <c r="BR63" s="2016"/>
      <c r="BS63" s="2016"/>
      <c r="BT63" s="2016"/>
      <c r="BU63" s="2016"/>
      <c r="BV63" s="2016"/>
      <c r="BW63" s="2016"/>
      <c r="BX63" s="2016"/>
      <c r="BY63" s="2016"/>
      <c r="BZ63" s="2016"/>
      <c r="CA63" s="2016"/>
      <c r="CB63" s="2016"/>
      <c r="CC63" s="2016"/>
      <c r="CD63" s="2016"/>
      <c r="CE63" s="194"/>
    </row>
    <row r="64" spans="1:83" ht="14.1" customHeight="1">
      <c r="B64" s="14"/>
      <c r="C64" s="5" t="s">
        <v>1044</v>
      </c>
      <c r="Z64" s="102"/>
      <c r="AA64" s="76"/>
      <c r="AO64" s="39"/>
      <c r="AP64" s="14"/>
      <c r="AR64" s="739"/>
      <c r="AS64" s="624"/>
      <c r="AT64" s="624"/>
      <c r="AU64" s="624"/>
      <c r="AV64" s="624"/>
      <c r="AW64" s="624"/>
      <c r="AX64" s="624"/>
      <c r="AY64" s="624"/>
      <c r="AZ64" s="624"/>
      <c r="BA64" s="624"/>
      <c r="BB64" s="624"/>
      <c r="BC64" s="624"/>
      <c r="BD64" s="624"/>
      <c r="BE64" s="624"/>
      <c r="BF64" s="624"/>
      <c r="BG64" s="624"/>
      <c r="BH64" s="624"/>
      <c r="BI64" s="624"/>
      <c r="BJ64" s="624"/>
      <c r="BK64" s="624"/>
      <c r="BL64" s="624"/>
      <c r="BM64" s="624"/>
      <c r="BN64" s="624"/>
      <c r="BO64" s="624"/>
      <c r="BP64" s="624"/>
      <c r="BQ64" s="624"/>
      <c r="BR64" s="624"/>
      <c r="BS64" s="624"/>
      <c r="BT64" s="624"/>
      <c r="BU64" s="624"/>
      <c r="BV64" s="624"/>
      <c r="BW64" s="624"/>
      <c r="BX64" s="624"/>
      <c r="BY64" s="624"/>
      <c r="BZ64" s="624"/>
      <c r="CA64" s="624"/>
      <c r="CB64" s="624"/>
      <c r="CC64" s="624"/>
    </row>
    <row r="65" spans="1:81" ht="14.1" customHeight="1">
      <c r="A65" s="6"/>
      <c r="B65" s="19"/>
      <c r="D65" s="2019"/>
      <c r="E65" s="2019"/>
      <c r="F65" s="2019"/>
      <c r="G65" s="2019"/>
      <c r="H65" s="2019"/>
      <c r="I65" s="2019"/>
      <c r="J65" s="2019"/>
      <c r="K65" s="2019"/>
      <c r="L65" s="2019"/>
      <c r="M65" s="2019"/>
      <c r="N65" s="2019"/>
      <c r="O65" s="2019"/>
      <c r="P65" s="2019"/>
      <c r="Q65" s="2019"/>
      <c r="R65" s="2019"/>
      <c r="S65" s="2019"/>
      <c r="T65" s="2019"/>
      <c r="U65" s="2019"/>
      <c r="V65" s="2019"/>
      <c r="W65" s="2019"/>
      <c r="X65" s="2019"/>
      <c r="Y65" s="2019"/>
      <c r="Z65" s="102"/>
      <c r="AA65" s="439"/>
      <c r="AB65" s="575"/>
      <c r="AC65" s="575"/>
      <c r="AD65" s="575"/>
      <c r="AE65" s="575"/>
      <c r="AF65" s="575"/>
      <c r="AG65" s="575"/>
      <c r="AH65" s="575"/>
      <c r="AI65" s="575"/>
      <c r="AJ65" s="57"/>
      <c r="AK65" s="655"/>
      <c r="AL65" s="655"/>
      <c r="AM65" s="655"/>
      <c r="AN65" s="655"/>
      <c r="AO65" s="59"/>
      <c r="AP65" s="482"/>
      <c r="AR65" s="739"/>
      <c r="AS65" s="624"/>
      <c r="AT65" s="624"/>
      <c r="AU65" s="624"/>
      <c r="AV65" s="624"/>
      <c r="AW65" s="624"/>
      <c r="AX65" s="624"/>
      <c r="AY65" s="624"/>
      <c r="AZ65" s="624"/>
      <c r="BA65" s="624"/>
      <c r="BB65" s="624"/>
      <c r="BC65" s="624"/>
      <c r="BD65" s="624"/>
      <c r="BE65" s="624"/>
      <c r="BF65" s="624"/>
      <c r="BG65" s="624"/>
      <c r="BH65" s="624"/>
      <c r="BI65" s="624"/>
      <c r="BJ65" s="624"/>
      <c r="BK65" s="624"/>
      <c r="BL65" s="624"/>
      <c r="BM65" s="624"/>
      <c r="BN65" s="624"/>
      <c r="BO65" s="624"/>
      <c r="BP65" s="624"/>
      <c r="BQ65" s="624"/>
      <c r="BR65" s="624"/>
      <c r="BS65" s="624"/>
      <c r="BT65" s="624"/>
      <c r="BU65" s="624"/>
      <c r="BV65" s="624"/>
      <c r="BW65" s="624"/>
      <c r="BX65" s="624"/>
      <c r="BY65" s="624"/>
      <c r="BZ65" s="624"/>
      <c r="CA65" s="624"/>
      <c r="CB65" s="624"/>
      <c r="CC65" s="624"/>
    </row>
    <row r="66" spans="1:81" ht="14.1" customHeight="1">
      <c r="A66" s="6"/>
      <c r="B66" s="19"/>
      <c r="C66" s="6"/>
      <c r="D66" s="2019"/>
      <c r="E66" s="2019"/>
      <c r="F66" s="2019"/>
      <c r="G66" s="2019"/>
      <c r="H66" s="2019"/>
      <c r="I66" s="2019"/>
      <c r="J66" s="2019"/>
      <c r="K66" s="2019"/>
      <c r="L66" s="2019"/>
      <c r="M66" s="2019"/>
      <c r="N66" s="2019"/>
      <c r="O66" s="2019"/>
      <c r="P66" s="2019"/>
      <c r="Q66" s="2019"/>
      <c r="R66" s="2019"/>
      <c r="S66" s="2019"/>
      <c r="T66" s="2019"/>
      <c r="U66" s="2019"/>
      <c r="V66" s="2019"/>
      <c r="W66" s="2019"/>
      <c r="X66" s="2019"/>
      <c r="Y66" s="2019"/>
      <c r="Z66" s="102"/>
      <c r="AA66" s="439"/>
      <c r="AB66" s="575"/>
      <c r="AC66" s="575"/>
      <c r="AD66" s="575"/>
      <c r="AE66" s="575"/>
      <c r="AF66" s="575"/>
      <c r="AG66" s="575"/>
      <c r="AH66" s="575"/>
      <c r="AI66" s="575"/>
      <c r="AJ66" s="57"/>
      <c r="AK66" s="655"/>
      <c r="AL66" s="655"/>
      <c r="AM66" s="655"/>
      <c r="AN66" s="655"/>
      <c r="AO66" s="59"/>
      <c r="AP66" s="482"/>
      <c r="AR66" s="739"/>
      <c r="AS66" s="624"/>
      <c r="AT66" s="624"/>
      <c r="AU66" s="624"/>
      <c r="AV66" s="624"/>
      <c r="AW66" s="624"/>
      <c r="AX66" s="624"/>
      <c r="AY66" s="624"/>
      <c r="AZ66" s="624"/>
      <c r="BA66" s="624"/>
      <c r="BB66" s="624"/>
      <c r="BC66" s="624"/>
      <c r="BD66" s="624"/>
      <c r="BE66" s="624"/>
      <c r="BF66" s="624"/>
      <c r="BG66" s="624"/>
      <c r="BH66" s="624"/>
      <c r="BI66" s="624"/>
      <c r="BJ66" s="624"/>
      <c r="BK66" s="624"/>
      <c r="BL66" s="624"/>
      <c r="BM66" s="624"/>
      <c r="BN66" s="624"/>
      <c r="BO66" s="624"/>
      <c r="BP66" s="624"/>
      <c r="BQ66" s="624"/>
      <c r="BR66" s="624"/>
      <c r="BS66" s="624"/>
      <c r="BT66" s="624"/>
      <c r="BU66" s="624"/>
      <c r="BV66" s="624"/>
      <c r="BW66" s="624"/>
      <c r="BX66" s="624"/>
      <c r="BY66" s="624"/>
      <c r="BZ66" s="624"/>
      <c r="CA66" s="624"/>
      <c r="CB66" s="624"/>
      <c r="CC66" s="624"/>
    </row>
    <row r="67" spans="1:81" ht="14.1" customHeight="1">
      <c r="A67" s="6"/>
      <c r="B67" s="19"/>
      <c r="C67" s="6"/>
      <c r="D67" s="2019"/>
      <c r="E67" s="2019"/>
      <c r="F67" s="2019"/>
      <c r="G67" s="2019"/>
      <c r="H67" s="2019"/>
      <c r="I67" s="2019"/>
      <c r="J67" s="2019"/>
      <c r="K67" s="2019"/>
      <c r="L67" s="2019"/>
      <c r="M67" s="2019"/>
      <c r="N67" s="2019"/>
      <c r="O67" s="2019"/>
      <c r="P67" s="2019"/>
      <c r="Q67" s="2019"/>
      <c r="R67" s="2019"/>
      <c r="S67" s="2019"/>
      <c r="T67" s="2019"/>
      <c r="U67" s="2019"/>
      <c r="V67" s="2019"/>
      <c r="W67" s="2019"/>
      <c r="X67" s="2019"/>
      <c r="Y67" s="2019"/>
      <c r="Z67" s="102"/>
      <c r="AA67" s="439"/>
      <c r="AB67" s="575"/>
      <c r="AC67" s="575"/>
      <c r="AD67" s="575"/>
      <c r="AE67" s="575"/>
      <c r="AF67" s="575"/>
      <c r="AG67" s="575"/>
      <c r="AH67" s="575"/>
      <c r="AI67" s="575"/>
      <c r="AJ67" s="57"/>
      <c r="AK67" s="655"/>
      <c r="AL67" s="655"/>
      <c r="AM67" s="655"/>
      <c r="AN67" s="655"/>
      <c r="AO67" s="59"/>
      <c r="AP67" s="482"/>
      <c r="AR67" s="739"/>
      <c r="AS67" s="624"/>
      <c r="AT67" s="624"/>
      <c r="AU67" s="624"/>
      <c r="AV67" s="624"/>
      <c r="AW67" s="624"/>
      <c r="AX67" s="624"/>
      <c r="AY67" s="624"/>
      <c r="AZ67" s="624"/>
      <c r="BA67" s="624"/>
      <c r="BB67" s="624"/>
      <c r="BC67" s="624"/>
      <c r="BD67" s="624"/>
      <c r="BE67" s="624"/>
      <c r="BF67" s="624"/>
      <c r="BG67" s="624"/>
      <c r="BH67" s="624"/>
      <c r="BI67" s="624"/>
      <c r="BJ67" s="624"/>
      <c r="BK67" s="624"/>
      <c r="BL67" s="624"/>
      <c r="BM67" s="624"/>
      <c r="BN67" s="624"/>
      <c r="BO67" s="624"/>
      <c r="BP67" s="624"/>
      <c r="BQ67" s="624"/>
      <c r="BR67" s="624"/>
      <c r="BS67" s="624"/>
      <c r="BT67" s="624"/>
      <c r="BU67" s="624"/>
      <c r="BV67" s="624"/>
      <c r="BW67" s="624"/>
      <c r="BX67" s="624"/>
      <c r="BY67" s="624"/>
      <c r="BZ67" s="624"/>
      <c r="CA67" s="624"/>
      <c r="CB67" s="624"/>
      <c r="CC67" s="624"/>
    </row>
    <row r="68" spans="1:81" ht="14.1" customHeight="1">
      <c r="A68" s="6"/>
      <c r="B68" s="19"/>
      <c r="D68" s="432"/>
      <c r="E68" s="432"/>
      <c r="F68" s="432"/>
      <c r="G68" s="432"/>
      <c r="H68" s="432"/>
      <c r="I68" s="432"/>
      <c r="J68" s="432"/>
      <c r="K68" s="432"/>
      <c r="L68" s="432"/>
      <c r="M68" s="432"/>
      <c r="N68" s="432"/>
      <c r="O68" s="432"/>
      <c r="P68" s="432"/>
      <c r="Q68" s="432"/>
      <c r="R68" s="432"/>
      <c r="S68" s="432"/>
      <c r="T68" s="432"/>
      <c r="U68" s="432"/>
      <c r="V68" s="432"/>
      <c r="W68" s="432"/>
      <c r="X68" s="432"/>
      <c r="Y68" s="6"/>
      <c r="Z68" s="648"/>
      <c r="AA68" s="439"/>
      <c r="AB68" s="575"/>
      <c r="AC68" s="575"/>
      <c r="AD68" s="575"/>
      <c r="AE68" s="575"/>
      <c r="AF68" s="575"/>
      <c r="AG68" s="575"/>
      <c r="AH68" s="575"/>
      <c r="AI68" s="575"/>
      <c r="AJ68" s="575"/>
      <c r="AK68" s="575"/>
      <c r="AL68" s="575"/>
      <c r="AM68" s="575"/>
      <c r="AN68" s="575"/>
      <c r="AO68" s="59"/>
      <c r="AP68" s="482"/>
      <c r="AR68" s="739"/>
      <c r="AS68" s="624"/>
      <c r="AT68" s="624"/>
      <c r="AU68" s="624"/>
      <c r="AV68" s="624"/>
      <c r="AW68" s="624"/>
      <c r="AX68" s="624"/>
      <c r="AY68" s="624"/>
      <c r="AZ68" s="624"/>
      <c r="BA68" s="624"/>
      <c r="BB68" s="624"/>
      <c r="BC68" s="624"/>
      <c r="BD68" s="624"/>
      <c r="BE68" s="624"/>
      <c r="BF68" s="624"/>
      <c r="BG68" s="624"/>
      <c r="BH68" s="624"/>
      <c r="BI68" s="624"/>
      <c r="BJ68" s="624"/>
      <c r="BK68" s="624"/>
      <c r="BL68" s="624"/>
      <c r="BM68" s="624"/>
      <c r="BN68" s="624"/>
      <c r="BO68" s="624"/>
      <c r="BP68" s="624"/>
      <c r="BQ68" s="624"/>
      <c r="BR68" s="624"/>
      <c r="BS68" s="624"/>
      <c r="BT68" s="624"/>
      <c r="BU68" s="624"/>
      <c r="BV68" s="624"/>
      <c r="BW68" s="624"/>
      <c r="BX68" s="624"/>
      <c r="BY68" s="624"/>
      <c r="BZ68" s="624"/>
      <c r="CA68" s="624"/>
      <c r="CB68" s="624"/>
      <c r="CC68" s="624"/>
    </row>
    <row r="69" spans="1:81" ht="14.1" customHeight="1" thickBot="1">
      <c r="A69" s="6"/>
      <c r="B69" s="43"/>
      <c r="C69" s="46"/>
      <c r="D69" s="44"/>
      <c r="E69" s="44"/>
      <c r="F69" s="44"/>
      <c r="G69" s="44"/>
      <c r="H69" s="44"/>
      <c r="I69" s="44"/>
      <c r="J69" s="44"/>
      <c r="K69" s="44"/>
      <c r="L69" s="44"/>
      <c r="M69" s="44"/>
      <c r="N69" s="44"/>
      <c r="O69" s="44"/>
      <c r="P69" s="44"/>
      <c r="Q69" s="44"/>
      <c r="R69" s="44"/>
      <c r="S69" s="46"/>
      <c r="T69" s="391"/>
      <c r="U69" s="391"/>
      <c r="V69" s="44"/>
      <c r="W69" s="391"/>
      <c r="X69" s="391"/>
      <c r="Y69" s="44"/>
      <c r="Z69" s="114"/>
      <c r="AA69" s="133"/>
      <c r="AB69" s="115"/>
      <c r="AC69" s="115"/>
      <c r="AD69" s="115"/>
      <c r="AE69" s="115"/>
      <c r="AF69" s="115"/>
      <c r="AG69" s="115"/>
      <c r="AH69" s="115"/>
      <c r="AI69" s="115"/>
      <c r="AJ69" s="115"/>
      <c r="AK69" s="115"/>
      <c r="AL69" s="115"/>
      <c r="AM69" s="115"/>
      <c r="AN69" s="115"/>
      <c r="AO69" s="392"/>
      <c r="AP69" s="482"/>
      <c r="AR69" s="739"/>
      <c r="AS69" s="739"/>
      <c r="AT69" s="739"/>
      <c r="AU69" s="739"/>
      <c r="AV69" s="739"/>
      <c r="AW69" s="739"/>
      <c r="AX69" s="739"/>
      <c r="AY69" s="739"/>
      <c r="AZ69" s="739"/>
      <c r="BA69" s="739"/>
      <c r="BB69" s="739"/>
      <c r="BC69" s="739"/>
      <c r="BD69" s="739"/>
      <c r="BE69" s="739"/>
      <c r="BF69" s="739"/>
      <c r="BG69" s="739"/>
      <c r="BH69" s="739"/>
      <c r="BI69" s="739"/>
      <c r="BJ69" s="739"/>
      <c r="BK69" s="739"/>
      <c r="BL69" s="739"/>
      <c r="BM69" s="739"/>
      <c r="BN69" s="739"/>
      <c r="BO69" s="739"/>
      <c r="BP69" s="739"/>
      <c r="BQ69" s="739"/>
      <c r="BR69" s="739"/>
      <c r="BS69" s="739"/>
    </row>
    <row r="70" spans="1:81">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row>
    <row r="82" spans="1:1" ht="14.1" customHeight="1">
      <c r="A82" s="6"/>
    </row>
  </sheetData>
  <mergeCells count="36">
    <mergeCell ref="D65:Y67"/>
    <mergeCell ref="I61:J61"/>
    <mergeCell ref="K61:L61"/>
    <mergeCell ref="D62:H62"/>
    <mergeCell ref="I62:J62"/>
    <mergeCell ref="K62:L62"/>
    <mergeCell ref="D63:H63"/>
    <mergeCell ref="D60:H60"/>
    <mergeCell ref="I60:J60"/>
    <mergeCell ref="K60:L60"/>
    <mergeCell ref="D61:H61"/>
    <mergeCell ref="AS55:CD63"/>
    <mergeCell ref="E40:Y42"/>
    <mergeCell ref="C53:Z53"/>
    <mergeCell ref="D59:H59"/>
    <mergeCell ref="I59:J59"/>
    <mergeCell ref="K59:L59"/>
    <mergeCell ref="AB33:AO35"/>
    <mergeCell ref="AB36:AO39"/>
    <mergeCell ref="G38:I38"/>
    <mergeCell ref="K38:M38"/>
    <mergeCell ref="O38:P38"/>
    <mergeCell ref="C39:Z39"/>
    <mergeCell ref="E14:Y16"/>
    <mergeCell ref="AA20:AO22"/>
    <mergeCell ref="C21:Z21"/>
    <mergeCell ref="E24:Y26"/>
    <mergeCell ref="C28:Z28"/>
    <mergeCell ref="AA28:AO31"/>
    <mergeCell ref="B2:AO2"/>
    <mergeCell ref="AQ2:AU2"/>
    <mergeCell ref="B4:Z4"/>
    <mergeCell ref="AA4:AO4"/>
    <mergeCell ref="AB9:AO10"/>
    <mergeCell ref="X10:Y10"/>
    <mergeCell ref="AB7:AO8"/>
  </mergeCells>
  <phoneticPr fontId="2"/>
  <hyperlinks>
    <hyperlink ref="AQ2" location="目次!A1" display="目次に戻る"/>
  </hyperlinks>
  <printOptions horizontalCentered="1"/>
  <pageMargins left="0.70866141732283472" right="0.31496062992125984" top="0.39370078740157483" bottom="0.39370078740157483" header="0.39370078740157483" footer="0.51181102362204722"/>
  <pageSetup paperSize="9" scale="90" orientation="portrait" r:id="rId1"/>
  <headerFooter alignWithMargins="0"/>
  <rowBreaks count="1" manualBreakCount="1">
    <brk id="70" max="82" man="1"/>
  </rowBreaks>
  <colBreaks count="1" manualBreakCount="1">
    <brk id="42" min="1" max="68" man="1"/>
  </colBreaks>
  <drawing r:id="rId2"/>
  <legacyDrawing r:id="rId3"/>
  <mc:AlternateContent xmlns:mc="http://schemas.openxmlformats.org/markup-compatibility/2006">
    <mc:Choice Requires="x14">
      <controls>
        <mc:AlternateContent xmlns:mc="http://schemas.openxmlformats.org/markup-compatibility/2006">
          <mc:Choice Requires="x14">
            <control shapeId="952321" r:id="rId4" name="Check Box 1">
              <controlPr defaultSize="0" autoFill="0" autoLine="0" autoPict="0">
                <anchor moveWithCells="1">
                  <from>
                    <xdr:col>18</xdr:col>
                    <xdr:colOff>0</xdr:colOff>
                    <xdr:row>18</xdr:row>
                    <xdr:rowOff>0</xdr:rowOff>
                  </from>
                  <to>
                    <xdr:col>22</xdr:col>
                    <xdr:colOff>104775</xdr:colOff>
                    <xdr:row>19</xdr:row>
                    <xdr:rowOff>38100</xdr:rowOff>
                  </to>
                </anchor>
              </controlPr>
            </control>
          </mc:Choice>
        </mc:AlternateContent>
        <mc:AlternateContent xmlns:mc="http://schemas.openxmlformats.org/markup-compatibility/2006">
          <mc:Choice Requires="x14">
            <control shapeId="952322" r:id="rId5" name="Check Box 2">
              <controlPr defaultSize="0" autoFill="0" autoLine="0" autoPict="0">
                <anchor moveWithCells="1">
                  <from>
                    <xdr:col>23</xdr:col>
                    <xdr:colOff>47625</xdr:colOff>
                    <xdr:row>18</xdr:row>
                    <xdr:rowOff>0</xdr:rowOff>
                  </from>
                  <to>
                    <xdr:col>26</xdr:col>
                    <xdr:colOff>0</xdr:colOff>
                    <xdr:row>19</xdr:row>
                    <xdr:rowOff>38100</xdr:rowOff>
                  </to>
                </anchor>
              </controlPr>
            </control>
          </mc:Choice>
        </mc:AlternateContent>
        <mc:AlternateContent xmlns:mc="http://schemas.openxmlformats.org/markup-compatibility/2006">
          <mc:Choice Requires="x14">
            <control shapeId="952323" r:id="rId6" name="Check Box 3">
              <controlPr defaultSize="0" autoFill="0" autoLine="0" autoPict="0">
                <anchor moveWithCells="1">
                  <from>
                    <xdr:col>18</xdr:col>
                    <xdr:colOff>0</xdr:colOff>
                    <xdr:row>21</xdr:row>
                    <xdr:rowOff>0</xdr:rowOff>
                  </from>
                  <to>
                    <xdr:col>22</xdr:col>
                    <xdr:colOff>104775</xdr:colOff>
                    <xdr:row>22</xdr:row>
                    <xdr:rowOff>38100</xdr:rowOff>
                  </to>
                </anchor>
              </controlPr>
            </control>
          </mc:Choice>
        </mc:AlternateContent>
        <mc:AlternateContent xmlns:mc="http://schemas.openxmlformats.org/markup-compatibility/2006">
          <mc:Choice Requires="x14">
            <control shapeId="952324" r:id="rId7" name="Check Box 4">
              <controlPr defaultSize="0" autoFill="0" autoLine="0" autoPict="0">
                <anchor moveWithCells="1">
                  <from>
                    <xdr:col>23</xdr:col>
                    <xdr:colOff>47625</xdr:colOff>
                    <xdr:row>21</xdr:row>
                    <xdr:rowOff>0</xdr:rowOff>
                  </from>
                  <to>
                    <xdr:col>26</xdr:col>
                    <xdr:colOff>0</xdr:colOff>
                    <xdr:row>22</xdr:row>
                    <xdr:rowOff>38100</xdr:rowOff>
                  </to>
                </anchor>
              </controlPr>
            </control>
          </mc:Choice>
        </mc:AlternateContent>
        <mc:AlternateContent xmlns:mc="http://schemas.openxmlformats.org/markup-compatibility/2006">
          <mc:Choice Requires="x14">
            <control shapeId="952325" r:id="rId8" name="Check Box 5">
              <controlPr defaultSize="0" autoFill="0" autoLine="0" autoPict="0">
                <anchor moveWithCells="1">
                  <from>
                    <xdr:col>18</xdr:col>
                    <xdr:colOff>0</xdr:colOff>
                    <xdr:row>36</xdr:row>
                    <xdr:rowOff>0</xdr:rowOff>
                  </from>
                  <to>
                    <xdr:col>22</xdr:col>
                    <xdr:colOff>104775</xdr:colOff>
                    <xdr:row>37</xdr:row>
                    <xdr:rowOff>38100</xdr:rowOff>
                  </to>
                </anchor>
              </controlPr>
            </control>
          </mc:Choice>
        </mc:AlternateContent>
        <mc:AlternateContent xmlns:mc="http://schemas.openxmlformats.org/markup-compatibility/2006">
          <mc:Choice Requires="x14">
            <control shapeId="952326" r:id="rId9" name="Check Box 6">
              <controlPr defaultSize="0" autoFill="0" autoLine="0" autoPict="0">
                <anchor moveWithCells="1">
                  <from>
                    <xdr:col>23</xdr:col>
                    <xdr:colOff>47625</xdr:colOff>
                    <xdr:row>36</xdr:row>
                    <xdr:rowOff>0</xdr:rowOff>
                  </from>
                  <to>
                    <xdr:col>26</xdr:col>
                    <xdr:colOff>0</xdr:colOff>
                    <xdr:row>37</xdr:row>
                    <xdr:rowOff>38100</xdr:rowOff>
                  </to>
                </anchor>
              </controlPr>
            </control>
          </mc:Choice>
        </mc:AlternateContent>
        <mc:AlternateContent xmlns:mc="http://schemas.openxmlformats.org/markup-compatibility/2006">
          <mc:Choice Requires="x14">
            <control shapeId="952327" r:id="rId10" name="Check Box 7">
              <controlPr defaultSize="0" autoFill="0" autoLine="0" autoPict="0">
                <anchor moveWithCells="1">
                  <from>
                    <xdr:col>18</xdr:col>
                    <xdr:colOff>0</xdr:colOff>
                    <xdr:row>33</xdr:row>
                    <xdr:rowOff>0</xdr:rowOff>
                  </from>
                  <to>
                    <xdr:col>22</xdr:col>
                    <xdr:colOff>104775</xdr:colOff>
                    <xdr:row>34</xdr:row>
                    <xdr:rowOff>38100</xdr:rowOff>
                  </to>
                </anchor>
              </controlPr>
            </control>
          </mc:Choice>
        </mc:AlternateContent>
        <mc:AlternateContent xmlns:mc="http://schemas.openxmlformats.org/markup-compatibility/2006">
          <mc:Choice Requires="x14">
            <control shapeId="952328" r:id="rId11" name="Check Box 8">
              <controlPr defaultSize="0" autoFill="0" autoLine="0" autoPict="0">
                <anchor moveWithCells="1">
                  <from>
                    <xdr:col>23</xdr:col>
                    <xdr:colOff>47625</xdr:colOff>
                    <xdr:row>33</xdr:row>
                    <xdr:rowOff>0</xdr:rowOff>
                  </from>
                  <to>
                    <xdr:col>26</xdr:col>
                    <xdr:colOff>0</xdr:colOff>
                    <xdr:row>34</xdr:row>
                    <xdr:rowOff>38100</xdr:rowOff>
                  </to>
                </anchor>
              </controlPr>
            </control>
          </mc:Choice>
        </mc:AlternateContent>
        <mc:AlternateContent xmlns:mc="http://schemas.openxmlformats.org/markup-compatibility/2006">
          <mc:Choice Requires="x14">
            <control shapeId="952329" r:id="rId12" name="Check Box 9">
              <controlPr defaultSize="0" autoFill="0" autoLine="0" autoPict="0">
                <anchor moveWithCells="1">
                  <from>
                    <xdr:col>18</xdr:col>
                    <xdr:colOff>28575</xdr:colOff>
                    <xdr:row>54</xdr:row>
                    <xdr:rowOff>28575</xdr:rowOff>
                  </from>
                  <to>
                    <xdr:col>21</xdr:col>
                    <xdr:colOff>95250</xdr:colOff>
                    <xdr:row>55</xdr:row>
                    <xdr:rowOff>66675</xdr:rowOff>
                  </to>
                </anchor>
              </controlPr>
            </control>
          </mc:Choice>
        </mc:AlternateContent>
        <mc:AlternateContent xmlns:mc="http://schemas.openxmlformats.org/markup-compatibility/2006">
          <mc:Choice Requires="x14">
            <control shapeId="952330" r:id="rId13" name="Check Box 10">
              <controlPr defaultSize="0" autoFill="0" autoLine="0" autoPict="0">
                <anchor moveWithCells="1">
                  <from>
                    <xdr:col>23</xdr:col>
                    <xdr:colOff>28575</xdr:colOff>
                    <xdr:row>53</xdr:row>
                    <xdr:rowOff>142875</xdr:rowOff>
                  </from>
                  <to>
                    <xdr:col>25</xdr:col>
                    <xdr:colOff>266700</xdr:colOff>
                    <xdr:row>55</xdr:row>
                    <xdr:rowOff>123825</xdr:rowOff>
                  </to>
                </anchor>
              </controlPr>
            </control>
          </mc:Choice>
        </mc:AlternateContent>
        <mc:AlternateContent xmlns:mc="http://schemas.openxmlformats.org/markup-compatibility/2006">
          <mc:Choice Requires="x14">
            <control shapeId="952331" r:id="rId14" name="Check Box 11">
              <controlPr defaultSize="0" autoFill="0" autoLine="0" autoPict="0">
                <anchor moveWithCells="1">
                  <from>
                    <xdr:col>11</xdr:col>
                    <xdr:colOff>104775</xdr:colOff>
                    <xdr:row>60</xdr:row>
                    <xdr:rowOff>0</xdr:rowOff>
                  </from>
                  <to>
                    <xdr:col>12</xdr:col>
                    <xdr:colOff>123825</xdr:colOff>
                    <xdr:row>61</xdr:row>
                    <xdr:rowOff>85725</xdr:rowOff>
                  </to>
                </anchor>
              </controlPr>
            </control>
          </mc:Choice>
        </mc:AlternateContent>
        <mc:AlternateContent xmlns:mc="http://schemas.openxmlformats.org/markup-compatibility/2006">
          <mc:Choice Requires="x14">
            <control shapeId="952332" r:id="rId15" name="Check Box 12">
              <controlPr defaultSize="0" autoFill="0" autoLine="0" autoPict="0">
                <anchor moveWithCells="1">
                  <from>
                    <xdr:col>11</xdr:col>
                    <xdr:colOff>104775</xdr:colOff>
                    <xdr:row>59</xdr:row>
                    <xdr:rowOff>0</xdr:rowOff>
                  </from>
                  <to>
                    <xdr:col>12</xdr:col>
                    <xdr:colOff>123825</xdr:colOff>
                    <xdr:row>60</xdr:row>
                    <xdr:rowOff>85725</xdr:rowOff>
                  </to>
                </anchor>
              </controlPr>
            </control>
          </mc:Choice>
        </mc:AlternateContent>
        <mc:AlternateContent xmlns:mc="http://schemas.openxmlformats.org/markup-compatibility/2006">
          <mc:Choice Requires="x14">
            <control shapeId="952333" r:id="rId16" name="Check Box 13">
              <controlPr defaultSize="0" autoFill="0" autoLine="0" autoPict="0">
                <anchor moveWithCells="1">
                  <from>
                    <xdr:col>11</xdr:col>
                    <xdr:colOff>104775</xdr:colOff>
                    <xdr:row>60</xdr:row>
                    <xdr:rowOff>190500</xdr:rowOff>
                  </from>
                  <to>
                    <xdr:col>12</xdr:col>
                    <xdr:colOff>133350</xdr:colOff>
                    <xdr:row>62</xdr:row>
                    <xdr:rowOff>76200</xdr:rowOff>
                  </to>
                </anchor>
              </controlPr>
            </control>
          </mc:Choice>
        </mc:AlternateContent>
        <mc:AlternateContent xmlns:mc="http://schemas.openxmlformats.org/markup-compatibility/2006">
          <mc:Choice Requires="x14">
            <control shapeId="952334" r:id="rId17" name="Check Box 14">
              <controlPr defaultSize="0" autoFill="0" autoLine="0" autoPict="0">
                <anchor moveWithCells="1">
                  <from>
                    <xdr:col>18</xdr:col>
                    <xdr:colOff>0</xdr:colOff>
                    <xdr:row>30</xdr:row>
                    <xdr:rowOff>0</xdr:rowOff>
                  </from>
                  <to>
                    <xdr:col>22</xdr:col>
                    <xdr:colOff>104775</xdr:colOff>
                    <xdr:row>31</xdr:row>
                    <xdr:rowOff>38100</xdr:rowOff>
                  </to>
                </anchor>
              </controlPr>
            </control>
          </mc:Choice>
        </mc:AlternateContent>
        <mc:AlternateContent xmlns:mc="http://schemas.openxmlformats.org/markup-compatibility/2006">
          <mc:Choice Requires="x14">
            <control shapeId="952335" r:id="rId18" name="Check Box 15">
              <controlPr defaultSize="0" autoFill="0" autoLine="0" autoPict="0">
                <anchor moveWithCells="1">
                  <from>
                    <xdr:col>23</xdr:col>
                    <xdr:colOff>47625</xdr:colOff>
                    <xdr:row>30</xdr:row>
                    <xdr:rowOff>0</xdr:rowOff>
                  </from>
                  <to>
                    <xdr:col>26</xdr:col>
                    <xdr:colOff>0</xdr:colOff>
                    <xdr:row>31</xdr:row>
                    <xdr:rowOff>38100</xdr:rowOff>
                  </to>
                </anchor>
              </controlPr>
            </control>
          </mc:Choice>
        </mc:AlternateContent>
        <mc:AlternateContent xmlns:mc="http://schemas.openxmlformats.org/markup-compatibility/2006">
          <mc:Choice Requires="x14">
            <control shapeId="952336" r:id="rId19" name="Check Box 16">
              <controlPr defaultSize="0" autoFill="0" autoLine="0" autoPict="0">
                <anchor moveWithCells="1">
                  <from>
                    <xdr:col>18</xdr:col>
                    <xdr:colOff>9525</xdr:colOff>
                    <xdr:row>46</xdr:row>
                    <xdr:rowOff>47625</xdr:rowOff>
                  </from>
                  <to>
                    <xdr:col>22</xdr:col>
                    <xdr:colOff>104775</xdr:colOff>
                    <xdr:row>47</xdr:row>
                    <xdr:rowOff>85725</xdr:rowOff>
                  </to>
                </anchor>
              </controlPr>
            </control>
          </mc:Choice>
        </mc:AlternateContent>
        <mc:AlternateContent xmlns:mc="http://schemas.openxmlformats.org/markup-compatibility/2006">
          <mc:Choice Requires="x14">
            <control shapeId="952337" r:id="rId20" name="Check Box 17">
              <controlPr defaultSize="0" autoFill="0" autoLine="0" autoPict="0">
                <anchor moveWithCells="1">
                  <from>
                    <xdr:col>23</xdr:col>
                    <xdr:colOff>57150</xdr:colOff>
                    <xdr:row>46</xdr:row>
                    <xdr:rowOff>47625</xdr:rowOff>
                  </from>
                  <to>
                    <xdr:col>26</xdr:col>
                    <xdr:colOff>9525</xdr:colOff>
                    <xdr:row>47</xdr:row>
                    <xdr:rowOff>85725</xdr:rowOff>
                  </to>
                </anchor>
              </controlPr>
            </control>
          </mc:Choice>
        </mc:AlternateContent>
        <mc:AlternateContent xmlns:mc="http://schemas.openxmlformats.org/markup-compatibility/2006">
          <mc:Choice Requires="x14">
            <control shapeId="952338" r:id="rId21" name="Check Box 18">
              <controlPr defaultSize="0" autoFill="0" autoLine="0" autoPict="0">
                <anchor moveWithCells="1">
                  <from>
                    <xdr:col>18</xdr:col>
                    <xdr:colOff>19050</xdr:colOff>
                    <xdr:row>6</xdr:row>
                    <xdr:rowOff>161925</xdr:rowOff>
                  </from>
                  <to>
                    <xdr:col>22</xdr:col>
                    <xdr:colOff>142875</xdr:colOff>
                    <xdr:row>8</xdr:row>
                    <xdr:rowOff>28575</xdr:rowOff>
                  </to>
                </anchor>
              </controlPr>
            </control>
          </mc:Choice>
        </mc:AlternateContent>
        <mc:AlternateContent xmlns:mc="http://schemas.openxmlformats.org/markup-compatibility/2006">
          <mc:Choice Requires="x14">
            <control shapeId="952339" r:id="rId22" name="Check Box 19">
              <controlPr defaultSize="0" autoFill="0" autoLine="0" autoPict="0">
                <anchor moveWithCells="1">
                  <from>
                    <xdr:col>23</xdr:col>
                    <xdr:colOff>95250</xdr:colOff>
                    <xdr:row>6</xdr:row>
                    <xdr:rowOff>161925</xdr:rowOff>
                  </from>
                  <to>
                    <xdr:col>26</xdr:col>
                    <xdr:colOff>66675</xdr:colOff>
                    <xdr:row>8</xdr:row>
                    <xdr:rowOff>28575</xdr:rowOff>
                  </to>
                </anchor>
              </controlPr>
            </control>
          </mc:Choice>
        </mc:AlternateContent>
        <mc:AlternateContent xmlns:mc="http://schemas.openxmlformats.org/markup-compatibility/2006">
          <mc:Choice Requires="x14">
            <control shapeId="952340" r:id="rId23" name="Check Box 20">
              <controlPr defaultSize="0" autoFill="0" autoLine="0" autoPict="0">
                <anchor moveWithCells="1">
                  <from>
                    <xdr:col>18</xdr:col>
                    <xdr:colOff>19050</xdr:colOff>
                    <xdr:row>10</xdr:row>
                    <xdr:rowOff>161925</xdr:rowOff>
                  </from>
                  <to>
                    <xdr:col>22</xdr:col>
                    <xdr:colOff>142875</xdr:colOff>
                    <xdr:row>12</xdr:row>
                    <xdr:rowOff>28575</xdr:rowOff>
                  </to>
                </anchor>
              </controlPr>
            </control>
          </mc:Choice>
        </mc:AlternateContent>
        <mc:AlternateContent xmlns:mc="http://schemas.openxmlformats.org/markup-compatibility/2006">
          <mc:Choice Requires="x14">
            <control shapeId="952341" r:id="rId24" name="Check Box 21">
              <controlPr defaultSize="0" autoFill="0" autoLine="0" autoPict="0">
                <anchor moveWithCells="1">
                  <from>
                    <xdr:col>23</xdr:col>
                    <xdr:colOff>95250</xdr:colOff>
                    <xdr:row>10</xdr:row>
                    <xdr:rowOff>161925</xdr:rowOff>
                  </from>
                  <to>
                    <xdr:col>26</xdr:col>
                    <xdr:colOff>66675</xdr:colOff>
                    <xdr:row>12</xdr:row>
                    <xdr:rowOff>28575</xdr:rowOff>
                  </to>
                </anchor>
              </controlPr>
            </control>
          </mc:Choice>
        </mc:AlternateContent>
        <mc:AlternateContent xmlns:mc="http://schemas.openxmlformats.org/markup-compatibility/2006">
          <mc:Choice Requires="x14">
            <control shapeId="952342" r:id="rId25" name="Check Box 22">
              <controlPr defaultSize="0" autoFill="0" autoLine="0" autoPict="0">
                <anchor moveWithCells="1">
                  <from>
                    <xdr:col>21</xdr:col>
                    <xdr:colOff>123825</xdr:colOff>
                    <xdr:row>57</xdr:row>
                    <xdr:rowOff>133350</xdr:rowOff>
                  </from>
                  <to>
                    <xdr:col>23</xdr:col>
                    <xdr:colOff>133350</xdr:colOff>
                    <xdr:row>59</xdr:row>
                    <xdr:rowOff>19050</xdr:rowOff>
                  </to>
                </anchor>
              </controlPr>
            </control>
          </mc:Choice>
        </mc:AlternateContent>
        <mc:AlternateContent xmlns:mc="http://schemas.openxmlformats.org/markup-compatibility/2006">
          <mc:Choice Requires="x14">
            <control shapeId="952343" r:id="rId26" name="Check Box 23">
              <controlPr defaultSize="0" autoFill="0" autoLine="0" autoPict="0">
                <anchor moveWithCells="1">
                  <from>
                    <xdr:col>24</xdr:col>
                    <xdr:colOff>152400</xdr:colOff>
                    <xdr:row>57</xdr:row>
                    <xdr:rowOff>133350</xdr:rowOff>
                  </from>
                  <to>
                    <xdr:col>25</xdr:col>
                    <xdr:colOff>323850</xdr:colOff>
                    <xdr:row>59</xdr:row>
                    <xdr:rowOff>19050</xdr:rowOff>
                  </to>
                </anchor>
              </controlPr>
            </control>
          </mc:Choice>
        </mc:AlternateContent>
        <mc:AlternateContent xmlns:mc="http://schemas.openxmlformats.org/markup-compatibility/2006">
          <mc:Choice Requires="x14">
            <control shapeId="952344" r:id="rId27" name="Check Box 24">
              <controlPr defaultSize="0" autoFill="0" autoLine="0" autoPict="0">
                <anchor moveWithCells="1">
                  <from>
                    <xdr:col>21</xdr:col>
                    <xdr:colOff>123825</xdr:colOff>
                    <xdr:row>59</xdr:row>
                    <xdr:rowOff>0</xdr:rowOff>
                  </from>
                  <to>
                    <xdr:col>23</xdr:col>
                    <xdr:colOff>123825</xdr:colOff>
                    <xdr:row>60</xdr:row>
                    <xdr:rowOff>47625</xdr:rowOff>
                  </to>
                </anchor>
              </controlPr>
            </control>
          </mc:Choice>
        </mc:AlternateContent>
        <mc:AlternateContent xmlns:mc="http://schemas.openxmlformats.org/markup-compatibility/2006">
          <mc:Choice Requires="x14">
            <control shapeId="952345" r:id="rId28" name="Check Box 25">
              <controlPr defaultSize="0" autoFill="0" autoLine="0" autoPict="0">
                <anchor moveWithCells="1">
                  <from>
                    <xdr:col>24</xdr:col>
                    <xdr:colOff>152400</xdr:colOff>
                    <xdr:row>58</xdr:row>
                    <xdr:rowOff>171450</xdr:rowOff>
                  </from>
                  <to>
                    <xdr:col>25</xdr:col>
                    <xdr:colOff>314325</xdr:colOff>
                    <xdr:row>60</xdr:row>
                    <xdr:rowOff>47625</xdr:rowOff>
                  </to>
                </anchor>
              </controlPr>
            </control>
          </mc:Choice>
        </mc:AlternateContent>
        <mc:AlternateContent xmlns:mc="http://schemas.openxmlformats.org/markup-compatibility/2006">
          <mc:Choice Requires="x14">
            <control shapeId="952346" r:id="rId29" name="Check Box 26">
              <controlPr defaultSize="0" autoFill="0" autoLine="0" autoPict="0">
                <anchor moveWithCells="1">
                  <from>
                    <xdr:col>21</xdr:col>
                    <xdr:colOff>123825</xdr:colOff>
                    <xdr:row>60</xdr:row>
                    <xdr:rowOff>9525</xdr:rowOff>
                  </from>
                  <to>
                    <xdr:col>23</xdr:col>
                    <xdr:colOff>133350</xdr:colOff>
                    <xdr:row>61</xdr:row>
                    <xdr:rowOff>57150</xdr:rowOff>
                  </to>
                </anchor>
              </controlPr>
            </control>
          </mc:Choice>
        </mc:AlternateContent>
        <mc:AlternateContent xmlns:mc="http://schemas.openxmlformats.org/markup-compatibility/2006">
          <mc:Choice Requires="x14">
            <control shapeId="952347" r:id="rId30" name="Check Box 27">
              <controlPr defaultSize="0" autoFill="0" autoLine="0" autoPict="0">
                <anchor moveWithCells="1">
                  <from>
                    <xdr:col>24</xdr:col>
                    <xdr:colOff>161925</xdr:colOff>
                    <xdr:row>60</xdr:row>
                    <xdr:rowOff>0</xdr:rowOff>
                  </from>
                  <to>
                    <xdr:col>25</xdr:col>
                    <xdr:colOff>323850</xdr:colOff>
                    <xdr:row>61</xdr:row>
                    <xdr:rowOff>57150</xdr:rowOff>
                  </to>
                </anchor>
              </controlPr>
            </control>
          </mc:Choice>
        </mc:AlternateContent>
        <mc:AlternateContent xmlns:mc="http://schemas.openxmlformats.org/markup-compatibility/2006">
          <mc:Choice Requires="x14">
            <control shapeId="952348" r:id="rId31" name="Check Box 28">
              <controlPr defaultSize="0" autoFill="0" autoLine="0" autoPict="0">
                <anchor moveWithCells="1">
                  <from>
                    <xdr:col>21</xdr:col>
                    <xdr:colOff>123825</xdr:colOff>
                    <xdr:row>61</xdr:row>
                    <xdr:rowOff>9525</xdr:rowOff>
                  </from>
                  <to>
                    <xdr:col>23</xdr:col>
                    <xdr:colOff>123825</xdr:colOff>
                    <xdr:row>62</xdr:row>
                    <xdr:rowOff>57150</xdr:rowOff>
                  </to>
                </anchor>
              </controlPr>
            </control>
          </mc:Choice>
        </mc:AlternateContent>
        <mc:AlternateContent xmlns:mc="http://schemas.openxmlformats.org/markup-compatibility/2006">
          <mc:Choice Requires="x14">
            <control shapeId="952349" r:id="rId32" name="Check Box 29">
              <controlPr defaultSize="0" autoFill="0" autoLine="0" autoPict="0">
                <anchor moveWithCells="1">
                  <from>
                    <xdr:col>24</xdr:col>
                    <xdr:colOff>142875</xdr:colOff>
                    <xdr:row>61</xdr:row>
                    <xdr:rowOff>0</xdr:rowOff>
                  </from>
                  <to>
                    <xdr:col>25</xdr:col>
                    <xdr:colOff>314325</xdr:colOff>
                    <xdr:row>62</xdr:row>
                    <xdr:rowOff>57150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CC"/>
  </sheetPr>
  <dimension ref="A2:BX104"/>
  <sheetViews>
    <sheetView showGridLines="0" view="pageBreakPreview" zoomScale="118" zoomScaleNormal="100" zoomScaleSheetLayoutView="118" workbookViewId="0">
      <selection activeCell="B2" sqref="B2:AT2"/>
    </sheetView>
  </sheetViews>
  <sheetFormatPr defaultColWidth="8" defaultRowHeight="12"/>
  <cols>
    <col min="1" max="2" width="1.5" style="68" customWidth="1"/>
    <col min="3" max="39" width="2.125" style="68" customWidth="1"/>
    <col min="40" max="40" width="3.375" style="68" customWidth="1"/>
    <col min="41" max="47" width="2.125" style="68" customWidth="1"/>
    <col min="48" max="48" width="1.5" style="68" customWidth="1"/>
    <col min="49" max="90" width="2.375" style="68" customWidth="1"/>
    <col min="91" max="16384" width="8" style="68"/>
  </cols>
  <sheetData>
    <row r="2" spans="1:76" ht="14.1" customHeight="1">
      <c r="B2" s="1437" t="s">
        <v>901</v>
      </c>
      <c r="C2" s="1438"/>
      <c r="D2" s="1438"/>
      <c r="E2" s="1438"/>
      <c r="F2" s="1438"/>
      <c r="G2" s="1438"/>
      <c r="H2" s="1438"/>
      <c r="I2" s="1438"/>
      <c r="J2" s="1438"/>
      <c r="K2" s="1438"/>
      <c r="L2" s="1438"/>
      <c r="M2" s="1438"/>
      <c r="N2" s="1438"/>
      <c r="O2" s="1438"/>
      <c r="P2" s="1438"/>
      <c r="Q2" s="1438"/>
      <c r="R2" s="1438"/>
      <c r="S2" s="1438"/>
      <c r="T2" s="1438"/>
      <c r="U2" s="1438"/>
      <c r="V2" s="1438"/>
      <c r="W2" s="1438"/>
      <c r="X2" s="1438"/>
      <c r="Y2" s="1438"/>
      <c r="Z2" s="1438"/>
      <c r="AA2" s="1438"/>
      <c r="AB2" s="1438"/>
      <c r="AC2" s="1438"/>
      <c r="AD2" s="1438"/>
      <c r="AE2" s="1438"/>
      <c r="AF2" s="1438"/>
      <c r="AG2" s="1438"/>
      <c r="AH2" s="1438"/>
      <c r="AI2" s="1438"/>
      <c r="AJ2" s="1438"/>
      <c r="AK2" s="1438"/>
      <c r="AL2" s="1438"/>
      <c r="AM2" s="1438"/>
      <c r="AN2" s="1438"/>
      <c r="AO2" s="1438"/>
      <c r="AP2" s="1438"/>
      <c r="AQ2" s="1438"/>
      <c r="AR2" s="1438"/>
      <c r="AS2" s="1438"/>
      <c r="AT2" s="1438"/>
      <c r="AU2" s="1247"/>
      <c r="AV2" s="1439" t="s">
        <v>769</v>
      </c>
      <c r="AW2" s="1439"/>
      <c r="AX2" s="1439"/>
      <c r="AY2" s="1439"/>
      <c r="AZ2" s="1439"/>
    </row>
    <row r="3" spans="1:76" ht="12.75" thickBot="1"/>
    <row r="4" spans="1:76" ht="14.1" customHeight="1">
      <c r="B4" s="1440" t="s">
        <v>109</v>
      </c>
      <c r="C4" s="1441"/>
      <c r="D4" s="1441"/>
      <c r="E4" s="1441"/>
      <c r="F4" s="1441"/>
      <c r="G4" s="1441"/>
      <c r="H4" s="1441"/>
      <c r="I4" s="1441"/>
      <c r="J4" s="1441"/>
      <c r="K4" s="1441"/>
      <c r="L4" s="1441"/>
      <c r="M4" s="1441"/>
      <c r="N4" s="1441"/>
      <c r="O4" s="1441"/>
      <c r="P4" s="1441"/>
      <c r="Q4" s="1441"/>
      <c r="R4" s="1441"/>
      <c r="S4" s="1441"/>
      <c r="T4" s="1441"/>
      <c r="U4" s="1441"/>
      <c r="V4" s="1441"/>
      <c r="W4" s="1441"/>
      <c r="X4" s="1441"/>
      <c r="Y4" s="1441"/>
      <c r="Z4" s="1441"/>
      <c r="AA4" s="1441"/>
      <c r="AB4" s="1441"/>
      <c r="AC4" s="1441"/>
      <c r="AD4" s="1441"/>
      <c r="AE4" s="1442"/>
      <c r="AF4" s="1443" t="s">
        <v>4</v>
      </c>
      <c r="AG4" s="1444"/>
      <c r="AH4" s="1444"/>
      <c r="AI4" s="1444"/>
      <c r="AJ4" s="1444"/>
      <c r="AK4" s="1444"/>
      <c r="AL4" s="1444"/>
      <c r="AM4" s="1444"/>
      <c r="AN4" s="1444"/>
      <c r="AO4" s="1444"/>
      <c r="AP4" s="1444"/>
      <c r="AQ4" s="1444"/>
      <c r="AR4" s="1444"/>
      <c r="AS4" s="1445"/>
      <c r="AT4" s="1446"/>
      <c r="AU4" s="475"/>
    </row>
    <row r="5" spans="1:76" ht="14.1" customHeight="1">
      <c r="A5" s="1332"/>
      <c r="B5" s="342" t="s">
        <v>110</v>
      </c>
      <c r="C5" s="343"/>
      <c r="D5" s="1332"/>
      <c r="F5" s="1332"/>
      <c r="G5" s="1332"/>
      <c r="H5" s="1332"/>
      <c r="I5" s="1332"/>
      <c r="J5" s="1332"/>
      <c r="K5" s="1332"/>
      <c r="L5" s="1332"/>
      <c r="M5" s="1332"/>
      <c r="N5" s="1332"/>
      <c r="O5" s="1332"/>
      <c r="P5" s="1332"/>
      <c r="Q5" s="1332"/>
      <c r="R5" s="1332"/>
      <c r="S5" s="1332"/>
      <c r="T5" s="1332"/>
      <c r="U5" s="1332"/>
      <c r="V5" s="1332"/>
      <c r="W5" s="1332"/>
      <c r="X5" s="35"/>
      <c r="Y5" s="1332"/>
      <c r="Z5" s="1332"/>
      <c r="AA5" s="1332"/>
      <c r="AB5" s="35"/>
      <c r="AC5" s="1332"/>
      <c r="AD5" s="1332"/>
      <c r="AE5" s="1332"/>
      <c r="AF5" s="344"/>
      <c r="AG5" s="1332"/>
      <c r="AH5" s="1332"/>
      <c r="AI5" s="1332"/>
      <c r="AJ5" s="1332"/>
      <c r="AK5" s="1332"/>
      <c r="AL5" s="1332"/>
      <c r="AM5" s="1332"/>
      <c r="AN5" s="1332"/>
      <c r="AO5" s="1332"/>
      <c r="AP5" s="1332"/>
      <c r="AQ5" s="1332"/>
      <c r="AR5" s="1332"/>
      <c r="AS5" s="1332"/>
      <c r="AT5" s="93"/>
      <c r="AU5" s="476"/>
      <c r="AW5" s="1447" t="s">
        <v>1501</v>
      </c>
      <c r="AX5" s="1447"/>
      <c r="AY5" s="1447"/>
      <c r="AZ5" s="1447"/>
      <c r="BA5" s="1447"/>
      <c r="BB5" s="1447"/>
      <c r="BC5" s="1447"/>
      <c r="BD5" s="1447"/>
      <c r="BE5" s="1447"/>
      <c r="BF5" s="1447"/>
      <c r="BG5" s="1447"/>
      <c r="BH5" s="1447"/>
      <c r="BI5" s="1447"/>
      <c r="BJ5" s="1447"/>
      <c r="BK5" s="1447"/>
      <c r="BL5" s="1447"/>
      <c r="BM5" s="1447"/>
      <c r="BN5" s="1447"/>
      <c r="BO5" s="1447"/>
      <c r="BP5" s="1447"/>
      <c r="BQ5" s="1447"/>
      <c r="BR5" s="1447"/>
      <c r="BS5" s="1447"/>
      <c r="BT5" s="1447"/>
      <c r="BU5" s="1447"/>
      <c r="BV5" s="1447"/>
      <c r="BW5" s="1447"/>
      <c r="BX5" s="1447"/>
    </row>
    <row r="6" spans="1:76" ht="6.95" customHeight="1">
      <c r="A6" s="1332"/>
      <c r="B6" s="86"/>
      <c r="C6" s="1332"/>
      <c r="D6" s="1332"/>
      <c r="E6" s="1332"/>
      <c r="F6" s="1332"/>
      <c r="G6" s="1332"/>
      <c r="H6" s="1332"/>
      <c r="I6" s="1332"/>
      <c r="J6" s="1332"/>
      <c r="K6" s="1332"/>
      <c r="L6" s="1332"/>
      <c r="M6" s="1332"/>
      <c r="N6" s="1332"/>
      <c r="O6" s="1332"/>
      <c r="P6" s="1332"/>
      <c r="Q6" s="1332"/>
      <c r="R6" s="1332"/>
      <c r="S6" s="1332"/>
      <c r="T6" s="1332"/>
      <c r="U6" s="1332"/>
      <c r="V6" s="1332"/>
      <c r="W6" s="1332"/>
      <c r="X6" s="35"/>
      <c r="Y6" s="1332"/>
      <c r="Z6" s="1332"/>
      <c r="AA6" s="1332"/>
      <c r="AB6" s="35"/>
      <c r="AF6" s="63"/>
      <c r="AT6" s="93"/>
      <c r="AU6" s="476"/>
      <c r="AW6" s="1447"/>
      <c r="AX6" s="1447"/>
      <c r="AY6" s="1447"/>
      <c r="AZ6" s="1447"/>
      <c r="BA6" s="1447"/>
      <c r="BB6" s="1447"/>
      <c r="BC6" s="1447"/>
      <c r="BD6" s="1447"/>
      <c r="BE6" s="1447"/>
      <c r="BF6" s="1447"/>
      <c r="BG6" s="1447"/>
      <c r="BH6" s="1447"/>
      <c r="BI6" s="1447"/>
      <c r="BJ6" s="1447"/>
      <c r="BK6" s="1447"/>
      <c r="BL6" s="1447"/>
      <c r="BM6" s="1447"/>
      <c r="BN6" s="1447"/>
      <c r="BO6" s="1447"/>
      <c r="BP6" s="1447"/>
      <c r="BQ6" s="1447"/>
      <c r="BR6" s="1447"/>
      <c r="BS6" s="1447"/>
      <c r="BT6" s="1447"/>
      <c r="BU6" s="1447"/>
      <c r="BV6" s="1447"/>
      <c r="BW6" s="1447"/>
      <c r="BX6" s="1447"/>
    </row>
    <row r="7" spans="1:76" ht="14.1" customHeight="1">
      <c r="A7" s="1332"/>
      <c r="B7" s="86"/>
      <c r="C7" s="1332" t="s">
        <v>403</v>
      </c>
      <c r="E7" s="1332"/>
      <c r="F7" s="1332"/>
      <c r="G7" s="1248"/>
      <c r="H7" s="1248"/>
      <c r="I7" s="1248"/>
      <c r="J7" s="1248"/>
      <c r="K7" s="1248"/>
      <c r="L7" s="1248"/>
      <c r="M7" s="1248"/>
      <c r="N7" s="1248"/>
      <c r="O7" s="1248"/>
      <c r="P7" s="1248"/>
      <c r="Q7" s="1248"/>
      <c r="R7" s="1248"/>
      <c r="S7" s="1248"/>
      <c r="T7" s="1248"/>
      <c r="U7" s="1248"/>
      <c r="V7" s="1248"/>
      <c r="W7" s="1248"/>
      <c r="X7" s="1248"/>
      <c r="Y7" s="1248"/>
      <c r="AC7" s="1332"/>
      <c r="AD7" s="95" t="s">
        <v>607</v>
      </c>
      <c r="AE7" s="1448"/>
      <c r="AF7" s="1448"/>
      <c r="AG7" s="68" t="s">
        <v>19</v>
      </c>
      <c r="AH7" s="1449"/>
      <c r="AI7" s="1449"/>
      <c r="AJ7" s="1248" t="s">
        <v>21</v>
      </c>
      <c r="AK7" s="1449">
        <v>1</v>
      </c>
      <c r="AL7" s="1449"/>
      <c r="AM7" s="1332" t="s">
        <v>102</v>
      </c>
      <c r="AN7" s="1332"/>
      <c r="AO7" s="1332"/>
      <c r="AT7" s="93"/>
      <c r="AU7" s="476"/>
      <c r="AW7" s="1447"/>
      <c r="AX7" s="1447"/>
      <c r="AY7" s="1447"/>
      <c r="AZ7" s="1447"/>
      <c r="BA7" s="1447"/>
      <c r="BB7" s="1447"/>
      <c r="BC7" s="1447"/>
      <c r="BD7" s="1447"/>
      <c r="BE7" s="1447"/>
      <c r="BF7" s="1447"/>
      <c r="BG7" s="1447"/>
      <c r="BH7" s="1447"/>
      <c r="BI7" s="1447"/>
      <c r="BJ7" s="1447"/>
      <c r="BK7" s="1447"/>
      <c r="BL7" s="1447"/>
      <c r="BM7" s="1447"/>
      <c r="BN7" s="1447"/>
      <c r="BO7" s="1447"/>
      <c r="BP7" s="1447"/>
      <c r="BQ7" s="1447"/>
      <c r="BR7" s="1447"/>
      <c r="BS7" s="1447"/>
      <c r="BT7" s="1447"/>
      <c r="BU7" s="1447"/>
      <c r="BV7" s="1447"/>
      <c r="BW7" s="1447"/>
      <c r="BX7" s="1447"/>
    </row>
    <row r="8" spans="1:76" ht="14.1" customHeight="1">
      <c r="A8" s="1332"/>
      <c r="B8" s="86"/>
      <c r="C8" s="1450"/>
      <c r="D8" s="1451"/>
      <c r="E8" s="1450" t="s">
        <v>111</v>
      </c>
      <c r="F8" s="1454"/>
      <c r="G8" s="1454"/>
      <c r="H8" s="1451"/>
      <c r="I8" s="1450" t="s">
        <v>208</v>
      </c>
      <c r="J8" s="1454"/>
      <c r="K8" s="1451"/>
      <c r="L8" s="1450" t="s">
        <v>328</v>
      </c>
      <c r="M8" s="1454"/>
      <c r="N8" s="1454"/>
      <c r="O8" s="1451"/>
      <c r="P8" s="1499" t="s">
        <v>325</v>
      </c>
      <c r="Q8" s="1500"/>
      <c r="R8" s="1500"/>
      <c r="S8" s="1501"/>
      <c r="T8" s="1450" t="s">
        <v>329</v>
      </c>
      <c r="U8" s="1454"/>
      <c r="V8" s="1454"/>
      <c r="W8" s="1451"/>
      <c r="X8" s="1450" t="s">
        <v>326</v>
      </c>
      <c r="Y8" s="1454"/>
      <c r="Z8" s="1451"/>
      <c r="AA8" s="1450" t="s">
        <v>327</v>
      </c>
      <c r="AB8" s="1454"/>
      <c r="AC8" s="1454"/>
      <c r="AD8" s="1450" t="s">
        <v>112</v>
      </c>
      <c r="AE8" s="1454"/>
      <c r="AF8" s="1451"/>
      <c r="AG8" s="1450" t="s">
        <v>302</v>
      </c>
      <c r="AH8" s="1454"/>
      <c r="AI8" s="1454"/>
      <c r="AJ8" s="1454"/>
      <c r="AK8" s="1454"/>
      <c r="AL8" s="1454"/>
      <c r="AM8" s="1454"/>
      <c r="AN8" s="1454"/>
      <c r="AO8" s="1451"/>
      <c r="AT8" s="97"/>
      <c r="AU8" s="88"/>
      <c r="AW8" s="1447"/>
      <c r="AX8" s="1447"/>
      <c r="AY8" s="1447"/>
      <c r="AZ8" s="1447"/>
      <c r="BA8" s="1447"/>
      <c r="BB8" s="1447"/>
      <c r="BC8" s="1447"/>
      <c r="BD8" s="1447"/>
      <c r="BE8" s="1447"/>
      <c r="BF8" s="1447"/>
      <c r="BG8" s="1447"/>
      <c r="BH8" s="1447"/>
      <c r="BI8" s="1447"/>
      <c r="BJ8" s="1447"/>
      <c r="BK8" s="1447"/>
      <c r="BL8" s="1447"/>
      <c r="BM8" s="1447"/>
      <c r="BN8" s="1447"/>
      <c r="BO8" s="1447"/>
      <c r="BP8" s="1447"/>
      <c r="BQ8" s="1447"/>
      <c r="BR8" s="1447"/>
      <c r="BS8" s="1447"/>
      <c r="BT8" s="1447"/>
      <c r="BU8" s="1447"/>
      <c r="BV8" s="1447"/>
      <c r="BW8" s="1447"/>
      <c r="BX8" s="1447"/>
    </row>
    <row r="9" spans="1:76" ht="14.1" customHeight="1" thickBot="1">
      <c r="A9" s="1332"/>
      <c r="B9" s="86"/>
      <c r="C9" s="1452"/>
      <c r="D9" s="1453"/>
      <c r="E9" s="1452"/>
      <c r="F9" s="1448"/>
      <c r="G9" s="1448"/>
      <c r="H9" s="1453"/>
      <c r="I9" s="1452"/>
      <c r="J9" s="1448"/>
      <c r="K9" s="1453"/>
      <c r="L9" s="1452"/>
      <c r="M9" s="1448"/>
      <c r="N9" s="1448"/>
      <c r="O9" s="1453"/>
      <c r="P9" s="1502"/>
      <c r="Q9" s="1503"/>
      <c r="R9" s="1503"/>
      <c r="S9" s="1504"/>
      <c r="T9" s="1452"/>
      <c r="U9" s="1448"/>
      <c r="V9" s="1448"/>
      <c r="W9" s="1453"/>
      <c r="X9" s="1452"/>
      <c r="Y9" s="1448"/>
      <c r="Z9" s="1453"/>
      <c r="AA9" s="1452"/>
      <c r="AB9" s="1448"/>
      <c r="AC9" s="1448"/>
      <c r="AD9" s="1452"/>
      <c r="AE9" s="1448"/>
      <c r="AF9" s="1453"/>
      <c r="AG9" s="1452"/>
      <c r="AH9" s="1448"/>
      <c r="AI9" s="1448"/>
      <c r="AJ9" s="1448"/>
      <c r="AK9" s="1448"/>
      <c r="AL9" s="1448"/>
      <c r="AM9" s="1448"/>
      <c r="AN9" s="1448"/>
      <c r="AO9" s="1453"/>
      <c r="AT9" s="97"/>
      <c r="AU9" s="88"/>
      <c r="AW9" s="1447"/>
      <c r="AX9" s="1447"/>
      <c r="AY9" s="1447"/>
      <c r="AZ9" s="1447"/>
      <c r="BA9" s="1447"/>
      <c r="BB9" s="1447"/>
      <c r="BC9" s="1447"/>
      <c r="BD9" s="1447"/>
      <c r="BE9" s="1447"/>
      <c r="BF9" s="1447"/>
      <c r="BG9" s="1447"/>
      <c r="BH9" s="1447"/>
      <c r="BI9" s="1447"/>
      <c r="BJ9" s="1447"/>
      <c r="BK9" s="1447"/>
      <c r="BL9" s="1447"/>
      <c r="BM9" s="1447"/>
      <c r="BN9" s="1447"/>
      <c r="BO9" s="1447"/>
      <c r="BP9" s="1447"/>
      <c r="BQ9" s="1447"/>
      <c r="BR9" s="1447"/>
      <c r="BS9" s="1447"/>
      <c r="BT9" s="1447"/>
      <c r="BU9" s="1447"/>
      <c r="BV9" s="1447"/>
      <c r="BW9" s="1447"/>
      <c r="BX9" s="1447"/>
    </row>
    <row r="10" spans="1:76" ht="15.75" customHeight="1">
      <c r="A10" s="339"/>
      <c r="B10" s="88"/>
      <c r="C10" s="1479" t="s">
        <v>324</v>
      </c>
      <c r="D10" s="1480"/>
      <c r="E10" s="1485" t="s">
        <v>77</v>
      </c>
      <c r="F10" s="1486"/>
      <c r="G10" s="1486"/>
      <c r="H10" s="1487"/>
      <c r="I10" s="1455"/>
      <c r="J10" s="1456"/>
      <c r="K10" s="1457"/>
      <c r="L10" s="1455"/>
      <c r="M10" s="1456"/>
      <c r="N10" s="1456"/>
      <c r="O10" s="1457"/>
      <c r="P10" s="1455"/>
      <c r="Q10" s="1456"/>
      <c r="R10" s="1456"/>
      <c r="S10" s="1457"/>
      <c r="T10" s="1491"/>
      <c r="U10" s="1492"/>
      <c r="V10" s="1495">
        <v>0</v>
      </c>
      <c r="W10" s="1496"/>
      <c r="X10" s="1455"/>
      <c r="Y10" s="1456"/>
      <c r="Z10" s="1457"/>
      <c r="AA10" s="1455"/>
      <c r="AB10" s="1456"/>
      <c r="AC10" s="1457"/>
      <c r="AD10" s="1461">
        <f>SUM(T10:AC11)-V10</f>
        <v>0</v>
      </c>
      <c r="AE10" s="1462"/>
      <c r="AF10" s="1463"/>
      <c r="AG10" s="1467" t="s">
        <v>296</v>
      </c>
      <c r="AH10" s="1468"/>
      <c r="AI10" s="1468"/>
      <c r="AJ10" s="1468"/>
      <c r="AK10" s="1469"/>
      <c r="AL10" s="1470" t="str">
        <f>IF(ISERROR(AD10/AD12*100),"",AD10/AD12*100)</f>
        <v/>
      </c>
      <c r="AM10" s="1471"/>
      <c r="AN10" s="1471"/>
      <c r="AO10" s="1472"/>
      <c r="AT10" s="97"/>
      <c r="AU10" s="88"/>
      <c r="AW10" s="1447"/>
      <c r="AX10" s="1447"/>
      <c r="AY10" s="1447"/>
      <c r="AZ10" s="1447"/>
      <c r="BA10" s="1447"/>
      <c r="BB10" s="1447"/>
      <c r="BC10" s="1447"/>
      <c r="BD10" s="1447"/>
      <c r="BE10" s="1447"/>
      <c r="BF10" s="1447"/>
      <c r="BG10" s="1447"/>
      <c r="BH10" s="1447"/>
      <c r="BI10" s="1447"/>
      <c r="BJ10" s="1447"/>
      <c r="BK10" s="1447"/>
      <c r="BL10" s="1447"/>
      <c r="BM10" s="1447"/>
      <c r="BN10" s="1447"/>
      <c r="BO10" s="1447"/>
      <c r="BP10" s="1447"/>
      <c r="BQ10" s="1447"/>
      <c r="BR10" s="1447"/>
      <c r="BS10" s="1447"/>
      <c r="BT10" s="1447"/>
      <c r="BU10" s="1447"/>
      <c r="BV10" s="1447"/>
      <c r="BW10" s="1447"/>
      <c r="BX10" s="1447"/>
    </row>
    <row r="11" spans="1:76" ht="15.75" customHeight="1">
      <c r="A11" s="97"/>
      <c r="B11" s="88"/>
      <c r="C11" s="1481"/>
      <c r="D11" s="1482"/>
      <c r="E11" s="1488"/>
      <c r="F11" s="1489"/>
      <c r="G11" s="1489"/>
      <c r="H11" s="1490"/>
      <c r="I11" s="1458"/>
      <c r="J11" s="1459"/>
      <c r="K11" s="1460"/>
      <c r="L11" s="1458"/>
      <c r="M11" s="1459"/>
      <c r="N11" s="1459"/>
      <c r="O11" s="1460"/>
      <c r="P11" s="1458"/>
      <c r="Q11" s="1459"/>
      <c r="R11" s="1459"/>
      <c r="S11" s="1460"/>
      <c r="T11" s="1493"/>
      <c r="U11" s="1494"/>
      <c r="V11" s="1497"/>
      <c r="W11" s="1498"/>
      <c r="X11" s="1458"/>
      <c r="Y11" s="1459"/>
      <c r="Z11" s="1460"/>
      <c r="AA11" s="1458"/>
      <c r="AB11" s="1459"/>
      <c r="AC11" s="1460"/>
      <c r="AD11" s="1464"/>
      <c r="AE11" s="1465"/>
      <c r="AF11" s="1466"/>
      <c r="AG11" s="1473" t="s">
        <v>297</v>
      </c>
      <c r="AH11" s="1474"/>
      <c r="AI11" s="1474"/>
      <c r="AJ11" s="1474"/>
      <c r="AK11" s="1475"/>
      <c r="AL11" s="1476" t="str">
        <f>IF(ISERROR(AD10/AD13*100),"",AD10/AD13*100)</f>
        <v/>
      </c>
      <c r="AM11" s="1477"/>
      <c r="AN11" s="1477"/>
      <c r="AO11" s="1478"/>
      <c r="AT11" s="97"/>
      <c r="AU11" s="88"/>
      <c r="AW11" s="1447"/>
      <c r="AX11" s="1447"/>
      <c r="AY11" s="1447"/>
      <c r="AZ11" s="1447"/>
      <c r="BA11" s="1447"/>
      <c r="BB11" s="1447"/>
      <c r="BC11" s="1447"/>
      <c r="BD11" s="1447"/>
      <c r="BE11" s="1447"/>
      <c r="BF11" s="1447"/>
      <c r="BG11" s="1447"/>
      <c r="BH11" s="1447"/>
      <c r="BI11" s="1447"/>
      <c r="BJ11" s="1447"/>
      <c r="BK11" s="1447"/>
      <c r="BL11" s="1447"/>
      <c r="BM11" s="1447"/>
      <c r="BN11" s="1447"/>
      <c r="BO11" s="1447"/>
      <c r="BP11" s="1447"/>
      <c r="BQ11" s="1447"/>
      <c r="BR11" s="1447"/>
      <c r="BS11" s="1447"/>
      <c r="BT11" s="1447"/>
      <c r="BU11" s="1447"/>
      <c r="BV11" s="1447"/>
      <c r="BW11" s="1447"/>
      <c r="BX11" s="1447"/>
    </row>
    <row r="12" spans="1:76" ht="15.75" customHeight="1">
      <c r="A12" s="339"/>
      <c r="B12" s="88"/>
      <c r="C12" s="1481"/>
      <c r="D12" s="1482"/>
      <c r="E12" s="1517" t="s">
        <v>105</v>
      </c>
      <c r="F12" s="1518"/>
      <c r="G12" s="1518"/>
      <c r="H12" s="1519"/>
      <c r="I12" s="1517"/>
      <c r="J12" s="1518"/>
      <c r="K12" s="1519"/>
      <c r="L12" s="1517"/>
      <c r="M12" s="1518"/>
      <c r="N12" s="1518"/>
      <c r="O12" s="1519"/>
      <c r="P12" s="1517"/>
      <c r="Q12" s="1518"/>
      <c r="R12" s="1518"/>
      <c r="S12" s="1519"/>
      <c r="T12" s="1517"/>
      <c r="U12" s="1518"/>
      <c r="V12" s="1518"/>
      <c r="W12" s="1519"/>
      <c r="X12" s="1517"/>
      <c r="Y12" s="1518"/>
      <c r="Z12" s="1519"/>
      <c r="AA12" s="1517"/>
      <c r="AB12" s="1518"/>
      <c r="AC12" s="1519"/>
      <c r="AD12" s="1543">
        <f>SUM(T12:AC12)</f>
        <v>0</v>
      </c>
      <c r="AE12" s="1544"/>
      <c r="AF12" s="1545"/>
      <c r="AG12" s="1537"/>
      <c r="AH12" s="1538"/>
      <c r="AI12" s="1538"/>
      <c r="AJ12" s="1538"/>
      <c r="AK12" s="1250"/>
      <c r="AL12" s="1541"/>
      <c r="AM12" s="1541"/>
      <c r="AN12" s="1541"/>
      <c r="AO12" s="1542"/>
      <c r="AT12" s="97"/>
      <c r="AU12" s="88"/>
      <c r="AW12" s="1447"/>
      <c r="AX12" s="1447"/>
      <c r="AY12" s="1447"/>
      <c r="AZ12" s="1447"/>
      <c r="BA12" s="1447"/>
      <c r="BB12" s="1447"/>
      <c r="BC12" s="1447"/>
      <c r="BD12" s="1447"/>
      <c r="BE12" s="1447"/>
      <c r="BF12" s="1447"/>
      <c r="BG12" s="1447"/>
      <c r="BH12" s="1447"/>
      <c r="BI12" s="1447"/>
      <c r="BJ12" s="1447"/>
      <c r="BK12" s="1447"/>
      <c r="BL12" s="1447"/>
      <c r="BM12" s="1447"/>
      <c r="BN12" s="1447"/>
      <c r="BO12" s="1447"/>
      <c r="BP12" s="1447"/>
      <c r="BQ12" s="1447"/>
      <c r="BR12" s="1447"/>
      <c r="BS12" s="1447"/>
      <c r="BT12" s="1447"/>
      <c r="BU12" s="1447"/>
      <c r="BV12" s="1447"/>
      <c r="BW12" s="1447"/>
      <c r="BX12" s="1447"/>
    </row>
    <row r="13" spans="1:76" ht="15.75" customHeight="1" thickBot="1">
      <c r="A13" s="339"/>
      <c r="B13" s="88"/>
      <c r="C13" s="1483"/>
      <c r="D13" s="1484"/>
      <c r="E13" s="1520" t="s">
        <v>106</v>
      </c>
      <c r="F13" s="1521"/>
      <c r="G13" s="1521"/>
      <c r="H13" s="1522"/>
      <c r="I13" s="1520"/>
      <c r="J13" s="1521"/>
      <c r="K13" s="1522"/>
      <c r="L13" s="1520"/>
      <c r="M13" s="1521"/>
      <c r="N13" s="1521"/>
      <c r="O13" s="1522"/>
      <c r="P13" s="1520"/>
      <c r="Q13" s="1521"/>
      <c r="R13" s="1521"/>
      <c r="S13" s="1522"/>
      <c r="T13" s="1520"/>
      <c r="U13" s="1521"/>
      <c r="V13" s="1521"/>
      <c r="W13" s="1522"/>
      <c r="X13" s="1520"/>
      <c r="Y13" s="1521"/>
      <c r="Z13" s="1522"/>
      <c r="AA13" s="1520"/>
      <c r="AB13" s="1521"/>
      <c r="AC13" s="1522"/>
      <c r="AD13" s="1532">
        <f>SUM(T13:AC13)</f>
        <v>0</v>
      </c>
      <c r="AE13" s="1533"/>
      <c r="AF13" s="1534"/>
      <c r="AG13" s="1539"/>
      <c r="AH13" s="1540"/>
      <c r="AI13" s="1540"/>
      <c r="AJ13" s="1540"/>
      <c r="AK13" s="345"/>
      <c r="AL13" s="1535"/>
      <c r="AM13" s="1535"/>
      <c r="AN13" s="1535"/>
      <c r="AO13" s="1536"/>
      <c r="AQ13" s="89"/>
      <c r="AT13" s="97"/>
      <c r="AU13" s="88"/>
      <c r="AW13" s="1447"/>
      <c r="AX13" s="1447"/>
      <c r="AY13" s="1447"/>
      <c r="AZ13" s="1447"/>
      <c r="BA13" s="1447"/>
      <c r="BB13" s="1447"/>
      <c r="BC13" s="1447"/>
      <c r="BD13" s="1447"/>
      <c r="BE13" s="1447"/>
      <c r="BF13" s="1447"/>
      <c r="BG13" s="1447"/>
      <c r="BH13" s="1447"/>
      <c r="BI13" s="1447"/>
      <c r="BJ13" s="1447"/>
      <c r="BK13" s="1447"/>
      <c r="BL13" s="1447"/>
      <c r="BM13" s="1447"/>
      <c r="BN13" s="1447"/>
      <c r="BO13" s="1447"/>
      <c r="BP13" s="1447"/>
      <c r="BQ13" s="1447"/>
      <c r="BR13" s="1447"/>
      <c r="BS13" s="1447"/>
      <c r="BT13" s="1447"/>
      <c r="BU13" s="1447"/>
      <c r="BV13" s="1447"/>
      <c r="BW13" s="1447"/>
      <c r="BX13" s="1447"/>
    </row>
    <row r="14" spans="1:76" ht="15.75" customHeight="1">
      <c r="A14" s="1332"/>
      <c r="B14" s="86"/>
      <c r="C14" s="1505" t="s">
        <v>323</v>
      </c>
      <c r="D14" s="1506"/>
      <c r="E14" s="1507" t="s">
        <v>77</v>
      </c>
      <c r="F14" s="1508"/>
      <c r="G14" s="1508"/>
      <c r="H14" s="1509"/>
      <c r="I14" s="1510"/>
      <c r="J14" s="1511"/>
      <c r="K14" s="1512"/>
      <c r="L14" s="1513"/>
      <c r="M14" s="1514"/>
      <c r="N14" s="1515">
        <v>0</v>
      </c>
      <c r="O14" s="1516"/>
      <c r="P14" s="1455"/>
      <c r="Q14" s="1456"/>
      <c r="R14" s="1495">
        <v>0</v>
      </c>
      <c r="S14" s="1496"/>
      <c r="T14" s="1510"/>
      <c r="U14" s="1511"/>
      <c r="V14" s="1511"/>
      <c r="W14" s="1512"/>
      <c r="X14" s="1510"/>
      <c r="Y14" s="1511"/>
      <c r="Z14" s="1512"/>
      <c r="AA14" s="1510"/>
      <c r="AB14" s="1511"/>
      <c r="AC14" s="1512"/>
      <c r="AD14" s="1523">
        <f>SUM(I14:AC15)-(N14+R14)</f>
        <v>0</v>
      </c>
      <c r="AE14" s="1524"/>
      <c r="AF14" s="1525"/>
      <c r="AG14" s="1526" t="s">
        <v>296</v>
      </c>
      <c r="AH14" s="1527"/>
      <c r="AI14" s="1527"/>
      <c r="AJ14" s="1527"/>
      <c r="AK14" s="1528"/>
      <c r="AL14" s="1529" t="str">
        <f>IF(ISERROR(AD14/AD16*100),"",AD14/AD16*100)</f>
        <v/>
      </c>
      <c r="AM14" s="1530"/>
      <c r="AN14" s="1530"/>
      <c r="AO14" s="1531"/>
      <c r="AT14" s="97"/>
      <c r="AU14" s="88"/>
      <c r="AW14" s="1447"/>
      <c r="AX14" s="1447"/>
      <c r="AY14" s="1447"/>
      <c r="AZ14" s="1447"/>
      <c r="BA14" s="1447"/>
      <c r="BB14" s="1447"/>
      <c r="BC14" s="1447"/>
      <c r="BD14" s="1447"/>
      <c r="BE14" s="1447"/>
      <c r="BF14" s="1447"/>
      <c r="BG14" s="1447"/>
      <c r="BH14" s="1447"/>
      <c r="BI14" s="1447"/>
      <c r="BJ14" s="1447"/>
      <c r="BK14" s="1447"/>
      <c r="BL14" s="1447"/>
      <c r="BM14" s="1447"/>
      <c r="BN14" s="1447"/>
      <c r="BO14" s="1447"/>
      <c r="BP14" s="1447"/>
      <c r="BQ14" s="1447"/>
      <c r="BR14" s="1447"/>
      <c r="BS14" s="1447"/>
      <c r="BT14" s="1447"/>
      <c r="BU14" s="1447"/>
      <c r="BV14" s="1447"/>
      <c r="BW14" s="1447"/>
      <c r="BX14" s="1447"/>
    </row>
    <row r="15" spans="1:76" ht="15.75" customHeight="1">
      <c r="A15" s="1332"/>
      <c r="B15" s="86"/>
      <c r="C15" s="1481"/>
      <c r="D15" s="1482"/>
      <c r="E15" s="1488"/>
      <c r="F15" s="1489"/>
      <c r="G15" s="1489"/>
      <c r="H15" s="1490"/>
      <c r="I15" s="1458"/>
      <c r="J15" s="1459"/>
      <c r="K15" s="1460"/>
      <c r="L15" s="1493"/>
      <c r="M15" s="1494"/>
      <c r="N15" s="1497"/>
      <c r="O15" s="1498"/>
      <c r="P15" s="1458"/>
      <c r="Q15" s="1459"/>
      <c r="R15" s="1497"/>
      <c r="S15" s="1498"/>
      <c r="T15" s="1458"/>
      <c r="U15" s="1459"/>
      <c r="V15" s="1459"/>
      <c r="W15" s="1460"/>
      <c r="X15" s="1458"/>
      <c r="Y15" s="1459"/>
      <c r="Z15" s="1460"/>
      <c r="AA15" s="1458"/>
      <c r="AB15" s="1459"/>
      <c r="AC15" s="1460"/>
      <c r="AD15" s="1464"/>
      <c r="AE15" s="1465"/>
      <c r="AF15" s="1466"/>
      <c r="AG15" s="1473" t="s">
        <v>297</v>
      </c>
      <c r="AH15" s="1474"/>
      <c r="AI15" s="1474"/>
      <c r="AJ15" s="1474"/>
      <c r="AK15" s="1475"/>
      <c r="AL15" s="1476" t="str">
        <f>IF(ISERROR(AD14/AD17*100),"",AD14/AD17*100)</f>
        <v/>
      </c>
      <c r="AM15" s="1477"/>
      <c r="AN15" s="1477"/>
      <c r="AO15" s="1478"/>
      <c r="AT15" s="97"/>
      <c r="AU15" s="88"/>
      <c r="AW15" s="1447"/>
      <c r="AX15" s="1447"/>
      <c r="AY15" s="1447"/>
      <c r="AZ15" s="1447"/>
      <c r="BA15" s="1447"/>
      <c r="BB15" s="1447"/>
      <c r="BC15" s="1447"/>
      <c r="BD15" s="1447"/>
      <c r="BE15" s="1447"/>
      <c r="BF15" s="1447"/>
      <c r="BG15" s="1447"/>
      <c r="BH15" s="1447"/>
      <c r="BI15" s="1447"/>
      <c r="BJ15" s="1447"/>
      <c r="BK15" s="1447"/>
      <c r="BL15" s="1447"/>
      <c r="BM15" s="1447"/>
      <c r="BN15" s="1447"/>
      <c r="BO15" s="1447"/>
      <c r="BP15" s="1447"/>
      <c r="BQ15" s="1447"/>
      <c r="BR15" s="1447"/>
      <c r="BS15" s="1447"/>
      <c r="BT15" s="1447"/>
      <c r="BU15" s="1447"/>
      <c r="BV15" s="1447"/>
      <c r="BW15" s="1447"/>
      <c r="BX15" s="1447"/>
    </row>
    <row r="16" spans="1:76" ht="15.75" customHeight="1">
      <c r="A16" s="1332"/>
      <c r="B16" s="86"/>
      <c r="C16" s="1481"/>
      <c r="D16" s="1482"/>
      <c r="E16" s="1517" t="s">
        <v>105</v>
      </c>
      <c r="F16" s="1518"/>
      <c r="G16" s="1518"/>
      <c r="H16" s="1519"/>
      <c r="I16" s="1517"/>
      <c r="J16" s="1518"/>
      <c r="K16" s="1519"/>
      <c r="L16" s="1517"/>
      <c r="M16" s="1518"/>
      <c r="N16" s="1518"/>
      <c r="O16" s="1519"/>
      <c r="P16" s="1517"/>
      <c r="Q16" s="1518"/>
      <c r="R16" s="1518"/>
      <c r="S16" s="1519"/>
      <c r="T16" s="1517"/>
      <c r="U16" s="1518"/>
      <c r="V16" s="1518"/>
      <c r="W16" s="1519"/>
      <c r="X16" s="1517"/>
      <c r="Y16" s="1518"/>
      <c r="Z16" s="1519"/>
      <c r="AA16" s="1517"/>
      <c r="AB16" s="1518"/>
      <c r="AC16" s="1519"/>
      <c r="AD16" s="1543">
        <f>SUM(I16:AC16)</f>
        <v>0</v>
      </c>
      <c r="AE16" s="1544"/>
      <c r="AF16" s="1545"/>
      <c r="AG16" s="1249"/>
      <c r="AH16" s="1250"/>
      <c r="AI16" s="1250"/>
      <c r="AJ16" s="1250"/>
      <c r="AK16" s="1250"/>
      <c r="AL16" s="1258"/>
      <c r="AM16" s="1258"/>
      <c r="AN16" s="1258"/>
      <c r="AO16" s="1259"/>
      <c r="AT16" s="97"/>
      <c r="AU16" s="88"/>
      <c r="AW16" s="1447"/>
      <c r="AX16" s="1447"/>
      <c r="AY16" s="1447"/>
      <c r="AZ16" s="1447"/>
      <c r="BA16" s="1447"/>
      <c r="BB16" s="1447"/>
      <c r="BC16" s="1447"/>
      <c r="BD16" s="1447"/>
      <c r="BE16" s="1447"/>
      <c r="BF16" s="1447"/>
      <c r="BG16" s="1447"/>
      <c r="BH16" s="1447"/>
      <c r="BI16" s="1447"/>
      <c r="BJ16" s="1447"/>
      <c r="BK16" s="1447"/>
      <c r="BL16" s="1447"/>
      <c r="BM16" s="1447"/>
      <c r="BN16" s="1447"/>
      <c r="BO16" s="1447"/>
      <c r="BP16" s="1447"/>
      <c r="BQ16" s="1447"/>
      <c r="BR16" s="1447"/>
      <c r="BS16" s="1447"/>
      <c r="BT16" s="1447"/>
      <c r="BU16" s="1447"/>
      <c r="BV16" s="1447"/>
      <c r="BW16" s="1447"/>
      <c r="BX16" s="1447"/>
    </row>
    <row r="17" spans="1:76" ht="15.75" customHeight="1" thickBot="1">
      <c r="A17" s="339"/>
      <c r="B17" s="86"/>
      <c r="C17" s="1483"/>
      <c r="D17" s="1484"/>
      <c r="E17" s="1520" t="s">
        <v>106</v>
      </c>
      <c r="F17" s="1521"/>
      <c r="G17" s="1521"/>
      <c r="H17" s="1522"/>
      <c r="I17" s="1520"/>
      <c r="J17" s="1521"/>
      <c r="K17" s="1522"/>
      <c r="L17" s="1520"/>
      <c r="M17" s="1521"/>
      <c r="N17" s="1521"/>
      <c r="O17" s="1522"/>
      <c r="P17" s="1520"/>
      <c r="Q17" s="1521"/>
      <c r="R17" s="1521"/>
      <c r="S17" s="1522"/>
      <c r="T17" s="1520"/>
      <c r="U17" s="1521"/>
      <c r="V17" s="1521"/>
      <c r="W17" s="1522"/>
      <c r="X17" s="1520"/>
      <c r="Y17" s="1521"/>
      <c r="Z17" s="1522"/>
      <c r="AA17" s="1520"/>
      <c r="AB17" s="1521"/>
      <c r="AC17" s="1522"/>
      <c r="AD17" s="1532">
        <f>SUM(I17:AC17)</f>
        <v>0</v>
      </c>
      <c r="AE17" s="1533"/>
      <c r="AF17" s="1534"/>
      <c r="AG17" s="469"/>
      <c r="AH17" s="206"/>
      <c r="AI17" s="206"/>
      <c r="AJ17" s="206"/>
      <c r="AK17" s="1260"/>
      <c r="AL17" s="467"/>
      <c r="AM17" s="467"/>
      <c r="AN17" s="467"/>
      <c r="AO17" s="470"/>
      <c r="AT17" s="97"/>
      <c r="AU17" s="88"/>
      <c r="AW17" s="1447"/>
      <c r="AX17" s="1447"/>
      <c r="AY17" s="1447"/>
      <c r="AZ17" s="1447"/>
      <c r="BA17" s="1447"/>
      <c r="BB17" s="1447"/>
      <c r="BC17" s="1447"/>
      <c r="BD17" s="1447"/>
      <c r="BE17" s="1447"/>
      <c r="BF17" s="1447"/>
      <c r="BG17" s="1447"/>
      <c r="BH17" s="1447"/>
      <c r="BI17" s="1447"/>
      <c r="BJ17" s="1447"/>
      <c r="BK17" s="1447"/>
      <c r="BL17" s="1447"/>
      <c r="BM17" s="1447"/>
      <c r="BN17" s="1447"/>
      <c r="BO17" s="1447"/>
      <c r="BP17" s="1447"/>
      <c r="BQ17" s="1447"/>
      <c r="BR17" s="1447"/>
      <c r="BS17" s="1447"/>
      <c r="BT17" s="1447"/>
      <c r="BU17" s="1447"/>
      <c r="BV17" s="1447"/>
      <c r="BW17" s="1447"/>
      <c r="BX17" s="1447"/>
    </row>
    <row r="18" spans="1:76" ht="15.75" customHeight="1">
      <c r="A18" s="339"/>
      <c r="B18" s="88"/>
      <c r="C18" s="1578" t="s">
        <v>1336</v>
      </c>
      <c r="D18" s="1579"/>
      <c r="E18" s="1579"/>
      <c r="F18" s="1579"/>
      <c r="G18" s="1579"/>
      <c r="H18" s="1580"/>
      <c r="I18" s="1455">
        <f>I14</f>
        <v>0</v>
      </c>
      <c r="J18" s="1456"/>
      <c r="K18" s="1457"/>
      <c r="L18" s="1455">
        <f>L14</f>
        <v>0</v>
      </c>
      <c r="M18" s="1456"/>
      <c r="N18" s="1456"/>
      <c r="O18" s="1457"/>
      <c r="P18" s="1455">
        <f>P14</f>
        <v>0</v>
      </c>
      <c r="Q18" s="1456"/>
      <c r="R18" s="1456"/>
      <c r="S18" s="1457"/>
      <c r="T18" s="1455">
        <f>T10+T14</f>
        <v>0</v>
      </c>
      <c r="U18" s="1456"/>
      <c r="V18" s="1456"/>
      <c r="W18" s="1457"/>
      <c r="X18" s="1455">
        <f>X10+X14</f>
        <v>0</v>
      </c>
      <c r="Y18" s="1456"/>
      <c r="Z18" s="1457"/>
      <c r="AA18" s="1455">
        <f>AA10+AA14</f>
        <v>0</v>
      </c>
      <c r="AB18" s="1456"/>
      <c r="AC18" s="1457"/>
      <c r="AD18" s="1461">
        <f>AD10+AD14</f>
        <v>0</v>
      </c>
      <c r="AE18" s="1462"/>
      <c r="AF18" s="1462"/>
      <c r="AG18" s="1561"/>
      <c r="AH18" s="1562"/>
      <c r="AI18" s="1562"/>
      <c r="AJ18" s="1562"/>
      <c r="AK18" s="1562"/>
      <c r="AL18" s="1562"/>
      <c r="AM18" s="1562"/>
      <c r="AN18" s="1562"/>
      <c r="AO18" s="1563"/>
      <c r="AT18" s="97"/>
      <c r="AU18" s="88"/>
      <c r="AW18" s="1447"/>
      <c r="AX18" s="1447"/>
      <c r="AY18" s="1447"/>
      <c r="AZ18" s="1447"/>
      <c r="BA18" s="1447"/>
      <c r="BB18" s="1447"/>
      <c r="BC18" s="1447"/>
      <c r="BD18" s="1447"/>
      <c r="BE18" s="1447"/>
      <c r="BF18" s="1447"/>
      <c r="BG18" s="1447"/>
      <c r="BH18" s="1447"/>
      <c r="BI18" s="1447"/>
      <c r="BJ18" s="1447"/>
      <c r="BK18" s="1447"/>
      <c r="BL18" s="1447"/>
      <c r="BM18" s="1447"/>
      <c r="BN18" s="1447"/>
      <c r="BO18" s="1447"/>
      <c r="BP18" s="1447"/>
      <c r="BQ18" s="1447"/>
      <c r="BR18" s="1447"/>
      <c r="BS18" s="1447"/>
      <c r="BT18" s="1447"/>
      <c r="BU18" s="1447"/>
      <c r="BV18" s="1447"/>
      <c r="BW18" s="1447"/>
      <c r="BX18" s="1447"/>
    </row>
    <row r="19" spans="1:76" ht="13.5" customHeight="1">
      <c r="A19" s="339"/>
      <c r="B19" s="88"/>
      <c r="C19" s="1581"/>
      <c r="D19" s="1449"/>
      <c r="E19" s="1449"/>
      <c r="F19" s="1449"/>
      <c r="G19" s="1449"/>
      <c r="H19" s="1582"/>
      <c r="I19" s="1556"/>
      <c r="J19" s="1557"/>
      <c r="K19" s="1558"/>
      <c r="L19" s="1556"/>
      <c r="M19" s="1557"/>
      <c r="N19" s="1557"/>
      <c r="O19" s="1558"/>
      <c r="P19" s="1556"/>
      <c r="Q19" s="1557"/>
      <c r="R19" s="1557"/>
      <c r="S19" s="1558"/>
      <c r="T19" s="1556"/>
      <c r="U19" s="1557"/>
      <c r="V19" s="1557"/>
      <c r="W19" s="1558"/>
      <c r="X19" s="1556"/>
      <c r="Y19" s="1557"/>
      <c r="Z19" s="1558"/>
      <c r="AA19" s="1556"/>
      <c r="AB19" s="1557"/>
      <c r="AC19" s="1558"/>
      <c r="AD19" s="1559"/>
      <c r="AE19" s="1560"/>
      <c r="AF19" s="1560"/>
      <c r="AG19" s="1564"/>
      <c r="AH19" s="1565"/>
      <c r="AI19" s="1565"/>
      <c r="AJ19" s="1565"/>
      <c r="AK19" s="1565"/>
      <c r="AL19" s="1565"/>
      <c r="AM19" s="1565"/>
      <c r="AN19" s="1565"/>
      <c r="AO19" s="1566"/>
      <c r="AT19" s="97"/>
      <c r="AU19" s="88"/>
      <c r="AW19" s="1447"/>
      <c r="AX19" s="1447"/>
      <c r="AY19" s="1447"/>
      <c r="AZ19" s="1447"/>
      <c r="BA19" s="1447"/>
      <c r="BB19" s="1447"/>
      <c r="BC19" s="1447"/>
      <c r="BD19" s="1447"/>
      <c r="BE19" s="1447"/>
      <c r="BF19" s="1447"/>
      <c r="BG19" s="1447"/>
      <c r="BH19" s="1447"/>
      <c r="BI19" s="1447"/>
      <c r="BJ19" s="1447"/>
      <c r="BK19" s="1447"/>
      <c r="BL19" s="1447"/>
      <c r="BM19" s="1447"/>
      <c r="BN19" s="1447"/>
      <c r="BO19" s="1447"/>
      <c r="BP19" s="1447"/>
      <c r="BQ19" s="1447"/>
      <c r="BR19" s="1447"/>
      <c r="BS19" s="1447"/>
      <c r="BT19" s="1447"/>
      <c r="BU19" s="1447"/>
      <c r="BV19" s="1447"/>
      <c r="BW19" s="1447"/>
      <c r="BX19" s="1447"/>
    </row>
    <row r="20" spans="1:76" ht="14.1" customHeight="1">
      <c r="A20" s="339"/>
      <c r="B20" s="88"/>
      <c r="C20" s="1452"/>
      <c r="D20" s="1448"/>
      <c r="E20" s="1448"/>
      <c r="F20" s="1448"/>
      <c r="G20" s="1448"/>
      <c r="H20" s="1453"/>
      <c r="I20" s="1458"/>
      <c r="J20" s="1459"/>
      <c r="K20" s="1460"/>
      <c r="L20" s="1458"/>
      <c r="M20" s="1459"/>
      <c r="N20" s="1459"/>
      <c r="O20" s="1460"/>
      <c r="P20" s="1458"/>
      <c r="Q20" s="1459"/>
      <c r="R20" s="1459"/>
      <c r="S20" s="1460"/>
      <c r="T20" s="1458"/>
      <c r="U20" s="1459"/>
      <c r="V20" s="1459"/>
      <c r="W20" s="1460"/>
      <c r="X20" s="1458"/>
      <c r="Y20" s="1459"/>
      <c r="Z20" s="1460"/>
      <c r="AA20" s="1458"/>
      <c r="AB20" s="1459"/>
      <c r="AC20" s="1460"/>
      <c r="AD20" s="1464"/>
      <c r="AE20" s="1465"/>
      <c r="AF20" s="1465"/>
      <c r="AG20" s="1567"/>
      <c r="AH20" s="1568"/>
      <c r="AI20" s="1568"/>
      <c r="AJ20" s="1568"/>
      <c r="AK20" s="1568"/>
      <c r="AL20" s="1568"/>
      <c r="AM20" s="1568"/>
      <c r="AN20" s="1568"/>
      <c r="AO20" s="1569"/>
      <c r="AT20" s="97"/>
      <c r="AU20" s="88"/>
      <c r="AW20" s="1447"/>
      <c r="AX20" s="1447"/>
      <c r="AY20" s="1447"/>
      <c r="AZ20" s="1447"/>
      <c r="BA20" s="1447"/>
      <c r="BB20" s="1447"/>
      <c r="BC20" s="1447"/>
      <c r="BD20" s="1447"/>
      <c r="BE20" s="1447"/>
      <c r="BF20" s="1447"/>
      <c r="BG20" s="1447"/>
      <c r="BH20" s="1447"/>
      <c r="BI20" s="1447"/>
      <c r="BJ20" s="1447"/>
      <c r="BK20" s="1447"/>
      <c r="BL20" s="1447"/>
      <c r="BM20" s="1447"/>
      <c r="BN20" s="1447"/>
      <c r="BO20" s="1447"/>
      <c r="BP20" s="1447"/>
      <c r="BQ20" s="1447"/>
      <c r="BR20" s="1447"/>
      <c r="BS20" s="1447"/>
      <c r="BT20" s="1447"/>
      <c r="BU20" s="1447"/>
      <c r="BV20" s="1447"/>
      <c r="BW20" s="1447"/>
      <c r="BX20" s="1447"/>
    </row>
    <row r="21" spans="1:76" ht="14.1" customHeight="1">
      <c r="A21" s="339"/>
      <c r="B21" s="88"/>
      <c r="C21" s="407" t="s">
        <v>298</v>
      </c>
      <c r="D21" s="407"/>
      <c r="E21" s="1570" t="s">
        <v>773</v>
      </c>
      <c r="F21" s="1570"/>
      <c r="G21" s="1570"/>
      <c r="H21" s="1570"/>
      <c r="I21" s="1570"/>
      <c r="J21" s="1570"/>
      <c r="K21" s="1570"/>
      <c r="L21" s="1570"/>
      <c r="M21" s="1570"/>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c r="AL21" s="1570"/>
      <c r="AM21" s="1570"/>
      <c r="AN21" s="1570"/>
      <c r="AO21" s="1570"/>
      <c r="AP21" s="1570"/>
      <c r="AQ21" s="1570"/>
      <c r="AR21" s="1570"/>
      <c r="AS21" s="1570"/>
      <c r="AT21" s="1571"/>
      <c r="AU21" s="477"/>
      <c r="AW21" s="1447"/>
      <c r="AX21" s="1447"/>
      <c r="AY21" s="1447"/>
      <c r="AZ21" s="1447"/>
      <c r="BA21" s="1447"/>
      <c r="BB21" s="1447"/>
      <c r="BC21" s="1447"/>
      <c r="BD21" s="1447"/>
      <c r="BE21" s="1447"/>
      <c r="BF21" s="1447"/>
      <c r="BG21" s="1447"/>
      <c r="BH21" s="1447"/>
      <c r="BI21" s="1447"/>
      <c r="BJ21" s="1447"/>
      <c r="BK21" s="1447"/>
      <c r="BL21" s="1447"/>
      <c r="BM21" s="1447"/>
      <c r="BN21" s="1447"/>
      <c r="BO21" s="1447"/>
      <c r="BP21" s="1447"/>
      <c r="BQ21" s="1447"/>
      <c r="BR21" s="1447"/>
      <c r="BS21" s="1447"/>
      <c r="BT21" s="1447"/>
      <c r="BU21" s="1447"/>
      <c r="BV21" s="1447"/>
      <c r="BW21" s="1447"/>
      <c r="BX21" s="1447"/>
    </row>
    <row r="22" spans="1:76" ht="12" customHeight="1">
      <c r="A22" s="339"/>
      <c r="B22" s="88"/>
      <c r="C22" s="408"/>
      <c r="D22" s="408"/>
      <c r="E22" s="1570"/>
      <c r="F22" s="1570"/>
      <c r="G22" s="1570"/>
      <c r="H22" s="1570"/>
      <c r="I22" s="1570"/>
      <c r="J22" s="1570"/>
      <c r="K22" s="1570"/>
      <c r="L22" s="1570"/>
      <c r="M22" s="1570"/>
      <c r="N22" s="1570"/>
      <c r="O22" s="1570"/>
      <c r="P22" s="1570"/>
      <c r="Q22" s="1570"/>
      <c r="R22" s="1570"/>
      <c r="S22" s="1570"/>
      <c r="T22" s="1570"/>
      <c r="U22" s="1570"/>
      <c r="V22" s="1570"/>
      <c r="W22" s="1570"/>
      <c r="X22" s="1570"/>
      <c r="Y22" s="1570"/>
      <c r="Z22" s="1570"/>
      <c r="AA22" s="1570"/>
      <c r="AB22" s="1570"/>
      <c r="AC22" s="1570"/>
      <c r="AD22" s="1570"/>
      <c r="AE22" s="1570"/>
      <c r="AF22" s="1570"/>
      <c r="AG22" s="1570"/>
      <c r="AH22" s="1570"/>
      <c r="AI22" s="1570"/>
      <c r="AJ22" s="1570"/>
      <c r="AK22" s="1570"/>
      <c r="AL22" s="1570"/>
      <c r="AM22" s="1570"/>
      <c r="AN22" s="1570"/>
      <c r="AO22" s="1570"/>
      <c r="AP22" s="1570"/>
      <c r="AQ22" s="1570"/>
      <c r="AR22" s="1570"/>
      <c r="AS22" s="1570"/>
      <c r="AT22" s="1571"/>
      <c r="AU22" s="477"/>
    </row>
    <row r="23" spans="1:76" ht="14.1" customHeight="1">
      <c r="A23" s="97"/>
      <c r="B23" s="88"/>
      <c r="C23" s="408" t="s">
        <v>299</v>
      </c>
      <c r="D23" s="408"/>
      <c r="E23" s="408" t="s">
        <v>401</v>
      </c>
      <c r="F23" s="408"/>
      <c r="G23" s="408"/>
      <c r="H23" s="408"/>
      <c r="I23" s="408"/>
      <c r="J23" s="408"/>
      <c r="K23" s="408"/>
      <c r="L23" s="408"/>
      <c r="M23" s="408"/>
      <c r="N23" s="408"/>
      <c r="O23" s="408"/>
      <c r="P23" s="408"/>
      <c r="Q23" s="408"/>
      <c r="R23" s="408"/>
      <c r="S23" s="408"/>
      <c r="T23" s="408"/>
      <c r="U23" s="408"/>
      <c r="V23" s="408"/>
      <c r="W23" s="408"/>
      <c r="X23" s="408"/>
      <c r="Y23" s="408"/>
      <c r="Z23" s="408"/>
      <c r="AA23" s="408"/>
      <c r="AB23" s="408"/>
      <c r="AC23" s="408"/>
      <c r="AD23" s="408"/>
      <c r="AE23" s="408"/>
      <c r="AF23" s="408"/>
      <c r="AG23" s="408"/>
      <c r="AH23" s="408"/>
      <c r="AI23" s="408"/>
      <c r="AJ23" s="408"/>
      <c r="AK23" s="408"/>
      <c r="AL23" s="408"/>
      <c r="AM23" s="408"/>
      <c r="AN23" s="408"/>
      <c r="AO23" s="408"/>
      <c r="AT23" s="97"/>
      <c r="AU23" s="88"/>
      <c r="AX23" s="206"/>
      <c r="AY23" s="1248"/>
    </row>
    <row r="24" spans="1:76" ht="14.1" customHeight="1">
      <c r="A24" s="97"/>
      <c r="B24" s="88"/>
      <c r="C24" s="408" t="s">
        <v>578</v>
      </c>
      <c r="D24" s="1325"/>
      <c r="E24" s="1325" t="s">
        <v>580</v>
      </c>
      <c r="F24" s="1325"/>
      <c r="G24" s="1325"/>
      <c r="H24" s="1325"/>
      <c r="I24" s="1325"/>
      <c r="J24" s="1325"/>
      <c r="K24" s="1325"/>
      <c r="L24" s="1325"/>
      <c r="M24" s="1325"/>
      <c r="N24" s="1325"/>
      <c r="O24" s="1325"/>
      <c r="P24" s="1325"/>
      <c r="Q24" s="1325"/>
      <c r="R24" s="1325"/>
      <c r="S24" s="1325"/>
      <c r="T24" s="1325"/>
      <c r="U24" s="1325"/>
      <c r="V24" s="1325"/>
      <c r="W24" s="1325"/>
      <c r="X24" s="1325"/>
      <c r="Y24" s="1325"/>
      <c r="Z24" s="1325"/>
      <c r="AA24" s="1325"/>
      <c r="AB24" s="1325"/>
      <c r="AC24" s="1325"/>
      <c r="AD24" s="1325"/>
      <c r="AE24" s="1325"/>
      <c r="AF24" s="1325"/>
      <c r="AG24" s="1325"/>
      <c r="AH24" s="1325"/>
      <c r="AI24" s="1325"/>
      <c r="AJ24" s="1325"/>
      <c r="AK24" s="1325"/>
      <c r="AL24" s="1325"/>
      <c r="AM24" s="1325"/>
      <c r="AN24" s="1325"/>
      <c r="AO24" s="1325"/>
      <c r="AT24" s="97"/>
      <c r="AU24" s="88"/>
    </row>
    <row r="25" spans="1:76" ht="14.1" customHeight="1">
      <c r="A25" s="97"/>
      <c r="B25" s="86"/>
      <c r="C25" s="408" t="s">
        <v>579</v>
      </c>
      <c r="D25" s="408"/>
      <c r="E25" s="1325" t="s">
        <v>402</v>
      </c>
      <c r="F25" s="1325"/>
      <c r="G25" s="1325"/>
      <c r="H25" s="1325"/>
      <c r="I25" s="1325"/>
      <c r="J25" s="1325"/>
      <c r="K25" s="1325"/>
      <c r="L25" s="1325"/>
      <c r="M25" s="1325"/>
      <c r="N25" s="1325"/>
      <c r="O25" s="1325"/>
      <c r="P25" s="1325"/>
      <c r="Q25" s="1325"/>
      <c r="R25" s="1325"/>
      <c r="S25" s="1325"/>
      <c r="T25" s="1325"/>
      <c r="U25" s="1325"/>
      <c r="V25" s="1325"/>
      <c r="W25" s="1325"/>
      <c r="X25" s="1325"/>
      <c r="Y25" s="1325"/>
      <c r="Z25" s="1325"/>
      <c r="AA25" s="1325"/>
      <c r="AB25" s="1325"/>
      <c r="AC25" s="1325"/>
      <c r="AD25" s="1325"/>
      <c r="AE25" s="1325"/>
      <c r="AF25" s="1325"/>
      <c r="AG25" s="1325"/>
      <c r="AH25" s="1325"/>
      <c r="AI25" s="1325"/>
      <c r="AJ25" s="1325"/>
      <c r="AK25" s="1325"/>
      <c r="AL25" s="1325"/>
      <c r="AM25" s="1325"/>
      <c r="AN25" s="1325"/>
      <c r="AO25" s="1325"/>
      <c r="AT25" s="97"/>
      <c r="AU25" s="88"/>
    </row>
    <row r="26" spans="1:76" ht="12" customHeight="1">
      <c r="B26" s="86"/>
      <c r="D26" s="408"/>
      <c r="E26" s="408" t="s">
        <v>879</v>
      </c>
      <c r="F26" s="1325"/>
      <c r="G26" s="1325"/>
      <c r="H26" s="1325"/>
      <c r="I26" s="408" t="s">
        <v>882</v>
      </c>
      <c r="J26" s="1325"/>
      <c r="K26" s="1325"/>
      <c r="L26" s="1325"/>
      <c r="M26" s="1325"/>
      <c r="N26" s="1325"/>
      <c r="O26" s="1325"/>
      <c r="P26" s="1325"/>
      <c r="Q26" s="1325"/>
      <c r="R26" s="1325"/>
      <c r="S26" s="1325"/>
      <c r="T26" s="1325"/>
      <c r="U26" s="1325"/>
      <c r="V26" s="1325"/>
      <c r="W26" s="1325"/>
      <c r="X26" s="1325"/>
      <c r="Y26" s="1325"/>
      <c r="Z26" s="1325"/>
      <c r="AA26" s="1325"/>
      <c r="AB26" s="1325"/>
      <c r="AC26" s="1325"/>
      <c r="AD26" s="1325"/>
      <c r="AE26" s="676"/>
      <c r="AF26" s="98" t="s">
        <v>24</v>
      </c>
      <c r="AG26" s="1572" t="s">
        <v>1505</v>
      </c>
      <c r="AH26" s="1573"/>
      <c r="AI26" s="1573"/>
      <c r="AJ26" s="1573"/>
      <c r="AK26" s="1573"/>
      <c r="AL26" s="1573"/>
      <c r="AM26" s="1573"/>
      <c r="AN26" s="1573"/>
      <c r="AO26" s="1573"/>
      <c r="AP26" s="1573"/>
      <c r="AQ26" s="1573"/>
      <c r="AR26" s="1573"/>
      <c r="AS26" s="1573"/>
      <c r="AT26" s="1574"/>
      <c r="AU26" s="477"/>
      <c r="BR26" s="347"/>
    </row>
    <row r="27" spans="1:76" ht="14.1" customHeight="1">
      <c r="B27" s="86"/>
      <c r="C27" s="408"/>
      <c r="D27" s="408"/>
      <c r="E27" s="408" t="s">
        <v>880</v>
      </c>
      <c r="F27" s="1325"/>
      <c r="G27" s="1325"/>
      <c r="H27" s="1325"/>
      <c r="I27" s="1573" t="s">
        <v>885</v>
      </c>
      <c r="J27" s="1573"/>
      <c r="K27" s="1573"/>
      <c r="L27" s="1573"/>
      <c r="M27" s="1573"/>
      <c r="N27" s="1573"/>
      <c r="O27" s="1573"/>
      <c r="P27" s="1573"/>
      <c r="Q27" s="1573"/>
      <c r="R27" s="1573"/>
      <c r="S27" s="1573"/>
      <c r="T27" s="1573"/>
      <c r="U27" s="1573"/>
      <c r="V27" s="1573"/>
      <c r="W27" s="1573"/>
      <c r="X27" s="1573"/>
      <c r="Y27" s="1573"/>
      <c r="Z27" s="1573"/>
      <c r="AA27" s="1573"/>
      <c r="AB27" s="1573"/>
      <c r="AC27" s="1573"/>
      <c r="AD27" s="1573"/>
      <c r="AE27" s="1575"/>
      <c r="AF27" s="98"/>
      <c r="AG27" s="1573"/>
      <c r="AH27" s="1573"/>
      <c r="AI27" s="1573"/>
      <c r="AJ27" s="1573"/>
      <c r="AK27" s="1573"/>
      <c r="AL27" s="1573"/>
      <c r="AM27" s="1573"/>
      <c r="AN27" s="1573"/>
      <c r="AO27" s="1573"/>
      <c r="AP27" s="1573"/>
      <c r="AQ27" s="1573"/>
      <c r="AR27" s="1573"/>
      <c r="AS27" s="1573"/>
      <c r="AT27" s="1574"/>
      <c r="AU27" s="477"/>
    </row>
    <row r="28" spans="1:76" ht="14.1" customHeight="1">
      <c r="B28" s="86"/>
      <c r="C28" s="408"/>
      <c r="D28" s="408"/>
      <c r="E28" s="408"/>
      <c r="F28" s="1325"/>
      <c r="G28" s="1325"/>
      <c r="H28" s="1325"/>
      <c r="I28" s="1573"/>
      <c r="J28" s="1573"/>
      <c r="K28" s="1573"/>
      <c r="L28" s="1573"/>
      <c r="M28" s="1573"/>
      <c r="N28" s="1573"/>
      <c r="O28" s="1573"/>
      <c r="P28" s="1573"/>
      <c r="Q28" s="1573"/>
      <c r="R28" s="1573"/>
      <c r="S28" s="1573"/>
      <c r="T28" s="1573"/>
      <c r="U28" s="1573"/>
      <c r="V28" s="1573"/>
      <c r="W28" s="1573"/>
      <c r="X28" s="1573"/>
      <c r="Y28" s="1573"/>
      <c r="Z28" s="1573"/>
      <c r="AA28" s="1573"/>
      <c r="AB28" s="1573"/>
      <c r="AC28" s="1573"/>
      <c r="AD28" s="1573"/>
      <c r="AE28" s="1575"/>
      <c r="AF28" s="98"/>
      <c r="AG28" s="1573"/>
      <c r="AH28" s="1573"/>
      <c r="AI28" s="1573"/>
      <c r="AJ28" s="1573"/>
      <c r="AK28" s="1573"/>
      <c r="AL28" s="1573"/>
      <c r="AM28" s="1573"/>
      <c r="AN28" s="1573"/>
      <c r="AO28" s="1573"/>
      <c r="AP28" s="1573"/>
      <c r="AQ28" s="1573"/>
      <c r="AR28" s="1573"/>
      <c r="AS28" s="1573"/>
      <c r="AT28" s="1574"/>
      <c r="AU28" s="477"/>
    </row>
    <row r="29" spans="1:76" ht="14.1" customHeight="1">
      <c r="B29" s="86"/>
      <c r="C29" s="408"/>
      <c r="D29" s="408"/>
      <c r="E29" s="408" t="s">
        <v>881</v>
      </c>
      <c r="F29" s="1325"/>
      <c r="G29" s="1325"/>
      <c r="H29" s="1325"/>
      <c r="I29" s="1576" t="s">
        <v>883</v>
      </c>
      <c r="J29" s="1576"/>
      <c r="K29" s="1576"/>
      <c r="L29" s="1576"/>
      <c r="M29" s="1576"/>
      <c r="N29" s="1576"/>
      <c r="O29" s="1576"/>
      <c r="P29" s="1576"/>
      <c r="Q29" s="1576"/>
      <c r="R29" s="1576"/>
      <c r="S29" s="1576"/>
      <c r="T29" s="1576"/>
      <c r="U29" s="1576"/>
      <c r="V29" s="1576"/>
      <c r="W29" s="1576"/>
      <c r="X29" s="1576"/>
      <c r="Y29" s="1576"/>
      <c r="Z29" s="1576"/>
      <c r="AA29" s="1576"/>
      <c r="AB29" s="1576"/>
      <c r="AC29" s="1576"/>
      <c r="AD29" s="1576"/>
      <c r="AE29" s="1577"/>
      <c r="AF29" s="98"/>
      <c r="AG29" s="1573"/>
      <c r="AH29" s="1573"/>
      <c r="AI29" s="1573"/>
      <c r="AJ29" s="1573"/>
      <c r="AK29" s="1573"/>
      <c r="AL29" s="1573"/>
      <c r="AM29" s="1573"/>
      <c r="AN29" s="1573"/>
      <c r="AO29" s="1573"/>
      <c r="AP29" s="1573"/>
      <c r="AQ29" s="1573"/>
      <c r="AR29" s="1573"/>
      <c r="AS29" s="1573"/>
      <c r="AT29" s="1574"/>
      <c r="AU29" s="477"/>
    </row>
    <row r="30" spans="1:76" ht="14.1" customHeight="1">
      <c r="B30" s="86"/>
      <c r="D30" s="408"/>
      <c r="E30" s="408"/>
      <c r="F30" s="1325"/>
      <c r="G30" s="1325"/>
      <c r="H30" s="1325"/>
      <c r="I30" s="1576"/>
      <c r="J30" s="1576"/>
      <c r="K30" s="1576"/>
      <c r="L30" s="1576"/>
      <c r="M30" s="1576"/>
      <c r="N30" s="1576"/>
      <c r="O30" s="1576"/>
      <c r="P30" s="1576"/>
      <c r="Q30" s="1576"/>
      <c r="R30" s="1576"/>
      <c r="S30" s="1576"/>
      <c r="T30" s="1576"/>
      <c r="U30" s="1576"/>
      <c r="V30" s="1576"/>
      <c r="W30" s="1576"/>
      <c r="X30" s="1576"/>
      <c r="Y30" s="1576"/>
      <c r="Z30" s="1576"/>
      <c r="AA30" s="1576"/>
      <c r="AB30" s="1576"/>
      <c r="AC30" s="1576"/>
      <c r="AD30" s="1576"/>
      <c r="AE30" s="1577"/>
      <c r="AF30" s="98"/>
      <c r="AG30" s="1573"/>
      <c r="AH30" s="1573"/>
      <c r="AI30" s="1573"/>
      <c r="AJ30" s="1573"/>
      <c r="AK30" s="1573"/>
      <c r="AL30" s="1573"/>
      <c r="AM30" s="1573"/>
      <c r="AN30" s="1573"/>
      <c r="AO30" s="1573"/>
      <c r="AP30" s="1573"/>
      <c r="AQ30" s="1573"/>
      <c r="AR30" s="1573"/>
      <c r="AS30" s="1573"/>
      <c r="AT30" s="1574"/>
      <c r="AU30" s="477"/>
    </row>
    <row r="31" spans="1:76" ht="14.1" customHeight="1">
      <c r="B31" s="86"/>
      <c r="C31" s="408"/>
      <c r="D31" s="408"/>
      <c r="E31" s="1573"/>
      <c r="F31" s="1573"/>
      <c r="G31" s="1573"/>
      <c r="H31" s="1573"/>
      <c r="I31" s="1573"/>
      <c r="J31" s="1573"/>
      <c r="K31" s="1573"/>
      <c r="L31" s="1573"/>
      <c r="M31" s="1573"/>
      <c r="N31" s="1573"/>
      <c r="O31" s="1573"/>
      <c r="P31" s="1573"/>
      <c r="Q31" s="1573"/>
      <c r="R31" s="1573"/>
      <c r="S31" s="1573"/>
      <c r="T31" s="1573"/>
      <c r="U31" s="1573"/>
      <c r="V31" s="1573"/>
      <c r="W31" s="1573"/>
      <c r="X31" s="1573"/>
      <c r="Y31" s="1573"/>
      <c r="Z31" s="1573"/>
      <c r="AA31" s="1573"/>
      <c r="AB31" s="1573"/>
      <c r="AC31" s="1573"/>
      <c r="AD31" s="1573"/>
      <c r="AE31" s="1575"/>
      <c r="AF31" s="98"/>
      <c r="AG31" s="1573"/>
      <c r="AH31" s="1573"/>
      <c r="AI31" s="1573"/>
      <c r="AJ31" s="1573"/>
      <c r="AK31" s="1573"/>
      <c r="AL31" s="1573"/>
      <c r="AM31" s="1573"/>
      <c r="AN31" s="1573"/>
      <c r="AO31" s="1573"/>
      <c r="AP31" s="1573"/>
      <c r="AQ31" s="1573"/>
      <c r="AR31" s="1573"/>
      <c r="AS31" s="1573"/>
      <c r="AT31" s="1574"/>
      <c r="AU31" s="477"/>
    </row>
    <row r="32" spans="1:76" ht="14.1" customHeight="1">
      <c r="B32" s="86"/>
      <c r="C32" s="408"/>
      <c r="D32" s="408"/>
      <c r="E32" s="1573"/>
      <c r="F32" s="1573"/>
      <c r="G32" s="1573"/>
      <c r="H32" s="1573"/>
      <c r="I32" s="1573"/>
      <c r="J32" s="1573"/>
      <c r="K32" s="1573"/>
      <c r="L32" s="1573"/>
      <c r="M32" s="1573"/>
      <c r="N32" s="1573"/>
      <c r="O32" s="1573"/>
      <c r="P32" s="1573"/>
      <c r="Q32" s="1573"/>
      <c r="R32" s="1573"/>
      <c r="S32" s="1573"/>
      <c r="T32" s="1573"/>
      <c r="U32" s="1573"/>
      <c r="V32" s="1573"/>
      <c r="W32" s="1573"/>
      <c r="X32" s="1573"/>
      <c r="Y32" s="1573"/>
      <c r="Z32" s="1573"/>
      <c r="AA32" s="1573"/>
      <c r="AB32" s="1573"/>
      <c r="AC32" s="1573"/>
      <c r="AD32" s="1573"/>
      <c r="AE32" s="1575"/>
      <c r="AF32" s="98"/>
      <c r="AG32" s="1573"/>
      <c r="AH32" s="1573"/>
      <c r="AI32" s="1573"/>
      <c r="AJ32" s="1573"/>
      <c r="AK32" s="1573"/>
      <c r="AL32" s="1573"/>
      <c r="AM32" s="1573"/>
      <c r="AN32" s="1573"/>
      <c r="AO32" s="1573"/>
      <c r="AP32" s="1573"/>
      <c r="AQ32" s="1573"/>
      <c r="AR32" s="1573"/>
      <c r="AS32" s="1573"/>
      <c r="AT32" s="1574"/>
      <c r="AU32" s="477"/>
    </row>
    <row r="33" spans="2:47" ht="13.5">
      <c r="B33" s="88"/>
      <c r="C33" s="147"/>
      <c r="D33" s="1332"/>
      <c r="F33" s="1332"/>
      <c r="G33" s="1332"/>
      <c r="H33" s="1332"/>
      <c r="J33" s="1332"/>
      <c r="K33" s="1332"/>
      <c r="L33" s="1332"/>
      <c r="M33" s="1332"/>
      <c r="N33" s="1332"/>
      <c r="O33" s="1332"/>
      <c r="P33" s="1332"/>
      <c r="Q33" s="1332"/>
      <c r="R33" s="1332"/>
      <c r="S33" s="1332"/>
      <c r="T33" s="1332"/>
      <c r="U33" s="1332"/>
      <c r="V33" s="1332"/>
      <c r="W33" s="1332"/>
      <c r="X33" s="1248"/>
      <c r="Y33" s="1332"/>
      <c r="Z33" s="1332"/>
      <c r="AA33" s="1332"/>
      <c r="AB33" s="1248"/>
      <c r="AC33" s="1332"/>
      <c r="AD33" s="1332"/>
      <c r="AE33" s="1332"/>
      <c r="AF33" s="98"/>
      <c r="AG33" s="1573"/>
      <c r="AH33" s="1573"/>
      <c r="AI33" s="1573"/>
      <c r="AJ33" s="1573"/>
      <c r="AK33" s="1573"/>
      <c r="AL33" s="1573"/>
      <c r="AM33" s="1573"/>
      <c r="AN33" s="1573"/>
      <c r="AO33" s="1573"/>
      <c r="AP33" s="1573"/>
      <c r="AQ33" s="1573"/>
      <c r="AR33" s="1573"/>
      <c r="AS33" s="1573"/>
      <c r="AT33" s="1574"/>
      <c r="AU33" s="477"/>
    </row>
    <row r="34" spans="2:47" ht="14.1" customHeight="1">
      <c r="B34" s="85" t="s">
        <v>113</v>
      </c>
      <c r="C34" s="1332"/>
      <c r="D34" s="1332"/>
      <c r="F34" s="1332"/>
      <c r="G34" s="1332"/>
      <c r="H34" s="1332"/>
      <c r="I34" s="1332"/>
      <c r="J34" s="1332"/>
      <c r="K34" s="1332"/>
      <c r="L34" s="1332"/>
      <c r="M34" s="1332"/>
      <c r="N34" s="1332"/>
      <c r="O34" s="1332"/>
      <c r="P34" s="1332"/>
      <c r="Q34" s="1332"/>
      <c r="R34" s="1332"/>
      <c r="S34" s="1332"/>
      <c r="T34" s="1332"/>
      <c r="U34" s="1248"/>
      <c r="V34" s="1248"/>
      <c r="W34" s="1248"/>
      <c r="X34" s="35"/>
      <c r="Y34" s="36"/>
      <c r="Z34" s="36"/>
      <c r="AA34" s="36"/>
      <c r="AB34" s="1332"/>
      <c r="AC34" s="1332"/>
      <c r="AD34" s="1332"/>
      <c r="AE34" s="1332"/>
      <c r="AF34" s="98"/>
      <c r="AG34" s="1573"/>
      <c r="AH34" s="1573"/>
      <c r="AI34" s="1573"/>
      <c r="AJ34" s="1573"/>
      <c r="AK34" s="1573"/>
      <c r="AL34" s="1573"/>
      <c r="AM34" s="1573"/>
      <c r="AN34" s="1573"/>
      <c r="AO34" s="1573"/>
      <c r="AP34" s="1573"/>
      <c r="AQ34" s="1573"/>
      <c r="AR34" s="1573"/>
      <c r="AS34" s="1573"/>
      <c r="AT34" s="1574"/>
      <c r="AU34" s="477"/>
    </row>
    <row r="35" spans="2:47" ht="14.1" customHeight="1">
      <c r="B35" s="88"/>
      <c r="C35" s="1332" t="s">
        <v>953</v>
      </c>
      <c r="D35" s="1332"/>
      <c r="E35" s="1332"/>
      <c r="F35" s="1332"/>
      <c r="G35" s="1332"/>
      <c r="H35" s="1332"/>
      <c r="I35" s="1332"/>
      <c r="J35" s="1332"/>
      <c r="K35" s="1332"/>
      <c r="L35" s="1332"/>
      <c r="M35" s="1332"/>
      <c r="N35" s="1332"/>
      <c r="O35" s="1332"/>
      <c r="P35" s="1332"/>
      <c r="Q35" s="1332"/>
      <c r="R35" s="1332"/>
      <c r="S35" s="1332"/>
      <c r="T35" s="1332"/>
      <c r="U35" s="35"/>
      <c r="V35" s="35"/>
      <c r="W35" s="35"/>
      <c r="X35" s="1248"/>
      <c r="Y35" s="1332"/>
      <c r="Z35" s="1332"/>
      <c r="AA35" s="1332"/>
      <c r="AB35" s="1248"/>
      <c r="AC35" s="1332"/>
      <c r="AD35" s="1332"/>
      <c r="AE35" s="1332"/>
      <c r="AF35" s="98"/>
      <c r="AG35" s="1573"/>
      <c r="AH35" s="1573"/>
      <c r="AI35" s="1573"/>
      <c r="AJ35" s="1573"/>
      <c r="AK35" s="1573"/>
      <c r="AL35" s="1573"/>
      <c r="AM35" s="1573"/>
      <c r="AN35" s="1573"/>
      <c r="AO35" s="1573"/>
      <c r="AP35" s="1573"/>
      <c r="AQ35" s="1573"/>
      <c r="AR35" s="1573"/>
      <c r="AS35" s="1573"/>
      <c r="AT35" s="1574"/>
      <c r="AU35" s="477"/>
    </row>
    <row r="36" spans="2:47">
      <c r="B36" s="86"/>
      <c r="C36" s="760"/>
      <c r="D36" s="743"/>
      <c r="E36" s="742"/>
      <c r="F36" s="1332"/>
      <c r="G36" s="1332"/>
      <c r="H36" s="1332"/>
      <c r="I36" s="1332"/>
      <c r="J36" s="1332"/>
      <c r="K36" s="1332"/>
      <c r="L36" s="1332"/>
      <c r="M36" s="1332"/>
      <c r="N36" s="1332"/>
      <c r="O36" s="1332"/>
      <c r="P36" s="1332"/>
      <c r="Q36" s="1332"/>
      <c r="R36" s="1332"/>
      <c r="S36" s="1332"/>
      <c r="T36" s="1332"/>
      <c r="U36" s="1332"/>
      <c r="V36" s="1332"/>
      <c r="W36" s="1332"/>
      <c r="X36" s="1332"/>
      <c r="Y36" s="1332"/>
      <c r="Z36" s="1332"/>
      <c r="AA36" s="1332"/>
      <c r="AB36" s="1332"/>
      <c r="AC36" s="1332"/>
      <c r="AD36" s="1332"/>
      <c r="AE36" s="1332"/>
      <c r="AF36" s="96"/>
      <c r="AG36" s="1573"/>
      <c r="AH36" s="1573"/>
      <c r="AI36" s="1573"/>
      <c r="AJ36" s="1573"/>
      <c r="AK36" s="1573"/>
      <c r="AL36" s="1573"/>
      <c r="AM36" s="1573"/>
      <c r="AN36" s="1573"/>
      <c r="AO36" s="1573"/>
      <c r="AP36" s="1573"/>
      <c r="AQ36" s="1573"/>
      <c r="AR36" s="1573"/>
      <c r="AS36" s="1573"/>
      <c r="AT36" s="1574"/>
      <c r="AU36" s="477"/>
    </row>
    <row r="37" spans="2:47" ht="12.75" thickBot="1">
      <c r="B37" s="86"/>
      <c r="C37" s="760" t="s">
        <v>1420</v>
      </c>
      <c r="D37" s="761"/>
      <c r="E37" s="761"/>
      <c r="F37" s="761"/>
      <c r="G37" s="761"/>
      <c r="H37" s="761"/>
      <c r="I37" s="761"/>
      <c r="J37" s="761"/>
      <c r="K37" s="761"/>
      <c r="L37" s="761"/>
      <c r="M37" s="761"/>
      <c r="N37" s="761"/>
      <c r="O37" s="761"/>
      <c r="P37" s="761"/>
      <c r="Q37" s="761"/>
      <c r="R37" s="761"/>
      <c r="S37" s="761"/>
      <c r="T37" s="761"/>
      <c r="U37" s="761"/>
      <c r="V37" s="761"/>
      <c r="W37" s="761"/>
      <c r="X37" s="761"/>
      <c r="AD37" s="1332"/>
      <c r="AE37" s="1332"/>
      <c r="AF37" s="96"/>
      <c r="AG37" s="1336"/>
      <c r="AH37" s="1336"/>
      <c r="AI37" s="1336"/>
      <c r="AJ37" s="1336"/>
      <c r="AK37" s="1336"/>
      <c r="AL37" s="1336"/>
      <c r="AM37" s="1336"/>
      <c r="AN37" s="1336"/>
      <c r="AO37" s="1336"/>
      <c r="AP37" s="1336"/>
      <c r="AQ37" s="1336"/>
      <c r="AR37" s="1336"/>
      <c r="AS37" s="1336"/>
      <c r="AT37" s="1246"/>
      <c r="AU37" s="477"/>
    </row>
    <row r="38" spans="2:47" ht="14.1" customHeight="1" thickTop="1" thickBot="1">
      <c r="B38" s="86"/>
      <c r="C38" s="1332" t="s">
        <v>955</v>
      </c>
      <c r="D38" s="1078"/>
      <c r="E38" s="1079"/>
      <c r="F38" s="1079"/>
      <c r="G38" s="1079"/>
      <c r="H38" s="1079"/>
      <c r="I38" s="1079"/>
      <c r="J38" s="1079"/>
      <c r="K38" s="1079"/>
      <c r="L38" s="1079"/>
      <c r="M38" s="1079"/>
      <c r="N38" s="1080"/>
      <c r="O38" s="1079"/>
      <c r="P38" s="1079"/>
      <c r="Q38" s="1079"/>
      <c r="R38" s="1079"/>
      <c r="S38" s="1079"/>
      <c r="T38" s="1079"/>
      <c r="U38" s="1079"/>
      <c r="V38" s="1079"/>
      <c r="W38" s="1079"/>
      <c r="X38" s="1079"/>
      <c r="Y38" s="1079"/>
      <c r="Z38" s="1079"/>
      <c r="AA38" s="1079"/>
      <c r="AB38" s="1079"/>
      <c r="AC38" s="1079"/>
      <c r="AD38" s="1081"/>
      <c r="AE38" s="1082"/>
      <c r="AF38" s="96"/>
      <c r="AG38" s="1336"/>
      <c r="AH38" s="1336"/>
      <c r="AI38" s="1336"/>
      <c r="AJ38" s="1336"/>
      <c r="AK38" s="1336"/>
      <c r="AL38" s="1336"/>
      <c r="AM38" s="1336"/>
      <c r="AN38" s="1336"/>
      <c r="AO38" s="1336"/>
      <c r="AP38" s="1336"/>
      <c r="AQ38" s="1336"/>
      <c r="AR38" s="1336"/>
      <c r="AS38" s="1336"/>
      <c r="AT38" s="1246"/>
      <c r="AU38" s="477"/>
    </row>
    <row r="39" spans="2:47" ht="14.1" customHeight="1" thickTop="1">
      <c r="B39" s="86"/>
      <c r="C39" s="1332"/>
      <c r="D39" s="1332"/>
      <c r="E39" s="1304"/>
      <c r="F39" s="1304"/>
      <c r="G39" s="1304"/>
      <c r="H39" s="1304"/>
      <c r="I39" s="1304"/>
      <c r="J39" s="1304"/>
      <c r="K39" s="1304"/>
      <c r="L39" s="1304"/>
      <c r="M39" s="1304"/>
      <c r="N39" s="1304"/>
      <c r="O39" s="1304"/>
      <c r="P39" s="1304"/>
      <c r="Q39" s="1304"/>
      <c r="R39" s="1304"/>
      <c r="S39" s="1304"/>
      <c r="T39" s="1304"/>
      <c r="U39" s="1304"/>
      <c r="V39" s="1304"/>
      <c r="W39" s="1304"/>
      <c r="X39" s="1332"/>
      <c r="Y39" s="1332"/>
      <c r="Z39" s="1332"/>
      <c r="AA39" s="1332"/>
      <c r="AB39" s="1332"/>
      <c r="AC39" s="1332"/>
      <c r="AD39" s="1332"/>
      <c r="AE39" s="1332"/>
      <c r="AF39" s="395" t="s">
        <v>95</v>
      </c>
      <c r="AG39" s="1325"/>
      <c r="AH39" s="1325"/>
      <c r="AI39" s="1325"/>
      <c r="AT39" s="93"/>
      <c r="AU39" s="476"/>
    </row>
    <row r="40" spans="2:47" ht="14.1" customHeight="1">
      <c r="B40" s="86"/>
      <c r="C40" s="68" t="s">
        <v>1335</v>
      </c>
      <c r="F40" s="1304"/>
      <c r="G40" s="1304"/>
      <c r="H40" s="1304"/>
      <c r="I40" s="1304"/>
      <c r="J40" s="1304"/>
      <c r="K40" s="1304"/>
      <c r="L40" s="1304"/>
      <c r="M40" s="1304"/>
      <c r="N40" s="1304"/>
      <c r="O40" s="1304"/>
      <c r="P40" s="1304"/>
      <c r="Q40" s="1304"/>
      <c r="R40" s="1304"/>
      <c r="S40" s="1304"/>
      <c r="T40" s="1304"/>
      <c r="U40" s="1304"/>
      <c r="V40" s="1304"/>
      <c r="W40" s="1304"/>
      <c r="X40" s="1332"/>
      <c r="Y40" s="1332"/>
      <c r="Z40" s="1332"/>
      <c r="AA40" s="1332"/>
      <c r="AB40" s="1332"/>
      <c r="AC40" s="1332"/>
      <c r="AD40" s="1332"/>
      <c r="AE40" s="1332"/>
      <c r="AH40" s="125"/>
      <c r="AI40" s="125"/>
      <c r="AJ40" s="125"/>
      <c r="AK40" s="125"/>
      <c r="AL40" s="1325"/>
      <c r="AM40" s="1325"/>
      <c r="AN40" s="1325"/>
      <c r="AO40" s="1325"/>
      <c r="AP40" s="1325"/>
      <c r="AQ40" s="1325"/>
      <c r="AR40" s="1325"/>
      <c r="AS40" s="1325"/>
      <c r="AT40" s="93"/>
      <c r="AU40" s="476"/>
    </row>
    <row r="41" spans="2:47" ht="14.1" customHeight="1">
      <c r="B41" s="86"/>
      <c r="C41" s="1450" t="s">
        <v>5</v>
      </c>
      <c r="D41" s="1454"/>
      <c r="E41" s="1454"/>
      <c r="F41" s="1454"/>
      <c r="G41" s="1454"/>
      <c r="H41" s="1451"/>
      <c r="I41" s="1546" t="s">
        <v>25</v>
      </c>
      <c r="J41" s="1547"/>
      <c r="K41" s="1547"/>
      <c r="L41" s="1548"/>
      <c r="M41" s="1546" t="s">
        <v>7</v>
      </c>
      <c r="N41" s="1547"/>
      <c r="O41" s="1548"/>
      <c r="P41" s="1552" t="s">
        <v>1506</v>
      </c>
      <c r="Q41" s="1553"/>
      <c r="R41" s="1553"/>
      <c r="S41" s="1553"/>
      <c r="T41" s="1553"/>
      <c r="U41" s="1553"/>
      <c r="V41" s="1553"/>
      <c r="W41" s="1553"/>
      <c r="X41" s="1553"/>
      <c r="Y41" s="1553"/>
      <c r="Z41" s="1553"/>
      <c r="AA41" s="1553"/>
      <c r="AB41" s="1553"/>
      <c r="AC41" s="1553"/>
      <c r="AD41" s="1553"/>
      <c r="AE41" s="1553"/>
      <c r="AF41" s="1553"/>
      <c r="AG41" s="1553"/>
      <c r="AH41" s="1553"/>
      <c r="AI41" s="1450" t="s">
        <v>114</v>
      </c>
      <c r="AJ41" s="1454"/>
      <c r="AK41" s="1451"/>
      <c r="AL41" s="1450" t="s">
        <v>200</v>
      </c>
      <c r="AM41" s="1454"/>
      <c r="AN41" s="1454"/>
      <c r="AO41" s="1454"/>
      <c r="AP41" s="1454"/>
      <c r="AQ41" s="1454"/>
      <c r="AR41" s="1451"/>
      <c r="AS41" s="1248"/>
      <c r="AT41" s="93"/>
      <c r="AU41" s="476"/>
    </row>
    <row r="42" spans="2:47" ht="14.1" customHeight="1">
      <c r="B42" s="86"/>
      <c r="C42" s="1452"/>
      <c r="D42" s="1448"/>
      <c r="E42" s="1448"/>
      <c r="F42" s="1448"/>
      <c r="G42" s="1448"/>
      <c r="H42" s="1453"/>
      <c r="I42" s="1549"/>
      <c r="J42" s="1550"/>
      <c r="K42" s="1550"/>
      <c r="L42" s="1551"/>
      <c r="M42" s="1549"/>
      <c r="N42" s="1550"/>
      <c r="O42" s="1551"/>
      <c r="P42" s="1554"/>
      <c r="Q42" s="1555"/>
      <c r="R42" s="1555"/>
      <c r="S42" s="1555"/>
      <c r="T42" s="1555"/>
      <c r="U42" s="1555"/>
      <c r="V42" s="1555"/>
      <c r="W42" s="1555"/>
      <c r="X42" s="1555"/>
      <c r="Y42" s="1555"/>
      <c r="Z42" s="1555"/>
      <c r="AA42" s="1555"/>
      <c r="AB42" s="1555"/>
      <c r="AC42" s="1555"/>
      <c r="AD42" s="1555"/>
      <c r="AE42" s="1555"/>
      <c r="AF42" s="1555"/>
      <c r="AG42" s="1555"/>
      <c r="AH42" s="1555"/>
      <c r="AI42" s="1452"/>
      <c r="AJ42" s="1448"/>
      <c r="AK42" s="1453"/>
      <c r="AL42" s="1452"/>
      <c r="AM42" s="1448"/>
      <c r="AN42" s="1448"/>
      <c r="AO42" s="1448"/>
      <c r="AP42" s="1448"/>
      <c r="AQ42" s="1448"/>
      <c r="AR42" s="1453"/>
      <c r="AS42" s="1248"/>
      <c r="AT42" s="93"/>
      <c r="AU42" s="476"/>
    </row>
    <row r="43" spans="2:47" ht="14.1" customHeight="1">
      <c r="B43" s="86"/>
      <c r="C43" s="1599" t="s">
        <v>362</v>
      </c>
      <c r="D43" s="1602" t="s">
        <v>363</v>
      </c>
      <c r="E43" s="1454" t="s">
        <v>115</v>
      </c>
      <c r="F43" s="1454"/>
      <c r="G43" s="1454"/>
      <c r="H43" s="1451"/>
      <c r="I43" s="1605"/>
      <c r="J43" s="1606"/>
      <c r="K43" s="1606"/>
      <c r="L43" s="1607"/>
      <c r="M43" s="1611"/>
      <c r="N43" s="1612"/>
      <c r="O43" s="1613"/>
      <c r="P43" s="1617"/>
      <c r="Q43" s="1618"/>
      <c r="R43" s="1618"/>
      <c r="S43" s="1618"/>
      <c r="T43" s="1618"/>
      <c r="U43" s="1618"/>
      <c r="V43" s="1618"/>
      <c r="W43" s="1618"/>
      <c r="X43" s="1583">
        <f>I18</f>
        <v>0</v>
      </c>
      <c r="Y43" s="1583"/>
      <c r="Z43" s="1585">
        <v>3.3</v>
      </c>
      <c r="AA43" s="1585"/>
      <c r="AB43" s="1585"/>
      <c r="AC43" s="1585"/>
      <c r="AD43" s="1585"/>
      <c r="AE43" s="1587" t="str">
        <f>IF(X43=0,"",X43*Z43)</f>
        <v/>
      </c>
      <c r="AF43" s="1587"/>
      <c r="AG43" s="1587"/>
      <c r="AH43" s="1589" t="s">
        <v>116</v>
      </c>
      <c r="AI43" s="1591" t="str">
        <f>IF(M43&gt;0,IF(AE43:AE43&lt;=M43,"○","×"),"")</f>
        <v/>
      </c>
      <c r="AJ43" s="1592"/>
      <c r="AK43" s="1593"/>
      <c r="AL43" s="351" t="s">
        <v>81</v>
      </c>
      <c r="AM43" s="1597" t="s">
        <v>347</v>
      </c>
      <c r="AN43" s="1597"/>
      <c r="AO43" s="1597"/>
      <c r="AP43" s="1597"/>
      <c r="AQ43" s="1597"/>
      <c r="AR43" s="1598"/>
      <c r="AS43" s="1262"/>
      <c r="AT43" s="97"/>
      <c r="AU43" s="88"/>
    </row>
    <row r="44" spans="2:47" ht="14.1" customHeight="1">
      <c r="B44" s="86"/>
      <c r="C44" s="1600"/>
      <c r="D44" s="1603"/>
      <c r="E44" s="1449"/>
      <c r="F44" s="1449"/>
      <c r="G44" s="1449"/>
      <c r="H44" s="1582"/>
      <c r="I44" s="1608"/>
      <c r="J44" s="1609"/>
      <c r="K44" s="1609"/>
      <c r="L44" s="1610"/>
      <c r="M44" s="1614"/>
      <c r="N44" s="1615"/>
      <c r="O44" s="1616"/>
      <c r="P44" s="1619"/>
      <c r="Q44" s="1620"/>
      <c r="R44" s="1620"/>
      <c r="S44" s="1620"/>
      <c r="T44" s="1620"/>
      <c r="U44" s="1620"/>
      <c r="V44" s="1620"/>
      <c r="W44" s="1620"/>
      <c r="X44" s="1584"/>
      <c r="Y44" s="1584"/>
      <c r="Z44" s="1586"/>
      <c r="AA44" s="1586"/>
      <c r="AB44" s="1586"/>
      <c r="AC44" s="1586"/>
      <c r="AD44" s="1586"/>
      <c r="AE44" s="1588"/>
      <c r="AF44" s="1588"/>
      <c r="AG44" s="1588"/>
      <c r="AH44" s="1590"/>
      <c r="AI44" s="1594"/>
      <c r="AJ44" s="1595"/>
      <c r="AK44" s="1596"/>
      <c r="AL44" s="1261"/>
      <c r="AM44" s="1597"/>
      <c r="AN44" s="1597"/>
      <c r="AO44" s="1597"/>
      <c r="AP44" s="1597"/>
      <c r="AQ44" s="1597"/>
      <c r="AR44" s="1598"/>
      <c r="AS44" s="1262"/>
      <c r="AT44" s="97"/>
      <c r="AU44" s="88"/>
    </row>
    <row r="45" spans="2:47" ht="14.1" customHeight="1">
      <c r="B45" s="86"/>
      <c r="C45" s="1600"/>
      <c r="D45" s="1603"/>
      <c r="E45" s="506"/>
      <c r="F45" s="507"/>
      <c r="G45" s="507"/>
      <c r="H45" s="508"/>
      <c r="I45" s="509"/>
      <c r="J45" s="510"/>
      <c r="K45" s="510"/>
      <c r="L45" s="511"/>
      <c r="M45" s="512"/>
      <c r="N45" s="513"/>
      <c r="O45" s="514"/>
      <c r="P45" s="504"/>
      <c r="Q45" s="1621" t="s">
        <v>811</v>
      </c>
      <c r="R45" s="1621"/>
      <c r="S45" s="1621"/>
      <c r="T45" s="1621"/>
      <c r="U45" s="1621"/>
      <c r="V45" s="505"/>
      <c r="W45" s="505"/>
      <c r="X45" s="1622">
        <f>+[1]No6!Y27+[1]No6!Y28</f>
        <v>0</v>
      </c>
      <c r="Y45" s="1622"/>
      <c r="Z45" s="1623">
        <v>3.3</v>
      </c>
      <c r="AA45" s="1624"/>
      <c r="AB45" s="1624"/>
      <c r="AC45" s="1624"/>
      <c r="AD45" s="1624"/>
      <c r="AE45" s="1625" t="str">
        <f>IF(X45=0,"",X45*Z45)</f>
        <v/>
      </c>
      <c r="AF45" s="1626"/>
      <c r="AG45" s="1626"/>
      <c r="AH45" s="144" t="s">
        <v>810</v>
      </c>
      <c r="AI45" s="1627" t="str">
        <f>IF(M46&gt;0,IF(AE45&lt;=M46,"○","×"),"")</f>
        <v/>
      </c>
      <c r="AJ45" s="1628"/>
      <c r="AK45" s="1629"/>
      <c r="AL45" s="1261"/>
      <c r="AM45" s="1262"/>
      <c r="AN45" s="1262"/>
      <c r="AO45" s="1262"/>
      <c r="AP45" s="1262"/>
      <c r="AQ45" s="1262"/>
      <c r="AR45" s="1263"/>
      <c r="AS45" s="1262"/>
      <c r="AT45" s="97"/>
      <c r="AU45" s="88"/>
    </row>
    <row r="46" spans="2:47" ht="14.1" customHeight="1">
      <c r="B46" s="86"/>
      <c r="C46" s="1600"/>
      <c r="D46" s="1603"/>
      <c r="E46" s="1449" t="s">
        <v>118</v>
      </c>
      <c r="F46" s="1449"/>
      <c r="G46" s="1449"/>
      <c r="H46" s="1582"/>
      <c r="I46" s="1608"/>
      <c r="J46" s="1609"/>
      <c r="K46" s="1609"/>
      <c r="L46" s="1610"/>
      <c r="M46" s="1633"/>
      <c r="N46" s="1634"/>
      <c r="O46" s="1635"/>
      <c r="P46" s="1639"/>
      <c r="Q46" s="1642" t="s">
        <v>103</v>
      </c>
      <c r="R46" s="1642"/>
      <c r="S46" s="1642"/>
      <c r="T46" s="1642"/>
      <c r="U46" s="1642"/>
      <c r="V46" s="1642"/>
      <c r="W46" s="1642"/>
      <c r="X46" s="1643">
        <f>L14-N14</f>
        <v>0</v>
      </c>
      <c r="Y46" s="1643"/>
      <c r="Z46" s="1644">
        <v>3.3</v>
      </c>
      <c r="AA46" s="1644"/>
      <c r="AB46" s="1644"/>
      <c r="AC46" s="1644"/>
      <c r="AD46" s="1644"/>
      <c r="AE46" s="1645" t="str">
        <f>IF(X46=0,"",X46*Z46)</f>
        <v/>
      </c>
      <c r="AF46" s="1645"/>
      <c r="AG46" s="1645"/>
      <c r="AH46" s="352" t="s">
        <v>117</v>
      </c>
      <c r="AI46" s="1646" t="str">
        <f>IF(M46&gt;0,IF(AE48:AE48&lt;=M46,"○","×"),"")</f>
        <v/>
      </c>
      <c r="AJ46" s="1647"/>
      <c r="AK46" s="1648"/>
      <c r="AL46" s="1261"/>
      <c r="AN46" s="1652" t="str">
        <f>IFERROR(M49+M51,"")</f>
        <v/>
      </c>
      <c r="AO46" s="1652"/>
      <c r="AP46" s="1652"/>
      <c r="AQ46" s="1332" t="s">
        <v>117</v>
      </c>
      <c r="AR46" s="353"/>
      <c r="AS46" s="148"/>
      <c r="AT46" s="97"/>
      <c r="AU46" s="88"/>
    </row>
    <row r="47" spans="2:47" ht="14.1" customHeight="1">
      <c r="B47" s="86"/>
      <c r="C47" s="1600"/>
      <c r="D47" s="1603"/>
      <c r="E47" s="1449"/>
      <c r="F47" s="1449"/>
      <c r="G47" s="1449"/>
      <c r="H47" s="1582"/>
      <c r="I47" s="1608"/>
      <c r="J47" s="1609"/>
      <c r="K47" s="1609"/>
      <c r="L47" s="1610"/>
      <c r="M47" s="1633"/>
      <c r="N47" s="1634"/>
      <c r="O47" s="1635"/>
      <c r="P47" s="1640"/>
      <c r="Q47" s="1653" t="s">
        <v>104</v>
      </c>
      <c r="R47" s="1653"/>
      <c r="S47" s="1653"/>
      <c r="T47" s="1653"/>
      <c r="U47" s="1653"/>
      <c r="V47" s="1653"/>
      <c r="W47" s="1653"/>
      <c r="X47" s="1654">
        <f>N14</f>
        <v>0</v>
      </c>
      <c r="Y47" s="1654"/>
      <c r="Z47" s="1644">
        <v>1.98</v>
      </c>
      <c r="AA47" s="1644"/>
      <c r="AB47" s="1644"/>
      <c r="AC47" s="1644"/>
      <c r="AD47" s="1644"/>
      <c r="AE47" s="1655" t="str">
        <f>IF(X47=0,"",X47*Z47)</f>
        <v/>
      </c>
      <c r="AF47" s="1655"/>
      <c r="AG47" s="1655"/>
      <c r="AH47" s="354" t="s">
        <v>117</v>
      </c>
      <c r="AI47" s="1649"/>
      <c r="AJ47" s="1650"/>
      <c r="AK47" s="1651"/>
      <c r="AL47" s="351" t="s">
        <v>82</v>
      </c>
      <c r="AM47" s="1656" t="s">
        <v>349</v>
      </c>
      <c r="AN47" s="1656"/>
      <c r="AO47" s="1656"/>
      <c r="AP47" s="1656"/>
      <c r="AQ47" s="1656"/>
      <c r="AR47" s="1657"/>
      <c r="AS47" s="1265"/>
      <c r="AT47" s="97"/>
      <c r="AU47" s="88"/>
    </row>
    <row r="48" spans="2:47" ht="14.1" customHeight="1">
      <c r="B48" s="86"/>
      <c r="C48" s="1600"/>
      <c r="D48" s="1603"/>
      <c r="E48" s="1449"/>
      <c r="F48" s="1449"/>
      <c r="G48" s="1449"/>
      <c r="H48" s="1582"/>
      <c r="I48" s="1630"/>
      <c r="J48" s="1631"/>
      <c r="K48" s="1631"/>
      <c r="L48" s="1632"/>
      <c r="M48" s="1636"/>
      <c r="N48" s="1637"/>
      <c r="O48" s="1638"/>
      <c r="P48" s="1641"/>
      <c r="Q48" s="1658" t="s">
        <v>85</v>
      </c>
      <c r="R48" s="1658"/>
      <c r="S48" s="1658"/>
      <c r="T48" s="1658"/>
      <c r="U48" s="1658"/>
      <c r="V48" s="1658"/>
      <c r="W48" s="1658"/>
      <c r="X48" s="1659">
        <f>X46+X47</f>
        <v>0</v>
      </c>
      <c r="Y48" s="1659"/>
      <c r="Z48" s="1660" t="s">
        <v>80</v>
      </c>
      <c r="AA48" s="1660"/>
      <c r="AB48" s="1660"/>
      <c r="AC48" s="1660"/>
      <c r="AD48" s="1660"/>
      <c r="AE48" s="1588" t="str">
        <f>IF(SUM(AE46:AG47)=0,"",SUM(AE46:AG47))</f>
        <v/>
      </c>
      <c r="AF48" s="1588"/>
      <c r="AG48" s="1588"/>
      <c r="AH48" s="355" t="s">
        <v>117</v>
      </c>
      <c r="AI48" s="1594"/>
      <c r="AJ48" s="1595"/>
      <c r="AK48" s="1596"/>
      <c r="AL48" s="1261"/>
      <c r="AM48" s="1656"/>
      <c r="AN48" s="1656"/>
      <c r="AO48" s="1656"/>
      <c r="AP48" s="1656"/>
      <c r="AQ48" s="1656"/>
      <c r="AR48" s="1657"/>
      <c r="AS48" s="1265"/>
      <c r="AT48" s="97"/>
      <c r="AU48" s="88"/>
    </row>
    <row r="49" spans="1:65" ht="14.1" customHeight="1">
      <c r="B49" s="86"/>
      <c r="C49" s="1600"/>
      <c r="D49" s="1603"/>
      <c r="E49" s="1661" t="s">
        <v>553</v>
      </c>
      <c r="F49" s="1661"/>
      <c r="G49" s="1661"/>
      <c r="H49" s="1662"/>
      <c r="I49" s="1663">
        <v>0</v>
      </c>
      <c r="J49" s="1664"/>
      <c r="K49" s="1664"/>
      <c r="L49" s="1665"/>
      <c r="M49" s="1669" t="str">
        <f>IF(M43+M46=0,"",M43+M46)</f>
        <v/>
      </c>
      <c r="N49" s="1670"/>
      <c r="O49" s="1671"/>
      <c r="P49" s="1675"/>
      <c r="Q49" s="1676"/>
      <c r="R49" s="1676"/>
      <c r="S49" s="1676"/>
      <c r="T49" s="1676"/>
      <c r="U49" s="1676"/>
      <c r="V49" s="1676"/>
      <c r="W49" s="1676"/>
      <c r="X49" s="1679">
        <f>X43+X48</f>
        <v>0</v>
      </c>
      <c r="Y49" s="1679"/>
      <c r="Z49" s="1681" t="s">
        <v>80</v>
      </c>
      <c r="AA49" s="1681"/>
      <c r="AB49" s="1681"/>
      <c r="AC49" s="1681"/>
      <c r="AD49" s="1681"/>
      <c r="AE49" s="1655" t="str">
        <f>IFERROR(AE43+AE48,"")</f>
        <v/>
      </c>
      <c r="AF49" s="1655"/>
      <c r="AG49" s="1655"/>
      <c r="AH49" s="1684" t="s">
        <v>116</v>
      </c>
      <c r="AI49" s="1686"/>
      <c r="AJ49" s="1687"/>
      <c r="AK49" s="1688"/>
      <c r="AL49" s="1261"/>
      <c r="AN49" s="1692"/>
      <c r="AO49" s="1692"/>
      <c r="AP49" s="1692"/>
      <c r="AQ49" s="1332" t="s">
        <v>117</v>
      </c>
      <c r="AR49" s="353"/>
      <c r="AS49" s="148"/>
      <c r="AT49" s="97"/>
      <c r="AU49" s="88"/>
    </row>
    <row r="50" spans="1:65" ht="14.1" customHeight="1">
      <c r="B50" s="86"/>
      <c r="C50" s="1601"/>
      <c r="D50" s="1604"/>
      <c r="E50" s="1550"/>
      <c r="F50" s="1550"/>
      <c r="G50" s="1550"/>
      <c r="H50" s="1551"/>
      <c r="I50" s="1666"/>
      <c r="J50" s="1667"/>
      <c r="K50" s="1667"/>
      <c r="L50" s="1668"/>
      <c r="M50" s="1672"/>
      <c r="N50" s="1673"/>
      <c r="O50" s="1674"/>
      <c r="P50" s="1677"/>
      <c r="Q50" s="1678"/>
      <c r="R50" s="1678"/>
      <c r="S50" s="1678"/>
      <c r="T50" s="1678"/>
      <c r="U50" s="1678"/>
      <c r="V50" s="1678"/>
      <c r="W50" s="1678"/>
      <c r="X50" s="1680"/>
      <c r="Y50" s="1680"/>
      <c r="Z50" s="1682"/>
      <c r="AA50" s="1682"/>
      <c r="AB50" s="1682"/>
      <c r="AC50" s="1682"/>
      <c r="AD50" s="1682"/>
      <c r="AE50" s="1683"/>
      <c r="AF50" s="1683"/>
      <c r="AG50" s="1683"/>
      <c r="AH50" s="1685"/>
      <c r="AI50" s="1689"/>
      <c r="AJ50" s="1690"/>
      <c r="AK50" s="1691"/>
      <c r="AL50" s="356" t="s">
        <v>350</v>
      </c>
      <c r="AR50" s="91"/>
      <c r="AT50" s="97"/>
      <c r="AU50" s="88"/>
    </row>
    <row r="51" spans="1:65" s="316" customFormat="1" ht="14.1" customHeight="1">
      <c r="A51" s="68"/>
      <c r="B51" s="86"/>
      <c r="C51" s="1599" t="s">
        <v>78</v>
      </c>
      <c r="D51" s="1693"/>
      <c r="E51" s="1547" t="s">
        <v>352</v>
      </c>
      <c r="F51" s="1454"/>
      <c r="G51" s="1454"/>
      <c r="H51" s="1451"/>
      <c r="I51" s="1605"/>
      <c r="J51" s="1606"/>
      <c r="K51" s="1606"/>
      <c r="L51" s="1607"/>
      <c r="M51" s="1699"/>
      <c r="N51" s="1700"/>
      <c r="O51" s="1701"/>
      <c r="P51" s="1705" t="s">
        <v>334</v>
      </c>
      <c r="Q51" s="1706"/>
      <c r="R51" s="1706"/>
      <c r="S51" s="1706"/>
      <c r="T51" s="1706"/>
      <c r="U51" s="1706"/>
      <c r="V51" s="1706"/>
      <c r="W51" s="1706"/>
      <c r="X51" s="1709">
        <f>P14</f>
        <v>0</v>
      </c>
      <c r="Y51" s="1709"/>
      <c r="Z51" s="1585">
        <v>1.98</v>
      </c>
      <c r="AA51" s="1585"/>
      <c r="AB51" s="1585"/>
      <c r="AC51" s="1585"/>
      <c r="AD51" s="1585"/>
      <c r="AE51" s="1712" t="str">
        <f>IF(X51=0,"",X51*Z51)</f>
        <v/>
      </c>
      <c r="AF51" s="1712"/>
      <c r="AG51" s="1712"/>
      <c r="AH51" s="1500" t="s">
        <v>116</v>
      </c>
      <c r="AI51" s="1591" t="str">
        <f>IF(M51&gt;0,IF(AE51:AE51&lt;=M51,"○","×"),"")</f>
        <v/>
      </c>
      <c r="AJ51" s="1592"/>
      <c r="AK51" s="1593"/>
      <c r="AL51" s="1261"/>
      <c r="AM51" s="95" t="s">
        <v>348</v>
      </c>
      <c r="AN51" s="1652" t="str">
        <f>IFERROR(AN46+AN49,"")</f>
        <v/>
      </c>
      <c r="AO51" s="1652"/>
      <c r="AP51" s="1652"/>
      <c r="AQ51" s="1332" t="s">
        <v>117</v>
      </c>
      <c r="AR51" s="353"/>
      <c r="AS51" s="148"/>
      <c r="AT51" s="97"/>
      <c r="AU51" s="88"/>
    </row>
    <row r="52" spans="1:65" s="316" customFormat="1" ht="13.5" customHeight="1" thickBot="1">
      <c r="A52" s="68"/>
      <c r="B52" s="86"/>
      <c r="C52" s="1600"/>
      <c r="D52" s="1694"/>
      <c r="E52" s="1448"/>
      <c r="F52" s="1448"/>
      <c r="G52" s="1448"/>
      <c r="H52" s="1453"/>
      <c r="I52" s="1696"/>
      <c r="J52" s="1697"/>
      <c r="K52" s="1697"/>
      <c r="L52" s="1698"/>
      <c r="M52" s="1702"/>
      <c r="N52" s="1703"/>
      <c r="O52" s="1704"/>
      <c r="P52" s="1707"/>
      <c r="Q52" s="1708"/>
      <c r="R52" s="1708"/>
      <c r="S52" s="1708"/>
      <c r="T52" s="1708"/>
      <c r="U52" s="1708"/>
      <c r="V52" s="1708"/>
      <c r="W52" s="1708"/>
      <c r="X52" s="1710"/>
      <c r="Y52" s="1710"/>
      <c r="Z52" s="1711"/>
      <c r="AA52" s="1711"/>
      <c r="AB52" s="1711"/>
      <c r="AC52" s="1711"/>
      <c r="AD52" s="1711"/>
      <c r="AE52" s="1713"/>
      <c r="AF52" s="1713"/>
      <c r="AG52" s="1713"/>
      <c r="AH52" s="1503"/>
      <c r="AI52" s="1714"/>
      <c r="AJ52" s="1715"/>
      <c r="AK52" s="1716"/>
      <c r="AL52" s="357"/>
      <c r="AM52" s="68"/>
      <c r="AN52" s="68"/>
      <c r="AO52" s="68"/>
      <c r="AP52" s="68"/>
      <c r="AQ52" s="68"/>
      <c r="AR52" s="91"/>
      <c r="AS52" s="68"/>
      <c r="AT52" s="93"/>
      <c r="AU52" s="476"/>
      <c r="AW52" s="361"/>
    </row>
    <row r="53" spans="1:65" s="316" customFormat="1" ht="14.1" customHeight="1" thickTop="1">
      <c r="A53" s="68"/>
      <c r="B53" s="86"/>
      <c r="C53" s="1600"/>
      <c r="D53" s="1694"/>
      <c r="E53" s="1717" t="s">
        <v>353</v>
      </c>
      <c r="F53" s="1718"/>
      <c r="G53" s="1690">
        <v>1</v>
      </c>
      <c r="H53" s="1691"/>
      <c r="I53" s="1608"/>
      <c r="J53" s="1609"/>
      <c r="K53" s="1609"/>
      <c r="L53" s="1609"/>
      <c r="M53" s="1636"/>
      <c r="N53" s="1637"/>
      <c r="O53" s="1638"/>
      <c r="P53" s="358"/>
      <c r="Q53" s="1722"/>
      <c r="R53" s="1722"/>
      <c r="S53" s="1722"/>
      <c r="T53" s="1722"/>
      <c r="U53" s="1722"/>
      <c r="V53" s="1722"/>
      <c r="W53" s="1722"/>
      <c r="X53" s="1723"/>
      <c r="Y53" s="1723"/>
      <c r="Z53" s="1724">
        <v>1.98</v>
      </c>
      <c r="AA53" s="1724"/>
      <c r="AB53" s="1724"/>
      <c r="AC53" s="1724"/>
      <c r="AD53" s="1724"/>
      <c r="AE53" s="1725" t="str">
        <f t="shared" ref="AE53:AE59" si="0">IF(X53=0,"",X53*Z53)</f>
        <v/>
      </c>
      <c r="AF53" s="1725"/>
      <c r="AG53" s="1725"/>
      <c r="AH53" s="144" t="s">
        <v>116</v>
      </c>
      <c r="AI53" s="1594" t="str">
        <f t="shared" ref="AI53:AI59" si="1">IF(M53&gt;0,IF(AE53:AE53&lt;=M53,"○","×"),"")</f>
        <v/>
      </c>
      <c r="AJ53" s="1595"/>
      <c r="AK53" s="1595"/>
      <c r="AL53" s="1726" t="s">
        <v>416</v>
      </c>
      <c r="AM53" s="1727"/>
      <c r="AN53" s="1727"/>
      <c r="AO53" s="1727"/>
      <c r="AP53" s="1727"/>
      <c r="AQ53" s="1727"/>
      <c r="AR53" s="1728"/>
      <c r="AS53" s="36"/>
      <c r="AT53" s="93"/>
      <c r="AU53" s="476"/>
      <c r="BG53" s="363"/>
      <c r="BH53" s="363"/>
      <c r="BI53" s="363"/>
      <c r="BJ53" s="363"/>
      <c r="BK53" s="363"/>
      <c r="BL53" s="363"/>
      <c r="BM53" s="363"/>
    </row>
    <row r="54" spans="1:65" s="316" customFormat="1" ht="14.1" customHeight="1">
      <c r="A54" s="68"/>
      <c r="B54" s="86"/>
      <c r="C54" s="1600"/>
      <c r="D54" s="1694"/>
      <c r="E54" s="1719"/>
      <c r="F54" s="1718"/>
      <c r="G54" s="1732">
        <v>2</v>
      </c>
      <c r="H54" s="1733"/>
      <c r="I54" s="1734"/>
      <c r="J54" s="1735"/>
      <c r="K54" s="1735"/>
      <c r="L54" s="1735"/>
      <c r="M54" s="1736"/>
      <c r="N54" s="1737"/>
      <c r="O54" s="1738"/>
      <c r="P54" s="359"/>
      <c r="Q54" s="1739"/>
      <c r="R54" s="1739"/>
      <c r="S54" s="1739"/>
      <c r="T54" s="1739"/>
      <c r="U54" s="1739"/>
      <c r="V54" s="1739"/>
      <c r="W54" s="1739"/>
      <c r="X54" s="1740"/>
      <c r="Y54" s="1740"/>
      <c r="Z54" s="1741">
        <v>1.98</v>
      </c>
      <c r="AA54" s="1741"/>
      <c r="AB54" s="1741"/>
      <c r="AC54" s="1741"/>
      <c r="AD54" s="1741"/>
      <c r="AE54" s="1742" t="str">
        <f t="shared" si="0"/>
        <v/>
      </c>
      <c r="AF54" s="1742"/>
      <c r="AG54" s="1742"/>
      <c r="AH54" s="360" t="s">
        <v>116</v>
      </c>
      <c r="AI54" s="1627" t="str">
        <f t="shared" si="1"/>
        <v/>
      </c>
      <c r="AJ54" s="1628"/>
      <c r="AK54" s="1628"/>
      <c r="AL54" s="1729"/>
      <c r="AM54" s="1730"/>
      <c r="AN54" s="1730"/>
      <c r="AO54" s="1730"/>
      <c r="AP54" s="1730"/>
      <c r="AQ54" s="1730"/>
      <c r="AR54" s="1731"/>
      <c r="AS54" s="36"/>
      <c r="AT54" s="93"/>
      <c r="AU54" s="476"/>
      <c r="BG54" s="363"/>
      <c r="BH54" s="363"/>
      <c r="BI54" s="363"/>
      <c r="BJ54" s="1256"/>
      <c r="BK54" s="1256"/>
      <c r="BL54" s="1256"/>
      <c r="BM54" s="1252"/>
    </row>
    <row r="55" spans="1:65" s="316" customFormat="1" ht="14.1" customHeight="1">
      <c r="A55" s="68"/>
      <c r="B55" s="86"/>
      <c r="C55" s="1600"/>
      <c r="D55" s="1694"/>
      <c r="E55" s="1719"/>
      <c r="F55" s="1718"/>
      <c r="G55" s="1732">
        <v>3</v>
      </c>
      <c r="H55" s="1733"/>
      <c r="I55" s="1734"/>
      <c r="J55" s="1735"/>
      <c r="K55" s="1735"/>
      <c r="L55" s="1735"/>
      <c r="M55" s="1736"/>
      <c r="N55" s="1737"/>
      <c r="O55" s="1738"/>
      <c r="P55" s="362"/>
      <c r="Q55" s="1743" t="s">
        <v>336</v>
      </c>
      <c r="R55" s="1743"/>
      <c r="S55" s="1743"/>
      <c r="T55" s="1743"/>
      <c r="U55" s="1743"/>
      <c r="V55" s="1743"/>
      <c r="W55" s="1743"/>
      <c r="X55" s="1740"/>
      <c r="Y55" s="1740"/>
      <c r="Z55" s="1741">
        <v>1.98</v>
      </c>
      <c r="AA55" s="1741"/>
      <c r="AB55" s="1741"/>
      <c r="AC55" s="1741"/>
      <c r="AD55" s="1741"/>
      <c r="AE55" s="1742" t="str">
        <f t="shared" si="0"/>
        <v/>
      </c>
      <c r="AF55" s="1742"/>
      <c r="AG55" s="1742"/>
      <c r="AH55" s="360" t="s">
        <v>116</v>
      </c>
      <c r="AI55" s="1627" t="str">
        <f t="shared" si="1"/>
        <v/>
      </c>
      <c r="AJ55" s="1628"/>
      <c r="AK55" s="1628"/>
      <c r="AL55" s="1744" t="s">
        <v>413</v>
      </c>
      <c r="AM55" s="1745"/>
      <c r="AN55" s="1745"/>
      <c r="AO55" s="1745"/>
      <c r="AP55" s="1745"/>
      <c r="AQ55" s="1745"/>
      <c r="AR55" s="1746"/>
      <c r="AS55" s="1286"/>
      <c r="AT55" s="93"/>
      <c r="AU55" s="476"/>
      <c r="BE55" s="197"/>
      <c r="BF55" s="197"/>
      <c r="BG55" s="363"/>
      <c r="BH55" s="363"/>
      <c r="BI55" s="363"/>
      <c r="BJ55" s="363"/>
      <c r="BK55" s="363"/>
      <c r="BL55" s="363"/>
      <c r="BM55" s="363"/>
    </row>
    <row r="56" spans="1:65" s="316" customFormat="1" ht="14.1" customHeight="1">
      <c r="A56" s="68"/>
      <c r="B56" s="86"/>
      <c r="C56" s="1600"/>
      <c r="D56" s="1694"/>
      <c r="E56" s="1719"/>
      <c r="F56" s="1718"/>
      <c r="G56" s="1732">
        <v>4</v>
      </c>
      <c r="H56" s="1733"/>
      <c r="I56" s="1608"/>
      <c r="J56" s="1609"/>
      <c r="K56" s="1609"/>
      <c r="L56" s="1609"/>
      <c r="M56" s="1736"/>
      <c r="N56" s="1737"/>
      <c r="O56" s="1738"/>
      <c r="P56" s="364"/>
      <c r="Q56" s="1743" t="s">
        <v>337</v>
      </c>
      <c r="R56" s="1743"/>
      <c r="S56" s="1743"/>
      <c r="T56" s="1743"/>
      <c r="U56" s="1743"/>
      <c r="V56" s="1743"/>
      <c r="W56" s="1743"/>
      <c r="X56" s="1740"/>
      <c r="Y56" s="1740"/>
      <c r="Z56" s="1741">
        <v>1.98</v>
      </c>
      <c r="AA56" s="1741"/>
      <c r="AB56" s="1741"/>
      <c r="AC56" s="1741"/>
      <c r="AD56" s="1741"/>
      <c r="AE56" s="1742" t="str">
        <f t="shared" si="0"/>
        <v/>
      </c>
      <c r="AF56" s="1742"/>
      <c r="AG56" s="1742"/>
      <c r="AH56" s="360" t="s">
        <v>116</v>
      </c>
      <c r="AI56" s="1627" t="str">
        <f t="shared" si="1"/>
        <v/>
      </c>
      <c r="AJ56" s="1628"/>
      <c r="AK56" s="1628"/>
      <c r="AL56" s="1747" t="s">
        <v>108</v>
      </c>
      <c r="AM56" s="1748"/>
      <c r="AN56" s="1748"/>
      <c r="AO56" s="1749"/>
      <c r="AP56" s="1749"/>
      <c r="AQ56" s="1749"/>
      <c r="AR56" s="156" t="s">
        <v>117</v>
      </c>
      <c r="AS56" s="1252"/>
      <c r="AT56" s="93"/>
      <c r="AU56" s="476"/>
      <c r="AV56" s="316" t="s">
        <v>581</v>
      </c>
      <c r="AX56" s="677"/>
      <c r="AY56" s="197"/>
      <c r="AZ56" s="197"/>
      <c r="BA56" s="197"/>
      <c r="BC56" s="197"/>
      <c r="BD56" s="197"/>
      <c r="BE56" s="197"/>
      <c r="BF56" s="197"/>
      <c r="BG56" s="197"/>
    </row>
    <row r="57" spans="1:65" s="316" customFormat="1" ht="14.1" customHeight="1">
      <c r="A57" s="68"/>
      <c r="B57" s="86"/>
      <c r="C57" s="1600"/>
      <c r="D57" s="1694"/>
      <c r="E57" s="1719"/>
      <c r="F57" s="1718"/>
      <c r="G57" s="1732">
        <v>5</v>
      </c>
      <c r="H57" s="1733"/>
      <c r="I57" s="1734"/>
      <c r="J57" s="1735"/>
      <c r="K57" s="1735"/>
      <c r="L57" s="1735"/>
      <c r="M57" s="1736"/>
      <c r="N57" s="1737"/>
      <c r="O57" s="1738"/>
      <c r="P57" s="364"/>
      <c r="Q57" s="1750"/>
      <c r="R57" s="1750"/>
      <c r="S57" s="1750"/>
      <c r="T57" s="1750"/>
      <c r="U57" s="1750"/>
      <c r="V57" s="1750"/>
      <c r="W57" s="1750"/>
      <c r="X57" s="1740"/>
      <c r="Y57" s="1740"/>
      <c r="Z57" s="1741">
        <v>1.98</v>
      </c>
      <c r="AA57" s="1741"/>
      <c r="AB57" s="1741"/>
      <c r="AC57" s="1741"/>
      <c r="AD57" s="1741"/>
      <c r="AE57" s="1742" t="str">
        <f t="shared" si="0"/>
        <v/>
      </c>
      <c r="AF57" s="1742"/>
      <c r="AG57" s="1742"/>
      <c r="AH57" s="360" t="s">
        <v>116</v>
      </c>
      <c r="AI57" s="1627" t="str">
        <f t="shared" si="1"/>
        <v/>
      </c>
      <c r="AJ57" s="1628"/>
      <c r="AK57" s="1628"/>
      <c r="AL57" s="1751" t="s">
        <v>414</v>
      </c>
      <c r="AM57" s="1752"/>
      <c r="AN57" s="1752"/>
      <c r="AO57" s="1752"/>
      <c r="AP57" s="1752"/>
      <c r="AQ57" s="1752"/>
      <c r="AR57" s="1753"/>
      <c r="AS57" s="1255"/>
      <c r="AT57" s="93"/>
      <c r="AU57" s="476"/>
      <c r="AV57" s="316" t="s">
        <v>582</v>
      </c>
      <c r="AX57" s="68"/>
      <c r="AY57" s="197"/>
      <c r="AZ57" s="197"/>
      <c r="BA57" s="197"/>
      <c r="BC57" s="197"/>
      <c r="BD57" s="197"/>
      <c r="BE57" s="197"/>
      <c r="BF57" s="197"/>
      <c r="BG57" s="197"/>
    </row>
    <row r="58" spans="1:65" s="316" customFormat="1" ht="14.1" customHeight="1">
      <c r="A58" s="68"/>
      <c r="B58" s="86"/>
      <c r="C58" s="1600"/>
      <c r="D58" s="1694"/>
      <c r="E58" s="1719"/>
      <c r="F58" s="1718"/>
      <c r="G58" s="1732">
        <v>6</v>
      </c>
      <c r="H58" s="1733"/>
      <c r="I58" s="1734"/>
      <c r="J58" s="1735"/>
      <c r="K58" s="1735"/>
      <c r="L58" s="1735"/>
      <c r="M58" s="1736"/>
      <c r="N58" s="1737"/>
      <c r="O58" s="1738"/>
      <c r="P58" s="364"/>
      <c r="Q58" s="1257"/>
      <c r="R58" s="1257"/>
      <c r="S58" s="1257"/>
      <c r="T58" s="1257"/>
      <c r="U58" s="1257"/>
      <c r="V58" s="1257"/>
      <c r="W58" s="1257"/>
      <c r="X58" s="1740"/>
      <c r="Y58" s="1740"/>
      <c r="Z58" s="1741">
        <v>1.98</v>
      </c>
      <c r="AA58" s="1741"/>
      <c r="AB58" s="1741"/>
      <c r="AC58" s="1741"/>
      <c r="AD58" s="1741"/>
      <c r="AE58" s="1742" t="str">
        <f t="shared" si="0"/>
        <v/>
      </c>
      <c r="AF58" s="1742"/>
      <c r="AG58" s="1742"/>
      <c r="AH58" s="360" t="s">
        <v>116</v>
      </c>
      <c r="AI58" s="1627" t="str">
        <f t="shared" si="1"/>
        <v/>
      </c>
      <c r="AJ58" s="1628"/>
      <c r="AK58" s="1628"/>
      <c r="AL58" s="1754" t="s">
        <v>108</v>
      </c>
      <c r="AM58" s="1755"/>
      <c r="AN58" s="1755"/>
      <c r="AO58" s="1756"/>
      <c r="AP58" s="1756"/>
      <c r="AQ58" s="1756"/>
      <c r="AR58" s="370" t="s">
        <v>117</v>
      </c>
      <c r="AS58" s="1252"/>
      <c r="AT58" s="93"/>
      <c r="AU58" s="476"/>
      <c r="AV58" s="1757">
        <f>X47+X51-R14</f>
        <v>0</v>
      </c>
      <c r="AW58" s="1758"/>
      <c r="AX58" s="1758"/>
      <c r="AY58" s="197" t="s">
        <v>558</v>
      </c>
      <c r="AZ58" s="197"/>
      <c r="BA58" s="197"/>
      <c r="BC58" s="197"/>
      <c r="BD58" s="197"/>
      <c r="BE58" s="197"/>
      <c r="BF58" s="197"/>
      <c r="BG58" s="197"/>
    </row>
    <row r="59" spans="1:65" s="316" customFormat="1" ht="14.1" customHeight="1">
      <c r="A59" s="68"/>
      <c r="B59" s="86"/>
      <c r="C59" s="1600"/>
      <c r="D59" s="1694"/>
      <c r="E59" s="1719"/>
      <c r="F59" s="1718"/>
      <c r="G59" s="1732">
        <v>7</v>
      </c>
      <c r="H59" s="1733"/>
      <c r="I59" s="1734"/>
      <c r="J59" s="1735"/>
      <c r="K59" s="1735"/>
      <c r="L59" s="1735"/>
      <c r="M59" s="1736"/>
      <c r="N59" s="1737"/>
      <c r="O59" s="1738"/>
      <c r="P59" s="364"/>
      <c r="Q59" s="1750"/>
      <c r="R59" s="1750"/>
      <c r="S59" s="1750"/>
      <c r="T59" s="1750"/>
      <c r="U59" s="1750"/>
      <c r="V59" s="1750"/>
      <c r="W59" s="1750"/>
      <c r="X59" s="1740"/>
      <c r="Y59" s="1740"/>
      <c r="Z59" s="1741">
        <v>1.98</v>
      </c>
      <c r="AA59" s="1741"/>
      <c r="AB59" s="1741"/>
      <c r="AC59" s="1741"/>
      <c r="AD59" s="1741"/>
      <c r="AE59" s="1742" t="str">
        <f t="shared" si="0"/>
        <v/>
      </c>
      <c r="AF59" s="1742"/>
      <c r="AG59" s="1742"/>
      <c r="AH59" s="360" t="s">
        <v>116</v>
      </c>
      <c r="AI59" s="1627" t="str">
        <f t="shared" si="1"/>
        <v/>
      </c>
      <c r="AJ59" s="1628"/>
      <c r="AK59" s="1628"/>
      <c r="AL59" s="1747" t="s">
        <v>169</v>
      </c>
      <c r="AM59" s="1748"/>
      <c r="AN59" s="1748"/>
      <c r="AO59" s="1748"/>
      <c r="AP59" s="1748"/>
      <c r="AQ59" s="1748"/>
      <c r="AR59" s="1759"/>
      <c r="AS59" s="1255"/>
      <c r="AT59" s="93"/>
      <c r="AU59" s="476"/>
      <c r="AY59" s="197"/>
      <c r="AZ59" s="197"/>
      <c r="BA59" s="197"/>
      <c r="BB59" s="197"/>
      <c r="BC59" s="197"/>
      <c r="BD59" s="197"/>
      <c r="BE59" s="197"/>
      <c r="BF59" s="197"/>
      <c r="BG59" s="197"/>
      <c r="BH59" s="197"/>
      <c r="BI59" s="1256"/>
      <c r="BJ59" s="1252"/>
    </row>
    <row r="60" spans="1:65" s="316" customFormat="1" ht="14.1" customHeight="1">
      <c r="A60" s="68"/>
      <c r="B60" s="86"/>
      <c r="C60" s="1601"/>
      <c r="D60" s="1695"/>
      <c r="E60" s="1720"/>
      <c r="F60" s="1721"/>
      <c r="G60" s="1474" t="s">
        <v>335</v>
      </c>
      <c r="H60" s="1780"/>
      <c r="I60" s="1781">
        <v>0</v>
      </c>
      <c r="J60" s="1782"/>
      <c r="K60" s="1782"/>
      <c r="L60" s="1782"/>
      <c r="M60" s="1783" t="str">
        <f>IF(SUM(M53:O59)=0,"",SUM(M53:O59))</f>
        <v/>
      </c>
      <c r="N60" s="1784"/>
      <c r="O60" s="1785"/>
      <c r="P60" s="365"/>
      <c r="Q60" s="1786"/>
      <c r="R60" s="1786"/>
      <c r="S60" s="1786"/>
      <c r="T60" s="1786"/>
      <c r="U60" s="1786"/>
      <c r="V60" s="1786"/>
      <c r="W60" s="1786"/>
      <c r="X60" s="1787">
        <f>SUM(X53:Y59)</f>
        <v>0</v>
      </c>
      <c r="Y60" s="1787"/>
      <c r="Z60" s="1788" t="s">
        <v>80</v>
      </c>
      <c r="AA60" s="1788"/>
      <c r="AB60" s="1788"/>
      <c r="AC60" s="1788"/>
      <c r="AD60" s="1788"/>
      <c r="AE60" s="1789" t="str">
        <f>IF(SUM(AE53:AG59)=0,"",SUM(AE53:AG59))</f>
        <v/>
      </c>
      <c r="AF60" s="1789"/>
      <c r="AG60" s="1789"/>
      <c r="AH60" s="366" t="s">
        <v>116</v>
      </c>
      <c r="AI60" s="1790"/>
      <c r="AJ60" s="1791"/>
      <c r="AK60" s="1791"/>
      <c r="AL60" s="1747" t="s">
        <v>108</v>
      </c>
      <c r="AM60" s="1748"/>
      <c r="AN60" s="1748"/>
      <c r="AO60" s="1749"/>
      <c r="AP60" s="1749"/>
      <c r="AQ60" s="1749"/>
      <c r="AR60" s="156" t="s">
        <v>117</v>
      </c>
      <c r="AS60" s="1252"/>
      <c r="AT60" s="93"/>
      <c r="AU60" s="476"/>
      <c r="AZ60" s="197"/>
      <c r="BA60" s="197"/>
      <c r="BB60" s="197"/>
      <c r="BC60" s="197"/>
      <c r="BD60" s="197"/>
      <c r="BE60" s="197"/>
      <c r="BF60" s="197"/>
      <c r="BG60" s="197"/>
      <c r="BH60" s="197"/>
      <c r="BI60" s="367"/>
      <c r="BJ60" s="367"/>
    </row>
    <row r="61" spans="1:65" s="316" customFormat="1" ht="14.1" customHeight="1">
      <c r="A61" s="68"/>
      <c r="B61" s="86"/>
      <c r="C61" s="1760" t="s">
        <v>6</v>
      </c>
      <c r="D61" s="1761"/>
      <c r="E61" s="1761"/>
      <c r="F61" s="1761"/>
      <c r="G61" s="1761"/>
      <c r="H61" s="1762"/>
      <c r="I61" s="1766"/>
      <c r="J61" s="1767"/>
      <c r="K61" s="1767"/>
      <c r="L61" s="1768"/>
      <c r="M61" s="1699"/>
      <c r="N61" s="1700"/>
      <c r="O61" s="1701"/>
      <c r="P61" s="1772" t="s">
        <v>341</v>
      </c>
      <c r="Q61" s="1773"/>
      <c r="R61" s="1773"/>
      <c r="S61" s="1773"/>
      <c r="T61" s="1773"/>
      <c r="U61" s="1773"/>
      <c r="V61" s="1773"/>
      <c r="W61" s="1773"/>
      <c r="X61" s="1583">
        <f>X47+X51+X60</f>
        <v>0</v>
      </c>
      <c r="Y61" s="1583"/>
      <c r="Z61" s="1776">
        <v>1.98</v>
      </c>
      <c r="AA61" s="1776"/>
      <c r="AB61" s="1776"/>
      <c r="AC61" s="1776"/>
      <c r="AD61" s="1776"/>
      <c r="AE61" s="1587" t="str">
        <f>IF(X61=0,"",X61*Z61)</f>
        <v/>
      </c>
      <c r="AF61" s="1587"/>
      <c r="AG61" s="1587"/>
      <c r="AH61" s="1778" t="s">
        <v>117</v>
      </c>
      <c r="AI61" s="1591" t="str">
        <f>IF(M61="","",IF(M61&gt;=0,IF(AE61&lt;=M61,"○","△"),""))</f>
        <v/>
      </c>
      <c r="AJ61" s="1592"/>
      <c r="AK61" s="1592"/>
      <c r="AL61" s="409" t="s">
        <v>415</v>
      </c>
      <c r="AM61" s="410"/>
      <c r="AN61" s="410"/>
      <c r="AO61" s="410"/>
      <c r="AP61" s="410"/>
      <c r="AQ61" s="410"/>
      <c r="AR61" s="1268"/>
      <c r="AS61" s="361"/>
      <c r="AT61" s="93"/>
      <c r="AU61" s="476"/>
      <c r="BG61" s="363"/>
      <c r="BH61" s="363"/>
      <c r="BI61" s="363"/>
      <c r="BJ61" s="1256"/>
      <c r="BK61" s="1256"/>
      <c r="BL61" s="1256"/>
      <c r="BM61" s="1252"/>
    </row>
    <row r="62" spans="1:65" s="316" customFormat="1" ht="14.1" customHeight="1">
      <c r="A62" s="68"/>
      <c r="B62" s="86"/>
      <c r="C62" s="1763"/>
      <c r="D62" s="1764"/>
      <c r="E62" s="1764"/>
      <c r="F62" s="1764"/>
      <c r="G62" s="1764"/>
      <c r="H62" s="1765"/>
      <c r="I62" s="1769"/>
      <c r="J62" s="1770"/>
      <c r="K62" s="1770"/>
      <c r="L62" s="1771"/>
      <c r="M62" s="1702"/>
      <c r="N62" s="1703"/>
      <c r="O62" s="1704"/>
      <c r="P62" s="1774"/>
      <c r="Q62" s="1775"/>
      <c r="R62" s="1775"/>
      <c r="S62" s="1775"/>
      <c r="T62" s="1775"/>
      <c r="U62" s="1775"/>
      <c r="V62" s="1775"/>
      <c r="W62" s="1775"/>
      <c r="X62" s="1680"/>
      <c r="Y62" s="1680"/>
      <c r="Z62" s="1777"/>
      <c r="AA62" s="1777"/>
      <c r="AB62" s="1777"/>
      <c r="AC62" s="1777"/>
      <c r="AD62" s="1777"/>
      <c r="AE62" s="1683"/>
      <c r="AF62" s="1683"/>
      <c r="AG62" s="1683"/>
      <c r="AH62" s="1779"/>
      <c r="AI62" s="1714"/>
      <c r="AJ62" s="1715"/>
      <c r="AK62" s="1715"/>
      <c r="AL62" s="1754" t="s">
        <v>108</v>
      </c>
      <c r="AM62" s="1755"/>
      <c r="AN62" s="1755"/>
      <c r="AO62" s="1756"/>
      <c r="AP62" s="1756"/>
      <c r="AQ62" s="1756"/>
      <c r="AR62" s="370" t="s">
        <v>117</v>
      </c>
      <c r="AS62" s="1252"/>
      <c r="AT62" s="93"/>
      <c r="AU62" s="476"/>
      <c r="BG62" s="361"/>
      <c r="BH62" s="361"/>
      <c r="BI62" s="361"/>
      <c r="BJ62" s="371"/>
      <c r="BK62" s="371"/>
      <c r="BL62" s="371"/>
      <c r="BM62" s="1252"/>
    </row>
    <row r="63" spans="1:65" ht="14.25">
      <c r="B63" s="86"/>
      <c r="C63" s="1760" t="s">
        <v>20</v>
      </c>
      <c r="D63" s="1761"/>
      <c r="E63" s="1761"/>
      <c r="F63" s="1761"/>
      <c r="G63" s="1761"/>
      <c r="H63" s="1762"/>
      <c r="I63" s="1795">
        <f>SUM(I49,I60,I61)</f>
        <v>0</v>
      </c>
      <c r="J63" s="1796"/>
      <c r="K63" s="1796"/>
      <c r="L63" s="1797"/>
      <c r="M63" s="1801" t="str">
        <f>IF(SUM(M49,M51,M60,M61)=0,"",SUM(M49,M51,M60,M61))</f>
        <v/>
      </c>
      <c r="N63" s="1802"/>
      <c r="O63" s="1803"/>
      <c r="P63" s="1617"/>
      <c r="Q63" s="1618"/>
      <c r="R63" s="1618"/>
      <c r="S63" s="1618"/>
      <c r="T63" s="1618"/>
      <c r="U63" s="1618"/>
      <c r="V63" s="1618"/>
      <c r="W63" s="1618"/>
      <c r="X63" s="1618"/>
      <c r="Y63" s="1618"/>
      <c r="Z63" s="1618"/>
      <c r="AA63" s="1618"/>
      <c r="AB63" s="1618"/>
      <c r="AC63" s="1618"/>
      <c r="AD63" s="1618"/>
      <c r="AE63" s="1618"/>
      <c r="AF63" s="1618"/>
      <c r="AG63" s="1618"/>
      <c r="AH63" s="1807"/>
      <c r="AI63" s="1808"/>
      <c r="AJ63" s="1808"/>
      <c r="AK63" s="1450"/>
      <c r="AL63" s="368"/>
      <c r="AM63" s="316"/>
      <c r="AN63" s="316"/>
      <c r="AO63" s="316"/>
      <c r="AP63" s="316"/>
      <c r="AQ63" s="316"/>
      <c r="AR63" s="369"/>
      <c r="AS63" s="433"/>
      <c r="AT63" s="93"/>
      <c r="AU63" s="476"/>
    </row>
    <row r="64" spans="1:65" ht="14.25">
      <c r="B64" s="86"/>
      <c r="C64" s="1792"/>
      <c r="D64" s="1793"/>
      <c r="E64" s="1793"/>
      <c r="F64" s="1793"/>
      <c r="G64" s="1793"/>
      <c r="H64" s="1794"/>
      <c r="I64" s="1798"/>
      <c r="J64" s="1799"/>
      <c r="K64" s="1799"/>
      <c r="L64" s="1800"/>
      <c r="M64" s="1804"/>
      <c r="N64" s="1805"/>
      <c r="O64" s="1806"/>
      <c r="P64" s="504"/>
      <c r="Q64" s="505"/>
      <c r="R64" s="505"/>
      <c r="S64" s="505"/>
      <c r="T64" s="505"/>
      <c r="U64" s="505"/>
      <c r="V64" s="505"/>
      <c r="W64" s="505"/>
      <c r="X64" s="505"/>
      <c r="Y64" s="505"/>
      <c r="Z64" s="505"/>
      <c r="AA64" s="505"/>
      <c r="AB64" s="505"/>
      <c r="AC64" s="505"/>
      <c r="AD64" s="505"/>
      <c r="AE64" s="505"/>
      <c r="AF64" s="505"/>
      <c r="AG64" s="505"/>
      <c r="AH64" s="576"/>
      <c r="AI64" s="1261"/>
      <c r="AJ64" s="1248"/>
      <c r="AK64" s="1248"/>
      <c r="AL64" s="1747" t="s">
        <v>108</v>
      </c>
      <c r="AM64" s="1748"/>
      <c r="AN64" s="1748"/>
      <c r="AO64" s="1749"/>
      <c r="AP64" s="1749"/>
      <c r="AQ64" s="1749"/>
      <c r="AR64" s="156"/>
      <c r="AS64" s="1252"/>
      <c r="AT64" s="93"/>
      <c r="AU64" s="476"/>
    </row>
    <row r="65" spans="2:47" ht="24" customHeight="1">
      <c r="B65" s="88"/>
      <c r="C65" s="1809" t="s">
        <v>832</v>
      </c>
      <c r="D65" s="1810"/>
      <c r="E65" s="1810"/>
      <c r="F65" s="1810"/>
      <c r="G65" s="1810"/>
      <c r="H65" s="1810"/>
      <c r="I65" s="1811"/>
      <c r="J65" s="1811"/>
      <c r="K65" s="1811"/>
      <c r="L65" s="1812"/>
      <c r="M65" s="1813">
        <f>+M51+M53+M54+M55+M56+M57+M58+M59</f>
        <v>0</v>
      </c>
      <c r="N65" s="1814"/>
      <c r="O65" s="1815"/>
      <c r="P65" s="1816" t="s">
        <v>952</v>
      </c>
      <c r="Q65" s="1817"/>
      <c r="R65" s="1817"/>
      <c r="S65" s="1817"/>
      <c r="T65" s="1817"/>
      <c r="U65" s="1817"/>
      <c r="V65" s="1817"/>
      <c r="W65" s="1817"/>
      <c r="X65" s="1818">
        <f>X60</f>
        <v>0</v>
      </c>
      <c r="Y65" s="1819"/>
      <c r="Z65" s="1820">
        <v>1.98</v>
      </c>
      <c r="AA65" s="1821"/>
      <c r="AB65" s="1821"/>
      <c r="AC65" s="1821"/>
      <c r="AD65" s="1821"/>
      <c r="AE65" s="1822" t="str">
        <f>IF(X65=0,"",X65*Z65)</f>
        <v/>
      </c>
      <c r="AF65" s="1823"/>
      <c r="AG65" s="1823"/>
      <c r="AH65" s="733" t="s">
        <v>117</v>
      </c>
      <c r="AI65" s="1824" t="str">
        <f>IF(M65="","",IF(M65&gt;=0,IF(AE65&lt;=M65,"○","△"),""))</f>
        <v>△</v>
      </c>
      <c r="AJ65" s="1825"/>
      <c r="AK65" s="1826"/>
      <c r="AL65" s="734"/>
      <c r="AM65" s="550"/>
      <c r="AN65" s="550"/>
      <c r="AO65" s="550"/>
      <c r="AP65" s="550"/>
      <c r="AQ65" s="550"/>
      <c r="AR65" s="552"/>
      <c r="AT65" s="97"/>
      <c r="AU65" s="88"/>
    </row>
    <row r="66" spans="2:47" ht="12.75" thickBot="1">
      <c r="B66" s="372"/>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373"/>
    </row>
    <row r="79" spans="2:47" ht="14.1" customHeight="1"/>
    <row r="80" spans="2:47"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sheetData>
  <mergeCells count="259">
    <mergeCell ref="C63:H64"/>
    <mergeCell ref="I63:L64"/>
    <mergeCell ref="M63:O64"/>
    <mergeCell ref="P63:AH63"/>
    <mergeCell ref="AI63:AK63"/>
    <mergeCell ref="AL64:AN64"/>
    <mergeCell ref="AO64:AQ64"/>
    <mergeCell ref="C65:L65"/>
    <mergeCell ref="M65:O65"/>
    <mergeCell ref="P65:W65"/>
    <mergeCell ref="X65:Y65"/>
    <mergeCell ref="Z65:AD65"/>
    <mergeCell ref="AE65:AG65"/>
    <mergeCell ref="AI65:AK65"/>
    <mergeCell ref="AO60:AQ60"/>
    <mergeCell ref="C61:H62"/>
    <mergeCell ref="I61:L62"/>
    <mergeCell ref="M61:O62"/>
    <mergeCell ref="P61:W62"/>
    <mergeCell ref="X61:Y62"/>
    <mergeCell ref="Z61:AD62"/>
    <mergeCell ref="AE61:AG62"/>
    <mergeCell ref="AH61:AH62"/>
    <mergeCell ref="AI61:AK62"/>
    <mergeCell ref="AL62:AN62"/>
    <mergeCell ref="AO62:AQ62"/>
    <mergeCell ref="G60:H60"/>
    <mergeCell ref="I60:L60"/>
    <mergeCell ref="M60:O60"/>
    <mergeCell ref="Q60:W60"/>
    <mergeCell ref="X60:Y60"/>
    <mergeCell ref="Z60:AD60"/>
    <mergeCell ref="AE60:AG60"/>
    <mergeCell ref="AI60:AK60"/>
    <mergeCell ref="AL60:AN60"/>
    <mergeCell ref="AI58:AK58"/>
    <mergeCell ref="AL58:AN58"/>
    <mergeCell ref="AO58:AQ58"/>
    <mergeCell ref="AV58:AX58"/>
    <mergeCell ref="G59:H59"/>
    <mergeCell ref="I59:L59"/>
    <mergeCell ref="M59:O59"/>
    <mergeCell ref="Q59:W59"/>
    <mergeCell ref="X59:Y59"/>
    <mergeCell ref="Z59:AD59"/>
    <mergeCell ref="G58:H58"/>
    <mergeCell ref="I58:L58"/>
    <mergeCell ref="M58:O58"/>
    <mergeCell ref="X58:Y58"/>
    <mergeCell ref="Z58:AD58"/>
    <mergeCell ref="AE58:AG58"/>
    <mergeCell ref="AE59:AG59"/>
    <mergeCell ref="AI59:AK59"/>
    <mergeCell ref="AL59:AR59"/>
    <mergeCell ref="G57:H57"/>
    <mergeCell ref="I57:L57"/>
    <mergeCell ref="M57:O57"/>
    <mergeCell ref="Q57:W57"/>
    <mergeCell ref="X57:Y57"/>
    <mergeCell ref="Z57:AD57"/>
    <mergeCell ref="AE57:AG57"/>
    <mergeCell ref="AI57:AK57"/>
    <mergeCell ref="AL57:AR57"/>
    <mergeCell ref="AL55:AR55"/>
    <mergeCell ref="G56:H56"/>
    <mergeCell ref="I56:L56"/>
    <mergeCell ref="M56:O56"/>
    <mergeCell ref="Q56:W56"/>
    <mergeCell ref="X56:Y56"/>
    <mergeCell ref="Z56:AD56"/>
    <mergeCell ref="AE56:AG56"/>
    <mergeCell ref="AI56:AK56"/>
    <mergeCell ref="AL56:AN56"/>
    <mergeCell ref="AO56:AQ56"/>
    <mergeCell ref="M54:O54"/>
    <mergeCell ref="Q54:W54"/>
    <mergeCell ref="X54:Y54"/>
    <mergeCell ref="Z54:AD54"/>
    <mergeCell ref="AE54:AG54"/>
    <mergeCell ref="AI54:AK54"/>
    <mergeCell ref="G55:H55"/>
    <mergeCell ref="I55:L55"/>
    <mergeCell ref="M55:O55"/>
    <mergeCell ref="Q55:W55"/>
    <mergeCell ref="X55:Y55"/>
    <mergeCell ref="Z55:AD55"/>
    <mergeCell ref="AE55:AG55"/>
    <mergeCell ref="AI55:AK55"/>
    <mergeCell ref="AN49:AP49"/>
    <mergeCell ref="C51:D60"/>
    <mergeCell ref="E51:H52"/>
    <mergeCell ref="I51:L52"/>
    <mergeCell ref="M51:O52"/>
    <mergeCell ref="P51:W52"/>
    <mergeCell ref="X51:Y52"/>
    <mergeCell ref="Z51:AD52"/>
    <mergeCell ref="AE51:AG52"/>
    <mergeCell ref="AH51:AH52"/>
    <mergeCell ref="AI51:AK52"/>
    <mergeCell ref="AN51:AP51"/>
    <mergeCell ref="E53:F60"/>
    <mergeCell ref="G53:H53"/>
    <mergeCell ref="I53:L53"/>
    <mergeCell ref="M53:O53"/>
    <mergeCell ref="Q53:W53"/>
    <mergeCell ref="X53:Y53"/>
    <mergeCell ref="Z53:AD53"/>
    <mergeCell ref="AE53:AG53"/>
    <mergeCell ref="AI53:AK53"/>
    <mergeCell ref="AL53:AR54"/>
    <mergeCell ref="G54:H54"/>
    <mergeCell ref="I54:L54"/>
    <mergeCell ref="E49:H50"/>
    <mergeCell ref="I49:L50"/>
    <mergeCell ref="M49:O50"/>
    <mergeCell ref="P49:W50"/>
    <mergeCell ref="X49:Y50"/>
    <mergeCell ref="Z49:AD50"/>
    <mergeCell ref="AE49:AG50"/>
    <mergeCell ref="AH49:AH50"/>
    <mergeCell ref="AI49:AK50"/>
    <mergeCell ref="AE46:AG46"/>
    <mergeCell ref="AI46:AK48"/>
    <mergeCell ref="AN46:AP46"/>
    <mergeCell ref="Q47:W47"/>
    <mergeCell ref="X47:Y47"/>
    <mergeCell ref="Z47:AD47"/>
    <mergeCell ref="AE47:AG47"/>
    <mergeCell ref="AM47:AR48"/>
    <mergeCell ref="Q48:W48"/>
    <mergeCell ref="X48:Y48"/>
    <mergeCell ref="Z48:AD48"/>
    <mergeCell ref="AE48:AG48"/>
    <mergeCell ref="X43:Y44"/>
    <mergeCell ref="Z43:AD44"/>
    <mergeCell ref="AE43:AG44"/>
    <mergeCell ref="AH43:AH44"/>
    <mergeCell ref="AI43:AK44"/>
    <mergeCell ref="AM43:AR44"/>
    <mergeCell ref="C43:C50"/>
    <mergeCell ref="D43:D50"/>
    <mergeCell ref="E43:H44"/>
    <mergeCell ref="I43:L44"/>
    <mergeCell ref="M43:O44"/>
    <mergeCell ref="P43:W44"/>
    <mergeCell ref="Q45:U45"/>
    <mergeCell ref="X45:Y45"/>
    <mergeCell ref="Z45:AD45"/>
    <mergeCell ref="AE45:AG45"/>
    <mergeCell ref="AI45:AK45"/>
    <mergeCell ref="E46:H48"/>
    <mergeCell ref="I46:L48"/>
    <mergeCell ref="M46:O48"/>
    <mergeCell ref="P46:P48"/>
    <mergeCell ref="Q46:W46"/>
    <mergeCell ref="X46:Y46"/>
    <mergeCell ref="Z46:AD46"/>
    <mergeCell ref="C41:H42"/>
    <mergeCell ref="I41:L42"/>
    <mergeCell ref="M41:O42"/>
    <mergeCell ref="P41:AH42"/>
    <mergeCell ref="AI41:AK42"/>
    <mergeCell ref="AL41:AR42"/>
    <mergeCell ref="AA18:AC20"/>
    <mergeCell ref="AD18:AF20"/>
    <mergeCell ref="AG18:AO20"/>
    <mergeCell ref="E21:AT22"/>
    <mergeCell ref="AG26:AT36"/>
    <mergeCell ref="I27:AE28"/>
    <mergeCell ref="I29:AE30"/>
    <mergeCell ref="E31:AE32"/>
    <mergeCell ref="C18:H20"/>
    <mergeCell ref="I18:K20"/>
    <mergeCell ref="L18:O20"/>
    <mergeCell ref="P18:S20"/>
    <mergeCell ref="T18:W20"/>
    <mergeCell ref="X18:Z20"/>
    <mergeCell ref="AD16:AF16"/>
    <mergeCell ref="E17:H17"/>
    <mergeCell ref="I17:K17"/>
    <mergeCell ref="L17:O17"/>
    <mergeCell ref="P17:S17"/>
    <mergeCell ref="T17:W17"/>
    <mergeCell ref="X17:Z17"/>
    <mergeCell ref="AA17:AC17"/>
    <mergeCell ref="AD17:AF17"/>
    <mergeCell ref="E16:H16"/>
    <mergeCell ref="I16:K16"/>
    <mergeCell ref="L16:O16"/>
    <mergeCell ref="P16:S16"/>
    <mergeCell ref="T16:W16"/>
    <mergeCell ref="X16:Z16"/>
    <mergeCell ref="AG14:AK14"/>
    <mergeCell ref="AL14:AO14"/>
    <mergeCell ref="AG15:AK15"/>
    <mergeCell ref="AL15:AO15"/>
    <mergeCell ref="AA13:AC13"/>
    <mergeCell ref="AD13:AF13"/>
    <mergeCell ref="AL13:AO13"/>
    <mergeCell ref="AG12:AJ13"/>
    <mergeCell ref="AL12:AO12"/>
    <mergeCell ref="AD12:AF12"/>
    <mergeCell ref="T13:W13"/>
    <mergeCell ref="X13:Z13"/>
    <mergeCell ref="E12:H12"/>
    <mergeCell ref="I12:K12"/>
    <mergeCell ref="L12:O12"/>
    <mergeCell ref="P12:S12"/>
    <mergeCell ref="T12:W12"/>
    <mergeCell ref="X12:Z12"/>
    <mergeCell ref="AD14:AF15"/>
    <mergeCell ref="V10:W11"/>
    <mergeCell ref="X10:Z11"/>
    <mergeCell ref="I8:K9"/>
    <mergeCell ref="L8:O9"/>
    <mergeCell ref="P8:S9"/>
    <mergeCell ref="T8:W9"/>
    <mergeCell ref="X8:Z9"/>
    <mergeCell ref="AA8:AC9"/>
    <mergeCell ref="C14:D17"/>
    <mergeCell ref="E14:H15"/>
    <mergeCell ref="I14:K15"/>
    <mergeCell ref="L14:M15"/>
    <mergeCell ref="N14:O15"/>
    <mergeCell ref="P14:Q15"/>
    <mergeCell ref="R14:S15"/>
    <mergeCell ref="AA12:AC12"/>
    <mergeCell ref="T14:W15"/>
    <mergeCell ref="X14:Z15"/>
    <mergeCell ref="AA14:AC15"/>
    <mergeCell ref="AA16:AC16"/>
    <mergeCell ref="E13:H13"/>
    <mergeCell ref="I13:K13"/>
    <mergeCell ref="L13:O13"/>
    <mergeCell ref="P13:S13"/>
    <mergeCell ref="B2:AT2"/>
    <mergeCell ref="AV2:AZ2"/>
    <mergeCell ref="B4:AE4"/>
    <mergeCell ref="AF4:AT4"/>
    <mergeCell ref="AW5:BX21"/>
    <mergeCell ref="AE7:AF7"/>
    <mergeCell ref="AH7:AI7"/>
    <mergeCell ref="AK7:AL7"/>
    <mergeCell ref="C8:D9"/>
    <mergeCell ref="E8:H9"/>
    <mergeCell ref="AA10:AC11"/>
    <mergeCell ref="AD10:AF11"/>
    <mergeCell ref="AG10:AK10"/>
    <mergeCell ref="AL10:AO10"/>
    <mergeCell ref="AG11:AK11"/>
    <mergeCell ref="AL11:AO11"/>
    <mergeCell ref="AD8:AF9"/>
    <mergeCell ref="AG8:AO9"/>
    <mergeCell ref="C10:D13"/>
    <mergeCell ref="E10:H11"/>
    <mergeCell ref="I10:K11"/>
    <mergeCell ref="L10:O11"/>
    <mergeCell ref="P10:S11"/>
    <mergeCell ref="T10:U11"/>
  </mergeCells>
  <phoneticPr fontId="2"/>
  <conditionalFormatting sqref="AL56:AN56">
    <cfRule type="containsBlanks" dxfId="8" priority="4">
      <formula>LEN(TRIM(AL56))=0</formula>
    </cfRule>
  </conditionalFormatting>
  <conditionalFormatting sqref="AL58:AN58">
    <cfRule type="containsBlanks" dxfId="7" priority="3">
      <formula>LEN(TRIM(AL58))=0</formula>
    </cfRule>
  </conditionalFormatting>
  <conditionalFormatting sqref="AL60:AN60">
    <cfRule type="containsBlanks" dxfId="6" priority="2">
      <formula>LEN(TRIM(AL60))=0</formula>
    </cfRule>
  </conditionalFormatting>
  <conditionalFormatting sqref="AL62:AN62">
    <cfRule type="containsBlanks" dxfId="5" priority="1">
      <formula>LEN(TRIM(AL62))=0</formula>
    </cfRule>
  </conditionalFormatting>
  <dataValidations count="1">
    <dataValidation type="list" allowBlank="1" showInputMessage="1" showErrorMessage="1" sqref="BG54:BI54 AL62:AN62 AL64:AN64 BG61:BI61 AL56:AN56 AL58:AN58 AL60:AN60">
      <formula1>"　,園舎内,園舎外"</formula1>
    </dataValidation>
  </dataValidations>
  <hyperlinks>
    <hyperlink ref="AV2" location="目次!A1" display="目次に戻る"/>
  </hyperlinks>
  <printOptions horizontalCentered="1"/>
  <pageMargins left="0.70866141732283472" right="0.31496062992125984" top="0.39370078740157483" bottom="0.31496062992125984" header="0.51181102362204722" footer="0.35433070866141736"/>
  <pageSetup paperSize="9" scale="91" orientation="portrait" r:id="rId1"/>
  <headerFooter alignWithMargins="0"/>
  <colBreaks count="1" manualBreakCount="1">
    <brk id="47" min="1" max="66" man="1"/>
  </col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CC"/>
  </sheetPr>
  <dimension ref="B2:CF66"/>
  <sheetViews>
    <sheetView showGridLines="0" view="pageBreakPreview" zoomScale="91" zoomScaleNormal="100" zoomScaleSheetLayoutView="91" workbookViewId="0">
      <selection activeCell="F5" sqref="F5"/>
    </sheetView>
  </sheetViews>
  <sheetFormatPr defaultColWidth="8" defaultRowHeight="12"/>
  <cols>
    <col min="1" max="1" width="3.25" style="5" customWidth="1"/>
    <col min="2" max="2" width="1.625" style="5" customWidth="1"/>
    <col min="3" max="18" width="2.375" style="5" customWidth="1"/>
    <col min="19" max="19" width="2.375" style="68" customWidth="1"/>
    <col min="20" max="23" width="2.375" style="5" customWidth="1"/>
    <col min="24" max="24" width="2.375" style="68" customWidth="1"/>
    <col min="25" max="27" width="2.375" style="5" customWidth="1"/>
    <col min="28" max="28" width="4.5" style="5" customWidth="1"/>
    <col min="29" max="84" width="2.375" style="5" customWidth="1"/>
    <col min="85" max="16384" width="8" style="5"/>
  </cols>
  <sheetData>
    <row r="2" spans="2:82" ht="14.1" customHeight="1">
      <c r="B2" s="1872" t="s">
        <v>1445</v>
      </c>
      <c r="C2" s="1872"/>
      <c r="D2" s="1872"/>
      <c r="E2" s="1872"/>
      <c r="F2" s="1872"/>
      <c r="G2" s="1872"/>
      <c r="H2" s="1872"/>
      <c r="I2" s="1872"/>
      <c r="J2" s="1872"/>
      <c r="K2" s="1872"/>
      <c r="L2" s="1872"/>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1872"/>
      <c r="AO2" s="1872"/>
      <c r="AP2" s="1872"/>
      <c r="AR2" s="1837" t="s">
        <v>769</v>
      </c>
      <c r="AS2" s="1837"/>
      <c r="AT2" s="1837"/>
      <c r="AU2" s="1837"/>
      <c r="AV2" s="1837"/>
    </row>
    <row r="3" spans="2:82" ht="5.0999999999999996" customHeight="1" thickBot="1"/>
    <row r="4" spans="2:82" ht="14.1" customHeight="1">
      <c r="B4" s="1873" t="s">
        <v>212</v>
      </c>
      <c r="C4" s="1874"/>
      <c r="D4" s="1874"/>
      <c r="E4" s="1874"/>
      <c r="F4" s="1874"/>
      <c r="G4" s="1874"/>
      <c r="H4" s="1874"/>
      <c r="I4" s="1874"/>
      <c r="J4" s="1874"/>
      <c r="K4" s="1874"/>
      <c r="L4" s="1874"/>
      <c r="M4" s="1874"/>
      <c r="N4" s="1874"/>
      <c r="O4" s="1874"/>
      <c r="P4" s="1874"/>
      <c r="Q4" s="1874"/>
      <c r="R4" s="1874"/>
      <c r="S4" s="1874"/>
      <c r="T4" s="1874"/>
      <c r="U4" s="1874"/>
      <c r="V4" s="1874"/>
      <c r="W4" s="1874"/>
      <c r="X4" s="1874"/>
      <c r="Y4" s="1874"/>
      <c r="Z4" s="1874"/>
      <c r="AA4" s="1874"/>
      <c r="AB4" s="2032"/>
      <c r="AC4" s="2033" t="s">
        <v>4</v>
      </c>
      <c r="AD4" s="1874"/>
      <c r="AE4" s="1874"/>
      <c r="AF4" s="1874"/>
      <c r="AG4" s="1874"/>
      <c r="AH4" s="1874"/>
      <c r="AI4" s="1874"/>
      <c r="AJ4" s="1874"/>
      <c r="AK4" s="1874"/>
      <c r="AL4" s="1874"/>
      <c r="AM4" s="1874"/>
      <c r="AN4" s="1874"/>
      <c r="AO4" s="1874"/>
      <c r="AP4" s="2034"/>
      <c r="AS4" s="40" t="s">
        <v>1045</v>
      </c>
    </row>
    <row r="5" spans="2:82" ht="14.1" customHeight="1">
      <c r="B5" s="72"/>
      <c r="C5" s="1310"/>
      <c r="D5" s="1310"/>
      <c r="E5" s="1310"/>
      <c r="F5" s="1310"/>
      <c r="G5" s="1310"/>
      <c r="H5" s="1310"/>
      <c r="I5" s="1310"/>
      <c r="J5" s="1310"/>
      <c r="K5" s="1310"/>
      <c r="L5" s="1310"/>
      <c r="M5" s="1310"/>
      <c r="N5" s="1310"/>
      <c r="O5" s="1310"/>
      <c r="P5" s="1310"/>
      <c r="Q5" s="1310"/>
      <c r="R5" s="1310"/>
      <c r="S5" s="591"/>
      <c r="T5" s="1310"/>
      <c r="U5" s="1310"/>
      <c r="V5" s="1310"/>
      <c r="W5" s="1310"/>
      <c r="X5" s="591"/>
      <c r="Y5" s="1310"/>
      <c r="Z5" s="1310"/>
      <c r="AA5" s="1310"/>
      <c r="AB5" s="1311"/>
      <c r="AC5" s="73"/>
      <c r="AD5" s="1310"/>
      <c r="AE5" s="1310"/>
      <c r="AF5" s="1310"/>
      <c r="AG5" s="1310"/>
      <c r="AH5" s="1310"/>
      <c r="AI5" s="1310"/>
      <c r="AJ5" s="1310"/>
      <c r="AK5" s="1310"/>
      <c r="AL5" s="1310"/>
      <c r="AM5" s="1310"/>
      <c r="AN5" s="1310"/>
      <c r="AO5" s="1310"/>
      <c r="AP5" s="74"/>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row>
    <row r="6" spans="2:82" ht="14.1" customHeight="1">
      <c r="B6" s="72"/>
      <c r="C6" s="5" t="s">
        <v>899</v>
      </c>
      <c r="D6" s="1310"/>
      <c r="E6" s="1310"/>
      <c r="F6" s="1310"/>
      <c r="G6" s="1310"/>
      <c r="H6" s="1310"/>
      <c r="I6" s="1310"/>
      <c r="J6" s="1310"/>
      <c r="K6" s="1310"/>
      <c r="L6" s="1310"/>
      <c r="M6" s="1310"/>
      <c r="N6" s="1310"/>
      <c r="O6" s="1310"/>
      <c r="P6" s="1310"/>
      <c r="Q6" s="1310"/>
      <c r="R6" s="1310"/>
      <c r="S6" s="591"/>
      <c r="T6" s="1310"/>
      <c r="U6" s="1310"/>
      <c r="V6" s="1310"/>
      <c r="W6" s="1310"/>
      <c r="X6" s="591"/>
      <c r="Y6" s="1310"/>
      <c r="Z6" s="1310"/>
      <c r="AA6" s="1310"/>
      <c r="AB6" s="1311"/>
      <c r="AC6" s="131" t="s">
        <v>95</v>
      </c>
      <c r="AD6" s="1573" t="s">
        <v>1494</v>
      </c>
      <c r="AE6" s="1573"/>
      <c r="AF6" s="1573"/>
      <c r="AG6" s="1573"/>
      <c r="AH6" s="1573"/>
      <c r="AI6" s="1573"/>
      <c r="AJ6" s="1573"/>
      <c r="AK6" s="1573"/>
      <c r="AL6" s="1573"/>
      <c r="AM6" s="1573"/>
      <c r="AN6" s="1573"/>
      <c r="AO6" s="1573"/>
      <c r="AP6" s="1574"/>
      <c r="AR6" s="68"/>
      <c r="AS6" s="1135"/>
      <c r="AT6" s="1135"/>
      <c r="AU6" s="1135"/>
      <c r="AV6" s="1135"/>
      <c r="AW6" s="1135"/>
      <c r="AX6" s="1135"/>
      <c r="AY6" s="1135"/>
      <c r="AZ6" s="1135"/>
      <c r="BA6" s="1135"/>
      <c r="BB6" s="1135"/>
      <c r="BC6" s="1135"/>
      <c r="BD6" s="1135"/>
      <c r="BE6" s="1135"/>
      <c r="BF6" s="1135"/>
      <c r="BG6" s="1135"/>
      <c r="BH6" s="1135"/>
      <c r="BI6" s="1135"/>
      <c r="BJ6" s="1135"/>
      <c r="BK6" s="1135"/>
      <c r="BL6" s="1135"/>
      <c r="BM6" s="1135"/>
      <c r="BN6" s="1135"/>
      <c r="BO6" s="1135"/>
      <c r="BP6" s="1135"/>
      <c r="BQ6" s="1135"/>
      <c r="BR6" s="1135"/>
      <c r="BS6" s="1135"/>
      <c r="BT6" s="1135"/>
      <c r="BU6" s="1135"/>
      <c r="BV6" s="1135"/>
      <c r="BW6" s="1135"/>
      <c r="BX6" s="1135"/>
      <c r="BY6" s="1135"/>
      <c r="BZ6" s="1135"/>
      <c r="CA6" s="1135"/>
      <c r="CB6" s="1135"/>
      <c r="CC6" s="1135"/>
      <c r="CD6" s="1135"/>
    </row>
    <row r="7" spans="2:82" ht="14.1" customHeight="1">
      <c r="B7" s="72"/>
      <c r="C7" s="1270" t="s">
        <v>1400</v>
      </c>
      <c r="D7" s="1310"/>
      <c r="E7" s="1310"/>
      <c r="F7" s="1310"/>
      <c r="G7" s="1310"/>
      <c r="H7" s="1310"/>
      <c r="I7" s="1310"/>
      <c r="J7" s="1310"/>
      <c r="K7" s="1310"/>
      <c r="L7" s="1310"/>
      <c r="M7" s="1310"/>
      <c r="N7" s="1310"/>
      <c r="O7" s="1310"/>
      <c r="P7" s="1310"/>
      <c r="Q7" s="1310"/>
      <c r="R7" s="1310"/>
      <c r="S7" s="591"/>
      <c r="T7" s="1310"/>
      <c r="U7" s="1310"/>
      <c r="V7" s="1310"/>
      <c r="W7" s="1310"/>
      <c r="X7" s="591"/>
      <c r="Y7" s="1310"/>
      <c r="Z7" s="1310"/>
      <c r="AA7" s="1310"/>
      <c r="AB7" s="1311"/>
      <c r="AC7" s="131"/>
      <c r="AD7" s="1573"/>
      <c r="AE7" s="1573"/>
      <c r="AF7" s="1573"/>
      <c r="AG7" s="1573"/>
      <c r="AH7" s="1573"/>
      <c r="AI7" s="1573"/>
      <c r="AJ7" s="1573"/>
      <c r="AK7" s="1573"/>
      <c r="AL7" s="1573"/>
      <c r="AM7" s="1573"/>
      <c r="AN7" s="1573"/>
      <c r="AO7" s="1573"/>
      <c r="AP7" s="1574"/>
      <c r="AR7" s="68"/>
      <c r="AS7" s="408"/>
      <c r="AT7" s="408"/>
      <c r="AU7" s="408"/>
      <c r="AV7" s="408"/>
      <c r="AW7" s="408"/>
      <c r="AX7" s="408"/>
      <c r="AY7" s="408"/>
      <c r="AZ7" s="408"/>
      <c r="BA7" s="408"/>
      <c r="BB7" s="408"/>
      <c r="BC7" s="408"/>
      <c r="BD7" s="408"/>
      <c r="BE7" s="408"/>
      <c r="BF7" s="408"/>
      <c r="BG7" s="408"/>
      <c r="BH7" s="408"/>
      <c r="BI7" s="408"/>
      <c r="BJ7" s="408"/>
      <c r="BK7" s="408"/>
      <c r="BL7" s="408"/>
      <c r="BM7" s="408"/>
      <c r="BN7" s="408"/>
      <c r="BO7" s="408"/>
      <c r="BP7" s="408"/>
      <c r="BQ7" s="408"/>
      <c r="BR7" s="408"/>
      <c r="BS7" s="408"/>
      <c r="BT7" s="408"/>
      <c r="BU7" s="408"/>
      <c r="BV7" s="408"/>
      <c r="BW7" s="408"/>
      <c r="BX7" s="408"/>
      <c r="BY7" s="408"/>
      <c r="BZ7" s="408"/>
      <c r="CA7" s="408"/>
      <c r="CB7" s="408"/>
      <c r="CC7" s="408"/>
      <c r="CD7" s="408"/>
    </row>
    <row r="8" spans="2:82" ht="14.1" customHeight="1">
      <c r="B8" s="72"/>
      <c r="C8" s="5" t="s">
        <v>1401</v>
      </c>
      <c r="D8" s="1310"/>
      <c r="E8" s="1310"/>
      <c r="F8" s="1310"/>
      <c r="G8" s="1310"/>
      <c r="H8" s="1310"/>
      <c r="I8" s="1310"/>
      <c r="J8" s="1310"/>
      <c r="K8" s="1310"/>
      <c r="L8" s="1310"/>
      <c r="M8" s="1310"/>
      <c r="N8" s="1310"/>
      <c r="O8" s="1310"/>
      <c r="P8" s="1310"/>
      <c r="Q8" s="1310"/>
      <c r="R8" s="1310"/>
      <c r="S8" s="591"/>
      <c r="T8" s="1310"/>
      <c r="U8" s="1310"/>
      <c r="V8" s="1310"/>
      <c r="W8" s="1310"/>
      <c r="X8" s="591"/>
      <c r="Y8" s="1310"/>
      <c r="Z8" s="1310"/>
      <c r="AA8" s="1310"/>
      <c r="AB8" s="1311"/>
      <c r="AC8" s="131" t="s">
        <v>95</v>
      </c>
      <c r="AD8" s="1573" t="s">
        <v>1046</v>
      </c>
      <c r="AE8" s="1573"/>
      <c r="AF8" s="1573"/>
      <c r="AG8" s="1573"/>
      <c r="AH8" s="1573"/>
      <c r="AI8" s="1573"/>
      <c r="AJ8" s="1573"/>
      <c r="AK8" s="1573"/>
      <c r="AL8" s="1573"/>
      <c r="AM8" s="1573"/>
      <c r="AN8" s="1573"/>
      <c r="AO8" s="1573"/>
      <c r="AP8" s="1574"/>
      <c r="AR8" s="68"/>
      <c r="AS8" s="1336"/>
      <c r="AT8" s="1336"/>
      <c r="AU8" s="1336"/>
      <c r="AV8" s="1336"/>
      <c r="AW8" s="1336"/>
      <c r="AX8" s="1336"/>
      <c r="AY8" s="1336"/>
      <c r="AZ8" s="1336"/>
      <c r="BA8" s="1336"/>
      <c r="BB8" s="1336"/>
      <c r="BC8" s="1336"/>
      <c r="BD8" s="1336"/>
      <c r="BE8" s="1336"/>
      <c r="BF8" s="1336"/>
      <c r="BG8" s="1336"/>
      <c r="BH8" s="1336"/>
      <c r="BI8" s="1336"/>
      <c r="BJ8" s="1336"/>
      <c r="BK8" s="1336"/>
      <c r="BL8" s="1336"/>
      <c r="BM8" s="1336"/>
      <c r="BN8" s="1336"/>
      <c r="BO8" s="1336"/>
      <c r="BP8" s="1336"/>
      <c r="BQ8" s="1336"/>
      <c r="BR8" s="1336"/>
      <c r="BS8" s="1336"/>
      <c r="BT8" s="1336"/>
      <c r="BU8" s="1336"/>
      <c r="BV8" s="1336"/>
      <c r="BW8" s="1336"/>
      <c r="BX8" s="1336"/>
      <c r="BY8" s="1336"/>
      <c r="BZ8" s="1336"/>
      <c r="CA8" s="1336"/>
      <c r="CB8" s="1336"/>
      <c r="CC8" s="1336"/>
      <c r="CD8" s="1336"/>
    </row>
    <row r="9" spans="2:82" ht="14.1" customHeight="1">
      <c r="B9" s="72"/>
      <c r="C9" s="1289"/>
      <c r="D9" s="1310"/>
      <c r="E9" s="1310"/>
      <c r="F9" s="1310"/>
      <c r="G9" s="1310"/>
      <c r="H9" s="1310"/>
      <c r="I9" s="1310"/>
      <c r="J9" s="1310"/>
      <c r="K9" s="1310"/>
      <c r="L9" s="1310"/>
      <c r="M9" s="1310"/>
      <c r="N9" s="1310"/>
      <c r="O9" s="1310"/>
      <c r="P9" s="1310"/>
      <c r="Q9" s="1310"/>
      <c r="R9" s="1310"/>
      <c r="S9" s="591"/>
      <c r="T9" s="1310"/>
      <c r="U9" s="1310"/>
      <c r="V9" s="1310"/>
      <c r="W9" s="1310"/>
      <c r="X9" s="591"/>
      <c r="Y9" s="1310"/>
      <c r="Z9" s="1310"/>
      <c r="AA9" s="1310"/>
      <c r="AB9" s="1311"/>
      <c r="AC9" s="131"/>
      <c r="AD9" s="1573"/>
      <c r="AE9" s="1573"/>
      <c r="AF9" s="1573"/>
      <c r="AG9" s="1573"/>
      <c r="AH9" s="1573"/>
      <c r="AI9" s="1573"/>
      <c r="AJ9" s="1573"/>
      <c r="AK9" s="1573"/>
      <c r="AL9" s="1573"/>
      <c r="AM9" s="1573"/>
      <c r="AN9" s="1573"/>
      <c r="AO9" s="1573"/>
      <c r="AP9" s="1574"/>
      <c r="AR9" s="68"/>
      <c r="AS9" s="1336"/>
      <c r="AT9" s="1336"/>
      <c r="AU9" s="1336"/>
      <c r="AV9" s="1336"/>
      <c r="AW9" s="1336"/>
      <c r="AX9" s="1336"/>
      <c r="AY9" s="1336"/>
      <c r="AZ9" s="1336"/>
      <c r="BA9" s="1336"/>
      <c r="BB9" s="1336"/>
      <c r="BC9" s="1336"/>
      <c r="BD9" s="1336"/>
      <c r="BE9" s="1336"/>
      <c r="BF9" s="1336"/>
      <c r="BG9" s="1336"/>
      <c r="BH9" s="1336"/>
      <c r="BI9" s="1336"/>
      <c r="BJ9" s="1336"/>
      <c r="BK9" s="1336"/>
      <c r="BL9" s="1336"/>
      <c r="BM9" s="1336"/>
      <c r="BN9" s="1336"/>
      <c r="BO9" s="1336"/>
      <c r="BP9" s="1336"/>
      <c r="BQ9" s="1336"/>
      <c r="BR9" s="1336"/>
      <c r="BS9" s="1336"/>
      <c r="BT9" s="1336"/>
      <c r="BU9" s="1336"/>
      <c r="BV9" s="1336"/>
      <c r="BW9" s="1336"/>
      <c r="BX9" s="1336"/>
      <c r="BY9" s="1336"/>
      <c r="BZ9" s="1336"/>
      <c r="CA9" s="1336"/>
      <c r="CB9" s="1336"/>
      <c r="CC9" s="1336"/>
      <c r="CD9" s="1336"/>
    </row>
    <row r="10" spans="2:82" ht="14.1" customHeight="1">
      <c r="B10" s="72"/>
      <c r="C10" s="1289"/>
      <c r="D10" s="735" t="s">
        <v>274</v>
      </c>
      <c r="AB10" s="1311"/>
      <c r="AC10" s="131"/>
      <c r="AD10" s="1573"/>
      <c r="AE10" s="1573"/>
      <c r="AF10" s="1573"/>
      <c r="AG10" s="1573"/>
      <c r="AH10" s="1573"/>
      <c r="AI10" s="1573"/>
      <c r="AJ10" s="1573"/>
      <c r="AK10" s="1573"/>
      <c r="AL10" s="1573"/>
      <c r="AM10" s="1573"/>
      <c r="AN10" s="1573"/>
      <c r="AO10" s="1573"/>
      <c r="AP10" s="1574"/>
      <c r="AR10" s="68"/>
      <c r="AS10" s="1336"/>
      <c r="AT10" s="1336"/>
      <c r="AU10" s="1336"/>
      <c r="AV10" s="1336"/>
      <c r="AW10" s="1336"/>
      <c r="AX10" s="1336"/>
      <c r="AY10" s="1336"/>
      <c r="AZ10" s="1336"/>
      <c r="BA10" s="1336"/>
      <c r="BB10" s="1336"/>
      <c r="BC10" s="1336"/>
      <c r="BD10" s="1336"/>
      <c r="BE10" s="1336"/>
      <c r="BF10" s="1336"/>
      <c r="BG10" s="1336"/>
      <c r="BH10" s="1336"/>
      <c r="BI10" s="1336"/>
      <c r="BJ10" s="1336"/>
      <c r="BK10" s="1336"/>
      <c r="BL10" s="1336"/>
      <c r="BM10" s="1336"/>
      <c r="BN10" s="1336"/>
      <c r="BO10" s="1336"/>
      <c r="BP10" s="1336"/>
      <c r="BQ10" s="1336"/>
      <c r="BR10" s="1336"/>
      <c r="BS10" s="1336"/>
      <c r="BT10" s="1336"/>
      <c r="BU10" s="1336"/>
      <c r="BV10" s="1336"/>
      <c r="BW10" s="1336"/>
      <c r="BX10" s="1336"/>
      <c r="BY10" s="1336"/>
      <c r="BZ10" s="1336"/>
      <c r="CA10" s="1336"/>
      <c r="CB10" s="1336"/>
      <c r="CC10" s="1336"/>
      <c r="CD10" s="1336"/>
    </row>
    <row r="11" spans="2:82" ht="14.1" customHeight="1">
      <c r="B11" s="72"/>
      <c r="C11" s="1289"/>
      <c r="D11" s="1"/>
      <c r="E11" s="4345"/>
      <c r="F11" s="4345"/>
      <c r="G11" s="4345"/>
      <c r="H11" s="4345"/>
      <c r="I11" s="4345"/>
      <c r="J11" s="4345"/>
      <c r="K11" s="4345"/>
      <c r="L11" s="4345"/>
      <c r="M11" s="4345"/>
      <c r="N11" s="4345"/>
      <c r="O11" s="4345"/>
      <c r="P11" s="4345"/>
      <c r="Q11" s="4345"/>
      <c r="R11" s="4345"/>
      <c r="S11" s="4345"/>
      <c r="T11" s="4345"/>
      <c r="U11" s="4345"/>
      <c r="V11" s="4345"/>
      <c r="W11" s="4345"/>
      <c r="X11" s="4345"/>
      <c r="Y11" s="4345"/>
      <c r="Z11" s="4345"/>
      <c r="AA11" s="4345"/>
      <c r="AB11" s="1311"/>
      <c r="AC11" s="131"/>
      <c r="AD11" s="1573"/>
      <c r="AE11" s="1573"/>
      <c r="AF11" s="1573"/>
      <c r="AG11" s="1573"/>
      <c r="AH11" s="1573"/>
      <c r="AI11" s="1573"/>
      <c r="AJ11" s="1573"/>
      <c r="AK11" s="1573"/>
      <c r="AL11" s="1573"/>
      <c r="AM11" s="1573"/>
      <c r="AN11" s="1573"/>
      <c r="AO11" s="1573"/>
      <c r="AP11" s="1574"/>
      <c r="AR11" s="68"/>
      <c r="AS11" s="1336"/>
      <c r="AT11" s="1336"/>
      <c r="AU11" s="1336"/>
      <c r="AV11" s="1336"/>
      <c r="AW11" s="1336"/>
      <c r="AX11" s="1336"/>
      <c r="AY11" s="1336"/>
      <c r="AZ11" s="1336"/>
      <c r="BA11" s="1336"/>
      <c r="BB11" s="1336"/>
      <c r="BC11" s="1336"/>
      <c r="BD11" s="1336"/>
      <c r="BE11" s="1336"/>
      <c r="BF11" s="1336"/>
      <c r="BG11" s="1336"/>
      <c r="BH11" s="1336"/>
      <c r="BI11" s="1336"/>
      <c r="BJ11" s="1336"/>
      <c r="BK11" s="1336"/>
      <c r="BL11" s="1336"/>
      <c r="BM11" s="1336"/>
      <c r="BN11" s="1336"/>
      <c r="BO11" s="1336"/>
      <c r="BP11" s="1336"/>
      <c r="BQ11" s="1336"/>
      <c r="BR11" s="1336"/>
      <c r="BS11" s="1336"/>
      <c r="BT11" s="1336"/>
      <c r="BU11" s="1336"/>
      <c r="BV11" s="1336"/>
      <c r="BW11" s="1336"/>
      <c r="BX11" s="1336"/>
      <c r="BY11" s="1336"/>
      <c r="BZ11" s="1336"/>
      <c r="CA11" s="1336"/>
      <c r="CB11" s="1336"/>
      <c r="CC11" s="1336"/>
      <c r="CD11" s="1336"/>
    </row>
    <row r="12" spans="2:82" ht="14.1" customHeight="1">
      <c r="B12" s="72"/>
      <c r="C12" s="1289"/>
      <c r="D12" s="1"/>
      <c r="E12" s="4345"/>
      <c r="F12" s="4345"/>
      <c r="G12" s="4345"/>
      <c r="H12" s="4345"/>
      <c r="I12" s="4345"/>
      <c r="J12" s="4345"/>
      <c r="K12" s="4345"/>
      <c r="L12" s="4345"/>
      <c r="M12" s="4345"/>
      <c r="N12" s="4345"/>
      <c r="O12" s="4345"/>
      <c r="P12" s="4345"/>
      <c r="Q12" s="4345"/>
      <c r="R12" s="4345"/>
      <c r="S12" s="4345"/>
      <c r="T12" s="4345"/>
      <c r="U12" s="4345"/>
      <c r="V12" s="4345"/>
      <c r="W12" s="4345"/>
      <c r="X12" s="4345"/>
      <c r="Y12" s="4345"/>
      <c r="Z12" s="4345"/>
      <c r="AA12" s="4345"/>
      <c r="AB12" s="1311"/>
      <c r="AC12" s="131"/>
      <c r="AD12" s="1573"/>
      <c r="AE12" s="1573"/>
      <c r="AF12" s="1573"/>
      <c r="AG12" s="1573"/>
      <c r="AH12" s="1573"/>
      <c r="AI12" s="1573"/>
      <c r="AJ12" s="1573"/>
      <c r="AK12" s="1573"/>
      <c r="AL12" s="1573"/>
      <c r="AM12" s="1573"/>
      <c r="AN12" s="1573"/>
      <c r="AO12" s="1573"/>
      <c r="AP12" s="1574"/>
      <c r="AR12" s="68"/>
      <c r="AS12" s="1336"/>
      <c r="AT12" s="1336"/>
      <c r="AU12" s="1336"/>
      <c r="AV12" s="1336"/>
      <c r="AW12" s="1336"/>
      <c r="AX12" s="1336"/>
      <c r="AY12" s="1336"/>
      <c r="AZ12" s="1336"/>
      <c r="BA12" s="1336"/>
      <c r="BB12" s="1336"/>
      <c r="BC12" s="1336"/>
      <c r="BD12" s="1336"/>
      <c r="BE12" s="1336"/>
      <c r="BF12" s="1336"/>
      <c r="BG12" s="1336"/>
      <c r="BH12" s="1336"/>
      <c r="BI12" s="1336"/>
      <c r="BJ12" s="1336"/>
      <c r="BK12" s="1336"/>
      <c r="BL12" s="1336"/>
      <c r="BM12" s="1336"/>
      <c r="BN12" s="1336"/>
      <c r="BO12" s="1336"/>
      <c r="BP12" s="1336"/>
      <c r="BQ12" s="1336"/>
      <c r="BR12" s="1336"/>
      <c r="BS12" s="1336"/>
      <c r="BT12" s="1336"/>
      <c r="BU12" s="1336"/>
      <c r="BV12" s="1336"/>
      <c r="BW12" s="1336"/>
      <c r="BX12" s="1336"/>
      <c r="BY12" s="1336"/>
      <c r="BZ12" s="1336"/>
      <c r="CA12" s="1336"/>
      <c r="CB12" s="1336"/>
      <c r="CC12" s="1336"/>
      <c r="CD12" s="1336"/>
    </row>
    <row r="13" spans="2:82" ht="14.1" customHeight="1">
      <c r="B13" s="72"/>
      <c r="C13" s="1289"/>
      <c r="D13" s="1310"/>
      <c r="E13" s="1310"/>
      <c r="F13" s="1310"/>
      <c r="G13" s="1310"/>
      <c r="H13" s="1310"/>
      <c r="I13" s="1310"/>
      <c r="J13" s="1310"/>
      <c r="K13" s="1310"/>
      <c r="L13" s="1310"/>
      <c r="M13" s="1310"/>
      <c r="N13" s="1310"/>
      <c r="O13" s="1310"/>
      <c r="P13" s="1310"/>
      <c r="Q13" s="1310"/>
      <c r="R13" s="1310"/>
      <c r="S13" s="591"/>
      <c r="T13" s="1310"/>
      <c r="U13" s="1310"/>
      <c r="V13" s="1310"/>
      <c r="W13" s="1310"/>
      <c r="X13" s="591"/>
      <c r="Y13" s="1310"/>
      <c r="Z13" s="1310"/>
      <c r="AA13" s="1310"/>
      <c r="AB13" s="1311"/>
      <c r="AC13" s="131"/>
      <c r="AD13" s="1573"/>
      <c r="AE13" s="1573"/>
      <c r="AF13" s="1573"/>
      <c r="AG13" s="1573"/>
      <c r="AH13" s="1573"/>
      <c r="AI13" s="1573"/>
      <c r="AJ13" s="1573"/>
      <c r="AK13" s="1573"/>
      <c r="AL13" s="1573"/>
      <c r="AM13" s="1573"/>
      <c r="AN13" s="1573"/>
      <c r="AO13" s="1573"/>
      <c r="AP13" s="1574"/>
      <c r="AR13" s="68"/>
      <c r="AS13" s="1145"/>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row>
    <row r="14" spans="2:82" ht="14.1" customHeight="1">
      <c r="B14" s="14"/>
      <c r="C14" s="5" t="s">
        <v>226</v>
      </c>
      <c r="AB14" s="102"/>
      <c r="AC14" s="40"/>
      <c r="AD14" s="408"/>
      <c r="AE14" s="408"/>
      <c r="AF14" s="408"/>
      <c r="AG14" s="408"/>
      <c r="AH14" s="408"/>
      <c r="AI14" s="408"/>
      <c r="AJ14" s="408"/>
      <c r="AK14" s="408"/>
      <c r="AL14" s="408"/>
      <c r="AM14" s="408"/>
      <c r="AN14" s="408"/>
      <c r="AO14" s="408"/>
      <c r="AP14" s="814"/>
      <c r="AR14" s="68"/>
      <c r="AS14" s="1332"/>
      <c r="AT14" s="1065"/>
      <c r="AU14" s="1065"/>
      <c r="AV14" s="1065"/>
      <c r="AW14" s="1065"/>
      <c r="AX14" s="1065"/>
      <c r="AY14" s="1065"/>
      <c r="AZ14" s="1065"/>
      <c r="BA14" s="1065"/>
      <c r="BB14" s="1065"/>
      <c r="BC14" s="1065"/>
      <c r="BD14" s="1065"/>
      <c r="BE14" s="1065"/>
      <c r="BF14" s="1065"/>
      <c r="BG14" s="1065"/>
      <c r="BH14" s="1065"/>
      <c r="BI14" s="68"/>
      <c r="BJ14" s="68"/>
      <c r="BK14" s="68"/>
      <c r="BL14" s="68"/>
      <c r="BM14" s="68"/>
      <c r="BN14" s="68"/>
      <c r="BO14" s="68"/>
      <c r="BP14" s="68"/>
      <c r="BQ14" s="68"/>
      <c r="BR14" s="68"/>
      <c r="BS14" s="68"/>
      <c r="BT14" s="68"/>
      <c r="BU14" s="68"/>
      <c r="BV14" s="68"/>
      <c r="BW14" s="68"/>
      <c r="BX14" s="68"/>
      <c r="BY14" s="68"/>
      <c r="BZ14" s="68"/>
      <c r="CA14" s="68"/>
      <c r="CB14" s="68"/>
      <c r="CC14" s="68"/>
      <c r="CD14" s="68"/>
    </row>
    <row r="15" spans="2:82" ht="14.1" customHeight="1">
      <c r="B15" s="121"/>
      <c r="C15" s="1270" t="s">
        <v>1402</v>
      </c>
      <c r="D15" s="1"/>
      <c r="E15" s="1"/>
      <c r="F15" s="20"/>
      <c r="G15" s="20"/>
      <c r="H15" s="20"/>
      <c r="I15" s="1270"/>
      <c r="J15" s="1270"/>
      <c r="K15" s="1270"/>
      <c r="L15" s="1270"/>
      <c r="M15" s="1270"/>
      <c r="N15" s="1270"/>
      <c r="O15" s="1270"/>
      <c r="P15" s="1270"/>
      <c r="Q15" s="1270"/>
      <c r="R15" s="1270"/>
      <c r="S15" s="1332"/>
      <c r="T15" s="1270"/>
      <c r="W15" s="21"/>
      <c r="AB15" s="102"/>
      <c r="AC15" s="1240" t="s">
        <v>132</v>
      </c>
      <c r="AD15" s="3043" t="s">
        <v>1470</v>
      </c>
      <c r="AE15" s="3043"/>
      <c r="AF15" s="3043"/>
      <c r="AG15" s="3043"/>
      <c r="AH15" s="3043"/>
      <c r="AI15" s="3043"/>
      <c r="AJ15" s="3043"/>
      <c r="AK15" s="3043"/>
      <c r="AL15" s="3043"/>
      <c r="AM15" s="3043"/>
      <c r="AN15" s="3043"/>
      <c r="AO15" s="3043"/>
      <c r="AP15" s="814"/>
      <c r="AR15" s="68"/>
      <c r="AS15" s="1135"/>
      <c r="AT15" s="1135"/>
      <c r="AU15" s="1135"/>
      <c r="AV15" s="1135"/>
      <c r="AW15" s="1135"/>
      <c r="AX15" s="1135"/>
      <c r="AY15" s="1135"/>
      <c r="AZ15" s="1135"/>
      <c r="BA15" s="1135"/>
      <c r="BB15" s="1135"/>
      <c r="BC15" s="1135"/>
      <c r="BD15" s="1135"/>
      <c r="BE15" s="1135"/>
      <c r="BF15" s="1135"/>
      <c r="BG15" s="1135"/>
      <c r="BH15" s="1135"/>
      <c r="BI15" s="1135"/>
      <c r="BJ15" s="1135"/>
      <c r="BK15" s="1135"/>
      <c r="BL15" s="1135"/>
      <c r="BM15" s="1135"/>
      <c r="BN15" s="1135"/>
      <c r="BO15" s="1135"/>
      <c r="BP15" s="1135"/>
      <c r="BQ15" s="1135"/>
      <c r="BR15" s="1135"/>
      <c r="BS15" s="1135"/>
      <c r="BT15" s="1135"/>
      <c r="BU15" s="1135"/>
      <c r="BV15" s="1135"/>
      <c r="BW15" s="1135"/>
      <c r="BX15" s="1135"/>
      <c r="BY15" s="1135"/>
      <c r="BZ15" s="1135"/>
      <c r="CA15" s="1135"/>
      <c r="CB15" s="1135"/>
      <c r="CC15" s="1135"/>
      <c r="CD15" s="1135"/>
    </row>
    <row r="16" spans="2:82" ht="14.1" customHeight="1">
      <c r="B16" s="19"/>
      <c r="C16" s="1270"/>
      <c r="E16" s="1"/>
      <c r="F16" s="1"/>
      <c r="G16" s="1"/>
      <c r="H16" s="26"/>
      <c r="I16" s="26"/>
      <c r="J16" s="26"/>
      <c r="K16" s="26"/>
      <c r="L16" s="26"/>
      <c r="M16" s="26"/>
      <c r="N16" s="26"/>
      <c r="O16" s="26"/>
      <c r="P16" s="26"/>
      <c r="Q16" s="26"/>
      <c r="R16" s="1270"/>
      <c r="S16" s="1248"/>
      <c r="T16" s="1248"/>
      <c r="U16" s="35"/>
      <c r="V16" s="36"/>
      <c r="W16" s="36"/>
      <c r="X16" s="1332"/>
      <c r="Y16" s="1270"/>
      <c r="Z16" s="1270"/>
      <c r="AA16" s="1270"/>
      <c r="AB16" s="102"/>
      <c r="AC16" s="452"/>
      <c r="AD16" s="3043"/>
      <c r="AE16" s="3043"/>
      <c r="AF16" s="3043"/>
      <c r="AG16" s="3043"/>
      <c r="AH16" s="3043"/>
      <c r="AI16" s="3043"/>
      <c r="AJ16" s="3043"/>
      <c r="AK16" s="3043"/>
      <c r="AL16" s="3043"/>
      <c r="AM16" s="3043"/>
      <c r="AN16" s="3043"/>
      <c r="AO16" s="3043"/>
      <c r="AP16" s="814"/>
      <c r="AR16" s="68"/>
      <c r="AS16" s="1135"/>
      <c r="AT16" s="1135"/>
      <c r="AU16" s="1135"/>
      <c r="AV16" s="1135"/>
      <c r="AW16" s="1135"/>
      <c r="AX16" s="1135"/>
      <c r="AY16" s="1135"/>
      <c r="AZ16" s="1135"/>
      <c r="BA16" s="1135"/>
      <c r="BB16" s="1135"/>
      <c r="BC16" s="1135"/>
      <c r="BD16" s="1135"/>
      <c r="BE16" s="1135"/>
      <c r="BF16" s="1135"/>
      <c r="BG16" s="1135"/>
      <c r="BH16" s="1135"/>
      <c r="BI16" s="1135"/>
      <c r="BJ16" s="1135"/>
      <c r="BK16" s="1135"/>
      <c r="BL16" s="1135"/>
      <c r="BM16" s="1135"/>
      <c r="BN16" s="1135"/>
      <c r="BO16" s="1135"/>
      <c r="BP16" s="1135"/>
      <c r="BQ16" s="1135"/>
      <c r="BR16" s="1135"/>
      <c r="BS16" s="1135"/>
      <c r="BT16" s="1135"/>
      <c r="BU16" s="1135"/>
      <c r="BV16" s="1135"/>
      <c r="BW16" s="1135"/>
      <c r="BX16" s="1135"/>
      <c r="BY16" s="1135"/>
      <c r="BZ16" s="1135"/>
      <c r="CA16" s="1135"/>
      <c r="CB16" s="1135"/>
      <c r="CC16" s="1135"/>
      <c r="CD16" s="1135"/>
    </row>
    <row r="17" spans="2:84" ht="14.1" customHeight="1">
      <c r="B17" s="19"/>
      <c r="C17" s="1270"/>
      <c r="D17" s="1270" t="s">
        <v>274</v>
      </c>
      <c r="AB17" s="102"/>
      <c r="AC17" s="452"/>
      <c r="AD17" s="3043"/>
      <c r="AE17" s="3043"/>
      <c r="AF17" s="3043"/>
      <c r="AG17" s="3043"/>
      <c r="AH17" s="3043"/>
      <c r="AI17" s="3043"/>
      <c r="AJ17" s="3043"/>
      <c r="AK17" s="3043"/>
      <c r="AL17" s="3043"/>
      <c r="AM17" s="3043"/>
      <c r="AN17" s="3043"/>
      <c r="AO17" s="3043"/>
      <c r="AP17" s="814"/>
      <c r="AR17" s="68"/>
      <c r="AS17" s="1186"/>
      <c r="AT17" s="1186"/>
      <c r="AU17" s="1186"/>
      <c r="AV17" s="1186"/>
      <c r="AW17" s="1186"/>
      <c r="AX17" s="1186"/>
      <c r="AY17" s="1186"/>
      <c r="AZ17" s="1186"/>
      <c r="BA17" s="1186"/>
      <c r="BB17" s="1186"/>
      <c r="BC17" s="1186"/>
      <c r="BD17" s="1186"/>
      <c r="BE17" s="1186"/>
      <c r="BF17" s="1186"/>
      <c r="BG17" s="1186"/>
      <c r="BH17" s="1186"/>
      <c r="BI17" s="1186"/>
      <c r="BJ17" s="1186"/>
      <c r="BK17" s="1186"/>
      <c r="BL17" s="1186"/>
      <c r="BM17" s="1186"/>
      <c r="BN17" s="1186"/>
      <c r="BO17" s="1186"/>
      <c r="BP17" s="1186"/>
      <c r="BQ17" s="1186"/>
      <c r="BR17" s="1186"/>
      <c r="BS17" s="1186"/>
      <c r="BT17" s="1186"/>
      <c r="BU17" s="1186"/>
      <c r="BV17" s="1186"/>
      <c r="BW17" s="1186"/>
      <c r="BX17" s="1186"/>
      <c r="BY17" s="1186"/>
      <c r="BZ17" s="1186"/>
      <c r="CA17" s="1186"/>
      <c r="CB17" s="1186"/>
      <c r="CC17" s="1186"/>
      <c r="CD17" s="1186"/>
    </row>
    <row r="18" spans="2:84" ht="14.1" customHeight="1">
      <c r="B18" s="19"/>
      <c r="C18" s="1270"/>
      <c r="D18" s="1"/>
      <c r="E18" s="4345"/>
      <c r="F18" s="4345"/>
      <c r="G18" s="4345"/>
      <c r="H18" s="4345"/>
      <c r="I18" s="4345"/>
      <c r="J18" s="4345"/>
      <c r="K18" s="4345"/>
      <c r="L18" s="4345"/>
      <c r="M18" s="4345"/>
      <c r="N18" s="4345"/>
      <c r="O18" s="4345"/>
      <c r="P18" s="4345"/>
      <c r="Q18" s="4345"/>
      <c r="R18" s="4345"/>
      <c r="S18" s="4345"/>
      <c r="T18" s="4345"/>
      <c r="U18" s="4345"/>
      <c r="V18" s="4345"/>
      <c r="W18" s="4345"/>
      <c r="X18" s="4345"/>
      <c r="Y18" s="4345"/>
      <c r="Z18" s="4345"/>
      <c r="AA18" s="4345"/>
      <c r="AB18" s="102"/>
      <c r="AC18" s="452"/>
      <c r="AD18" s="3043"/>
      <c r="AE18" s="3043"/>
      <c r="AF18" s="3043"/>
      <c r="AG18" s="3043"/>
      <c r="AH18" s="3043"/>
      <c r="AI18" s="3043"/>
      <c r="AJ18" s="3043"/>
      <c r="AK18" s="3043"/>
      <c r="AL18" s="3043"/>
      <c r="AM18" s="3043"/>
      <c r="AN18" s="3043"/>
      <c r="AO18" s="3043"/>
      <c r="AP18" s="814"/>
      <c r="AR18" s="68"/>
      <c r="AS18" s="1186"/>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row>
    <row r="19" spans="2:84" ht="14.1" customHeight="1">
      <c r="B19" s="19"/>
      <c r="C19" s="1270"/>
      <c r="D19" s="1"/>
      <c r="E19" s="4345"/>
      <c r="F19" s="4345"/>
      <c r="G19" s="4345"/>
      <c r="H19" s="4345"/>
      <c r="I19" s="4345"/>
      <c r="J19" s="4345"/>
      <c r="K19" s="4345"/>
      <c r="L19" s="4345"/>
      <c r="M19" s="4345"/>
      <c r="N19" s="4345"/>
      <c r="O19" s="4345"/>
      <c r="P19" s="4345"/>
      <c r="Q19" s="4345"/>
      <c r="R19" s="4345"/>
      <c r="S19" s="4345"/>
      <c r="T19" s="4345"/>
      <c r="U19" s="4345"/>
      <c r="V19" s="4345"/>
      <c r="W19" s="4345"/>
      <c r="X19" s="4345"/>
      <c r="Y19" s="4345"/>
      <c r="Z19" s="4345"/>
      <c r="AA19" s="4345"/>
      <c r="AB19" s="102"/>
      <c r="AC19" s="40"/>
      <c r="AP19" s="814"/>
      <c r="AR19" s="68"/>
      <c r="AS19" s="1145"/>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row>
    <row r="20" spans="2:84" ht="14.1" customHeight="1">
      <c r="B20" s="19"/>
      <c r="C20" s="1909" t="s">
        <v>1403</v>
      </c>
      <c r="D20" s="1909"/>
      <c r="E20" s="1909"/>
      <c r="F20" s="1909"/>
      <c r="G20" s="1909"/>
      <c r="H20" s="1909"/>
      <c r="I20" s="1909"/>
      <c r="J20" s="1909"/>
      <c r="K20" s="1909"/>
      <c r="L20" s="1909"/>
      <c r="M20" s="1909"/>
      <c r="N20" s="1909"/>
      <c r="O20" s="1909"/>
      <c r="P20" s="1909"/>
      <c r="Q20" s="1909"/>
      <c r="R20" s="1909"/>
      <c r="S20" s="1909"/>
      <c r="T20" s="1909"/>
      <c r="U20" s="1909"/>
      <c r="V20" s="1909"/>
      <c r="W20" s="1909"/>
      <c r="X20" s="1909"/>
      <c r="Y20" s="1909"/>
      <c r="Z20" s="1909"/>
      <c r="AA20" s="1909"/>
      <c r="AB20" s="1910"/>
      <c r="AC20" s="117" t="s">
        <v>1047</v>
      </c>
      <c r="AD20" s="408"/>
      <c r="AE20" s="1336"/>
      <c r="AF20" s="1336"/>
      <c r="AG20" s="1336"/>
      <c r="AH20" s="1336"/>
      <c r="AI20" s="1336"/>
      <c r="AJ20" s="1336"/>
      <c r="AK20" s="1336"/>
      <c r="AL20" s="1336"/>
      <c r="AM20" s="1336"/>
      <c r="AN20" s="1336"/>
      <c r="AO20" s="1336"/>
      <c r="AP20" s="814"/>
      <c r="AS20" s="106"/>
      <c r="AT20" s="106"/>
      <c r="AU20" s="106"/>
      <c r="AV20" s="106"/>
      <c r="AW20" s="106"/>
      <c r="AX20" s="106"/>
      <c r="AY20" s="106"/>
      <c r="AZ20" s="106"/>
      <c r="BA20" s="106"/>
      <c r="BB20" s="106"/>
      <c r="BC20" s="106"/>
      <c r="BD20" s="106"/>
      <c r="BE20" s="106"/>
      <c r="BF20" s="106"/>
      <c r="BG20" s="106"/>
      <c r="BH20" s="106"/>
    </row>
    <row r="21" spans="2:84" ht="14.1" customHeight="1">
      <c r="B21" s="19"/>
      <c r="C21" s="1270"/>
      <c r="D21" s="1" t="s">
        <v>1052</v>
      </c>
      <c r="E21" s="1270"/>
      <c r="F21" s="1270"/>
      <c r="G21" s="1270"/>
      <c r="H21" s="1270"/>
      <c r="I21" s="1270"/>
      <c r="J21" s="1270"/>
      <c r="K21" s="1270"/>
      <c r="L21" s="1270"/>
      <c r="M21" s="1270"/>
      <c r="N21" s="1270"/>
      <c r="O21" s="1270"/>
      <c r="P21" s="1270"/>
      <c r="Q21" s="1270"/>
      <c r="R21" s="1270"/>
      <c r="S21" s="1248"/>
      <c r="T21" s="1248"/>
      <c r="U21" s="35"/>
      <c r="V21" s="36"/>
      <c r="W21" s="36"/>
      <c r="X21" s="1332"/>
      <c r="Y21" s="1270"/>
      <c r="Z21" s="1270"/>
      <c r="AA21" s="1270"/>
      <c r="AB21" s="40"/>
      <c r="AC21" s="117" t="s">
        <v>95</v>
      </c>
      <c r="AD21" s="38" t="s">
        <v>1048</v>
      </c>
      <c r="AE21" s="38"/>
      <c r="AF21" s="38"/>
      <c r="AG21" s="38"/>
      <c r="AH21" s="38"/>
      <c r="AI21" s="38"/>
      <c r="AJ21" s="38"/>
      <c r="AK21" s="38"/>
      <c r="AL21" s="38"/>
      <c r="AM21" s="38"/>
      <c r="AN21" s="38"/>
      <c r="AO21" s="38"/>
      <c r="AP21" s="39"/>
      <c r="AS21" s="5" t="s">
        <v>12</v>
      </c>
      <c r="AT21" s="154" t="s">
        <v>1054</v>
      </c>
      <c r="AU21" s="108"/>
      <c r="AV21" s="106"/>
      <c r="AW21" s="106"/>
      <c r="AX21" s="106"/>
      <c r="AY21" s="106"/>
      <c r="AZ21" s="106"/>
      <c r="BA21" s="106"/>
      <c r="BB21" s="106"/>
      <c r="BC21" s="106"/>
      <c r="BD21" s="106"/>
      <c r="BE21" s="106"/>
      <c r="BF21" s="106"/>
      <c r="BG21" s="106"/>
      <c r="BH21" s="106"/>
    </row>
    <row r="22" spans="2:84" ht="14.1" customHeight="1">
      <c r="B22" s="19"/>
      <c r="C22" s="1270"/>
      <c r="D22" s="1270" t="s">
        <v>274</v>
      </c>
      <c r="E22" s="1"/>
      <c r="F22" s="1"/>
      <c r="G22" s="1"/>
      <c r="H22" s="26"/>
      <c r="I22" s="26"/>
      <c r="J22" s="26"/>
      <c r="K22" s="26"/>
      <c r="L22" s="26"/>
      <c r="M22" s="26"/>
      <c r="N22" s="26"/>
      <c r="O22" s="26"/>
      <c r="P22" s="26"/>
      <c r="Q22" s="26"/>
      <c r="R22" s="26"/>
      <c r="S22" s="1304"/>
      <c r="T22" s="26"/>
      <c r="U22" s="26"/>
      <c r="V22" s="26"/>
      <c r="W22" s="26"/>
      <c r="X22" s="1304"/>
      <c r="Y22" s="26"/>
      <c r="Z22" s="26"/>
      <c r="AA22" s="26"/>
      <c r="AB22" s="26"/>
      <c r="AC22" s="117"/>
      <c r="AD22" s="38" t="s">
        <v>1049</v>
      </c>
      <c r="AE22" s="38"/>
      <c r="AF22" s="38"/>
      <c r="AG22" s="38"/>
      <c r="AH22" s="38"/>
      <c r="AI22" s="38"/>
      <c r="AJ22" s="38"/>
      <c r="AK22" s="38"/>
      <c r="AL22" s="38"/>
      <c r="AM22" s="38"/>
      <c r="AN22" s="38"/>
      <c r="AO22" s="38"/>
      <c r="AP22" s="39"/>
      <c r="AS22" s="853" t="s">
        <v>1049</v>
      </c>
      <c r="AT22" s="854"/>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row>
    <row r="23" spans="2:84" ht="14.1" customHeight="1">
      <c r="B23" s="19"/>
      <c r="C23" s="1270"/>
      <c r="D23" s="1"/>
      <c r="E23" s="4345"/>
      <c r="F23" s="4345"/>
      <c r="G23" s="4345"/>
      <c r="H23" s="4345"/>
      <c r="I23" s="4345"/>
      <c r="J23" s="4345"/>
      <c r="K23" s="4345"/>
      <c r="L23" s="4345"/>
      <c r="M23" s="4345"/>
      <c r="N23" s="4345"/>
      <c r="O23" s="4345"/>
      <c r="P23" s="4345"/>
      <c r="Q23" s="4345"/>
      <c r="R23" s="4345"/>
      <c r="S23" s="4345"/>
      <c r="T23" s="4345"/>
      <c r="U23" s="4345"/>
      <c r="V23" s="4345"/>
      <c r="W23" s="4345"/>
      <c r="X23" s="4345"/>
      <c r="Y23" s="4345"/>
      <c r="Z23" s="4345"/>
      <c r="AA23" s="4345"/>
      <c r="AB23" s="1270"/>
      <c r="AC23" s="117" t="s">
        <v>1050</v>
      </c>
      <c r="AD23" s="38"/>
      <c r="AE23" s="38"/>
      <c r="AF23" s="38"/>
      <c r="AG23" s="38"/>
      <c r="AH23" s="38"/>
      <c r="AI23" s="38"/>
      <c r="AJ23" s="38"/>
      <c r="AK23" s="38"/>
      <c r="AL23" s="38"/>
      <c r="AM23" s="38"/>
      <c r="AN23" s="38"/>
      <c r="AO23" s="38"/>
      <c r="AP23" s="39"/>
      <c r="AS23" s="2016" t="s">
        <v>1055</v>
      </c>
      <c r="AT23" s="2016"/>
      <c r="AU23" s="2016"/>
      <c r="AV23" s="2016"/>
      <c r="AW23" s="2016"/>
      <c r="AX23" s="2016"/>
      <c r="AY23" s="2016"/>
      <c r="AZ23" s="2016"/>
      <c r="BA23" s="2016"/>
      <c r="BB23" s="2016"/>
      <c r="BC23" s="2016"/>
      <c r="BD23" s="2016"/>
      <c r="BE23" s="2016"/>
      <c r="BF23" s="2016"/>
      <c r="BG23" s="2016"/>
      <c r="BH23" s="2016"/>
      <c r="BI23" s="2016"/>
      <c r="BJ23" s="2016"/>
      <c r="BK23" s="2016"/>
      <c r="BL23" s="2016"/>
      <c r="BM23" s="2016"/>
      <c r="BN23" s="2016"/>
      <c r="BO23" s="2016"/>
      <c r="BP23" s="2016"/>
      <c r="BQ23" s="2016"/>
      <c r="BR23" s="2016"/>
      <c r="BS23" s="2016"/>
      <c r="BT23" s="2016"/>
      <c r="BU23" s="2016"/>
      <c r="BV23" s="2016"/>
      <c r="BW23" s="2016"/>
      <c r="BX23" s="2016"/>
      <c r="BY23" s="2016"/>
      <c r="BZ23" s="2016"/>
      <c r="CA23" s="2016"/>
      <c r="CB23" s="2016"/>
      <c r="CC23" s="2016"/>
      <c r="CD23" s="2016"/>
      <c r="CE23" s="2016"/>
    </row>
    <row r="24" spans="2:84" ht="14.1" customHeight="1">
      <c r="B24" s="19"/>
      <c r="C24" s="1270"/>
      <c r="D24" s="1"/>
      <c r="E24" s="4345"/>
      <c r="F24" s="4345"/>
      <c r="G24" s="4345"/>
      <c r="H24" s="4345"/>
      <c r="I24" s="4345"/>
      <c r="J24" s="4345"/>
      <c r="K24" s="4345"/>
      <c r="L24" s="4345"/>
      <c r="M24" s="4345"/>
      <c r="N24" s="4345"/>
      <c r="O24" s="4345"/>
      <c r="P24" s="4345"/>
      <c r="Q24" s="4345"/>
      <c r="R24" s="4345"/>
      <c r="S24" s="4345"/>
      <c r="T24" s="4345"/>
      <c r="U24" s="4345"/>
      <c r="V24" s="4345"/>
      <c r="W24" s="4345"/>
      <c r="X24" s="4345"/>
      <c r="Y24" s="4345"/>
      <c r="Z24" s="4345"/>
      <c r="AA24" s="4345"/>
      <c r="AB24" s="1270"/>
      <c r="AC24" s="117"/>
      <c r="AD24" s="38" t="s">
        <v>1051</v>
      </c>
      <c r="AE24" s="38"/>
      <c r="AF24" s="38"/>
      <c r="AG24" s="38"/>
      <c r="AH24" s="38"/>
      <c r="AI24" s="38"/>
      <c r="AJ24" s="38"/>
      <c r="AK24" s="38"/>
      <c r="AL24" s="38"/>
      <c r="AM24" s="38"/>
      <c r="AN24" s="38"/>
      <c r="AO24" s="38"/>
      <c r="AP24" s="39"/>
      <c r="AS24" s="2016"/>
      <c r="AT24" s="2016"/>
      <c r="AU24" s="2016"/>
      <c r="AV24" s="2016"/>
      <c r="AW24" s="2016"/>
      <c r="AX24" s="2016"/>
      <c r="AY24" s="2016"/>
      <c r="AZ24" s="2016"/>
      <c r="BA24" s="2016"/>
      <c r="BB24" s="2016"/>
      <c r="BC24" s="2016"/>
      <c r="BD24" s="2016"/>
      <c r="BE24" s="2016"/>
      <c r="BF24" s="2016"/>
      <c r="BG24" s="2016"/>
      <c r="BH24" s="2016"/>
      <c r="BI24" s="2016"/>
      <c r="BJ24" s="2016"/>
      <c r="BK24" s="2016"/>
      <c r="BL24" s="2016"/>
      <c r="BM24" s="2016"/>
      <c r="BN24" s="2016"/>
      <c r="BO24" s="2016"/>
      <c r="BP24" s="2016"/>
      <c r="BQ24" s="2016"/>
      <c r="BR24" s="2016"/>
      <c r="BS24" s="2016"/>
      <c r="BT24" s="2016"/>
      <c r="BU24" s="2016"/>
      <c r="BV24" s="2016"/>
      <c r="BW24" s="2016"/>
      <c r="BX24" s="2016"/>
      <c r="BY24" s="2016"/>
      <c r="BZ24" s="2016"/>
      <c r="CA24" s="2016"/>
      <c r="CB24" s="2016"/>
      <c r="CC24" s="2016"/>
      <c r="CD24" s="2016"/>
      <c r="CE24" s="2016"/>
    </row>
    <row r="25" spans="2:84" ht="14.1" customHeight="1">
      <c r="B25" s="19"/>
      <c r="AC25" s="117"/>
      <c r="AD25" s="38"/>
      <c r="AE25" s="38"/>
      <c r="AF25" s="38"/>
      <c r="AG25" s="38"/>
      <c r="AH25" s="38"/>
      <c r="AI25" s="38"/>
      <c r="AJ25" s="38"/>
      <c r="AK25" s="38"/>
      <c r="AL25" s="38"/>
      <c r="AM25" s="38"/>
      <c r="AN25" s="38"/>
      <c r="AO25" s="38"/>
      <c r="AP25" s="39"/>
      <c r="AS25" s="2016"/>
      <c r="AT25" s="2016"/>
      <c r="AU25" s="2016"/>
      <c r="AV25" s="2016"/>
      <c r="AW25" s="2016"/>
      <c r="AX25" s="2016"/>
      <c r="AY25" s="2016"/>
      <c r="AZ25" s="2016"/>
      <c r="BA25" s="2016"/>
      <c r="BB25" s="2016"/>
      <c r="BC25" s="2016"/>
      <c r="BD25" s="2016"/>
      <c r="BE25" s="2016"/>
      <c r="BF25" s="2016"/>
      <c r="BG25" s="2016"/>
      <c r="BH25" s="2016"/>
      <c r="BI25" s="2016"/>
      <c r="BJ25" s="2016"/>
      <c r="BK25" s="2016"/>
      <c r="BL25" s="2016"/>
      <c r="BM25" s="2016"/>
      <c r="BN25" s="2016"/>
      <c r="BO25" s="2016"/>
      <c r="BP25" s="2016"/>
      <c r="BQ25" s="2016"/>
      <c r="BR25" s="2016"/>
      <c r="BS25" s="2016"/>
      <c r="BT25" s="2016"/>
      <c r="BU25" s="2016"/>
      <c r="BV25" s="2016"/>
      <c r="BW25" s="2016"/>
      <c r="BX25" s="2016"/>
      <c r="BY25" s="2016"/>
      <c r="BZ25" s="2016"/>
      <c r="CA25" s="2016"/>
      <c r="CB25" s="2016"/>
      <c r="CC25" s="2016"/>
      <c r="CD25" s="2016"/>
      <c r="CE25" s="2016"/>
    </row>
    <row r="26" spans="2:84" ht="14.1" customHeight="1">
      <c r="B26" s="19"/>
      <c r="C26" s="1909" t="s">
        <v>1404</v>
      </c>
      <c r="D26" s="1909"/>
      <c r="E26" s="1909"/>
      <c r="F26" s="1909"/>
      <c r="G26" s="1909"/>
      <c r="H26" s="1909"/>
      <c r="I26" s="1909"/>
      <c r="J26" s="1909"/>
      <c r="K26" s="1909"/>
      <c r="L26" s="1909"/>
      <c r="M26" s="1909"/>
      <c r="N26" s="1909"/>
      <c r="O26" s="1909"/>
      <c r="P26" s="1909"/>
      <c r="Q26" s="1909"/>
      <c r="R26" s="1909"/>
      <c r="S26" s="1909"/>
      <c r="T26" s="1909"/>
      <c r="U26" s="1909"/>
      <c r="V26" s="1909"/>
      <c r="W26" s="1909"/>
      <c r="X26" s="1909"/>
      <c r="Y26" s="1909"/>
      <c r="Z26" s="1909"/>
      <c r="AA26" s="1909"/>
      <c r="AB26" s="1910"/>
      <c r="AC26" s="1273" t="s">
        <v>95</v>
      </c>
      <c r="AD26" s="1252" t="s">
        <v>1053</v>
      </c>
      <c r="AE26" s="68"/>
      <c r="AF26" s="68"/>
      <c r="AG26" s="68"/>
      <c r="AH26" s="68"/>
      <c r="AI26" s="68"/>
      <c r="AJ26" s="68"/>
      <c r="AK26" s="68"/>
      <c r="AL26" s="68"/>
      <c r="AM26" s="68"/>
      <c r="AN26" s="68"/>
      <c r="AO26" s="68"/>
      <c r="AP26" s="39"/>
      <c r="AS26" s="2016"/>
      <c r="AT26" s="2016"/>
      <c r="AU26" s="2016"/>
      <c r="AV26" s="2016"/>
      <c r="AW26" s="2016"/>
      <c r="AX26" s="2016"/>
      <c r="AY26" s="2016"/>
      <c r="AZ26" s="2016"/>
      <c r="BA26" s="2016"/>
      <c r="BB26" s="2016"/>
      <c r="BC26" s="2016"/>
      <c r="BD26" s="2016"/>
      <c r="BE26" s="2016"/>
      <c r="BF26" s="2016"/>
      <c r="BG26" s="2016"/>
      <c r="BH26" s="2016"/>
      <c r="BI26" s="2016"/>
      <c r="BJ26" s="2016"/>
      <c r="BK26" s="2016"/>
      <c r="BL26" s="2016"/>
      <c r="BM26" s="2016"/>
      <c r="BN26" s="2016"/>
      <c r="BO26" s="2016"/>
      <c r="BP26" s="2016"/>
      <c r="BQ26" s="2016"/>
      <c r="BR26" s="2016"/>
      <c r="BS26" s="2016"/>
      <c r="BT26" s="2016"/>
      <c r="BU26" s="2016"/>
      <c r="BV26" s="2016"/>
      <c r="BW26" s="2016"/>
      <c r="BX26" s="2016"/>
      <c r="BY26" s="2016"/>
      <c r="BZ26" s="2016"/>
      <c r="CA26" s="2016"/>
      <c r="CB26" s="2016"/>
      <c r="CC26" s="2016"/>
      <c r="CD26" s="2016"/>
      <c r="CE26" s="2016"/>
    </row>
    <row r="27" spans="2:84" ht="14.1" customHeight="1">
      <c r="B27" s="19"/>
      <c r="C27" s="1"/>
      <c r="D27" s="1" t="s">
        <v>1056</v>
      </c>
      <c r="E27" s="1"/>
      <c r="F27" s="1270"/>
      <c r="G27" s="1270"/>
      <c r="H27" s="1270"/>
      <c r="I27" s="1"/>
      <c r="J27" s="1"/>
      <c r="K27" s="1270"/>
      <c r="L27" s="1270"/>
      <c r="M27" s="1"/>
      <c r="N27" s="1"/>
      <c r="O27" s="1270"/>
      <c r="P27" s="1270"/>
      <c r="Q27" s="1"/>
      <c r="R27" s="1270"/>
      <c r="S27" s="1248"/>
      <c r="T27" s="1248"/>
      <c r="U27" s="35"/>
      <c r="V27" s="36"/>
      <c r="W27" s="36"/>
      <c r="X27" s="1332"/>
      <c r="Y27" s="1270"/>
      <c r="Z27" s="1270"/>
      <c r="AA27" s="1270"/>
      <c r="AB27" s="40"/>
      <c r="AC27" s="76"/>
      <c r="AP27" s="39"/>
      <c r="AS27" s="2016"/>
      <c r="AT27" s="2016"/>
      <c r="AU27" s="2016"/>
      <c r="AV27" s="2016"/>
      <c r="AW27" s="2016"/>
      <c r="AX27" s="2016"/>
      <c r="AY27" s="2016"/>
      <c r="AZ27" s="2016"/>
      <c r="BA27" s="2016"/>
      <c r="BB27" s="2016"/>
      <c r="BC27" s="2016"/>
      <c r="BD27" s="2016"/>
      <c r="BE27" s="2016"/>
      <c r="BF27" s="2016"/>
      <c r="BG27" s="2016"/>
      <c r="BH27" s="2016"/>
      <c r="BI27" s="2016"/>
      <c r="BJ27" s="2016"/>
      <c r="BK27" s="2016"/>
      <c r="BL27" s="2016"/>
      <c r="BM27" s="2016"/>
      <c r="BN27" s="2016"/>
      <c r="BO27" s="2016"/>
      <c r="BP27" s="2016"/>
      <c r="BQ27" s="2016"/>
      <c r="BR27" s="2016"/>
      <c r="BS27" s="2016"/>
      <c r="BT27" s="2016"/>
      <c r="BU27" s="2016"/>
      <c r="BV27" s="2016"/>
      <c r="BW27" s="2016"/>
      <c r="BX27" s="2016"/>
      <c r="BY27" s="2016"/>
      <c r="BZ27" s="2016"/>
      <c r="CA27" s="2016"/>
      <c r="CB27" s="2016"/>
      <c r="CC27" s="2016"/>
      <c r="CD27" s="2016"/>
      <c r="CE27" s="2016"/>
    </row>
    <row r="28" spans="2:84" ht="14.1" customHeight="1">
      <c r="B28" s="19"/>
      <c r="C28" s="1270"/>
      <c r="AC28" s="468"/>
      <c r="AD28" s="1337"/>
      <c r="AE28" s="1337"/>
      <c r="AF28" s="1337"/>
      <c r="AG28" s="1337"/>
      <c r="AH28" s="1337"/>
      <c r="AI28" s="1337"/>
      <c r="AJ28" s="1337"/>
      <c r="AK28" s="1337"/>
      <c r="AL28" s="1337"/>
      <c r="AM28" s="1337"/>
      <c r="AN28" s="1337"/>
      <c r="AO28" s="1337"/>
      <c r="AP28" s="1338"/>
      <c r="AS28" s="2016"/>
      <c r="AT28" s="2016"/>
      <c r="AU28" s="2016"/>
      <c r="AV28" s="2016"/>
      <c r="AW28" s="2016"/>
      <c r="AX28" s="2016"/>
      <c r="AY28" s="2016"/>
      <c r="AZ28" s="2016"/>
      <c r="BA28" s="2016"/>
      <c r="BB28" s="2016"/>
      <c r="BC28" s="2016"/>
      <c r="BD28" s="2016"/>
      <c r="BE28" s="2016"/>
      <c r="BF28" s="2016"/>
      <c r="BG28" s="2016"/>
      <c r="BH28" s="2016"/>
      <c r="BI28" s="2016"/>
      <c r="BJ28" s="2016"/>
      <c r="BK28" s="2016"/>
      <c r="BL28" s="2016"/>
      <c r="BM28" s="2016"/>
      <c r="BN28" s="2016"/>
      <c r="BO28" s="2016"/>
      <c r="BP28" s="2016"/>
      <c r="BQ28" s="2016"/>
      <c r="BR28" s="2016"/>
      <c r="BS28" s="2016"/>
      <c r="BT28" s="2016"/>
      <c r="BU28" s="2016"/>
      <c r="BV28" s="2016"/>
      <c r="BW28" s="2016"/>
      <c r="BX28" s="2016"/>
      <c r="BY28" s="2016"/>
      <c r="BZ28" s="2016"/>
      <c r="CA28" s="2016"/>
      <c r="CB28" s="2016"/>
      <c r="CC28" s="2016"/>
      <c r="CD28" s="2016"/>
      <c r="CE28" s="2016"/>
    </row>
    <row r="29" spans="2:84">
      <c r="B29" s="19"/>
      <c r="C29" s="1270" t="s">
        <v>1405</v>
      </c>
      <c r="D29" s="1270"/>
      <c r="E29" s="1270"/>
      <c r="F29" s="1270"/>
      <c r="G29" s="1270"/>
      <c r="H29" s="1270"/>
      <c r="I29" s="1270"/>
      <c r="J29" s="1270"/>
      <c r="K29" s="1270"/>
      <c r="L29" s="1270"/>
      <c r="M29" s="1270"/>
      <c r="N29" s="1270"/>
      <c r="O29" s="1270"/>
      <c r="P29" s="1270"/>
      <c r="Q29" s="1270"/>
      <c r="R29" s="1270"/>
      <c r="S29" s="1332"/>
      <c r="T29" s="1270"/>
      <c r="U29" s="1270"/>
      <c r="V29" s="1270"/>
      <c r="W29" s="1270"/>
      <c r="X29" s="1332"/>
      <c r="Y29" s="1270"/>
      <c r="Z29" s="1270"/>
      <c r="AA29" s="1270"/>
      <c r="AB29" s="1271"/>
      <c r="AC29" s="468"/>
      <c r="AD29" s="1925"/>
      <c r="AE29" s="1925"/>
      <c r="AF29" s="1925"/>
      <c r="AG29" s="1925"/>
      <c r="AH29" s="1925"/>
      <c r="AI29" s="1925"/>
      <c r="AJ29" s="1925"/>
      <c r="AK29" s="1925"/>
      <c r="AL29" s="1925"/>
      <c r="AM29" s="1925"/>
      <c r="AN29" s="1925"/>
      <c r="AO29" s="1925"/>
      <c r="AP29" s="2029"/>
      <c r="AS29" s="2016"/>
      <c r="AT29" s="2016"/>
      <c r="AU29" s="2016"/>
      <c r="AV29" s="2016"/>
      <c r="AW29" s="2016"/>
      <c r="AX29" s="2016"/>
      <c r="AY29" s="2016"/>
      <c r="AZ29" s="2016"/>
      <c r="BA29" s="2016"/>
      <c r="BB29" s="2016"/>
      <c r="BC29" s="2016"/>
      <c r="BD29" s="2016"/>
      <c r="BE29" s="2016"/>
      <c r="BF29" s="2016"/>
      <c r="BG29" s="2016"/>
      <c r="BH29" s="2016"/>
      <c r="BI29" s="2016"/>
      <c r="BJ29" s="2016"/>
      <c r="BK29" s="2016"/>
      <c r="BL29" s="2016"/>
      <c r="BM29" s="2016"/>
      <c r="BN29" s="2016"/>
      <c r="BO29" s="2016"/>
      <c r="BP29" s="2016"/>
      <c r="BQ29" s="2016"/>
      <c r="BR29" s="2016"/>
      <c r="BS29" s="2016"/>
      <c r="BT29" s="2016"/>
      <c r="BU29" s="2016"/>
      <c r="BV29" s="2016"/>
      <c r="BW29" s="2016"/>
      <c r="BX29" s="2016"/>
      <c r="BY29" s="2016"/>
      <c r="BZ29" s="2016"/>
      <c r="CA29" s="2016"/>
      <c r="CB29" s="2016"/>
      <c r="CC29" s="2016"/>
      <c r="CD29" s="2016"/>
      <c r="CE29" s="2016"/>
    </row>
    <row r="30" spans="2:84" ht="14.1" customHeight="1">
      <c r="B30" s="19"/>
      <c r="D30" s="1" t="s">
        <v>1057</v>
      </c>
      <c r="AC30" s="1273"/>
      <c r="AD30" s="1925"/>
      <c r="AE30" s="1925"/>
      <c r="AF30" s="1925"/>
      <c r="AG30" s="1925"/>
      <c r="AH30" s="1925"/>
      <c r="AI30" s="1925"/>
      <c r="AJ30" s="1925"/>
      <c r="AK30" s="1925"/>
      <c r="AL30" s="1925"/>
      <c r="AM30" s="1925"/>
      <c r="AN30" s="1925"/>
      <c r="AO30" s="1925"/>
      <c r="AP30" s="2029"/>
      <c r="AS30" s="2016"/>
      <c r="AT30" s="2016"/>
      <c r="AU30" s="2016"/>
      <c r="AV30" s="2016"/>
      <c r="AW30" s="2016"/>
      <c r="AX30" s="2016"/>
      <c r="AY30" s="2016"/>
      <c r="AZ30" s="2016"/>
      <c r="BA30" s="2016"/>
      <c r="BB30" s="2016"/>
      <c r="BC30" s="2016"/>
      <c r="BD30" s="2016"/>
      <c r="BE30" s="2016"/>
      <c r="BF30" s="2016"/>
      <c r="BG30" s="2016"/>
      <c r="BH30" s="2016"/>
      <c r="BI30" s="2016"/>
      <c r="BJ30" s="2016"/>
      <c r="BK30" s="2016"/>
      <c r="BL30" s="2016"/>
      <c r="BM30" s="2016"/>
      <c r="BN30" s="2016"/>
      <c r="BO30" s="2016"/>
      <c r="BP30" s="2016"/>
      <c r="BQ30" s="2016"/>
      <c r="BR30" s="2016"/>
      <c r="BS30" s="2016"/>
      <c r="BT30" s="2016"/>
      <c r="BU30" s="2016"/>
      <c r="BV30" s="2016"/>
      <c r="BW30" s="2016"/>
      <c r="BX30" s="2016"/>
      <c r="BY30" s="2016"/>
      <c r="BZ30" s="2016"/>
      <c r="CA30" s="2016"/>
      <c r="CB30" s="2016"/>
      <c r="CC30" s="2016"/>
      <c r="CD30" s="2016"/>
      <c r="CE30" s="2016"/>
    </row>
    <row r="31" spans="2:84" s="68" customFormat="1" ht="14.1" customHeight="1">
      <c r="B31" s="86"/>
      <c r="C31" s="1332"/>
      <c r="Y31" s="1304"/>
      <c r="Z31" s="1304"/>
      <c r="AA31" s="1304"/>
      <c r="AB31" s="1332"/>
      <c r="AC31" s="79"/>
      <c r="AD31" s="1925"/>
      <c r="AE31" s="1925"/>
      <c r="AF31" s="1925"/>
      <c r="AG31" s="1925"/>
      <c r="AH31" s="1925"/>
      <c r="AI31" s="1925"/>
      <c r="AJ31" s="1925"/>
      <c r="AK31" s="1925"/>
      <c r="AL31" s="1925"/>
      <c r="AM31" s="1925"/>
      <c r="AN31" s="1925"/>
      <c r="AO31" s="1925"/>
      <c r="AP31" s="2029"/>
      <c r="AR31" s="5"/>
      <c r="AS31" s="2016"/>
      <c r="AT31" s="2016"/>
      <c r="AU31" s="2016"/>
      <c r="AV31" s="2016"/>
      <c r="AW31" s="2016"/>
      <c r="AX31" s="2016"/>
      <c r="AY31" s="2016"/>
      <c r="AZ31" s="2016"/>
      <c r="BA31" s="2016"/>
      <c r="BB31" s="2016"/>
      <c r="BC31" s="2016"/>
      <c r="BD31" s="2016"/>
      <c r="BE31" s="2016"/>
      <c r="BF31" s="2016"/>
      <c r="BG31" s="2016"/>
      <c r="BH31" s="2016"/>
      <c r="BI31" s="2016"/>
      <c r="BJ31" s="2016"/>
      <c r="BK31" s="2016"/>
      <c r="BL31" s="2016"/>
      <c r="BM31" s="2016"/>
      <c r="BN31" s="2016"/>
      <c r="BO31" s="2016"/>
      <c r="BP31" s="2016"/>
      <c r="BQ31" s="2016"/>
      <c r="BR31" s="2016"/>
      <c r="BS31" s="2016"/>
      <c r="BT31" s="2016"/>
      <c r="BU31" s="2016"/>
      <c r="BV31" s="2016"/>
      <c r="BW31" s="2016"/>
      <c r="BX31" s="2016"/>
      <c r="BY31" s="2016"/>
      <c r="BZ31" s="2016"/>
      <c r="CA31" s="2016"/>
      <c r="CB31" s="2016"/>
      <c r="CC31" s="2016"/>
      <c r="CD31" s="2016"/>
      <c r="CE31" s="2016"/>
      <c r="CF31" s="5"/>
    </row>
    <row r="32" spans="2:84" ht="14.1" customHeight="1">
      <c r="B32" s="19"/>
      <c r="C32" s="1" t="s">
        <v>1406</v>
      </c>
      <c r="AC32" s="439"/>
      <c r="AD32" s="1308"/>
      <c r="AE32" s="1308"/>
      <c r="AF32" s="1308"/>
      <c r="AG32" s="1308"/>
      <c r="AH32" s="1308"/>
      <c r="AI32" s="1308"/>
      <c r="AJ32" s="1308"/>
      <c r="AK32" s="1308"/>
      <c r="AL32" s="1308"/>
      <c r="AM32" s="1308"/>
      <c r="AN32" s="1308"/>
      <c r="AO32" s="1308"/>
      <c r="AP32" s="652"/>
      <c r="AS32" s="2016"/>
      <c r="AT32" s="2016"/>
      <c r="AU32" s="2016"/>
      <c r="AV32" s="2016"/>
      <c r="AW32" s="2016"/>
      <c r="AX32" s="2016"/>
      <c r="AY32" s="2016"/>
      <c r="AZ32" s="2016"/>
      <c r="BA32" s="2016"/>
      <c r="BB32" s="2016"/>
      <c r="BC32" s="2016"/>
      <c r="BD32" s="2016"/>
      <c r="BE32" s="2016"/>
      <c r="BF32" s="2016"/>
      <c r="BG32" s="2016"/>
      <c r="BH32" s="2016"/>
      <c r="BI32" s="2016"/>
      <c r="BJ32" s="2016"/>
      <c r="BK32" s="2016"/>
      <c r="BL32" s="2016"/>
      <c r="BM32" s="2016"/>
      <c r="BN32" s="2016"/>
      <c r="BO32" s="2016"/>
      <c r="BP32" s="2016"/>
      <c r="BQ32" s="2016"/>
      <c r="BR32" s="2016"/>
      <c r="BS32" s="2016"/>
      <c r="BT32" s="2016"/>
      <c r="BU32" s="2016"/>
      <c r="BV32" s="2016"/>
      <c r="BW32" s="2016"/>
      <c r="BX32" s="2016"/>
      <c r="BY32" s="2016"/>
      <c r="BZ32" s="2016"/>
      <c r="CA32" s="2016"/>
      <c r="CB32" s="2016"/>
      <c r="CC32" s="2016"/>
      <c r="CD32" s="2016"/>
      <c r="CE32" s="2016"/>
    </row>
    <row r="33" spans="2:83" ht="14.1" customHeight="1">
      <c r="B33" s="19"/>
      <c r="D33" s="5" t="s">
        <v>1407</v>
      </c>
      <c r="AC33" s="439" t="s">
        <v>1058</v>
      </c>
      <c r="AD33" s="408"/>
      <c r="AE33" s="1274"/>
      <c r="AF33" s="1274"/>
      <c r="AG33" s="1274"/>
      <c r="AH33" s="1274"/>
      <c r="AI33" s="1274"/>
      <c r="AJ33" s="1274"/>
      <c r="AK33" s="1274"/>
      <c r="AL33" s="1274"/>
      <c r="AM33" s="1274"/>
      <c r="AN33" s="1274"/>
      <c r="AO33" s="1274"/>
      <c r="AP33" s="652"/>
      <c r="AS33" s="2016"/>
      <c r="AT33" s="2016"/>
      <c r="AU33" s="2016"/>
      <c r="AV33" s="2016"/>
      <c r="AW33" s="2016"/>
      <c r="AX33" s="2016"/>
      <c r="AY33" s="2016"/>
      <c r="AZ33" s="2016"/>
      <c r="BA33" s="2016"/>
      <c r="BB33" s="2016"/>
      <c r="BC33" s="2016"/>
      <c r="BD33" s="2016"/>
      <c r="BE33" s="2016"/>
      <c r="BF33" s="2016"/>
      <c r="BG33" s="2016"/>
      <c r="BH33" s="2016"/>
      <c r="BI33" s="2016"/>
      <c r="BJ33" s="2016"/>
      <c r="BK33" s="2016"/>
      <c r="BL33" s="2016"/>
      <c r="BM33" s="2016"/>
      <c r="BN33" s="2016"/>
      <c r="BO33" s="2016"/>
      <c r="BP33" s="2016"/>
      <c r="BQ33" s="2016"/>
      <c r="BR33" s="2016"/>
      <c r="BS33" s="2016"/>
      <c r="BT33" s="2016"/>
      <c r="BU33" s="2016"/>
      <c r="BV33" s="2016"/>
      <c r="BW33" s="2016"/>
      <c r="BX33" s="2016"/>
      <c r="BY33" s="2016"/>
      <c r="BZ33" s="2016"/>
      <c r="CA33" s="2016"/>
      <c r="CB33" s="2016"/>
      <c r="CC33" s="2016"/>
      <c r="CD33" s="2016"/>
      <c r="CE33" s="2016"/>
    </row>
    <row r="34" spans="2:83" ht="14.1" customHeight="1">
      <c r="B34" s="19"/>
      <c r="D34" s="1270"/>
      <c r="E34" s="2019"/>
      <c r="F34" s="2019"/>
      <c r="G34" s="2019"/>
      <c r="H34" s="2019"/>
      <c r="I34" s="2019"/>
      <c r="J34" s="2019"/>
      <c r="K34" s="2019"/>
      <c r="L34" s="2019"/>
      <c r="M34" s="2019"/>
      <c r="N34" s="2019"/>
      <c r="O34" s="2019"/>
      <c r="P34" s="2019"/>
      <c r="Q34" s="2019"/>
      <c r="R34" s="2019"/>
      <c r="S34" s="2019"/>
      <c r="T34" s="2019"/>
      <c r="U34" s="2019"/>
      <c r="V34" s="2019"/>
      <c r="W34" s="2019"/>
      <c r="X34" s="2019"/>
      <c r="Y34" s="2019"/>
      <c r="Z34" s="2019"/>
      <c r="AA34" s="2019"/>
      <c r="AB34" s="1271"/>
      <c r="AC34" s="468" t="s">
        <v>227</v>
      </c>
      <c r="AD34" s="408" t="s">
        <v>1059</v>
      </c>
      <c r="AE34" s="1308"/>
      <c r="AF34" s="1308"/>
      <c r="AG34" s="1308"/>
      <c r="AH34" s="40"/>
      <c r="AI34" s="1308"/>
      <c r="AJ34" s="1308"/>
      <c r="AK34" s="1308"/>
      <c r="AL34" s="1308"/>
      <c r="AM34" s="1308"/>
      <c r="AN34" s="1308"/>
      <c r="AO34" s="1308"/>
      <c r="AP34" s="71"/>
      <c r="AS34" s="2016"/>
      <c r="AT34" s="2016"/>
      <c r="AU34" s="2016"/>
      <c r="AV34" s="2016"/>
      <c r="AW34" s="2016"/>
      <c r="AX34" s="2016"/>
      <c r="AY34" s="2016"/>
      <c r="AZ34" s="2016"/>
      <c r="BA34" s="2016"/>
      <c r="BB34" s="2016"/>
      <c r="BC34" s="2016"/>
      <c r="BD34" s="2016"/>
      <c r="BE34" s="2016"/>
      <c r="BF34" s="2016"/>
      <c r="BG34" s="2016"/>
      <c r="BH34" s="2016"/>
      <c r="BI34" s="2016"/>
      <c r="BJ34" s="2016"/>
      <c r="BK34" s="2016"/>
      <c r="BL34" s="2016"/>
      <c r="BM34" s="2016"/>
      <c r="BN34" s="2016"/>
      <c r="BO34" s="2016"/>
      <c r="BP34" s="2016"/>
      <c r="BQ34" s="2016"/>
      <c r="BR34" s="2016"/>
      <c r="BS34" s="2016"/>
      <c r="BT34" s="2016"/>
      <c r="BU34" s="2016"/>
      <c r="BV34" s="2016"/>
      <c r="BW34" s="2016"/>
      <c r="BX34" s="2016"/>
      <c r="BY34" s="2016"/>
      <c r="BZ34" s="2016"/>
      <c r="CA34" s="2016"/>
      <c r="CB34" s="2016"/>
      <c r="CC34" s="2016"/>
      <c r="CD34" s="2016"/>
      <c r="CE34" s="2016"/>
    </row>
    <row r="35" spans="2:83" ht="14.1" customHeight="1">
      <c r="B35" s="19"/>
      <c r="C35" s="1270"/>
      <c r="D35" s="1"/>
      <c r="E35" s="2019"/>
      <c r="F35" s="2019"/>
      <c r="G35" s="2019"/>
      <c r="H35" s="2019"/>
      <c r="I35" s="2019"/>
      <c r="J35" s="2019"/>
      <c r="K35" s="2019"/>
      <c r="L35" s="2019"/>
      <c r="M35" s="2019"/>
      <c r="N35" s="2019"/>
      <c r="O35" s="2019"/>
      <c r="P35" s="2019"/>
      <c r="Q35" s="2019"/>
      <c r="R35" s="2019"/>
      <c r="S35" s="2019"/>
      <c r="T35" s="2019"/>
      <c r="U35" s="2019"/>
      <c r="V35" s="2019"/>
      <c r="W35" s="2019"/>
      <c r="X35" s="2019"/>
      <c r="Y35" s="2019"/>
      <c r="Z35" s="2019"/>
      <c r="AA35" s="2019"/>
      <c r="AB35" s="1270"/>
      <c r="AC35" s="439"/>
      <c r="AD35" s="1308"/>
      <c r="AE35" s="40"/>
      <c r="AF35" s="1308"/>
      <c r="AG35" s="1308"/>
      <c r="AH35" s="1308"/>
      <c r="AI35" s="1308"/>
      <c r="AJ35" s="1308"/>
      <c r="AK35" s="1308"/>
      <c r="AL35" s="1308"/>
      <c r="AM35" s="1308"/>
      <c r="AN35" s="1308"/>
      <c r="AO35" s="1308"/>
      <c r="AP35" s="652"/>
      <c r="AS35" s="2016"/>
      <c r="AT35" s="2016"/>
      <c r="AU35" s="2016"/>
      <c r="AV35" s="2016"/>
      <c r="AW35" s="2016"/>
      <c r="AX35" s="2016"/>
      <c r="AY35" s="2016"/>
      <c r="AZ35" s="2016"/>
      <c r="BA35" s="2016"/>
      <c r="BB35" s="2016"/>
      <c r="BC35" s="2016"/>
      <c r="BD35" s="2016"/>
      <c r="BE35" s="2016"/>
      <c r="BF35" s="2016"/>
      <c r="BG35" s="2016"/>
      <c r="BH35" s="2016"/>
      <c r="BI35" s="2016"/>
      <c r="BJ35" s="2016"/>
      <c r="BK35" s="2016"/>
      <c r="BL35" s="2016"/>
      <c r="BM35" s="2016"/>
      <c r="BN35" s="2016"/>
      <c r="BO35" s="2016"/>
      <c r="BP35" s="2016"/>
      <c r="BQ35" s="2016"/>
      <c r="BR35" s="2016"/>
      <c r="BS35" s="2016"/>
      <c r="BT35" s="2016"/>
      <c r="BU35" s="2016"/>
      <c r="BV35" s="2016"/>
      <c r="BW35" s="2016"/>
      <c r="BX35" s="2016"/>
      <c r="BY35" s="2016"/>
      <c r="BZ35" s="2016"/>
      <c r="CA35" s="2016"/>
      <c r="CB35" s="2016"/>
      <c r="CC35" s="2016"/>
      <c r="CD35" s="2016"/>
      <c r="CE35" s="2016"/>
    </row>
    <row r="36" spans="2:83" ht="14.1" customHeight="1">
      <c r="B36" s="19"/>
      <c r="C36" s="1270"/>
      <c r="D36" s="1"/>
      <c r="E36" s="1328"/>
      <c r="F36" s="1328"/>
      <c r="G36" s="1328"/>
      <c r="H36" s="1328"/>
      <c r="I36" s="1328"/>
      <c r="J36" s="1328"/>
      <c r="K36" s="1328"/>
      <c r="L36" s="1328"/>
      <c r="M36" s="1328"/>
      <c r="N36" s="1328"/>
      <c r="O36" s="1328"/>
      <c r="P36" s="1328"/>
      <c r="Q36" s="1328"/>
      <c r="R36" s="1328"/>
      <c r="S36" s="1328"/>
      <c r="T36" s="1328"/>
      <c r="U36" s="1328"/>
      <c r="V36" s="1328"/>
      <c r="W36" s="1328"/>
      <c r="X36" s="1328"/>
      <c r="Y36" s="1328"/>
      <c r="Z36" s="1328"/>
      <c r="AA36" s="1328"/>
      <c r="AB36" s="1270"/>
      <c r="AC36" s="439"/>
      <c r="AD36" s="1308"/>
      <c r="AE36" s="1308"/>
      <c r="AF36" s="1308"/>
      <c r="AG36" s="1308"/>
      <c r="AH36" s="1308"/>
      <c r="AI36" s="1308"/>
      <c r="AJ36" s="1308"/>
      <c r="AK36" s="1308"/>
      <c r="AL36" s="1308"/>
      <c r="AM36" s="1274"/>
      <c r="AN36" s="1274"/>
      <c r="AO36" s="1274"/>
      <c r="AP36" s="652"/>
      <c r="AS36" s="2016"/>
      <c r="AT36" s="2016"/>
      <c r="AU36" s="2016"/>
      <c r="AV36" s="2016"/>
      <c r="AW36" s="2016"/>
      <c r="AX36" s="2016"/>
      <c r="AY36" s="2016"/>
      <c r="AZ36" s="2016"/>
      <c r="BA36" s="2016"/>
      <c r="BB36" s="2016"/>
      <c r="BC36" s="2016"/>
      <c r="BD36" s="2016"/>
      <c r="BE36" s="2016"/>
      <c r="BF36" s="2016"/>
      <c r="BG36" s="2016"/>
      <c r="BH36" s="2016"/>
      <c r="BI36" s="2016"/>
      <c r="BJ36" s="2016"/>
      <c r="BK36" s="2016"/>
      <c r="BL36" s="2016"/>
      <c r="BM36" s="2016"/>
      <c r="BN36" s="2016"/>
      <c r="BO36" s="2016"/>
      <c r="BP36" s="2016"/>
      <c r="BQ36" s="2016"/>
      <c r="BR36" s="2016"/>
      <c r="BS36" s="2016"/>
      <c r="BT36" s="2016"/>
      <c r="BU36" s="2016"/>
      <c r="BV36" s="2016"/>
      <c r="BW36" s="2016"/>
      <c r="BX36" s="2016"/>
      <c r="BY36" s="2016"/>
      <c r="BZ36" s="2016"/>
      <c r="CA36" s="2016"/>
      <c r="CB36" s="2016"/>
      <c r="CC36" s="2016"/>
      <c r="CD36" s="2016"/>
      <c r="CE36" s="2016"/>
    </row>
    <row r="37" spans="2:83" ht="14.1" customHeight="1">
      <c r="B37" s="19"/>
      <c r="C37" s="1291" t="s">
        <v>228</v>
      </c>
      <c r="D37" s="1310"/>
      <c r="E37" s="1310"/>
      <c r="F37" s="1310"/>
      <c r="G37" s="1310"/>
      <c r="H37" s="1310"/>
      <c r="I37" s="1310"/>
      <c r="J37" s="1310"/>
      <c r="K37" s="1310"/>
      <c r="L37" s="1310"/>
      <c r="M37" s="1310"/>
      <c r="N37" s="1310"/>
      <c r="O37" s="1310"/>
      <c r="P37" s="1310"/>
      <c r="Q37" s="1310"/>
      <c r="R37" s="1310"/>
      <c r="S37" s="591"/>
      <c r="T37" s="1310"/>
      <c r="U37" s="1310"/>
      <c r="V37" s="1310"/>
      <c r="W37" s="1310"/>
      <c r="X37" s="591"/>
      <c r="Y37" s="1310"/>
      <c r="Z37" s="1310"/>
      <c r="AA37" s="1310"/>
      <c r="AB37" s="102"/>
      <c r="AE37" s="1308"/>
      <c r="AF37" s="1308"/>
      <c r="AG37" s="1308"/>
      <c r="AH37" s="1308"/>
      <c r="AI37" s="1308"/>
      <c r="AJ37" s="1308"/>
      <c r="AK37" s="1308"/>
      <c r="AL37" s="1308"/>
      <c r="AM37" s="1308"/>
      <c r="AN37" s="1308"/>
      <c r="AO37" s="1308"/>
      <c r="AP37" s="652"/>
      <c r="AS37" s="1187"/>
      <c r="AT37" s="1284"/>
      <c r="AU37" s="1284"/>
      <c r="AV37" s="1284"/>
      <c r="AW37" s="1284"/>
      <c r="AX37" s="1284"/>
      <c r="AY37" s="1284"/>
      <c r="AZ37" s="1284"/>
      <c r="BA37" s="1284"/>
      <c r="BB37" s="1284"/>
      <c r="BC37" s="1284"/>
      <c r="BD37" s="1284"/>
      <c r="BE37" s="1284"/>
      <c r="BF37" s="1284"/>
      <c r="BG37" s="1284"/>
      <c r="BH37" s="1284"/>
      <c r="BI37" s="1284"/>
      <c r="BJ37" s="1284"/>
      <c r="BK37" s="1284"/>
      <c r="BL37" s="1284"/>
      <c r="BM37" s="1284"/>
      <c r="BN37" s="1284"/>
      <c r="BO37" s="1284"/>
      <c r="BP37" s="1284"/>
      <c r="BQ37" s="1284"/>
      <c r="BR37" s="1284"/>
      <c r="BS37" s="1284"/>
      <c r="BT37" s="1284"/>
      <c r="BU37" s="1284"/>
      <c r="BV37" s="1284"/>
      <c r="BW37" s="1284"/>
      <c r="BX37" s="1284"/>
      <c r="BY37" s="1284"/>
      <c r="BZ37" s="1284"/>
      <c r="CA37" s="1284"/>
      <c r="CB37" s="1284"/>
      <c r="CC37" s="1284"/>
      <c r="CD37" s="1284"/>
      <c r="CE37" s="1284"/>
    </row>
    <row r="38" spans="2:83" ht="14.1" customHeight="1">
      <c r="B38" s="19"/>
      <c r="C38" s="1" t="s">
        <v>1301</v>
      </c>
      <c r="D38" s="1310"/>
      <c r="E38" s="1310"/>
      <c r="F38" s="1310"/>
      <c r="G38" s="1310"/>
      <c r="H38" s="1310"/>
      <c r="I38" s="1310"/>
      <c r="J38" s="1310"/>
      <c r="K38" s="1310"/>
      <c r="L38" s="1310"/>
      <c r="M38" s="1310"/>
      <c r="N38" s="1310"/>
      <c r="O38" s="1310"/>
      <c r="P38" s="1310"/>
      <c r="Q38" s="1310"/>
      <c r="R38" s="1310"/>
      <c r="S38" s="591"/>
      <c r="T38" s="1310"/>
      <c r="U38" s="1310"/>
      <c r="V38" s="1310"/>
      <c r="W38" s="1310"/>
      <c r="X38" s="591"/>
      <c r="Y38" s="1310"/>
      <c r="Z38" s="1310"/>
      <c r="AA38" s="1310"/>
      <c r="AC38" s="439"/>
      <c r="AD38" s="1308"/>
      <c r="AE38" s="1308"/>
      <c r="AF38" s="1308"/>
      <c r="AG38" s="1308"/>
      <c r="AH38" s="1308"/>
      <c r="AI38" s="1308"/>
      <c r="AJ38" s="1308"/>
      <c r="AK38" s="1308"/>
      <c r="AL38" s="1308"/>
      <c r="AM38" s="1308"/>
      <c r="AN38" s="1308"/>
      <c r="AO38" s="1308"/>
      <c r="AP38" s="652"/>
      <c r="AS38" s="1284"/>
      <c r="AT38" s="1284"/>
      <c r="AU38" s="1284"/>
      <c r="AV38" s="1284"/>
      <c r="AW38" s="1284"/>
      <c r="AX38" s="1284"/>
      <c r="AY38" s="1284"/>
      <c r="AZ38" s="1284"/>
      <c r="BA38" s="1284"/>
      <c r="BB38" s="1284"/>
      <c r="BC38" s="1284"/>
      <c r="BD38" s="1284"/>
      <c r="BE38" s="1284"/>
      <c r="BF38" s="1284"/>
      <c r="BG38" s="1284"/>
      <c r="BH38" s="1284"/>
      <c r="BI38" s="1284"/>
      <c r="BJ38" s="1284"/>
      <c r="BK38" s="1284"/>
      <c r="BL38" s="1284"/>
      <c r="BM38" s="1284"/>
      <c r="BN38" s="1284"/>
      <c r="BO38" s="1284"/>
      <c r="BP38" s="1284"/>
      <c r="BQ38" s="1284"/>
      <c r="BR38" s="1284"/>
      <c r="BS38" s="1284"/>
      <c r="BT38" s="1284"/>
      <c r="BU38" s="1284"/>
      <c r="BV38" s="1284"/>
      <c r="BW38" s="1284"/>
      <c r="BX38" s="1284"/>
      <c r="BY38" s="1284"/>
      <c r="BZ38" s="1284"/>
      <c r="CA38" s="1284"/>
      <c r="CB38" s="1284"/>
      <c r="CC38" s="1284"/>
      <c r="CD38" s="1284"/>
      <c r="CE38" s="1284"/>
    </row>
    <row r="39" spans="2:83" ht="14.1" customHeight="1">
      <c r="B39" s="19"/>
      <c r="C39" s="1270" t="s">
        <v>1060</v>
      </c>
      <c r="D39" s="1270"/>
      <c r="E39" s="1270"/>
      <c r="F39" s="1270"/>
      <c r="G39" s="1270"/>
      <c r="H39" s="1270"/>
      <c r="I39" s="1270"/>
      <c r="J39" s="1270"/>
      <c r="K39" s="1270"/>
      <c r="L39" s="1270"/>
      <c r="M39" s="1270"/>
      <c r="N39" s="1270"/>
      <c r="O39" s="1270"/>
      <c r="P39" s="1270"/>
      <c r="Q39" s="1270"/>
      <c r="R39" s="1270"/>
      <c r="S39" s="1332"/>
      <c r="T39" s="1270"/>
      <c r="U39" s="1270"/>
      <c r="V39" s="1270"/>
      <c r="W39" s="1270"/>
      <c r="X39" s="1332"/>
      <c r="Y39" s="1270"/>
      <c r="Z39" s="1270"/>
      <c r="AA39" s="1270"/>
      <c r="AB39" s="1271"/>
      <c r="AC39" s="439"/>
      <c r="AD39" s="1308"/>
      <c r="AE39" s="1274"/>
      <c r="AF39" s="1274"/>
      <c r="AG39" s="1274"/>
      <c r="AH39" s="1274"/>
      <c r="AI39" s="1274"/>
      <c r="AJ39" s="1274"/>
      <c r="AK39" s="1274"/>
      <c r="AL39" s="1274"/>
      <c r="AM39" s="1274"/>
      <c r="AN39" s="1274"/>
      <c r="AO39" s="1274"/>
      <c r="AP39" s="652"/>
      <c r="AS39" s="4346" t="s">
        <v>1061</v>
      </c>
      <c r="AT39" s="4346"/>
      <c r="AU39" s="4346"/>
      <c r="AV39" s="4346"/>
      <c r="AW39" s="4346"/>
      <c r="AX39" s="4346"/>
      <c r="AY39" s="4346"/>
      <c r="AZ39" s="4346"/>
      <c r="BA39" s="4346"/>
      <c r="BB39" s="4346"/>
      <c r="BC39" s="4346"/>
      <c r="BD39" s="4346"/>
      <c r="BE39" s="4346"/>
      <c r="BF39" s="4346"/>
      <c r="BG39" s="4346"/>
      <c r="BH39" s="4346"/>
      <c r="BI39" s="4346"/>
      <c r="BJ39" s="4346"/>
      <c r="BK39" s="4346"/>
      <c r="BL39" s="4346"/>
      <c r="BM39" s="4346"/>
      <c r="BN39" s="4346"/>
      <c r="BO39" s="4346"/>
      <c r="BP39" s="4346"/>
      <c r="BQ39" s="4346"/>
      <c r="BR39" s="4346"/>
      <c r="BS39" s="4346"/>
      <c r="BT39" s="4346"/>
      <c r="BU39" s="4346"/>
      <c r="BV39" s="4346"/>
      <c r="BW39" s="4346"/>
      <c r="BX39" s="4346"/>
      <c r="BY39" s="4346"/>
      <c r="BZ39" s="4346"/>
      <c r="CA39" s="4346"/>
      <c r="CB39" s="4346"/>
      <c r="CC39" s="4346"/>
      <c r="CD39" s="4346"/>
      <c r="CE39" s="1284"/>
    </row>
    <row r="40" spans="2:83" ht="14.1" customHeight="1">
      <c r="B40" s="19"/>
      <c r="D40" s="5" t="s">
        <v>273</v>
      </c>
      <c r="AB40" s="1309"/>
      <c r="AC40" s="439"/>
      <c r="AD40" s="1308"/>
      <c r="AE40" s="1274"/>
      <c r="AF40" s="1274"/>
      <c r="AG40" s="1274"/>
      <c r="AH40" s="1274"/>
      <c r="AI40" s="1274"/>
      <c r="AJ40" s="1274"/>
      <c r="AK40" s="1274"/>
      <c r="AL40" s="1274"/>
      <c r="AM40" s="1274"/>
      <c r="AN40" s="1274"/>
      <c r="AO40" s="1274"/>
      <c r="AP40" s="652"/>
      <c r="AS40" s="1573" t="s">
        <v>1062</v>
      </c>
      <c r="AT40" s="1573"/>
      <c r="AU40" s="1573"/>
      <c r="AV40" s="1573"/>
      <c r="AW40" s="1573"/>
      <c r="AX40" s="1573"/>
      <c r="AY40" s="1573"/>
      <c r="AZ40" s="1573"/>
      <c r="BA40" s="1573"/>
      <c r="BB40" s="1573"/>
      <c r="BC40" s="1573"/>
      <c r="BD40" s="1573"/>
      <c r="BE40" s="1573"/>
      <c r="BF40" s="1573"/>
      <c r="BG40" s="1573"/>
      <c r="BH40" s="1573"/>
      <c r="BI40" s="1573"/>
      <c r="BJ40" s="1573"/>
      <c r="BK40" s="1573"/>
      <c r="BL40" s="1573"/>
      <c r="BM40" s="1573"/>
      <c r="BN40" s="1573"/>
      <c r="BO40" s="1573"/>
      <c r="BP40" s="1573"/>
      <c r="BQ40" s="1573"/>
      <c r="BR40" s="1573"/>
      <c r="BS40" s="1573"/>
      <c r="BT40" s="1573"/>
      <c r="BU40" s="1573"/>
      <c r="BV40" s="1573"/>
      <c r="BW40" s="1573"/>
      <c r="BX40" s="1573"/>
      <c r="BY40" s="1573"/>
      <c r="BZ40" s="1573"/>
      <c r="CA40" s="1573"/>
      <c r="CB40" s="1573"/>
      <c r="CC40" s="1573"/>
      <c r="CD40" s="1573"/>
      <c r="CE40" s="1573"/>
    </row>
    <row r="41" spans="2:83" ht="14.1" customHeight="1">
      <c r="B41" s="14"/>
      <c r="AB41" s="1309"/>
      <c r="AC41" s="439"/>
      <c r="AD41" s="1308"/>
      <c r="AE41" s="1308"/>
      <c r="AF41" s="1308"/>
      <c r="AG41" s="1308"/>
      <c r="AH41" s="40"/>
      <c r="AI41" s="1308"/>
      <c r="AJ41" s="1308"/>
      <c r="AK41" s="1308"/>
      <c r="AL41" s="1308"/>
      <c r="AM41" s="1308"/>
      <c r="AN41" s="1308"/>
      <c r="AO41" s="1308"/>
      <c r="AP41" s="71"/>
      <c r="AS41" s="1573"/>
      <c r="AT41" s="1573"/>
      <c r="AU41" s="1573"/>
      <c r="AV41" s="1573"/>
      <c r="AW41" s="1573"/>
      <c r="AX41" s="1573"/>
      <c r="AY41" s="1573"/>
      <c r="AZ41" s="1573"/>
      <c r="BA41" s="1573"/>
      <c r="BB41" s="1573"/>
      <c r="BC41" s="1573"/>
      <c r="BD41" s="1573"/>
      <c r="BE41" s="1573"/>
      <c r="BF41" s="1573"/>
      <c r="BG41" s="1573"/>
      <c r="BH41" s="1573"/>
      <c r="BI41" s="1573"/>
      <c r="BJ41" s="1573"/>
      <c r="BK41" s="1573"/>
      <c r="BL41" s="1573"/>
      <c r="BM41" s="1573"/>
      <c r="BN41" s="1573"/>
      <c r="BO41" s="1573"/>
      <c r="BP41" s="1573"/>
      <c r="BQ41" s="1573"/>
      <c r="BR41" s="1573"/>
      <c r="BS41" s="1573"/>
      <c r="BT41" s="1573"/>
      <c r="BU41" s="1573"/>
      <c r="BV41" s="1573"/>
      <c r="BW41" s="1573"/>
      <c r="BX41" s="1573"/>
      <c r="BY41" s="1573"/>
      <c r="BZ41" s="1573"/>
      <c r="CA41" s="1573"/>
      <c r="CB41" s="1573"/>
      <c r="CC41" s="1573"/>
      <c r="CD41" s="1573"/>
      <c r="CE41" s="1573"/>
    </row>
    <row r="42" spans="2:83" ht="14.1" customHeight="1">
      <c r="B42" s="19"/>
      <c r="C42" s="375" t="s">
        <v>1063</v>
      </c>
      <c r="D42" s="375"/>
      <c r="E42" s="375"/>
      <c r="F42" s="375"/>
      <c r="G42" s="375"/>
      <c r="H42" s="375"/>
      <c r="I42" s="375"/>
      <c r="J42" s="375"/>
      <c r="K42" s="375"/>
      <c r="L42" s="375"/>
      <c r="M42" s="375"/>
      <c r="N42" s="375"/>
      <c r="O42" s="375"/>
      <c r="P42" s="375"/>
      <c r="Q42" s="375"/>
      <c r="R42" s="375"/>
      <c r="S42" s="375"/>
      <c r="T42" s="375"/>
      <c r="U42" s="375"/>
      <c r="V42" s="375"/>
      <c r="W42" s="375"/>
      <c r="X42" s="375"/>
      <c r="Y42" s="375"/>
      <c r="Z42" s="375"/>
      <c r="AA42" s="375"/>
      <c r="AB42" s="1188"/>
      <c r="AC42" s="439"/>
      <c r="AD42" s="1308"/>
      <c r="AE42" s="1308"/>
      <c r="AF42" s="1308"/>
      <c r="AG42" s="1308"/>
      <c r="AH42" s="40"/>
      <c r="AI42" s="1308"/>
      <c r="AJ42" s="1308"/>
      <c r="AK42" s="1308"/>
      <c r="AL42" s="1308"/>
      <c r="AM42" s="1308"/>
      <c r="AN42" s="1308"/>
      <c r="AO42" s="1308"/>
      <c r="AP42" s="71"/>
      <c r="AS42" s="1573"/>
      <c r="AT42" s="1573"/>
      <c r="AU42" s="1573"/>
      <c r="AV42" s="1573"/>
      <c r="AW42" s="1573"/>
      <c r="AX42" s="1573"/>
      <c r="AY42" s="1573"/>
      <c r="AZ42" s="1573"/>
      <c r="BA42" s="1573"/>
      <c r="BB42" s="1573"/>
      <c r="BC42" s="1573"/>
      <c r="BD42" s="1573"/>
      <c r="BE42" s="1573"/>
      <c r="BF42" s="1573"/>
      <c r="BG42" s="1573"/>
      <c r="BH42" s="1573"/>
      <c r="BI42" s="1573"/>
      <c r="BJ42" s="1573"/>
      <c r="BK42" s="1573"/>
      <c r="BL42" s="1573"/>
      <c r="BM42" s="1573"/>
      <c r="BN42" s="1573"/>
      <c r="BO42" s="1573"/>
      <c r="BP42" s="1573"/>
      <c r="BQ42" s="1573"/>
      <c r="BR42" s="1573"/>
      <c r="BS42" s="1573"/>
      <c r="BT42" s="1573"/>
      <c r="BU42" s="1573"/>
      <c r="BV42" s="1573"/>
      <c r="BW42" s="1573"/>
      <c r="BX42" s="1573"/>
      <c r="BY42" s="1573"/>
      <c r="BZ42" s="1573"/>
      <c r="CA42" s="1573"/>
      <c r="CB42" s="1573"/>
      <c r="CC42" s="1573"/>
      <c r="CD42" s="1573"/>
      <c r="CE42" s="1573"/>
    </row>
    <row r="43" spans="2:83" ht="14.1" customHeight="1">
      <c r="B43" s="72"/>
      <c r="C43" s="1291"/>
      <c r="D43" s="1310"/>
      <c r="E43" s="1310"/>
      <c r="F43" s="1310"/>
      <c r="G43" s="1310"/>
      <c r="H43" s="1310"/>
      <c r="I43" s="1310"/>
      <c r="J43" s="1310"/>
      <c r="K43" s="1310"/>
      <c r="L43" s="1310"/>
      <c r="M43" s="1310"/>
      <c r="N43" s="1310"/>
      <c r="O43" s="1310"/>
      <c r="P43" s="1310"/>
      <c r="Q43" s="1310"/>
      <c r="R43" s="1310"/>
      <c r="S43" s="591"/>
      <c r="T43" s="1310"/>
      <c r="U43" s="1310"/>
      <c r="V43" s="1310"/>
      <c r="W43" s="1310"/>
      <c r="X43" s="591"/>
      <c r="Y43" s="1310"/>
      <c r="Z43" s="1310"/>
      <c r="AA43" s="1310"/>
      <c r="AC43" s="73"/>
      <c r="AD43" s="1310"/>
      <c r="AE43" s="1310"/>
      <c r="AF43" s="1310"/>
      <c r="AG43" s="1310"/>
      <c r="AH43" s="1310"/>
      <c r="AI43" s="1310"/>
      <c r="AJ43" s="1310"/>
      <c r="AK43" s="1310"/>
      <c r="AL43" s="1310"/>
      <c r="AM43" s="1310"/>
      <c r="AN43" s="1310"/>
      <c r="AO43" s="1310"/>
      <c r="AP43" s="74"/>
      <c r="AS43" s="1573"/>
      <c r="AT43" s="1573"/>
      <c r="AU43" s="1573"/>
      <c r="AV43" s="1573"/>
      <c r="AW43" s="1573"/>
      <c r="AX43" s="1573"/>
      <c r="AY43" s="1573"/>
      <c r="AZ43" s="1573"/>
      <c r="BA43" s="1573"/>
      <c r="BB43" s="1573"/>
      <c r="BC43" s="1573"/>
      <c r="BD43" s="1573"/>
      <c r="BE43" s="1573"/>
      <c r="BF43" s="1573"/>
      <c r="BG43" s="1573"/>
      <c r="BH43" s="1573"/>
      <c r="BI43" s="1573"/>
      <c r="BJ43" s="1573"/>
      <c r="BK43" s="1573"/>
      <c r="BL43" s="1573"/>
      <c r="BM43" s="1573"/>
      <c r="BN43" s="1573"/>
      <c r="BO43" s="1573"/>
      <c r="BP43" s="1573"/>
      <c r="BQ43" s="1573"/>
      <c r="BR43" s="1573"/>
      <c r="BS43" s="1573"/>
      <c r="BT43" s="1573"/>
      <c r="BU43" s="1573"/>
      <c r="BV43" s="1573"/>
      <c r="BW43" s="1573"/>
      <c r="BX43" s="1573"/>
      <c r="BY43" s="1573"/>
      <c r="BZ43" s="1573"/>
      <c r="CA43" s="1573"/>
      <c r="CB43" s="1573"/>
      <c r="CC43" s="1573"/>
      <c r="CD43" s="1573"/>
      <c r="CE43" s="1573"/>
    </row>
    <row r="44" spans="2:83" ht="14.1" customHeight="1">
      <c r="B44" s="72"/>
      <c r="C44" s="316" t="s">
        <v>1064</v>
      </c>
      <c r="D44" s="1310"/>
      <c r="E44" s="1310"/>
      <c r="F44" s="1310"/>
      <c r="G44" s="1310"/>
      <c r="H44" s="1310"/>
      <c r="I44" s="1310"/>
      <c r="J44" s="1310"/>
      <c r="K44" s="1310"/>
      <c r="L44" s="1310"/>
      <c r="M44" s="1310"/>
      <c r="N44" s="1310"/>
      <c r="O44" s="1310"/>
      <c r="P44" s="1310"/>
      <c r="Q44" s="1310"/>
      <c r="R44" s="1310"/>
      <c r="S44" s="591"/>
      <c r="T44" s="1310"/>
      <c r="U44" s="1310"/>
      <c r="V44" s="1310"/>
      <c r="W44" s="1310"/>
      <c r="X44" s="591"/>
      <c r="Y44" s="1310"/>
      <c r="Z44" s="1310"/>
      <c r="AA44" s="1310"/>
      <c r="AB44" s="102"/>
      <c r="AC44" s="1189" t="s">
        <v>12</v>
      </c>
      <c r="AD44" s="3632" t="s">
        <v>1065</v>
      </c>
      <c r="AE44" s="3632"/>
      <c r="AF44" s="3632"/>
      <c r="AG44" s="3632"/>
      <c r="AH44" s="3632"/>
      <c r="AI44" s="3632"/>
      <c r="AJ44" s="3632"/>
      <c r="AK44" s="3632"/>
      <c r="AL44" s="3632"/>
      <c r="AM44" s="3632"/>
      <c r="AN44" s="3632"/>
      <c r="AO44" s="3632"/>
      <c r="AP44" s="4222"/>
      <c r="AS44" s="1573"/>
      <c r="AT44" s="1573"/>
      <c r="AU44" s="1573"/>
      <c r="AV44" s="1573"/>
      <c r="AW44" s="1573"/>
      <c r="AX44" s="1573"/>
      <c r="AY44" s="1573"/>
      <c r="AZ44" s="1573"/>
      <c r="BA44" s="1573"/>
      <c r="BB44" s="1573"/>
      <c r="BC44" s="1573"/>
      <c r="BD44" s="1573"/>
      <c r="BE44" s="1573"/>
      <c r="BF44" s="1573"/>
      <c r="BG44" s="1573"/>
      <c r="BH44" s="1573"/>
      <c r="BI44" s="1573"/>
      <c r="BJ44" s="1573"/>
      <c r="BK44" s="1573"/>
      <c r="BL44" s="1573"/>
      <c r="BM44" s="1573"/>
      <c r="BN44" s="1573"/>
      <c r="BO44" s="1573"/>
      <c r="BP44" s="1573"/>
      <c r="BQ44" s="1573"/>
      <c r="BR44" s="1573"/>
      <c r="BS44" s="1573"/>
      <c r="BT44" s="1573"/>
      <c r="BU44" s="1573"/>
      <c r="BV44" s="1573"/>
      <c r="BW44" s="1573"/>
      <c r="BX44" s="1573"/>
      <c r="BY44" s="1573"/>
      <c r="BZ44" s="1573"/>
      <c r="CA44" s="1573"/>
      <c r="CB44" s="1573"/>
      <c r="CC44" s="1573"/>
      <c r="CD44" s="1573"/>
      <c r="CE44" s="1573"/>
    </row>
    <row r="45" spans="2:83" ht="14.1" customHeight="1">
      <c r="B45" s="72"/>
      <c r="C45" s="1310"/>
      <c r="D45" s="1291" t="s">
        <v>1066</v>
      </c>
      <c r="E45" s="1310"/>
      <c r="F45" s="1310"/>
      <c r="G45" s="1310"/>
      <c r="H45" s="1310"/>
      <c r="I45" s="1310"/>
      <c r="J45" s="1310"/>
      <c r="K45" s="1310"/>
      <c r="L45" s="1310"/>
      <c r="M45" s="1310"/>
      <c r="N45" s="1310"/>
      <c r="O45" s="1310"/>
      <c r="P45" s="1310"/>
      <c r="Q45" s="1310"/>
      <c r="R45" s="1310"/>
      <c r="S45" s="591"/>
      <c r="T45" s="1310"/>
      <c r="U45" s="1310"/>
      <c r="V45" s="1310"/>
      <c r="W45" s="1310"/>
      <c r="X45" s="591"/>
      <c r="Y45" s="1310"/>
      <c r="Z45" s="1310"/>
      <c r="AA45" s="1310"/>
      <c r="AB45" s="102"/>
      <c r="AC45" s="468"/>
      <c r="AD45" s="3632"/>
      <c r="AE45" s="3632"/>
      <c r="AF45" s="3632"/>
      <c r="AG45" s="3632"/>
      <c r="AH45" s="3632"/>
      <c r="AI45" s="3632"/>
      <c r="AJ45" s="3632"/>
      <c r="AK45" s="3632"/>
      <c r="AL45" s="3632"/>
      <c r="AM45" s="3632"/>
      <c r="AN45" s="3632"/>
      <c r="AO45" s="3632"/>
      <c r="AP45" s="4222"/>
      <c r="AS45" s="1336"/>
      <c r="AT45" s="1336"/>
      <c r="AU45" s="1336"/>
      <c r="AV45" s="1336"/>
      <c r="AW45" s="1336"/>
      <c r="AX45" s="1336"/>
      <c r="AY45" s="1336"/>
      <c r="AZ45" s="1336"/>
      <c r="BA45" s="1336"/>
      <c r="BB45" s="1336"/>
      <c r="BC45" s="1336"/>
      <c r="BD45" s="1336"/>
      <c r="BE45" s="1336"/>
      <c r="BF45" s="1336"/>
      <c r="BG45" s="1336"/>
      <c r="BH45" s="1336"/>
      <c r="BI45" s="1336"/>
      <c r="BJ45" s="1336"/>
      <c r="BK45" s="1336"/>
      <c r="BL45" s="1336"/>
      <c r="BM45" s="1336"/>
      <c r="BN45" s="1336"/>
      <c r="BO45" s="1336"/>
      <c r="BP45" s="1336"/>
      <c r="BQ45" s="1336"/>
      <c r="BR45" s="1336"/>
      <c r="BS45" s="1336"/>
      <c r="BT45" s="1336"/>
      <c r="BU45" s="1336"/>
      <c r="BV45" s="1336"/>
      <c r="BW45" s="1336"/>
      <c r="BX45" s="1336"/>
      <c r="BY45" s="1336"/>
      <c r="BZ45" s="1336"/>
      <c r="CA45" s="1336"/>
      <c r="CB45" s="1336"/>
      <c r="CC45" s="1336"/>
      <c r="CD45" s="1336"/>
    </row>
    <row r="46" spans="2:83" ht="14.1" customHeight="1">
      <c r="B46" s="19"/>
      <c r="C46" s="316"/>
      <c r="D46" s="1310"/>
      <c r="E46" s="1310"/>
      <c r="F46" s="1310"/>
      <c r="G46" s="1310"/>
      <c r="H46" s="1310"/>
      <c r="I46" s="1310"/>
      <c r="J46" s="1310"/>
      <c r="K46" s="1310"/>
      <c r="L46" s="1310"/>
      <c r="M46" s="1310"/>
      <c r="N46" s="1310"/>
      <c r="O46" s="1310"/>
      <c r="P46" s="1310"/>
      <c r="Q46" s="1310"/>
      <c r="R46" s="1310"/>
      <c r="S46" s="591"/>
      <c r="T46" s="1310"/>
      <c r="U46" s="1310"/>
      <c r="V46" s="1310"/>
      <c r="W46" s="1310"/>
      <c r="X46" s="591"/>
      <c r="Y46" s="1310"/>
      <c r="Z46" s="1310"/>
      <c r="AA46" s="1310"/>
      <c r="AB46" s="102"/>
      <c r="AC46" s="468"/>
      <c r="AD46" s="361"/>
      <c r="AE46" s="1190"/>
      <c r="AF46" s="1190"/>
      <c r="AG46" s="1190"/>
      <c r="AH46" s="1190"/>
      <c r="AI46" s="1190"/>
      <c r="AJ46" s="1190"/>
      <c r="AK46" s="1190"/>
      <c r="AL46" s="1190"/>
      <c r="AM46" s="1190"/>
      <c r="AN46" s="1190"/>
      <c r="AO46" s="1190"/>
      <c r="AP46" s="1191"/>
      <c r="AS46" s="1336"/>
      <c r="AT46" s="1336"/>
      <c r="AU46" s="1336"/>
      <c r="AV46" s="1336"/>
      <c r="AW46" s="1336"/>
      <c r="AX46" s="1336"/>
      <c r="AY46" s="1336"/>
      <c r="AZ46" s="1336"/>
      <c r="BA46" s="1336"/>
      <c r="BB46" s="1336"/>
      <c r="BC46" s="1336"/>
      <c r="BD46" s="1336"/>
      <c r="BE46" s="1336"/>
      <c r="BF46" s="1336"/>
      <c r="BG46" s="1336"/>
      <c r="BH46" s="1336"/>
      <c r="BI46" s="1336"/>
      <c r="BJ46" s="1336"/>
      <c r="BK46" s="1336"/>
      <c r="BL46" s="1336"/>
      <c r="BM46" s="1336"/>
      <c r="BN46" s="1336"/>
      <c r="BO46" s="1336"/>
      <c r="BP46" s="1336"/>
      <c r="BQ46" s="1336"/>
      <c r="BR46" s="1336"/>
      <c r="BS46" s="1336"/>
      <c r="BT46" s="1336"/>
      <c r="BU46" s="1336"/>
      <c r="BV46" s="1336"/>
      <c r="BW46" s="1336"/>
      <c r="BX46" s="1336"/>
      <c r="BY46" s="1336"/>
      <c r="BZ46" s="1336"/>
      <c r="CA46" s="1336"/>
      <c r="CB46" s="1336"/>
      <c r="CC46" s="1336"/>
      <c r="CD46" s="1336"/>
    </row>
    <row r="47" spans="2:83" ht="14.1" customHeight="1">
      <c r="B47" s="19"/>
      <c r="C47" s="375" t="s">
        <v>1067</v>
      </c>
      <c r="D47" s="375"/>
      <c r="E47" s="375"/>
      <c r="F47" s="375"/>
      <c r="G47" s="375"/>
      <c r="H47" s="375"/>
      <c r="I47" s="375"/>
      <c r="J47" s="375"/>
      <c r="K47" s="375"/>
      <c r="L47" s="375"/>
      <c r="M47" s="375"/>
      <c r="N47" s="375"/>
      <c r="O47" s="375"/>
      <c r="P47" s="375"/>
      <c r="Q47" s="375"/>
      <c r="R47" s="375"/>
      <c r="S47" s="375"/>
      <c r="T47" s="375"/>
      <c r="U47" s="375"/>
      <c r="V47" s="375"/>
      <c r="W47" s="375"/>
      <c r="X47" s="375"/>
      <c r="Y47" s="375"/>
      <c r="Z47" s="375"/>
      <c r="AA47" s="375"/>
      <c r="AB47" s="1188"/>
      <c r="AC47" s="468"/>
      <c r="AD47" s="1190"/>
      <c r="AE47" s="1190"/>
      <c r="AF47" s="1190"/>
      <c r="AG47" s="1190"/>
      <c r="AH47" s="1190"/>
      <c r="AI47" s="1190"/>
      <c r="AJ47" s="1190"/>
      <c r="AK47" s="1190"/>
      <c r="AL47" s="1190"/>
      <c r="AM47" s="1190"/>
      <c r="AN47" s="1190"/>
      <c r="AO47" s="1190"/>
      <c r="AP47" s="1191"/>
      <c r="AS47" s="40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8"/>
      <c r="BT47" s="68"/>
      <c r="BU47" s="68"/>
      <c r="BV47" s="68"/>
      <c r="BW47" s="68"/>
      <c r="BX47" s="68"/>
      <c r="BY47" s="68"/>
      <c r="BZ47" s="68"/>
      <c r="CA47" s="68"/>
      <c r="CB47" s="68"/>
      <c r="CC47" s="68"/>
      <c r="CD47" s="68"/>
    </row>
    <row r="48" spans="2:83" ht="13.7" customHeight="1">
      <c r="B48" s="19"/>
      <c r="C48" s="1291" t="s">
        <v>617</v>
      </c>
      <c r="D48" s="1291" t="s">
        <v>1068</v>
      </c>
      <c r="E48" s="1310"/>
      <c r="F48" s="1310"/>
      <c r="G48" s="1310"/>
      <c r="H48" s="1310"/>
      <c r="I48" s="1310"/>
      <c r="J48" s="1310"/>
      <c r="K48" s="1310"/>
      <c r="L48" s="1310"/>
      <c r="M48" s="1310"/>
      <c r="N48" s="1310"/>
      <c r="O48" s="1310"/>
      <c r="P48" s="1310"/>
      <c r="Q48" s="1310"/>
      <c r="R48" s="1310"/>
      <c r="S48" s="591"/>
      <c r="T48" s="1310"/>
      <c r="U48" s="1310"/>
      <c r="V48" s="1310"/>
      <c r="W48" s="1310"/>
      <c r="X48" s="591"/>
      <c r="Y48" s="1310"/>
      <c r="Z48" s="1310"/>
      <c r="AA48" s="1310"/>
      <c r="AB48" s="102"/>
      <c r="AC48" s="104"/>
      <c r="AD48" s="1190"/>
      <c r="AE48" s="1190"/>
      <c r="AF48" s="1190"/>
      <c r="AG48" s="1190"/>
      <c r="AH48" s="1190"/>
      <c r="AI48" s="1190"/>
      <c r="AJ48" s="1190"/>
      <c r="AK48" s="1190"/>
      <c r="AL48" s="1190"/>
      <c r="AM48" s="1190"/>
      <c r="AN48" s="1190"/>
      <c r="AO48" s="1190"/>
      <c r="AP48" s="1191"/>
      <c r="AS48" s="1336"/>
      <c r="AT48" s="1336"/>
      <c r="AU48" s="1336"/>
      <c r="AV48" s="1336"/>
      <c r="AW48" s="1336"/>
      <c r="AX48" s="1336"/>
      <c r="AY48" s="1336"/>
      <c r="AZ48" s="1336"/>
      <c r="BA48" s="1336"/>
      <c r="BB48" s="1336"/>
      <c r="BC48" s="1336"/>
      <c r="BD48" s="1336"/>
      <c r="BE48" s="1336"/>
      <c r="BF48" s="1336"/>
      <c r="BG48" s="1336"/>
      <c r="BH48" s="1336"/>
      <c r="BI48" s="1336"/>
      <c r="BJ48" s="1336"/>
      <c r="BK48" s="1336"/>
      <c r="BL48" s="1336"/>
      <c r="BM48" s="1336"/>
      <c r="BN48" s="1336"/>
      <c r="BO48" s="1336"/>
      <c r="BP48" s="1336"/>
      <c r="BQ48" s="1336"/>
      <c r="BR48" s="1336"/>
      <c r="BS48" s="1336"/>
      <c r="BT48" s="1336"/>
      <c r="BU48" s="1336"/>
      <c r="BV48" s="1336"/>
      <c r="BW48" s="1336"/>
      <c r="BX48" s="1336"/>
      <c r="BY48" s="1336"/>
      <c r="BZ48" s="1336"/>
      <c r="CA48" s="1336"/>
      <c r="CB48" s="1336"/>
      <c r="CC48" s="1336"/>
      <c r="CD48" s="1336"/>
    </row>
    <row r="49" spans="2:83" ht="15" customHeight="1">
      <c r="B49" s="19"/>
      <c r="C49" s="1291" t="s">
        <v>617</v>
      </c>
      <c r="D49" s="1291"/>
      <c r="E49" s="1310"/>
      <c r="F49" s="1310"/>
      <c r="G49" s="1310"/>
      <c r="H49" s="1310"/>
      <c r="I49" s="1310"/>
      <c r="J49" s="1310"/>
      <c r="K49" s="1310"/>
      <c r="L49" s="1310"/>
      <c r="M49" s="1310"/>
      <c r="N49" s="1310"/>
      <c r="O49" s="1310"/>
      <c r="P49" s="1310"/>
      <c r="Q49" s="1310"/>
      <c r="R49" s="1310"/>
      <c r="S49" s="591"/>
      <c r="T49" s="1310"/>
      <c r="U49" s="1310"/>
      <c r="V49" s="1310"/>
      <c r="W49" s="1310"/>
      <c r="X49" s="591"/>
      <c r="Y49" s="1310"/>
      <c r="Z49" s="1310"/>
      <c r="AA49" s="1310"/>
      <c r="AB49" s="102"/>
      <c r="AC49" s="103"/>
      <c r="AD49" s="1190"/>
      <c r="AE49" s="1190"/>
      <c r="AF49" s="1190"/>
      <c r="AG49" s="1190"/>
      <c r="AH49" s="1190"/>
      <c r="AI49" s="1190"/>
      <c r="AJ49" s="1190"/>
      <c r="AK49" s="1190"/>
      <c r="AL49" s="1190"/>
      <c r="AM49" s="1190"/>
      <c r="AN49" s="1190"/>
      <c r="AO49" s="1190"/>
      <c r="AP49" s="1191"/>
      <c r="AS49" s="1336"/>
      <c r="AT49" s="1336"/>
      <c r="AU49" s="1336"/>
      <c r="AV49" s="1336"/>
      <c r="AW49" s="1336"/>
      <c r="AX49" s="1336"/>
      <c r="AY49" s="1336"/>
      <c r="AZ49" s="1336"/>
      <c r="BA49" s="1336"/>
      <c r="BB49" s="1336"/>
      <c r="BC49" s="1336"/>
      <c r="BD49" s="1336"/>
      <c r="BE49" s="1336"/>
      <c r="BF49" s="1336"/>
      <c r="BG49" s="1336"/>
      <c r="BH49" s="1336"/>
      <c r="BI49" s="1336"/>
      <c r="BJ49" s="1336"/>
      <c r="BK49" s="1336"/>
      <c r="BL49" s="1336"/>
      <c r="BM49" s="1336"/>
      <c r="BN49" s="1336"/>
      <c r="BO49" s="1336"/>
      <c r="BP49" s="1336"/>
      <c r="BQ49" s="1336"/>
      <c r="BR49" s="1336"/>
      <c r="BS49" s="1336"/>
      <c r="BT49" s="1336"/>
      <c r="BU49" s="1336"/>
      <c r="BV49" s="1336"/>
      <c r="BW49" s="1336"/>
      <c r="BX49" s="1336"/>
      <c r="BY49" s="1336"/>
      <c r="BZ49" s="1336"/>
      <c r="CA49" s="1336"/>
      <c r="CB49" s="1336"/>
      <c r="CC49" s="1336"/>
      <c r="CD49" s="1336"/>
    </row>
    <row r="50" spans="2:83" ht="15.95" customHeight="1">
      <c r="B50" s="72"/>
      <c r="C50" s="316" t="s">
        <v>1069</v>
      </c>
      <c r="D50" s="1291"/>
      <c r="E50" s="1310"/>
      <c r="F50" s="1310"/>
      <c r="G50" s="1310"/>
      <c r="H50" s="1310"/>
      <c r="I50" s="1310"/>
      <c r="J50" s="1310"/>
      <c r="K50" s="1310"/>
      <c r="L50" s="1310"/>
      <c r="M50" s="1310"/>
      <c r="N50" s="1310"/>
      <c r="O50" s="1310"/>
      <c r="P50" s="1310"/>
      <c r="Q50" s="1310"/>
      <c r="R50" s="1310"/>
      <c r="S50" s="591"/>
      <c r="T50" s="1310"/>
      <c r="U50" s="1310"/>
      <c r="V50" s="1310"/>
      <c r="W50" s="1310"/>
      <c r="X50" s="591"/>
      <c r="Y50" s="1310"/>
      <c r="Z50" s="1310"/>
      <c r="AA50" s="1310"/>
      <c r="AB50" s="102"/>
      <c r="AC50" s="73"/>
      <c r="AD50" s="1190"/>
      <c r="AE50" s="1190"/>
      <c r="AF50" s="1190"/>
      <c r="AG50" s="1190"/>
      <c r="AH50" s="1190"/>
      <c r="AI50" s="1190"/>
      <c r="AJ50" s="1190"/>
      <c r="AK50" s="1190"/>
      <c r="AL50" s="1190"/>
      <c r="AM50" s="1190"/>
      <c r="AN50" s="1190"/>
      <c r="AO50" s="1190"/>
      <c r="AP50" s="1191"/>
      <c r="AS50" s="1336"/>
      <c r="AT50" s="1336"/>
      <c r="AU50" s="1336"/>
      <c r="AV50" s="1336"/>
      <c r="AW50" s="1336"/>
      <c r="AX50" s="1336"/>
      <c r="AY50" s="1336"/>
      <c r="AZ50" s="1336"/>
      <c r="BA50" s="1336"/>
      <c r="BB50" s="1336"/>
      <c r="BC50" s="1336"/>
      <c r="BD50" s="1336"/>
      <c r="BE50" s="1336"/>
      <c r="BF50" s="1336"/>
      <c r="BG50" s="1336"/>
      <c r="BH50" s="1336"/>
      <c r="BI50" s="1336"/>
      <c r="BJ50" s="1336"/>
      <c r="BK50" s="1336"/>
      <c r="BL50" s="1336"/>
      <c r="BM50" s="1336"/>
      <c r="BN50" s="1336"/>
      <c r="BO50" s="1336"/>
      <c r="BP50" s="1336"/>
      <c r="BQ50" s="1336"/>
      <c r="BR50" s="1336"/>
      <c r="BS50" s="1336"/>
      <c r="BT50" s="1336"/>
      <c r="BU50" s="1336"/>
      <c r="BV50" s="1336"/>
      <c r="BW50" s="1336"/>
      <c r="BX50" s="1336"/>
      <c r="BY50" s="1336"/>
      <c r="BZ50" s="1336"/>
      <c r="CA50" s="1336"/>
      <c r="CB50" s="1336"/>
      <c r="CC50" s="1336"/>
      <c r="CD50" s="1336"/>
    </row>
    <row r="51" spans="2:83" ht="14.1" customHeight="1">
      <c r="B51" s="72"/>
      <c r="C51" s="1291" t="s">
        <v>1070</v>
      </c>
      <c r="D51" s="1291" t="s">
        <v>892</v>
      </c>
      <c r="E51" s="1310"/>
      <c r="F51" s="1310"/>
      <c r="G51" s="1310"/>
      <c r="H51" s="1310"/>
      <c r="I51" s="1310"/>
      <c r="J51" s="1310"/>
      <c r="K51" s="1310"/>
      <c r="L51" s="1310"/>
      <c r="M51" s="1310"/>
      <c r="N51" s="1310"/>
      <c r="O51" s="1310"/>
      <c r="P51" s="1310"/>
      <c r="Q51" s="1310"/>
      <c r="R51" s="1310"/>
      <c r="S51" s="591"/>
      <c r="T51" s="1310"/>
      <c r="U51" s="1310"/>
      <c r="V51" s="1310"/>
      <c r="W51" s="1310"/>
      <c r="X51" s="591"/>
      <c r="Y51" s="1310"/>
      <c r="Z51" s="1310"/>
      <c r="AA51" s="1310"/>
      <c r="AB51" s="102"/>
      <c r="AC51" s="73"/>
      <c r="AD51" s="1190"/>
      <c r="AE51" s="1190"/>
      <c r="AF51" s="1190"/>
      <c r="AG51" s="1190"/>
      <c r="AH51" s="1190"/>
      <c r="AI51" s="1190"/>
      <c r="AJ51" s="1190"/>
      <c r="AK51" s="1190"/>
      <c r="AL51" s="1190"/>
      <c r="AM51" s="1190"/>
      <c r="AN51" s="1190"/>
      <c r="AO51" s="1190"/>
      <c r="AP51" s="1191"/>
      <c r="AS51" s="1164"/>
      <c r="AT51" s="194"/>
      <c r="AU51" s="194"/>
      <c r="AV51" s="194"/>
      <c r="AW51" s="194"/>
      <c r="AX51" s="194"/>
      <c r="AY51" s="194"/>
      <c r="AZ51" s="194"/>
      <c r="BA51" s="194"/>
      <c r="BB51" s="194"/>
      <c r="BC51" s="194"/>
      <c r="BD51" s="194"/>
      <c r="BE51" s="194"/>
      <c r="BF51" s="194"/>
      <c r="BG51" s="194"/>
      <c r="BH51" s="194"/>
      <c r="BI51" s="194"/>
      <c r="BJ51" s="194"/>
      <c r="BK51" s="194"/>
      <c r="BL51" s="194"/>
      <c r="BM51" s="194"/>
      <c r="BN51" s="194"/>
      <c r="BO51" s="194"/>
      <c r="BP51" s="194"/>
      <c r="BQ51" s="194"/>
      <c r="BR51" s="194"/>
      <c r="BS51" s="194"/>
      <c r="BT51" s="194"/>
      <c r="BU51" s="194"/>
      <c r="BV51" s="194"/>
      <c r="BW51" s="194"/>
      <c r="BX51" s="194"/>
      <c r="BY51" s="194"/>
      <c r="BZ51" s="194"/>
      <c r="CA51" s="194"/>
      <c r="CB51" s="194"/>
      <c r="CC51" s="194"/>
      <c r="CD51" s="194"/>
    </row>
    <row r="52" spans="2:83" ht="15.95" customHeight="1">
      <c r="B52" s="72"/>
      <c r="C52" s="1291"/>
      <c r="D52" s="1310"/>
      <c r="E52" s="1310"/>
      <c r="F52" s="1310"/>
      <c r="G52" s="1310"/>
      <c r="H52" s="1310"/>
      <c r="I52" s="1310"/>
      <c r="J52" s="1310"/>
      <c r="K52" s="1310"/>
      <c r="L52" s="1310"/>
      <c r="M52" s="1310"/>
      <c r="N52" s="1310"/>
      <c r="O52" s="1310"/>
      <c r="P52" s="1310"/>
      <c r="Q52" s="1310"/>
      <c r="R52" s="1310"/>
      <c r="S52" s="591"/>
      <c r="T52" s="1310"/>
      <c r="U52" s="1310"/>
      <c r="V52" s="1310"/>
      <c r="W52" s="1310"/>
      <c r="X52" s="591"/>
      <c r="Y52" s="1310"/>
      <c r="Z52" s="1310"/>
      <c r="AA52" s="1310"/>
      <c r="AB52" s="102"/>
      <c r="AC52" s="73"/>
      <c r="AD52" s="1190"/>
      <c r="AE52" s="1190"/>
      <c r="AF52" s="1190"/>
      <c r="AG52" s="1190"/>
      <c r="AH52" s="1190"/>
      <c r="AI52" s="1190"/>
      <c r="AJ52" s="1190"/>
      <c r="AK52" s="1190"/>
      <c r="AL52" s="1190"/>
      <c r="AM52" s="1190"/>
      <c r="AN52" s="1190"/>
      <c r="AO52" s="1190"/>
      <c r="AP52" s="1191"/>
    </row>
    <row r="53" spans="2:83" ht="14.1" customHeight="1">
      <c r="B53" s="14"/>
      <c r="C53" s="1" t="s">
        <v>1302</v>
      </c>
      <c r="D53" s="1310"/>
      <c r="E53" s="1310"/>
      <c r="F53" s="1310"/>
      <c r="G53" s="1310"/>
      <c r="H53" s="1310"/>
      <c r="I53" s="1310"/>
      <c r="J53" s="1310"/>
      <c r="K53" s="1310"/>
      <c r="L53" s="1310"/>
      <c r="M53" s="1310"/>
      <c r="N53" s="1310"/>
      <c r="O53" s="1310"/>
      <c r="P53" s="1310"/>
      <c r="Q53" s="1310"/>
      <c r="R53" s="1310"/>
      <c r="S53" s="591"/>
      <c r="T53" s="1310"/>
      <c r="U53" s="1310"/>
      <c r="V53" s="1310"/>
      <c r="W53" s="1310"/>
      <c r="X53" s="591"/>
      <c r="Y53" s="1310"/>
      <c r="Z53" s="1310"/>
      <c r="AA53" s="1310"/>
      <c r="AB53" s="102"/>
      <c r="AC53" s="73"/>
      <c r="AD53" s="1190"/>
      <c r="AE53" s="1190"/>
      <c r="AF53" s="1190"/>
      <c r="AG53" s="1190"/>
      <c r="AH53" s="1190"/>
      <c r="AI53" s="1190"/>
      <c r="AJ53" s="1190"/>
      <c r="AK53" s="1190"/>
      <c r="AL53" s="1190"/>
      <c r="AM53" s="1190"/>
      <c r="AN53" s="1190"/>
      <c r="AO53" s="1190"/>
      <c r="AP53" s="1191"/>
      <c r="AS53" s="154" t="s">
        <v>1071</v>
      </c>
    </row>
    <row r="54" spans="2:83" ht="15.95" customHeight="1">
      <c r="B54" s="72"/>
      <c r="C54" s="1" t="s">
        <v>1072</v>
      </c>
      <c r="D54" s="1"/>
      <c r="E54" s="1"/>
      <c r="F54" s="1"/>
      <c r="G54" s="1"/>
      <c r="H54" s="1"/>
      <c r="I54" s="1"/>
      <c r="J54" s="1"/>
      <c r="K54" s="1"/>
      <c r="L54" s="1"/>
      <c r="M54" s="1"/>
      <c r="N54" s="1"/>
      <c r="O54" s="1"/>
      <c r="P54" s="1"/>
      <c r="Q54" s="1"/>
      <c r="R54" s="1"/>
      <c r="T54" s="1"/>
      <c r="U54" s="1"/>
      <c r="V54" s="1"/>
      <c r="W54" s="1"/>
      <c r="Y54" s="1"/>
      <c r="Z54" s="1"/>
      <c r="AA54" s="1"/>
      <c r="AB54" s="102"/>
      <c r="AC54" s="73"/>
      <c r="AD54" s="1310"/>
      <c r="AE54" s="1310"/>
      <c r="AF54" s="1310"/>
      <c r="AG54" s="1310"/>
      <c r="AH54" s="1310"/>
      <c r="AI54" s="1310"/>
      <c r="AJ54" s="1310"/>
      <c r="AK54" s="1310"/>
      <c r="AL54" s="1310"/>
      <c r="AM54" s="1310"/>
      <c r="AN54" s="1310"/>
      <c r="AO54" s="1310"/>
      <c r="AP54" s="74"/>
      <c r="AS54" s="1192" t="s">
        <v>1408</v>
      </c>
      <c r="AT54" s="854"/>
      <c r="AU54" s="854"/>
      <c r="AV54" s="854"/>
    </row>
    <row r="55" spans="2:83" ht="14.45" customHeight="1">
      <c r="B55" s="72"/>
      <c r="D55" s="5" t="s">
        <v>273</v>
      </c>
      <c r="AB55" s="102"/>
      <c r="AC55" s="73"/>
      <c r="AD55" s="1310"/>
      <c r="AE55" s="1310"/>
      <c r="AF55" s="1310"/>
      <c r="AG55" s="1310"/>
      <c r="AH55" s="1310"/>
      <c r="AI55" s="1310"/>
      <c r="AJ55" s="1310"/>
      <c r="AK55" s="1310"/>
      <c r="AL55" s="1310"/>
      <c r="AM55" s="1310"/>
      <c r="AN55" s="1310"/>
      <c r="AO55" s="1310"/>
      <c r="AP55" s="74"/>
      <c r="AQ55" s="14"/>
      <c r="AS55" s="3632" t="s">
        <v>1073</v>
      </c>
      <c r="AT55" s="3632"/>
      <c r="AU55" s="3632"/>
      <c r="AV55" s="3632"/>
      <c r="AW55" s="3632"/>
      <c r="AX55" s="3632"/>
      <c r="AY55" s="3632"/>
      <c r="AZ55" s="3632"/>
      <c r="BA55" s="3632"/>
      <c r="BB55" s="3632"/>
      <c r="BC55" s="3632"/>
      <c r="BD55" s="3632"/>
      <c r="BE55" s="3632"/>
      <c r="BF55" s="3632"/>
      <c r="BG55" s="3632"/>
      <c r="BH55" s="3632"/>
      <c r="BI55" s="3632"/>
      <c r="BJ55" s="3632"/>
      <c r="BK55" s="3632"/>
      <c r="BL55" s="3632"/>
      <c r="BM55" s="3632"/>
      <c r="BN55" s="3632"/>
      <c r="BO55" s="3632"/>
      <c r="BP55" s="3632"/>
      <c r="BQ55" s="3632"/>
      <c r="BR55" s="3632"/>
      <c r="BS55" s="3632"/>
      <c r="BT55" s="3632"/>
      <c r="BU55" s="3632"/>
      <c r="BV55" s="3632"/>
      <c r="BW55" s="3632"/>
      <c r="BX55" s="3632"/>
      <c r="BY55" s="3632"/>
      <c r="BZ55" s="3632"/>
      <c r="CA55" s="3632"/>
      <c r="CB55" s="3632"/>
      <c r="CC55" s="3632"/>
      <c r="CD55" s="3632"/>
      <c r="CE55" s="3632"/>
    </row>
    <row r="56" spans="2:83" ht="15.95" customHeight="1">
      <c r="B56" s="72"/>
      <c r="AC56" s="73"/>
      <c r="AD56" s="1310"/>
      <c r="AE56" s="1310"/>
      <c r="AF56" s="1310"/>
      <c r="AG56" s="1310"/>
      <c r="AH56" s="1310"/>
      <c r="AI56" s="1310"/>
      <c r="AJ56" s="1310"/>
      <c r="AK56" s="1310"/>
      <c r="AL56" s="1310"/>
      <c r="AM56" s="1310"/>
      <c r="AN56" s="1310"/>
      <c r="AO56" s="1310"/>
      <c r="AP56" s="74"/>
      <c r="AQ56" s="14"/>
      <c r="AS56" s="3632"/>
      <c r="AT56" s="3632"/>
      <c r="AU56" s="3632"/>
      <c r="AV56" s="3632"/>
      <c r="AW56" s="3632"/>
      <c r="AX56" s="3632"/>
      <c r="AY56" s="3632"/>
      <c r="AZ56" s="3632"/>
      <c r="BA56" s="3632"/>
      <c r="BB56" s="3632"/>
      <c r="BC56" s="3632"/>
      <c r="BD56" s="3632"/>
      <c r="BE56" s="3632"/>
      <c r="BF56" s="3632"/>
      <c r="BG56" s="3632"/>
      <c r="BH56" s="3632"/>
      <c r="BI56" s="3632"/>
      <c r="BJ56" s="3632"/>
      <c r="BK56" s="3632"/>
      <c r="BL56" s="3632"/>
      <c r="BM56" s="3632"/>
      <c r="BN56" s="3632"/>
      <c r="BO56" s="3632"/>
      <c r="BP56" s="3632"/>
      <c r="BQ56" s="3632"/>
      <c r="BR56" s="3632"/>
      <c r="BS56" s="3632"/>
      <c r="BT56" s="3632"/>
      <c r="BU56" s="3632"/>
      <c r="BV56" s="3632"/>
      <c r="BW56" s="3632"/>
      <c r="BX56" s="3632"/>
      <c r="BY56" s="3632"/>
      <c r="BZ56" s="3632"/>
      <c r="CA56" s="3632"/>
      <c r="CB56" s="3632"/>
      <c r="CC56" s="3632"/>
      <c r="CD56" s="3632"/>
      <c r="CE56" s="3632"/>
    </row>
    <row r="57" spans="2:83" ht="14.1" customHeight="1">
      <c r="B57" s="72"/>
      <c r="C57" s="316" t="s">
        <v>1074</v>
      </c>
      <c r="AC57" s="73"/>
      <c r="AD57" s="1310"/>
      <c r="AE57" s="1310"/>
      <c r="AF57" s="1310"/>
      <c r="AG57" s="1310"/>
      <c r="AH57" s="1310"/>
      <c r="AI57" s="1310"/>
      <c r="AJ57" s="1310"/>
      <c r="AK57" s="1310"/>
      <c r="AL57" s="1310"/>
      <c r="AM57" s="1310"/>
      <c r="AN57" s="1310"/>
      <c r="AO57" s="1310"/>
      <c r="AP57" s="74"/>
      <c r="AQ57" s="14"/>
      <c r="AS57" s="3632"/>
      <c r="AT57" s="3632"/>
      <c r="AU57" s="3632"/>
      <c r="AV57" s="3632"/>
      <c r="AW57" s="3632"/>
      <c r="AX57" s="3632"/>
      <c r="AY57" s="3632"/>
      <c r="AZ57" s="3632"/>
      <c r="BA57" s="3632"/>
      <c r="BB57" s="3632"/>
      <c r="BC57" s="3632"/>
      <c r="BD57" s="3632"/>
      <c r="BE57" s="3632"/>
      <c r="BF57" s="3632"/>
      <c r="BG57" s="3632"/>
      <c r="BH57" s="3632"/>
      <c r="BI57" s="3632"/>
      <c r="BJ57" s="3632"/>
      <c r="BK57" s="3632"/>
      <c r="BL57" s="3632"/>
      <c r="BM57" s="3632"/>
      <c r="BN57" s="3632"/>
      <c r="BO57" s="3632"/>
      <c r="BP57" s="3632"/>
      <c r="BQ57" s="3632"/>
      <c r="BR57" s="3632"/>
      <c r="BS57" s="3632"/>
      <c r="BT57" s="3632"/>
      <c r="BU57" s="3632"/>
      <c r="BV57" s="3632"/>
      <c r="BW57" s="3632"/>
      <c r="BX57" s="3632"/>
      <c r="BY57" s="3632"/>
      <c r="BZ57" s="3632"/>
      <c r="CA57" s="3632"/>
      <c r="CB57" s="3632"/>
      <c r="CC57" s="3632"/>
      <c r="CD57" s="3632"/>
      <c r="CE57" s="3632"/>
    </row>
    <row r="58" spans="2:83" ht="14.1" customHeight="1">
      <c r="B58" s="72"/>
      <c r="AC58" s="2423" t="s">
        <v>1075</v>
      </c>
      <c r="AD58" s="2016"/>
      <c r="AE58" s="2016"/>
      <c r="AF58" s="2016"/>
      <c r="AG58" s="2016"/>
      <c r="AH58" s="2016"/>
      <c r="AI58" s="2016"/>
      <c r="AJ58" s="2016"/>
      <c r="AK58" s="2016"/>
      <c r="AL58" s="2016"/>
      <c r="AM58" s="2016"/>
      <c r="AN58" s="2016"/>
      <c r="AO58" s="2016"/>
      <c r="AP58" s="2106"/>
      <c r="AQ58" s="14"/>
      <c r="AS58" s="3632"/>
      <c r="AT58" s="3632"/>
      <c r="AU58" s="3632"/>
      <c r="AV58" s="3632"/>
      <c r="AW58" s="3632"/>
      <c r="AX58" s="3632"/>
      <c r="AY58" s="3632"/>
      <c r="AZ58" s="3632"/>
      <c r="BA58" s="3632"/>
      <c r="BB58" s="3632"/>
      <c r="BC58" s="3632"/>
      <c r="BD58" s="3632"/>
      <c r="BE58" s="3632"/>
      <c r="BF58" s="3632"/>
      <c r="BG58" s="3632"/>
      <c r="BH58" s="3632"/>
      <c r="BI58" s="3632"/>
      <c r="BJ58" s="3632"/>
      <c r="BK58" s="3632"/>
      <c r="BL58" s="3632"/>
      <c r="BM58" s="3632"/>
      <c r="BN58" s="3632"/>
      <c r="BO58" s="3632"/>
      <c r="BP58" s="3632"/>
      <c r="BQ58" s="3632"/>
      <c r="BR58" s="3632"/>
      <c r="BS58" s="3632"/>
      <c r="BT58" s="3632"/>
      <c r="BU58" s="3632"/>
      <c r="BV58" s="3632"/>
      <c r="BW58" s="3632"/>
      <c r="BX58" s="3632"/>
      <c r="BY58" s="3632"/>
      <c r="BZ58" s="3632"/>
      <c r="CA58" s="3632"/>
      <c r="CB58" s="3632"/>
      <c r="CC58" s="3632"/>
      <c r="CD58" s="3632"/>
      <c r="CE58" s="3632"/>
    </row>
    <row r="59" spans="2:83" ht="14.1" customHeight="1">
      <c r="B59" s="19"/>
      <c r="AC59" s="2423"/>
      <c r="AD59" s="2016"/>
      <c r="AE59" s="2016"/>
      <c r="AF59" s="2016"/>
      <c r="AG59" s="2016"/>
      <c r="AH59" s="2016"/>
      <c r="AI59" s="2016"/>
      <c r="AJ59" s="2016"/>
      <c r="AK59" s="2016"/>
      <c r="AL59" s="2016"/>
      <c r="AM59" s="2016"/>
      <c r="AN59" s="2016"/>
      <c r="AO59" s="2016"/>
      <c r="AP59" s="2106"/>
      <c r="AQ59" s="14"/>
      <c r="AS59" s="1154"/>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1284"/>
    </row>
    <row r="60" spans="2:83" ht="14.1" customHeight="1">
      <c r="B60" s="19"/>
      <c r="C60" s="316" t="s">
        <v>1076</v>
      </c>
      <c r="AC60" s="2423"/>
      <c r="AD60" s="2016"/>
      <c r="AE60" s="2016"/>
      <c r="AF60" s="2016"/>
      <c r="AG60" s="2016"/>
      <c r="AH60" s="2016"/>
      <c r="AI60" s="2016"/>
      <c r="AJ60" s="2016"/>
      <c r="AK60" s="2016"/>
      <c r="AL60" s="2016"/>
      <c r="AM60" s="2016"/>
      <c r="AN60" s="2016"/>
      <c r="AO60" s="2016"/>
      <c r="AP60" s="2106"/>
      <c r="AQ60" s="14"/>
      <c r="AS60" s="1284"/>
      <c r="AT60" s="1284"/>
      <c r="AU60" s="1284"/>
      <c r="AV60" s="1284"/>
      <c r="AW60" s="1284"/>
      <c r="AX60" s="1284"/>
      <c r="AY60" s="1284"/>
      <c r="AZ60" s="1284"/>
      <c r="BA60" s="1284"/>
      <c r="BB60" s="1284"/>
      <c r="BC60" s="1284"/>
      <c r="BD60" s="1284"/>
      <c r="BE60" s="1284"/>
      <c r="BF60" s="1284"/>
      <c r="BG60" s="1284"/>
      <c r="BH60" s="1284"/>
      <c r="BI60" s="1284"/>
      <c r="BJ60" s="1284"/>
      <c r="BK60" s="1284"/>
      <c r="BL60" s="1284"/>
      <c r="BM60" s="1284"/>
      <c r="BN60" s="1284"/>
      <c r="BO60" s="1284"/>
      <c r="BP60" s="1284"/>
      <c r="BQ60" s="1284"/>
      <c r="BR60" s="1284"/>
      <c r="BS60" s="1284"/>
      <c r="BT60" s="1284"/>
      <c r="BU60" s="1284"/>
      <c r="BV60" s="1284"/>
      <c r="BW60" s="1284"/>
      <c r="BX60" s="1284"/>
      <c r="BY60" s="1284"/>
      <c r="BZ60" s="1284"/>
      <c r="CA60" s="1284"/>
      <c r="CB60" s="1284"/>
      <c r="CC60" s="1284"/>
      <c r="CD60" s="1284"/>
      <c r="CE60" s="1284"/>
    </row>
    <row r="61" spans="2:83" ht="12.95" customHeight="1">
      <c r="B61" s="19"/>
      <c r="D61" s="5" t="s">
        <v>571</v>
      </c>
      <c r="AC61" s="2423"/>
      <c r="AD61" s="2016"/>
      <c r="AE61" s="2016"/>
      <c r="AF61" s="2016"/>
      <c r="AG61" s="2016"/>
      <c r="AH61" s="2016"/>
      <c r="AI61" s="2016"/>
      <c r="AJ61" s="2016"/>
      <c r="AK61" s="2016"/>
      <c r="AL61" s="2016"/>
      <c r="AM61" s="2016"/>
      <c r="AN61" s="2016"/>
      <c r="AO61" s="2016"/>
      <c r="AP61" s="2106"/>
      <c r="CE61" s="1284"/>
    </row>
    <row r="62" spans="2:83">
      <c r="B62" s="19"/>
      <c r="AB62" s="855"/>
      <c r="AC62" s="856"/>
      <c r="AP62" s="792"/>
      <c r="AS62" s="154"/>
    </row>
    <row r="63" spans="2:83">
      <c r="B63" s="19"/>
      <c r="C63" s="316" t="s">
        <v>1077</v>
      </c>
      <c r="D63" s="1310"/>
      <c r="E63" s="1310"/>
      <c r="F63" s="1310"/>
      <c r="G63" s="1310"/>
      <c r="H63" s="1310"/>
      <c r="I63" s="1310"/>
      <c r="J63" s="1310"/>
      <c r="K63" s="1310"/>
      <c r="L63" s="1310"/>
      <c r="M63" s="1310"/>
      <c r="N63" s="1310"/>
      <c r="O63" s="1310"/>
      <c r="P63" s="1310"/>
      <c r="Q63" s="1310"/>
      <c r="R63" s="1310"/>
      <c r="S63" s="591"/>
      <c r="T63" s="1310"/>
      <c r="U63" s="1310"/>
      <c r="V63" s="1310"/>
      <c r="W63" s="1310"/>
      <c r="X63" s="591"/>
      <c r="Y63" s="1310"/>
      <c r="Z63" s="1310"/>
      <c r="AA63" s="1310"/>
      <c r="AB63" s="855"/>
      <c r="AP63" s="792"/>
      <c r="AS63" s="1148"/>
    </row>
    <row r="64" spans="2:83">
      <c r="B64" s="19"/>
      <c r="D64" s="5" t="s">
        <v>892</v>
      </c>
      <c r="AB64" s="855"/>
      <c r="AP64" s="792"/>
    </row>
    <row r="65" spans="2:42">
      <c r="B65" s="19"/>
      <c r="AB65" s="855"/>
      <c r="AP65" s="792"/>
    </row>
    <row r="66" spans="2:42" ht="12.75" thickBot="1">
      <c r="B66" s="857"/>
      <c r="C66" s="808"/>
      <c r="D66" s="808"/>
      <c r="E66" s="808"/>
      <c r="F66" s="808"/>
      <c r="G66" s="808"/>
      <c r="H66" s="808"/>
      <c r="I66" s="808"/>
      <c r="J66" s="808"/>
      <c r="K66" s="808"/>
      <c r="L66" s="808"/>
      <c r="M66" s="808"/>
      <c r="N66" s="808"/>
      <c r="O66" s="808"/>
      <c r="P66" s="808"/>
      <c r="Q66" s="808"/>
      <c r="R66" s="808"/>
      <c r="S66" s="858"/>
      <c r="T66" s="808"/>
      <c r="U66" s="808"/>
      <c r="V66" s="808"/>
      <c r="W66" s="808"/>
      <c r="X66" s="858"/>
      <c r="Y66" s="808"/>
      <c r="Z66" s="808"/>
      <c r="AA66" s="808"/>
      <c r="AB66" s="859"/>
      <c r="AC66" s="808"/>
      <c r="AD66" s="808"/>
      <c r="AE66" s="808"/>
      <c r="AF66" s="808"/>
      <c r="AG66" s="808"/>
      <c r="AH66" s="808"/>
      <c r="AI66" s="808"/>
      <c r="AJ66" s="808"/>
      <c r="AK66" s="808"/>
      <c r="AL66" s="808"/>
      <c r="AM66" s="808"/>
      <c r="AN66" s="808"/>
      <c r="AO66" s="808"/>
      <c r="AP66" s="809"/>
    </row>
  </sheetData>
  <mergeCells count="20">
    <mergeCell ref="AS39:CD39"/>
    <mergeCell ref="AS40:CE44"/>
    <mergeCell ref="AD44:AP45"/>
    <mergeCell ref="AS55:CE58"/>
    <mergeCell ref="AC58:AP61"/>
    <mergeCell ref="AD15:AO18"/>
    <mergeCell ref="E18:AA19"/>
    <mergeCell ref="C20:AB20"/>
    <mergeCell ref="E23:AA24"/>
    <mergeCell ref="AS23:CE36"/>
    <mergeCell ref="C26:AB26"/>
    <mergeCell ref="AD29:AP31"/>
    <mergeCell ref="E34:AA35"/>
    <mergeCell ref="B2:AP2"/>
    <mergeCell ref="AR2:AV2"/>
    <mergeCell ref="B4:AB4"/>
    <mergeCell ref="AC4:AP4"/>
    <mergeCell ref="E11:AA12"/>
    <mergeCell ref="AD8:AP13"/>
    <mergeCell ref="AD6:AP7"/>
  </mergeCells>
  <phoneticPr fontId="2"/>
  <hyperlinks>
    <hyperlink ref="AR2" location="目次!A1" display="目次に戻る"/>
  </hyperlinks>
  <printOptions horizontalCentered="1"/>
  <pageMargins left="0.70866141732283472" right="0.31496062992125984" top="0.39370078740157483" bottom="0" header="0.51181102362204722" footer="0.51181102362204722"/>
  <pageSetup paperSize="9" scale="92" orientation="portrait" r:id="rId1"/>
  <headerFooter alignWithMargins="0"/>
  <colBreaks count="1" manualBreakCount="1">
    <brk id="43" min="1" max="65" man="1"/>
  </colBreaks>
  <drawing r:id="rId2"/>
  <legacyDrawing r:id="rId3"/>
  <mc:AlternateContent xmlns:mc="http://schemas.openxmlformats.org/markup-compatibility/2006">
    <mc:Choice Requires="x14">
      <controls>
        <mc:AlternateContent xmlns:mc="http://schemas.openxmlformats.org/markup-compatibility/2006">
          <mc:Choice Requires="x14">
            <control shapeId="1002497" r:id="rId4" name="Check Box 1">
              <controlPr defaultSize="0" autoFill="0" autoLine="0" autoPict="0">
                <anchor moveWithCells="1">
                  <from>
                    <xdr:col>18</xdr:col>
                    <xdr:colOff>0</xdr:colOff>
                    <xdr:row>38</xdr:row>
                    <xdr:rowOff>114300</xdr:rowOff>
                  </from>
                  <to>
                    <xdr:col>22</xdr:col>
                    <xdr:colOff>95250</xdr:colOff>
                    <xdr:row>39</xdr:row>
                    <xdr:rowOff>114300</xdr:rowOff>
                  </to>
                </anchor>
              </controlPr>
            </control>
          </mc:Choice>
        </mc:AlternateContent>
        <mc:AlternateContent xmlns:mc="http://schemas.openxmlformats.org/markup-compatibility/2006">
          <mc:Choice Requires="x14">
            <control shapeId="1002498" r:id="rId5" name="Check Box 2">
              <controlPr defaultSize="0" autoFill="0" autoLine="0" autoPict="0">
                <anchor moveWithCells="1">
                  <from>
                    <xdr:col>22</xdr:col>
                    <xdr:colOff>161925</xdr:colOff>
                    <xdr:row>38</xdr:row>
                    <xdr:rowOff>114300</xdr:rowOff>
                  </from>
                  <to>
                    <xdr:col>27</xdr:col>
                    <xdr:colOff>95250</xdr:colOff>
                    <xdr:row>39</xdr:row>
                    <xdr:rowOff>114300</xdr:rowOff>
                  </to>
                </anchor>
              </controlPr>
            </control>
          </mc:Choice>
        </mc:AlternateContent>
        <mc:AlternateContent xmlns:mc="http://schemas.openxmlformats.org/markup-compatibility/2006">
          <mc:Choice Requires="x14">
            <control shapeId="1002499" r:id="rId6" name="Check Box 3">
              <controlPr defaultSize="0" autoFill="0" autoLine="0" autoPict="0">
                <anchor moveWithCells="1">
                  <from>
                    <xdr:col>18</xdr:col>
                    <xdr:colOff>0</xdr:colOff>
                    <xdr:row>47</xdr:row>
                    <xdr:rowOff>0</xdr:rowOff>
                  </from>
                  <to>
                    <xdr:col>22</xdr:col>
                    <xdr:colOff>95250</xdr:colOff>
                    <xdr:row>48</xdr:row>
                    <xdr:rowOff>85725</xdr:rowOff>
                  </to>
                </anchor>
              </controlPr>
            </control>
          </mc:Choice>
        </mc:AlternateContent>
        <mc:AlternateContent xmlns:mc="http://schemas.openxmlformats.org/markup-compatibility/2006">
          <mc:Choice Requires="x14">
            <control shapeId="1002500" r:id="rId7" name="Check Box 4">
              <controlPr defaultSize="0" autoFill="0" autoLine="0" autoPict="0">
                <anchor moveWithCells="1">
                  <from>
                    <xdr:col>22</xdr:col>
                    <xdr:colOff>171450</xdr:colOff>
                    <xdr:row>47</xdr:row>
                    <xdr:rowOff>0</xdr:rowOff>
                  </from>
                  <to>
                    <xdr:col>27</xdr:col>
                    <xdr:colOff>104775</xdr:colOff>
                    <xdr:row>48</xdr:row>
                    <xdr:rowOff>85725</xdr:rowOff>
                  </to>
                </anchor>
              </controlPr>
            </control>
          </mc:Choice>
        </mc:AlternateContent>
        <mc:AlternateContent xmlns:mc="http://schemas.openxmlformats.org/markup-compatibility/2006">
          <mc:Choice Requires="x14">
            <control shapeId="1002501" r:id="rId8" name="Check Box 5">
              <controlPr defaultSize="0" autoFill="0" autoLine="0" autoPict="0">
                <anchor moveWithCells="1">
                  <from>
                    <xdr:col>18</xdr:col>
                    <xdr:colOff>0</xdr:colOff>
                    <xdr:row>50</xdr:row>
                    <xdr:rowOff>9525</xdr:rowOff>
                  </from>
                  <to>
                    <xdr:col>22</xdr:col>
                    <xdr:colOff>95250</xdr:colOff>
                    <xdr:row>51</xdr:row>
                    <xdr:rowOff>76200</xdr:rowOff>
                  </to>
                </anchor>
              </controlPr>
            </control>
          </mc:Choice>
        </mc:AlternateContent>
        <mc:AlternateContent xmlns:mc="http://schemas.openxmlformats.org/markup-compatibility/2006">
          <mc:Choice Requires="x14">
            <control shapeId="1002502" r:id="rId9" name="Check Box 6">
              <controlPr defaultSize="0" autoFill="0" autoLine="0" autoPict="0">
                <anchor moveWithCells="1">
                  <from>
                    <xdr:col>22</xdr:col>
                    <xdr:colOff>171450</xdr:colOff>
                    <xdr:row>49</xdr:row>
                    <xdr:rowOff>200025</xdr:rowOff>
                  </from>
                  <to>
                    <xdr:col>27</xdr:col>
                    <xdr:colOff>104775</xdr:colOff>
                    <xdr:row>51</xdr:row>
                    <xdr:rowOff>85725</xdr:rowOff>
                  </to>
                </anchor>
              </controlPr>
            </control>
          </mc:Choice>
        </mc:AlternateContent>
        <mc:AlternateContent xmlns:mc="http://schemas.openxmlformats.org/markup-compatibility/2006">
          <mc:Choice Requires="x14">
            <control shapeId="1002503" r:id="rId10" name="Check Box 7">
              <controlPr defaultSize="0" autoFill="0" autoLine="0" autoPict="0">
                <anchor moveWithCells="1">
                  <from>
                    <xdr:col>17</xdr:col>
                    <xdr:colOff>152400</xdr:colOff>
                    <xdr:row>15</xdr:row>
                    <xdr:rowOff>0</xdr:rowOff>
                  </from>
                  <to>
                    <xdr:col>22</xdr:col>
                    <xdr:colOff>85725</xdr:colOff>
                    <xdr:row>16</xdr:row>
                    <xdr:rowOff>0</xdr:rowOff>
                  </to>
                </anchor>
              </controlPr>
            </control>
          </mc:Choice>
        </mc:AlternateContent>
        <mc:AlternateContent xmlns:mc="http://schemas.openxmlformats.org/markup-compatibility/2006">
          <mc:Choice Requires="x14">
            <control shapeId="1002504" r:id="rId11" name="Check Box 8">
              <controlPr defaultSize="0" autoFill="0" autoLine="0" autoPict="0">
                <anchor moveWithCells="1">
                  <from>
                    <xdr:col>22</xdr:col>
                    <xdr:colOff>171450</xdr:colOff>
                    <xdr:row>15</xdr:row>
                    <xdr:rowOff>0</xdr:rowOff>
                  </from>
                  <to>
                    <xdr:col>27</xdr:col>
                    <xdr:colOff>114300</xdr:colOff>
                    <xdr:row>16</xdr:row>
                    <xdr:rowOff>0</xdr:rowOff>
                  </to>
                </anchor>
              </controlPr>
            </control>
          </mc:Choice>
        </mc:AlternateContent>
        <mc:AlternateContent xmlns:mc="http://schemas.openxmlformats.org/markup-compatibility/2006">
          <mc:Choice Requires="x14">
            <control shapeId="1002505" r:id="rId12" name="Check Box 9">
              <controlPr defaultSize="0" autoFill="0" autoLine="0" autoPict="0">
                <anchor moveWithCells="1">
                  <from>
                    <xdr:col>17</xdr:col>
                    <xdr:colOff>152400</xdr:colOff>
                    <xdr:row>20</xdr:row>
                    <xdr:rowOff>0</xdr:rowOff>
                  </from>
                  <to>
                    <xdr:col>22</xdr:col>
                    <xdr:colOff>85725</xdr:colOff>
                    <xdr:row>21</xdr:row>
                    <xdr:rowOff>0</xdr:rowOff>
                  </to>
                </anchor>
              </controlPr>
            </control>
          </mc:Choice>
        </mc:AlternateContent>
        <mc:AlternateContent xmlns:mc="http://schemas.openxmlformats.org/markup-compatibility/2006">
          <mc:Choice Requires="x14">
            <control shapeId="1002506" r:id="rId13" name="Check Box 10">
              <controlPr defaultSize="0" autoFill="0" autoLine="0" autoPict="0">
                <anchor moveWithCells="1">
                  <from>
                    <xdr:col>22</xdr:col>
                    <xdr:colOff>152400</xdr:colOff>
                    <xdr:row>20</xdr:row>
                    <xdr:rowOff>0</xdr:rowOff>
                  </from>
                  <to>
                    <xdr:col>27</xdr:col>
                    <xdr:colOff>95250</xdr:colOff>
                    <xdr:row>21</xdr:row>
                    <xdr:rowOff>0</xdr:rowOff>
                  </to>
                </anchor>
              </controlPr>
            </control>
          </mc:Choice>
        </mc:AlternateContent>
        <mc:AlternateContent xmlns:mc="http://schemas.openxmlformats.org/markup-compatibility/2006">
          <mc:Choice Requires="x14">
            <control shapeId="1002507" r:id="rId14" name="Check Box 11">
              <controlPr defaultSize="0" autoFill="0" autoLine="0" autoPict="0">
                <anchor moveWithCells="1">
                  <from>
                    <xdr:col>17</xdr:col>
                    <xdr:colOff>152400</xdr:colOff>
                    <xdr:row>26</xdr:row>
                    <xdr:rowOff>0</xdr:rowOff>
                  </from>
                  <to>
                    <xdr:col>22</xdr:col>
                    <xdr:colOff>85725</xdr:colOff>
                    <xdr:row>27</xdr:row>
                    <xdr:rowOff>0</xdr:rowOff>
                  </to>
                </anchor>
              </controlPr>
            </control>
          </mc:Choice>
        </mc:AlternateContent>
        <mc:AlternateContent xmlns:mc="http://schemas.openxmlformats.org/markup-compatibility/2006">
          <mc:Choice Requires="x14">
            <control shapeId="1002508" r:id="rId15" name="Check Box 12">
              <controlPr defaultSize="0" autoFill="0" autoLine="0" autoPict="0">
                <anchor moveWithCells="1">
                  <from>
                    <xdr:col>22</xdr:col>
                    <xdr:colOff>161925</xdr:colOff>
                    <xdr:row>26</xdr:row>
                    <xdr:rowOff>0</xdr:rowOff>
                  </from>
                  <to>
                    <xdr:col>27</xdr:col>
                    <xdr:colOff>104775</xdr:colOff>
                    <xdr:row>27</xdr:row>
                    <xdr:rowOff>0</xdr:rowOff>
                  </to>
                </anchor>
              </controlPr>
            </control>
          </mc:Choice>
        </mc:AlternateContent>
        <mc:AlternateContent xmlns:mc="http://schemas.openxmlformats.org/markup-compatibility/2006">
          <mc:Choice Requires="x14">
            <control shapeId="1002509" r:id="rId16" name="Check Box 13">
              <controlPr defaultSize="0" autoFill="0" autoLine="0" autoPict="0">
                <anchor moveWithCells="1">
                  <from>
                    <xdr:col>14</xdr:col>
                    <xdr:colOff>114300</xdr:colOff>
                    <xdr:row>30</xdr:row>
                    <xdr:rowOff>9525</xdr:rowOff>
                  </from>
                  <to>
                    <xdr:col>17</xdr:col>
                    <xdr:colOff>133350</xdr:colOff>
                    <xdr:row>30</xdr:row>
                    <xdr:rowOff>142875</xdr:rowOff>
                  </to>
                </anchor>
              </controlPr>
            </control>
          </mc:Choice>
        </mc:AlternateContent>
        <mc:AlternateContent xmlns:mc="http://schemas.openxmlformats.org/markup-compatibility/2006">
          <mc:Choice Requires="x14">
            <control shapeId="1002510" r:id="rId17" name="Check Box 14">
              <controlPr defaultSize="0" autoFill="0" autoLine="0" autoPict="0">
                <anchor moveWithCells="1">
                  <from>
                    <xdr:col>18</xdr:col>
                    <xdr:colOff>57150</xdr:colOff>
                    <xdr:row>30</xdr:row>
                    <xdr:rowOff>28575</xdr:rowOff>
                  </from>
                  <to>
                    <xdr:col>21</xdr:col>
                    <xdr:colOff>85725</xdr:colOff>
                    <xdr:row>30</xdr:row>
                    <xdr:rowOff>152400</xdr:rowOff>
                  </to>
                </anchor>
              </controlPr>
            </control>
          </mc:Choice>
        </mc:AlternateContent>
        <mc:AlternateContent xmlns:mc="http://schemas.openxmlformats.org/markup-compatibility/2006">
          <mc:Choice Requires="x14">
            <control shapeId="1002511" r:id="rId18" name="Check Box 15">
              <controlPr defaultSize="0" autoFill="0" autoLine="0" autoPict="0">
                <anchor moveWithCells="1">
                  <from>
                    <xdr:col>22</xdr:col>
                    <xdr:colOff>152400</xdr:colOff>
                    <xdr:row>30</xdr:row>
                    <xdr:rowOff>0</xdr:rowOff>
                  </from>
                  <to>
                    <xdr:col>26</xdr:col>
                    <xdr:colOff>0</xdr:colOff>
                    <xdr:row>31</xdr:row>
                    <xdr:rowOff>0</xdr:rowOff>
                  </to>
                </anchor>
              </controlPr>
            </control>
          </mc:Choice>
        </mc:AlternateContent>
        <mc:AlternateContent xmlns:mc="http://schemas.openxmlformats.org/markup-compatibility/2006">
          <mc:Choice Requires="x14">
            <control shapeId="1002512" r:id="rId19" name="Check Box 16">
              <controlPr defaultSize="0" autoFill="0" autoLine="0" autoPict="0">
                <anchor moveWithCells="1">
                  <from>
                    <xdr:col>18</xdr:col>
                    <xdr:colOff>0</xdr:colOff>
                    <xdr:row>7</xdr:row>
                    <xdr:rowOff>161925</xdr:rowOff>
                  </from>
                  <to>
                    <xdr:col>22</xdr:col>
                    <xdr:colOff>104775</xdr:colOff>
                    <xdr:row>9</xdr:row>
                    <xdr:rowOff>57150</xdr:rowOff>
                  </to>
                </anchor>
              </controlPr>
            </control>
          </mc:Choice>
        </mc:AlternateContent>
        <mc:AlternateContent xmlns:mc="http://schemas.openxmlformats.org/markup-compatibility/2006">
          <mc:Choice Requires="x14">
            <control shapeId="1002513" r:id="rId20" name="Check Box 17">
              <controlPr defaultSize="0" autoFill="0" autoLine="0" autoPict="0">
                <anchor moveWithCells="1">
                  <from>
                    <xdr:col>23</xdr:col>
                    <xdr:colOff>0</xdr:colOff>
                    <xdr:row>7</xdr:row>
                    <xdr:rowOff>161925</xdr:rowOff>
                  </from>
                  <to>
                    <xdr:col>27</xdr:col>
                    <xdr:colOff>114300</xdr:colOff>
                    <xdr:row>9</xdr:row>
                    <xdr:rowOff>57150</xdr:rowOff>
                  </to>
                </anchor>
              </controlPr>
            </control>
          </mc:Choice>
        </mc:AlternateContent>
        <mc:AlternateContent xmlns:mc="http://schemas.openxmlformats.org/markup-compatibility/2006">
          <mc:Choice Requires="x14">
            <control shapeId="1002514" r:id="rId21" name="Check Box 18">
              <controlPr defaultSize="0" autoFill="0" autoLine="0" autoPict="0">
                <anchor moveWithCells="1">
                  <from>
                    <xdr:col>18</xdr:col>
                    <xdr:colOff>9525</xdr:colOff>
                    <xdr:row>42</xdr:row>
                    <xdr:rowOff>0</xdr:rowOff>
                  </from>
                  <to>
                    <xdr:col>22</xdr:col>
                    <xdr:colOff>104775</xdr:colOff>
                    <xdr:row>43</xdr:row>
                    <xdr:rowOff>9525</xdr:rowOff>
                  </to>
                </anchor>
              </controlPr>
            </control>
          </mc:Choice>
        </mc:AlternateContent>
        <mc:AlternateContent xmlns:mc="http://schemas.openxmlformats.org/markup-compatibility/2006">
          <mc:Choice Requires="x14">
            <control shapeId="1002515" r:id="rId22" name="Check Box 19">
              <controlPr defaultSize="0" autoFill="0" autoLine="0" autoPict="0">
                <anchor moveWithCells="1">
                  <from>
                    <xdr:col>22</xdr:col>
                    <xdr:colOff>171450</xdr:colOff>
                    <xdr:row>42</xdr:row>
                    <xdr:rowOff>0</xdr:rowOff>
                  </from>
                  <to>
                    <xdr:col>27</xdr:col>
                    <xdr:colOff>95250</xdr:colOff>
                    <xdr:row>43</xdr:row>
                    <xdr:rowOff>9525</xdr:rowOff>
                  </to>
                </anchor>
              </controlPr>
            </control>
          </mc:Choice>
        </mc:AlternateContent>
        <mc:AlternateContent xmlns:mc="http://schemas.openxmlformats.org/markup-compatibility/2006">
          <mc:Choice Requires="x14">
            <control shapeId="1002516" r:id="rId23" name="Check Box 20">
              <controlPr defaultSize="0" autoFill="0" autoLine="0" autoPict="0">
                <anchor moveWithCells="1">
                  <from>
                    <xdr:col>17</xdr:col>
                    <xdr:colOff>152400</xdr:colOff>
                    <xdr:row>44</xdr:row>
                    <xdr:rowOff>19050</xdr:rowOff>
                  </from>
                  <to>
                    <xdr:col>22</xdr:col>
                    <xdr:colOff>76200</xdr:colOff>
                    <xdr:row>45</xdr:row>
                    <xdr:rowOff>47625</xdr:rowOff>
                  </to>
                </anchor>
              </controlPr>
            </control>
          </mc:Choice>
        </mc:AlternateContent>
        <mc:AlternateContent xmlns:mc="http://schemas.openxmlformats.org/markup-compatibility/2006">
          <mc:Choice Requires="x14">
            <control shapeId="1002517" r:id="rId24" name="Check Box 21">
              <controlPr defaultSize="0" autoFill="0" autoLine="0" autoPict="0">
                <anchor moveWithCells="1">
                  <from>
                    <xdr:col>22</xdr:col>
                    <xdr:colOff>171450</xdr:colOff>
                    <xdr:row>44</xdr:row>
                    <xdr:rowOff>9525</xdr:rowOff>
                  </from>
                  <to>
                    <xdr:col>27</xdr:col>
                    <xdr:colOff>114300</xdr:colOff>
                    <xdr:row>45</xdr:row>
                    <xdr:rowOff>47625</xdr:rowOff>
                  </to>
                </anchor>
              </controlPr>
            </control>
          </mc:Choice>
        </mc:AlternateContent>
        <mc:AlternateContent xmlns:mc="http://schemas.openxmlformats.org/markup-compatibility/2006">
          <mc:Choice Requires="x14">
            <control shapeId="1002518" r:id="rId25" name="Check Box 22">
              <controlPr defaultSize="0" autoFill="0" autoLine="0" autoPict="0">
                <anchor moveWithCells="1">
                  <from>
                    <xdr:col>18</xdr:col>
                    <xdr:colOff>0</xdr:colOff>
                    <xdr:row>53</xdr:row>
                    <xdr:rowOff>133350</xdr:rowOff>
                  </from>
                  <to>
                    <xdr:col>22</xdr:col>
                    <xdr:colOff>85725</xdr:colOff>
                    <xdr:row>54</xdr:row>
                    <xdr:rowOff>123825</xdr:rowOff>
                  </to>
                </anchor>
              </controlPr>
            </control>
          </mc:Choice>
        </mc:AlternateContent>
        <mc:AlternateContent xmlns:mc="http://schemas.openxmlformats.org/markup-compatibility/2006">
          <mc:Choice Requires="x14">
            <control shapeId="1002519" r:id="rId26" name="Check Box 23">
              <controlPr defaultSize="0" autoFill="0" autoLine="0" autoPict="0">
                <anchor moveWithCells="1">
                  <from>
                    <xdr:col>22</xdr:col>
                    <xdr:colOff>171450</xdr:colOff>
                    <xdr:row>53</xdr:row>
                    <xdr:rowOff>123825</xdr:rowOff>
                  </from>
                  <to>
                    <xdr:col>27</xdr:col>
                    <xdr:colOff>104775</xdr:colOff>
                    <xdr:row>54</xdr:row>
                    <xdr:rowOff>123825</xdr:rowOff>
                  </to>
                </anchor>
              </controlPr>
            </control>
          </mc:Choice>
        </mc:AlternateContent>
        <mc:AlternateContent xmlns:mc="http://schemas.openxmlformats.org/markup-compatibility/2006">
          <mc:Choice Requires="x14">
            <control shapeId="1002520" r:id="rId27" name="Check Box 24">
              <controlPr defaultSize="0" autoFill="0" autoLine="0" autoPict="0">
                <anchor moveWithCells="1">
                  <from>
                    <xdr:col>18</xdr:col>
                    <xdr:colOff>0</xdr:colOff>
                    <xdr:row>59</xdr:row>
                    <xdr:rowOff>76200</xdr:rowOff>
                  </from>
                  <to>
                    <xdr:col>22</xdr:col>
                    <xdr:colOff>95250</xdr:colOff>
                    <xdr:row>62</xdr:row>
                    <xdr:rowOff>85725</xdr:rowOff>
                  </to>
                </anchor>
              </controlPr>
            </control>
          </mc:Choice>
        </mc:AlternateContent>
        <mc:AlternateContent xmlns:mc="http://schemas.openxmlformats.org/markup-compatibility/2006">
          <mc:Choice Requires="x14">
            <control shapeId="1002521" r:id="rId28" name="Check Box 25">
              <controlPr defaultSize="0" autoFill="0" autoLine="0" autoPict="0">
                <anchor moveWithCells="1">
                  <from>
                    <xdr:col>22</xdr:col>
                    <xdr:colOff>180975</xdr:colOff>
                    <xdr:row>59</xdr:row>
                    <xdr:rowOff>76200</xdr:rowOff>
                  </from>
                  <to>
                    <xdr:col>27</xdr:col>
                    <xdr:colOff>104775</xdr:colOff>
                    <xdr:row>62</xdr:row>
                    <xdr:rowOff>85725</xdr:rowOff>
                  </to>
                </anchor>
              </controlPr>
            </control>
          </mc:Choice>
        </mc:AlternateContent>
        <mc:AlternateContent xmlns:mc="http://schemas.openxmlformats.org/markup-compatibility/2006">
          <mc:Choice Requires="x14">
            <control shapeId="1002522" r:id="rId29" name="Check Box 26">
              <controlPr defaultSize="0" autoFill="0" autoLine="0" autoPict="0">
                <anchor moveWithCells="1">
                  <from>
                    <xdr:col>18</xdr:col>
                    <xdr:colOff>0</xdr:colOff>
                    <xdr:row>56</xdr:row>
                    <xdr:rowOff>133350</xdr:rowOff>
                  </from>
                  <to>
                    <xdr:col>22</xdr:col>
                    <xdr:colOff>95250</xdr:colOff>
                    <xdr:row>58</xdr:row>
                    <xdr:rowOff>57150</xdr:rowOff>
                  </to>
                </anchor>
              </controlPr>
            </control>
          </mc:Choice>
        </mc:AlternateContent>
        <mc:AlternateContent xmlns:mc="http://schemas.openxmlformats.org/markup-compatibility/2006">
          <mc:Choice Requires="x14">
            <control shapeId="1002523" r:id="rId30" name="Check Box 27">
              <controlPr defaultSize="0" autoFill="0" autoLine="0" autoPict="0">
                <anchor moveWithCells="1">
                  <from>
                    <xdr:col>22</xdr:col>
                    <xdr:colOff>180975</xdr:colOff>
                    <xdr:row>56</xdr:row>
                    <xdr:rowOff>133350</xdr:rowOff>
                  </from>
                  <to>
                    <xdr:col>27</xdr:col>
                    <xdr:colOff>104775</xdr:colOff>
                    <xdr:row>58</xdr:row>
                    <xdr:rowOff>57150</xdr:rowOff>
                  </to>
                </anchor>
              </controlPr>
            </control>
          </mc:Choice>
        </mc:AlternateContent>
        <mc:AlternateContent xmlns:mc="http://schemas.openxmlformats.org/markup-compatibility/2006">
          <mc:Choice Requires="x14">
            <control shapeId="1002524" r:id="rId31" name="Check Box 28">
              <controlPr defaultSize="0" autoFill="0" autoLine="0" autoPict="0">
                <anchor moveWithCells="1">
                  <from>
                    <xdr:col>17</xdr:col>
                    <xdr:colOff>152400</xdr:colOff>
                    <xdr:row>63</xdr:row>
                    <xdr:rowOff>0</xdr:rowOff>
                  </from>
                  <to>
                    <xdr:col>22</xdr:col>
                    <xdr:colOff>76200</xdr:colOff>
                    <xdr:row>66</xdr:row>
                    <xdr:rowOff>0</xdr:rowOff>
                  </to>
                </anchor>
              </controlPr>
            </control>
          </mc:Choice>
        </mc:AlternateContent>
        <mc:AlternateContent xmlns:mc="http://schemas.openxmlformats.org/markup-compatibility/2006">
          <mc:Choice Requires="x14">
            <control shapeId="1002525" r:id="rId32" name="Check Box 29">
              <controlPr defaultSize="0" autoFill="0" autoLine="0" autoPict="0">
                <anchor moveWithCells="1">
                  <from>
                    <xdr:col>22</xdr:col>
                    <xdr:colOff>161925</xdr:colOff>
                    <xdr:row>63</xdr:row>
                    <xdr:rowOff>0</xdr:rowOff>
                  </from>
                  <to>
                    <xdr:col>27</xdr:col>
                    <xdr:colOff>95250</xdr:colOff>
                    <xdr:row>66</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CC"/>
  </sheetPr>
  <dimension ref="A2:CD71"/>
  <sheetViews>
    <sheetView showGridLines="0" view="pageBreakPreview" zoomScaleNormal="100" zoomScaleSheetLayoutView="100" workbookViewId="0">
      <selection activeCell="B4" sqref="B4:AA4"/>
    </sheetView>
  </sheetViews>
  <sheetFormatPr defaultColWidth="8" defaultRowHeight="12"/>
  <cols>
    <col min="1" max="1" width="1.5" style="5" customWidth="1"/>
    <col min="2" max="17" width="2.375" style="5" customWidth="1"/>
    <col min="18" max="18" width="2.375" style="68" customWidth="1"/>
    <col min="19" max="22" width="2.375" style="5" customWidth="1"/>
    <col min="23" max="23" width="2.375" style="68" customWidth="1"/>
    <col min="24" max="26" width="2.375" style="5" customWidth="1"/>
    <col min="27" max="27" width="6.375" style="5" customWidth="1"/>
    <col min="28" max="44" width="2.375" style="5" customWidth="1"/>
    <col min="45" max="86" width="2.625" style="5" customWidth="1"/>
    <col min="87" max="16384" width="8" style="5"/>
  </cols>
  <sheetData>
    <row r="2" spans="1:82" ht="14.1" customHeight="1">
      <c r="B2" s="1872" t="s">
        <v>1412</v>
      </c>
      <c r="C2" s="2025"/>
      <c r="D2" s="2025"/>
      <c r="E2" s="2025"/>
      <c r="F2" s="2025"/>
      <c r="G2" s="2025"/>
      <c r="H2" s="2025"/>
      <c r="I2" s="2025"/>
      <c r="J2" s="2025"/>
      <c r="K2" s="2025"/>
      <c r="L2" s="2025"/>
      <c r="M2" s="2025"/>
      <c r="N2" s="2025"/>
      <c r="O2" s="2025"/>
      <c r="P2" s="2025"/>
      <c r="Q2" s="2025"/>
      <c r="R2" s="2025"/>
      <c r="S2" s="2025"/>
      <c r="T2" s="2025"/>
      <c r="U2" s="2025"/>
      <c r="V2" s="2025"/>
      <c r="W2" s="2025"/>
      <c r="X2" s="2025"/>
      <c r="Y2" s="2025"/>
      <c r="Z2" s="2025"/>
      <c r="AA2" s="2025"/>
      <c r="AB2" s="2025"/>
      <c r="AC2" s="2025"/>
      <c r="AD2" s="2025"/>
      <c r="AE2" s="2025"/>
      <c r="AF2" s="2025"/>
      <c r="AG2" s="2025"/>
      <c r="AH2" s="2025"/>
      <c r="AI2" s="2025"/>
      <c r="AJ2" s="2025"/>
      <c r="AK2" s="2025"/>
      <c r="AL2" s="2025"/>
      <c r="AM2" s="2025"/>
      <c r="AN2" s="2025"/>
      <c r="AO2" s="1278"/>
      <c r="AP2" s="1278"/>
      <c r="AQ2" s="4347" t="s">
        <v>769</v>
      </c>
      <c r="AR2" s="4347"/>
      <c r="AS2" s="4347"/>
      <c r="AT2" s="4347"/>
    </row>
    <row r="3" spans="1:82" ht="5.0999999999999996" customHeight="1" thickBot="1"/>
    <row r="4" spans="1:82" ht="14.1" customHeight="1">
      <c r="B4" s="1873" t="s">
        <v>212</v>
      </c>
      <c r="C4" s="1874"/>
      <c r="D4" s="1874"/>
      <c r="E4" s="1874"/>
      <c r="F4" s="1874"/>
      <c r="G4" s="1874"/>
      <c r="H4" s="1874"/>
      <c r="I4" s="1874"/>
      <c r="J4" s="1874"/>
      <c r="K4" s="1874"/>
      <c r="L4" s="1874"/>
      <c r="M4" s="1874"/>
      <c r="N4" s="1874"/>
      <c r="O4" s="1874"/>
      <c r="P4" s="1874"/>
      <c r="Q4" s="1874"/>
      <c r="R4" s="1874"/>
      <c r="S4" s="1874"/>
      <c r="T4" s="1874"/>
      <c r="U4" s="1874"/>
      <c r="V4" s="1874"/>
      <c r="W4" s="1874"/>
      <c r="X4" s="1874"/>
      <c r="Y4" s="1874"/>
      <c r="Z4" s="1874"/>
      <c r="AA4" s="2032"/>
      <c r="AB4" s="2033" t="s">
        <v>86</v>
      </c>
      <c r="AC4" s="1874"/>
      <c r="AD4" s="1874"/>
      <c r="AE4" s="1874"/>
      <c r="AF4" s="1874"/>
      <c r="AG4" s="1874"/>
      <c r="AH4" s="1874"/>
      <c r="AI4" s="1874"/>
      <c r="AJ4" s="1874"/>
      <c r="AK4" s="1874"/>
      <c r="AL4" s="1874"/>
      <c r="AM4" s="1874"/>
      <c r="AN4" s="2034"/>
      <c r="AO4" s="1310"/>
      <c r="AP4" s="1310"/>
    </row>
    <row r="5" spans="1:82" ht="6.95" customHeight="1">
      <c r="B5" s="72"/>
      <c r="C5" s="1310"/>
      <c r="D5" s="1310"/>
      <c r="E5" s="1310"/>
      <c r="F5" s="1310"/>
      <c r="G5" s="1310"/>
      <c r="H5" s="1310"/>
      <c r="I5" s="1310"/>
      <c r="J5" s="1310"/>
      <c r="K5" s="1310"/>
      <c r="L5" s="1310"/>
      <c r="M5" s="1310"/>
      <c r="N5" s="1310"/>
      <c r="O5" s="1310"/>
      <c r="P5" s="1310"/>
      <c r="Q5" s="1310"/>
      <c r="R5" s="591"/>
      <c r="S5" s="1310"/>
      <c r="T5" s="1310"/>
      <c r="U5" s="1310"/>
      <c r="V5" s="1310"/>
      <c r="W5" s="591"/>
      <c r="X5" s="1310"/>
      <c r="Y5" s="1310"/>
      <c r="Z5" s="1310"/>
      <c r="AA5" s="1310"/>
      <c r="AB5" s="73"/>
      <c r="AC5" s="1310"/>
      <c r="AD5" s="1310"/>
      <c r="AE5" s="1310"/>
      <c r="AF5" s="1310"/>
      <c r="AG5" s="1310"/>
      <c r="AH5" s="1310"/>
      <c r="AI5" s="1310"/>
      <c r="AJ5" s="1310"/>
      <c r="AK5" s="1310"/>
      <c r="AL5" s="1310"/>
      <c r="AM5" s="1310"/>
      <c r="AN5" s="74"/>
      <c r="AO5" s="1310"/>
      <c r="AP5" s="1310"/>
    </row>
    <row r="6" spans="1:82" ht="14.1" customHeight="1">
      <c r="A6" s="1270"/>
      <c r="B6" s="19"/>
      <c r="C6" s="1270" t="s">
        <v>1409</v>
      </c>
      <c r="D6" s="1"/>
      <c r="AB6" s="439"/>
      <c r="AC6" s="1308"/>
      <c r="AD6" s="1308"/>
      <c r="AE6" s="1308"/>
      <c r="AF6" s="1308"/>
      <c r="AG6" s="1308"/>
      <c r="AH6" s="1308"/>
      <c r="AI6" s="1308"/>
      <c r="AJ6" s="1308"/>
      <c r="AK6" s="1308"/>
      <c r="AL6" s="1308"/>
      <c r="AM6" s="1308"/>
      <c r="AN6" s="59"/>
      <c r="AO6" s="58"/>
      <c r="AP6" s="58"/>
      <c r="AR6" s="154" t="s">
        <v>1005</v>
      </c>
    </row>
    <row r="7" spans="1:82" ht="14.1" customHeight="1">
      <c r="A7" s="1270"/>
      <c r="B7" s="19"/>
      <c r="C7" s="1270" t="s">
        <v>1078</v>
      </c>
      <c r="AB7" s="1322" t="s">
        <v>12</v>
      </c>
      <c r="AC7" s="361" t="s">
        <v>1079</v>
      </c>
      <c r="AD7" s="1281"/>
      <c r="AE7" s="1281"/>
      <c r="AF7" s="1281"/>
      <c r="AG7" s="1281"/>
      <c r="AH7" s="1281"/>
      <c r="AI7" s="1281"/>
      <c r="AJ7" s="1281"/>
      <c r="AK7" s="1281"/>
      <c r="AL7" s="1281"/>
      <c r="AM7" s="1281"/>
      <c r="AN7" s="1282"/>
      <c r="AO7" s="1276"/>
      <c r="AP7" s="1276"/>
      <c r="AR7" s="1192" t="s">
        <v>1080</v>
      </c>
      <c r="AS7" s="875"/>
      <c r="AT7" s="875"/>
      <c r="AU7" s="1284"/>
      <c r="AV7" s="1284"/>
      <c r="AW7" s="1284"/>
      <c r="AX7" s="1284"/>
      <c r="AY7" s="1284"/>
      <c r="AZ7" s="1284"/>
      <c r="BA7" s="1284"/>
      <c r="BB7" s="1284"/>
      <c r="BC7" s="1284"/>
      <c r="BD7" s="1284"/>
      <c r="BE7" s="1284"/>
      <c r="BF7" s="1284"/>
      <c r="BG7" s="1284"/>
      <c r="BH7" s="1284"/>
      <c r="BI7" s="1284"/>
      <c r="BJ7" s="1284"/>
      <c r="BK7" s="1284"/>
      <c r="BL7" s="1284"/>
      <c r="BM7" s="1284"/>
      <c r="BN7" s="1284"/>
      <c r="BO7" s="1284"/>
      <c r="BP7" s="1284"/>
      <c r="BQ7" s="1284"/>
      <c r="BR7" s="1284"/>
      <c r="BS7" s="1284"/>
      <c r="BT7" s="1284"/>
      <c r="BU7" s="1284"/>
      <c r="BV7" s="1284"/>
      <c r="BW7" s="1284"/>
      <c r="BX7" s="1284"/>
      <c r="BY7" s="1284"/>
      <c r="BZ7" s="1284"/>
      <c r="CA7" s="1284"/>
      <c r="CB7" s="1284"/>
      <c r="CC7" s="1284"/>
    </row>
    <row r="8" spans="1:82" ht="14.1" customHeight="1">
      <c r="A8" s="1270"/>
      <c r="B8" s="19"/>
      <c r="D8" s="5" t="s">
        <v>892</v>
      </c>
      <c r="F8" s="1270"/>
      <c r="G8" s="1270"/>
      <c r="H8" s="1270"/>
      <c r="I8" s="1270"/>
      <c r="J8" s="1270"/>
      <c r="K8" s="1270"/>
      <c r="L8" s="1"/>
      <c r="M8" s="1"/>
      <c r="N8" s="1"/>
      <c r="O8" s="1"/>
      <c r="P8" s="1"/>
      <c r="Q8" s="1270"/>
      <c r="R8" s="1248"/>
      <c r="S8" s="1289"/>
      <c r="T8" s="64"/>
      <c r="U8" s="1294"/>
      <c r="V8" s="1294"/>
      <c r="W8" s="1332"/>
      <c r="X8" s="1270"/>
      <c r="Y8" s="40"/>
      <c r="Z8" s="40"/>
      <c r="AB8" s="439" t="s">
        <v>12</v>
      </c>
      <c r="AC8" s="1925" t="s">
        <v>1081</v>
      </c>
      <c r="AD8" s="1925"/>
      <c r="AE8" s="1925"/>
      <c r="AF8" s="1925"/>
      <c r="AG8" s="1925"/>
      <c r="AH8" s="1925"/>
      <c r="AI8" s="1925"/>
      <c r="AJ8" s="1925"/>
      <c r="AK8" s="1925"/>
      <c r="AL8" s="1925"/>
      <c r="AM8" s="1925"/>
      <c r="AN8" s="2029"/>
      <c r="AO8" s="1276"/>
      <c r="AP8" s="1276"/>
      <c r="AR8" s="2016" t="s">
        <v>1082</v>
      </c>
      <c r="AS8" s="2016"/>
      <c r="AT8" s="2016"/>
      <c r="AU8" s="2016"/>
      <c r="AV8" s="2016"/>
      <c r="AW8" s="2016"/>
      <c r="AX8" s="2016"/>
      <c r="AY8" s="2016"/>
      <c r="AZ8" s="2016"/>
      <c r="BA8" s="2016"/>
      <c r="BB8" s="2016"/>
      <c r="BC8" s="2016"/>
      <c r="BD8" s="2016"/>
      <c r="BE8" s="2016"/>
      <c r="BF8" s="2016"/>
      <c r="BG8" s="2016"/>
      <c r="BH8" s="2016"/>
      <c r="BI8" s="2016"/>
      <c r="BJ8" s="2016"/>
      <c r="BK8" s="2016"/>
      <c r="BL8" s="2016"/>
      <c r="BM8" s="2016"/>
      <c r="BN8" s="2016"/>
      <c r="BO8" s="2016"/>
      <c r="BP8" s="2016"/>
      <c r="BQ8" s="2016"/>
      <c r="BR8" s="2016"/>
      <c r="BS8" s="2016"/>
      <c r="BT8" s="2016"/>
      <c r="BU8" s="2016"/>
      <c r="BV8" s="2016"/>
      <c r="BW8" s="2016"/>
      <c r="BX8" s="2016"/>
      <c r="BY8" s="2016"/>
      <c r="BZ8" s="2016"/>
      <c r="CA8" s="2016"/>
      <c r="CB8" s="2016"/>
      <c r="CC8" s="2016"/>
      <c r="CD8" s="1284"/>
    </row>
    <row r="9" spans="1:82" ht="14.1" customHeight="1">
      <c r="A9" s="1270"/>
      <c r="B9" s="19"/>
      <c r="AB9" s="439"/>
      <c r="AC9" s="1925"/>
      <c r="AD9" s="1925"/>
      <c r="AE9" s="1925"/>
      <c r="AF9" s="1925"/>
      <c r="AG9" s="1925"/>
      <c r="AH9" s="1925"/>
      <c r="AI9" s="1925"/>
      <c r="AJ9" s="1925"/>
      <c r="AK9" s="1925"/>
      <c r="AL9" s="1925"/>
      <c r="AM9" s="1925"/>
      <c r="AN9" s="2029"/>
      <c r="AO9" s="1308"/>
      <c r="AP9" s="1308"/>
      <c r="AR9" s="2016"/>
      <c r="AS9" s="2016"/>
      <c r="AT9" s="2016"/>
      <c r="AU9" s="2016"/>
      <c r="AV9" s="2016"/>
      <c r="AW9" s="2016"/>
      <c r="AX9" s="2016"/>
      <c r="AY9" s="2016"/>
      <c r="AZ9" s="2016"/>
      <c r="BA9" s="2016"/>
      <c r="BB9" s="2016"/>
      <c r="BC9" s="2016"/>
      <c r="BD9" s="2016"/>
      <c r="BE9" s="2016"/>
      <c r="BF9" s="2016"/>
      <c r="BG9" s="2016"/>
      <c r="BH9" s="2016"/>
      <c r="BI9" s="2016"/>
      <c r="BJ9" s="2016"/>
      <c r="BK9" s="2016"/>
      <c r="BL9" s="2016"/>
      <c r="BM9" s="2016"/>
      <c r="BN9" s="2016"/>
      <c r="BO9" s="2016"/>
      <c r="BP9" s="2016"/>
      <c r="BQ9" s="2016"/>
      <c r="BR9" s="2016"/>
      <c r="BS9" s="2016"/>
      <c r="BT9" s="2016"/>
      <c r="BU9" s="2016"/>
      <c r="BV9" s="2016"/>
      <c r="BW9" s="2016"/>
      <c r="BX9" s="2016"/>
      <c r="BY9" s="2016"/>
      <c r="BZ9" s="2016"/>
      <c r="CA9" s="2016"/>
      <c r="CB9" s="2016"/>
      <c r="CC9" s="2016"/>
      <c r="CD9" s="1284"/>
    </row>
    <row r="10" spans="1:82" ht="14.1" customHeight="1">
      <c r="B10" s="19"/>
      <c r="C10" s="1909" t="s">
        <v>1083</v>
      </c>
      <c r="D10" s="1909"/>
      <c r="E10" s="1909"/>
      <c r="F10" s="1909"/>
      <c r="G10" s="1909"/>
      <c r="H10" s="1909"/>
      <c r="I10" s="1909"/>
      <c r="J10" s="1909"/>
      <c r="K10" s="1909"/>
      <c r="L10" s="1909"/>
      <c r="M10" s="1909"/>
      <c r="N10" s="1909"/>
      <c r="O10" s="1909"/>
      <c r="P10" s="1909"/>
      <c r="Q10" s="1909"/>
      <c r="R10" s="1909"/>
      <c r="S10" s="1909"/>
      <c r="T10" s="1909"/>
      <c r="U10" s="1909"/>
      <c r="V10" s="1909"/>
      <c r="W10" s="1909"/>
      <c r="X10" s="1909"/>
      <c r="Y10" s="1909"/>
      <c r="Z10" s="1909"/>
      <c r="AA10" s="1910"/>
      <c r="AB10" s="860"/>
      <c r="AC10" s="1925"/>
      <c r="AD10" s="1925"/>
      <c r="AE10" s="1925"/>
      <c r="AF10" s="1925"/>
      <c r="AG10" s="1925"/>
      <c r="AH10" s="1925"/>
      <c r="AI10" s="1925"/>
      <c r="AJ10" s="1925"/>
      <c r="AK10" s="1925"/>
      <c r="AL10" s="1925"/>
      <c r="AM10" s="1925"/>
      <c r="AN10" s="2029"/>
      <c r="AO10" s="1308"/>
      <c r="AP10" s="1308"/>
      <c r="AR10" s="2016"/>
      <c r="AS10" s="2016"/>
      <c r="AT10" s="2016"/>
      <c r="AU10" s="2016"/>
      <c r="AV10" s="2016"/>
      <c r="AW10" s="2016"/>
      <c r="AX10" s="2016"/>
      <c r="AY10" s="2016"/>
      <c r="AZ10" s="2016"/>
      <c r="BA10" s="2016"/>
      <c r="BB10" s="2016"/>
      <c r="BC10" s="2016"/>
      <c r="BD10" s="2016"/>
      <c r="BE10" s="2016"/>
      <c r="BF10" s="2016"/>
      <c r="BG10" s="2016"/>
      <c r="BH10" s="2016"/>
      <c r="BI10" s="2016"/>
      <c r="BJ10" s="2016"/>
      <c r="BK10" s="2016"/>
      <c r="BL10" s="2016"/>
      <c r="BM10" s="2016"/>
      <c r="BN10" s="2016"/>
      <c r="BO10" s="2016"/>
      <c r="BP10" s="2016"/>
      <c r="BQ10" s="2016"/>
      <c r="BR10" s="2016"/>
      <c r="BS10" s="2016"/>
      <c r="BT10" s="2016"/>
      <c r="BU10" s="2016"/>
      <c r="BV10" s="2016"/>
      <c r="BW10" s="2016"/>
      <c r="BX10" s="2016"/>
      <c r="BY10" s="2016"/>
      <c r="BZ10" s="2016"/>
      <c r="CA10" s="2016"/>
      <c r="CB10" s="2016"/>
      <c r="CC10" s="2016"/>
      <c r="CD10" s="1284"/>
    </row>
    <row r="11" spans="1:82" ht="14.1" customHeight="1">
      <c r="A11" s="1270"/>
      <c r="B11" s="19"/>
      <c r="C11" s="1270"/>
      <c r="D11" s="1" t="s">
        <v>1084</v>
      </c>
      <c r="F11" s="1270"/>
      <c r="G11" s="1270"/>
      <c r="H11" s="1270"/>
      <c r="I11" s="1270"/>
      <c r="J11" s="1270"/>
      <c r="K11" s="1270"/>
      <c r="L11" s="1"/>
      <c r="M11" s="1"/>
      <c r="N11" s="1"/>
      <c r="O11" s="1"/>
      <c r="P11" s="1"/>
      <c r="Q11" s="1270"/>
      <c r="R11" s="1248"/>
      <c r="S11" s="1289"/>
      <c r="T11" s="64"/>
      <c r="U11" s="1294"/>
      <c r="V11" s="1294"/>
      <c r="W11" s="1332"/>
      <c r="X11" s="1270"/>
      <c r="Y11" s="40"/>
      <c r="Z11" s="40"/>
      <c r="AB11" s="860"/>
      <c r="AC11" s="861"/>
      <c r="AD11" s="861"/>
      <c r="AE11" s="861"/>
      <c r="AF11" s="861"/>
      <c r="AG11" s="861"/>
      <c r="AH11" s="861"/>
      <c r="AI11" s="861"/>
      <c r="AJ11" s="1308"/>
      <c r="AK11" s="1308"/>
      <c r="AL11" s="1308"/>
      <c r="AM11" s="1308"/>
      <c r="AN11" s="652"/>
      <c r="AO11" s="1308"/>
      <c r="AP11" s="1308"/>
      <c r="AR11" s="2016"/>
      <c r="AS11" s="2016"/>
      <c r="AT11" s="2016"/>
      <c r="AU11" s="2016"/>
      <c r="AV11" s="2016"/>
      <c r="AW11" s="2016"/>
      <c r="AX11" s="2016"/>
      <c r="AY11" s="2016"/>
      <c r="AZ11" s="2016"/>
      <c r="BA11" s="2016"/>
      <c r="BB11" s="2016"/>
      <c r="BC11" s="2016"/>
      <c r="BD11" s="2016"/>
      <c r="BE11" s="2016"/>
      <c r="BF11" s="2016"/>
      <c r="BG11" s="2016"/>
      <c r="BH11" s="2016"/>
      <c r="BI11" s="2016"/>
      <c r="BJ11" s="2016"/>
      <c r="BK11" s="2016"/>
      <c r="BL11" s="2016"/>
      <c r="BM11" s="2016"/>
      <c r="BN11" s="2016"/>
      <c r="BO11" s="2016"/>
      <c r="BP11" s="2016"/>
      <c r="BQ11" s="2016"/>
      <c r="BR11" s="2016"/>
      <c r="BS11" s="2016"/>
      <c r="BT11" s="2016"/>
      <c r="BU11" s="2016"/>
      <c r="BV11" s="2016"/>
      <c r="BW11" s="2016"/>
      <c r="BX11" s="2016"/>
      <c r="BY11" s="2016"/>
      <c r="BZ11" s="2016"/>
      <c r="CA11" s="2016"/>
      <c r="CB11" s="2016"/>
      <c r="CC11" s="2016"/>
      <c r="CD11" s="1284"/>
    </row>
    <row r="12" spans="1:82" ht="14.1" customHeight="1">
      <c r="A12" s="1270"/>
      <c r="B12" s="19"/>
      <c r="AB12" s="860"/>
      <c r="AC12" s="861"/>
      <c r="AD12" s="861"/>
      <c r="AE12" s="861"/>
      <c r="AF12" s="861"/>
      <c r="AG12" s="861"/>
      <c r="AH12" s="861"/>
      <c r="AI12" s="861"/>
      <c r="AJ12" s="1308"/>
      <c r="AK12" s="1308"/>
      <c r="AL12" s="1308"/>
      <c r="AM12" s="1308"/>
      <c r="AN12" s="652"/>
      <c r="AO12" s="1308"/>
      <c r="AP12" s="1308"/>
      <c r="AR12" s="2016"/>
      <c r="AS12" s="2016"/>
      <c r="AT12" s="2016"/>
      <c r="AU12" s="2016"/>
      <c r="AV12" s="2016"/>
      <c r="AW12" s="2016"/>
      <c r="AX12" s="2016"/>
      <c r="AY12" s="2016"/>
      <c r="AZ12" s="2016"/>
      <c r="BA12" s="2016"/>
      <c r="BB12" s="2016"/>
      <c r="BC12" s="2016"/>
      <c r="BD12" s="2016"/>
      <c r="BE12" s="2016"/>
      <c r="BF12" s="2016"/>
      <c r="BG12" s="2016"/>
      <c r="BH12" s="2016"/>
      <c r="BI12" s="2016"/>
      <c r="BJ12" s="2016"/>
      <c r="BK12" s="2016"/>
      <c r="BL12" s="2016"/>
      <c r="BM12" s="2016"/>
      <c r="BN12" s="2016"/>
      <c r="BO12" s="2016"/>
      <c r="BP12" s="2016"/>
      <c r="BQ12" s="2016"/>
      <c r="BR12" s="2016"/>
      <c r="BS12" s="2016"/>
      <c r="BT12" s="2016"/>
      <c r="BU12" s="2016"/>
      <c r="BV12" s="2016"/>
      <c r="BW12" s="2016"/>
      <c r="BX12" s="2016"/>
      <c r="BY12" s="2016"/>
      <c r="BZ12" s="2016"/>
      <c r="CA12" s="2016"/>
      <c r="CB12" s="2016"/>
      <c r="CC12" s="2016"/>
      <c r="CD12" s="1284"/>
    </row>
    <row r="13" spans="1:82" ht="14.1" customHeight="1">
      <c r="A13" s="1270"/>
      <c r="B13" s="19"/>
      <c r="C13" s="1909" t="s">
        <v>1085</v>
      </c>
      <c r="D13" s="1909"/>
      <c r="E13" s="1909"/>
      <c r="F13" s="1909"/>
      <c r="G13" s="1909"/>
      <c r="H13" s="1909"/>
      <c r="I13" s="1909"/>
      <c r="J13" s="1909"/>
      <c r="K13" s="1909"/>
      <c r="L13" s="1909"/>
      <c r="M13" s="1909"/>
      <c r="N13" s="1909"/>
      <c r="O13" s="1909"/>
      <c r="P13" s="1909"/>
      <c r="Q13" s="1909"/>
      <c r="R13" s="1909"/>
      <c r="S13" s="1909"/>
      <c r="T13" s="1909"/>
      <c r="U13" s="1909"/>
      <c r="V13" s="1909"/>
      <c r="W13" s="1909"/>
      <c r="X13" s="1909"/>
      <c r="Y13" s="1909"/>
      <c r="Z13" s="1909"/>
      <c r="AA13" s="1910"/>
      <c r="AB13" s="860"/>
      <c r="AD13" s="1281"/>
      <c r="AE13" s="1281"/>
      <c r="AF13" s="1281"/>
      <c r="AG13" s="1281"/>
      <c r="AH13" s="1281"/>
      <c r="AI13" s="1281"/>
      <c r="AJ13" s="1281"/>
      <c r="AK13" s="1281"/>
      <c r="AL13" s="1281"/>
      <c r="AM13" s="1281"/>
      <c r="AN13" s="535"/>
      <c r="AO13" s="705"/>
      <c r="AP13" s="705"/>
      <c r="AR13" s="2016"/>
      <c r="AS13" s="2016"/>
      <c r="AT13" s="2016"/>
      <c r="AU13" s="2016"/>
      <c r="AV13" s="2016"/>
      <c r="AW13" s="2016"/>
      <c r="AX13" s="2016"/>
      <c r="AY13" s="2016"/>
      <c r="AZ13" s="2016"/>
      <c r="BA13" s="2016"/>
      <c r="BB13" s="2016"/>
      <c r="BC13" s="2016"/>
      <c r="BD13" s="2016"/>
      <c r="BE13" s="2016"/>
      <c r="BF13" s="2016"/>
      <c r="BG13" s="2016"/>
      <c r="BH13" s="2016"/>
      <c r="BI13" s="2016"/>
      <c r="BJ13" s="2016"/>
      <c r="BK13" s="2016"/>
      <c r="BL13" s="2016"/>
      <c r="BM13" s="2016"/>
      <c r="BN13" s="2016"/>
      <c r="BO13" s="2016"/>
      <c r="BP13" s="2016"/>
      <c r="BQ13" s="2016"/>
      <c r="BR13" s="2016"/>
      <c r="BS13" s="2016"/>
      <c r="BT13" s="2016"/>
      <c r="BU13" s="2016"/>
      <c r="BV13" s="2016"/>
      <c r="BW13" s="2016"/>
      <c r="BX13" s="2016"/>
      <c r="BY13" s="2016"/>
      <c r="BZ13" s="2016"/>
      <c r="CA13" s="2016"/>
      <c r="CB13" s="2016"/>
      <c r="CC13" s="2016"/>
      <c r="CD13" s="1284"/>
    </row>
    <row r="14" spans="1:82" ht="14.1" customHeight="1">
      <c r="A14" s="1270"/>
      <c r="B14" s="19"/>
      <c r="D14" s="1" t="s">
        <v>1084</v>
      </c>
      <c r="E14" s="1270"/>
      <c r="F14" s="1270"/>
      <c r="G14" s="1270"/>
      <c r="H14" s="1270"/>
      <c r="I14" s="1270"/>
      <c r="J14" s="1270"/>
      <c r="K14" s="1270"/>
      <c r="L14" s="1270"/>
      <c r="M14" s="1270"/>
      <c r="N14" s="1270"/>
      <c r="O14" s="1270"/>
      <c r="P14" s="1270"/>
      <c r="Q14" s="1270"/>
      <c r="R14" s="1332"/>
      <c r="S14" s="1270"/>
      <c r="T14" s="1270"/>
      <c r="U14" s="1270"/>
      <c r="V14" s="1270"/>
      <c r="W14" s="1332"/>
      <c r="X14" s="1270"/>
      <c r="Y14" s="1270"/>
      <c r="Z14" s="1270"/>
      <c r="AA14" s="1271"/>
      <c r="AB14" s="860"/>
      <c r="AD14" s="1281"/>
      <c r="AE14" s="1281"/>
      <c r="AF14" s="1281"/>
      <c r="AG14" s="1281"/>
      <c r="AH14" s="1281"/>
      <c r="AI14" s="1281"/>
      <c r="AJ14" s="1281"/>
      <c r="AK14" s="1281"/>
      <c r="AL14" s="1281"/>
      <c r="AM14" s="1281"/>
      <c r="AN14" s="535"/>
      <c r="AO14" s="705"/>
      <c r="AP14" s="705"/>
      <c r="AR14" s="2016"/>
      <c r="AS14" s="2016"/>
      <c r="AT14" s="2016"/>
      <c r="AU14" s="2016"/>
      <c r="AV14" s="2016"/>
      <c r="AW14" s="2016"/>
      <c r="AX14" s="2016"/>
      <c r="AY14" s="2016"/>
      <c r="AZ14" s="2016"/>
      <c r="BA14" s="2016"/>
      <c r="BB14" s="2016"/>
      <c r="BC14" s="2016"/>
      <c r="BD14" s="2016"/>
      <c r="BE14" s="2016"/>
      <c r="BF14" s="2016"/>
      <c r="BG14" s="2016"/>
      <c r="BH14" s="2016"/>
      <c r="BI14" s="2016"/>
      <c r="BJ14" s="2016"/>
      <c r="BK14" s="2016"/>
      <c r="BL14" s="2016"/>
      <c r="BM14" s="2016"/>
      <c r="BN14" s="2016"/>
      <c r="BO14" s="2016"/>
      <c r="BP14" s="2016"/>
      <c r="BQ14" s="2016"/>
      <c r="BR14" s="2016"/>
      <c r="BS14" s="2016"/>
      <c r="BT14" s="2016"/>
      <c r="BU14" s="2016"/>
      <c r="BV14" s="2016"/>
      <c r="BW14" s="2016"/>
      <c r="BX14" s="2016"/>
      <c r="BY14" s="2016"/>
      <c r="BZ14" s="2016"/>
      <c r="CA14" s="2016"/>
      <c r="CB14" s="2016"/>
      <c r="CC14" s="2016"/>
      <c r="CD14" s="1284"/>
    </row>
    <row r="15" spans="1:82" ht="14.1" customHeight="1">
      <c r="A15" s="1270"/>
      <c r="B15" s="19"/>
      <c r="AB15" s="860"/>
      <c r="AC15" s="1281"/>
      <c r="AD15" s="1281"/>
      <c r="AE15" s="1281"/>
      <c r="AF15" s="1281"/>
      <c r="AG15" s="1281"/>
      <c r="AH15" s="1281"/>
      <c r="AI15" s="1281"/>
      <c r="AJ15" s="1281"/>
      <c r="AK15" s="1281"/>
      <c r="AL15" s="1281"/>
      <c r="AM15" s="1281"/>
      <c r="AN15" s="652"/>
      <c r="AO15" s="1308"/>
      <c r="AP15" s="1308"/>
      <c r="AR15" s="2016"/>
      <c r="AS15" s="2016"/>
      <c r="AT15" s="2016"/>
      <c r="AU15" s="2016"/>
      <c r="AV15" s="2016"/>
      <c r="AW15" s="2016"/>
      <c r="AX15" s="2016"/>
      <c r="AY15" s="2016"/>
      <c r="AZ15" s="2016"/>
      <c r="BA15" s="2016"/>
      <c r="BB15" s="2016"/>
      <c r="BC15" s="2016"/>
      <c r="BD15" s="2016"/>
      <c r="BE15" s="2016"/>
      <c r="BF15" s="2016"/>
      <c r="BG15" s="2016"/>
      <c r="BH15" s="2016"/>
      <c r="BI15" s="2016"/>
      <c r="BJ15" s="2016"/>
      <c r="BK15" s="2016"/>
      <c r="BL15" s="2016"/>
      <c r="BM15" s="2016"/>
      <c r="BN15" s="2016"/>
      <c r="BO15" s="2016"/>
      <c r="BP15" s="2016"/>
      <c r="BQ15" s="2016"/>
      <c r="BR15" s="2016"/>
      <c r="BS15" s="2016"/>
      <c r="BT15" s="2016"/>
      <c r="BU15" s="2016"/>
      <c r="BV15" s="2016"/>
      <c r="BW15" s="2016"/>
      <c r="BX15" s="2016"/>
      <c r="BY15" s="2016"/>
      <c r="BZ15" s="2016"/>
      <c r="CA15" s="2016"/>
      <c r="CB15" s="2016"/>
      <c r="CC15" s="2016"/>
    </row>
    <row r="16" spans="1:82" ht="14.1" customHeight="1">
      <c r="A16" s="1270"/>
      <c r="B16" s="19"/>
      <c r="C16" s="1909" t="s">
        <v>1086</v>
      </c>
      <c r="D16" s="1909"/>
      <c r="E16" s="1909"/>
      <c r="F16" s="1909"/>
      <c r="G16" s="1909"/>
      <c r="H16" s="1909"/>
      <c r="I16" s="1909"/>
      <c r="J16" s="1909"/>
      <c r="K16" s="1909"/>
      <c r="L16" s="1909"/>
      <c r="M16" s="1909"/>
      <c r="N16" s="1909"/>
      <c r="O16" s="1909"/>
      <c r="P16" s="1909"/>
      <c r="Q16" s="1909"/>
      <c r="R16" s="1909"/>
      <c r="S16" s="1909"/>
      <c r="T16" s="1909"/>
      <c r="U16" s="1909"/>
      <c r="V16" s="1909"/>
      <c r="W16" s="1909"/>
      <c r="X16" s="1909"/>
      <c r="Y16" s="1909"/>
      <c r="Z16" s="1909"/>
      <c r="AA16" s="1910"/>
      <c r="AB16" s="860"/>
      <c r="AD16" s="1281"/>
      <c r="AE16" s="1281"/>
      <c r="AF16" s="1281"/>
      <c r="AG16" s="1281"/>
      <c r="AH16" s="1281"/>
      <c r="AI16" s="1281"/>
      <c r="AJ16" s="1281"/>
      <c r="AK16" s="1281"/>
      <c r="AL16" s="1281"/>
      <c r="AM16" s="1281"/>
      <c r="AN16" s="652"/>
      <c r="AO16" s="1308"/>
      <c r="AP16" s="1308"/>
      <c r="AR16" s="2016"/>
      <c r="AS16" s="2016"/>
      <c r="AT16" s="2016"/>
      <c r="AU16" s="2016"/>
      <c r="AV16" s="2016"/>
      <c r="AW16" s="2016"/>
      <c r="AX16" s="2016"/>
      <c r="AY16" s="2016"/>
      <c r="AZ16" s="2016"/>
      <c r="BA16" s="2016"/>
      <c r="BB16" s="2016"/>
      <c r="BC16" s="2016"/>
      <c r="BD16" s="2016"/>
      <c r="BE16" s="2016"/>
      <c r="BF16" s="2016"/>
      <c r="BG16" s="2016"/>
      <c r="BH16" s="2016"/>
      <c r="BI16" s="2016"/>
      <c r="BJ16" s="2016"/>
      <c r="BK16" s="2016"/>
      <c r="BL16" s="2016"/>
      <c r="BM16" s="2016"/>
      <c r="BN16" s="2016"/>
      <c r="BO16" s="2016"/>
      <c r="BP16" s="2016"/>
      <c r="BQ16" s="2016"/>
      <c r="BR16" s="2016"/>
      <c r="BS16" s="2016"/>
      <c r="BT16" s="2016"/>
      <c r="BU16" s="2016"/>
      <c r="BV16" s="2016"/>
      <c r="BW16" s="2016"/>
      <c r="BX16" s="2016"/>
      <c r="BY16" s="2016"/>
      <c r="BZ16" s="2016"/>
      <c r="CA16" s="2016"/>
      <c r="CB16" s="2016"/>
      <c r="CC16" s="2016"/>
    </row>
    <row r="17" spans="1:81" ht="14.1" customHeight="1">
      <c r="A17" s="1270"/>
      <c r="B17" s="19"/>
      <c r="D17" s="5" t="s">
        <v>1087</v>
      </c>
      <c r="AB17" s="860"/>
      <c r="AN17" s="1282"/>
      <c r="AO17" s="1276"/>
      <c r="AP17" s="1276"/>
      <c r="AR17" s="2016"/>
      <c r="AS17" s="2016"/>
      <c r="AT17" s="2016"/>
      <c r="AU17" s="2016"/>
      <c r="AV17" s="2016"/>
      <c r="AW17" s="2016"/>
      <c r="AX17" s="2016"/>
      <c r="AY17" s="2016"/>
      <c r="AZ17" s="2016"/>
      <c r="BA17" s="2016"/>
      <c r="BB17" s="2016"/>
      <c r="BC17" s="2016"/>
      <c r="BD17" s="2016"/>
      <c r="BE17" s="2016"/>
      <c r="BF17" s="2016"/>
      <c r="BG17" s="2016"/>
      <c r="BH17" s="2016"/>
      <c r="BI17" s="2016"/>
      <c r="BJ17" s="2016"/>
      <c r="BK17" s="2016"/>
      <c r="BL17" s="2016"/>
      <c r="BM17" s="2016"/>
      <c r="BN17" s="2016"/>
      <c r="BO17" s="2016"/>
      <c r="BP17" s="2016"/>
      <c r="BQ17" s="2016"/>
      <c r="BR17" s="2016"/>
      <c r="BS17" s="2016"/>
      <c r="BT17" s="2016"/>
      <c r="BU17" s="2016"/>
      <c r="BV17" s="2016"/>
      <c r="BW17" s="2016"/>
      <c r="BX17" s="2016"/>
      <c r="BY17" s="2016"/>
      <c r="BZ17" s="2016"/>
      <c r="CA17" s="2016"/>
      <c r="CB17" s="2016"/>
      <c r="CC17" s="2016"/>
    </row>
    <row r="18" spans="1:81" ht="14.1" customHeight="1">
      <c r="A18" s="1270"/>
      <c r="B18" s="19"/>
      <c r="AB18" s="1273"/>
      <c r="AN18" s="1282"/>
      <c r="AO18" s="1276"/>
      <c r="AP18" s="1276"/>
      <c r="AR18" s="2016"/>
      <c r="AS18" s="2016"/>
      <c r="AT18" s="2016"/>
      <c r="AU18" s="2016"/>
      <c r="AV18" s="2016"/>
      <c r="AW18" s="2016"/>
      <c r="AX18" s="2016"/>
      <c r="AY18" s="2016"/>
      <c r="AZ18" s="2016"/>
      <c r="BA18" s="2016"/>
      <c r="BB18" s="2016"/>
      <c r="BC18" s="2016"/>
      <c r="BD18" s="2016"/>
      <c r="BE18" s="2016"/>
      <c r="BF18" s="2016"/>
      <c r="BG18" s="2016"/>
      <c r="BH18" s="2016"/>
      <c r="BI18" s="2016"/>
      <c r="BJ18" s="2016"/>
      <c r="BK18" s="2016"/>
      <c r="BL18" s="2016"/>
      <c r="BM18" s="2016"/>
      <c r="BN18" s="2016"/>
      <c r="BO18" s="2016"/>
      <c r="BP18" s="2016"/>
      <c r="BQ18" s="2016"/>
      <c r="BR18" s="2016"/>
      <c r="BS18" s="2016"/>
      <c r="BT18" s="2016"/>
      <c r="BU18" s="2016"/>
      <c r="BV18" s="2016"/>
      <c r="BW18" s="2016"/>
      <c r="BX18" s="2016"/>
      <c r="BY18" s="2016"/>
      <c r="BZ18" s="2016"/>
      <c r="CA18" s="2016"/>
      <c r="CB18" s="2016"/>
      <c r="CC18" s="2016"/>
    </row>
    <row r="19" spans="1:81" ht="14.1" customHeight="1">
      <c r="A19" s="1270"/>
      <c r="B19" s="19"/>
      <c r="AB19" s="1273"/>
      <c r="AN19" s="1282"/>
      <c r="AO19" s="1276"/>
      <c r="AP19" s="1276"/>
      <c r="AR19" s="2016"/>
      <c r="AS19" s="2016"/>
      <c r="AT19" s="2016"/>
      <c r="AU19" s="2016"/>
      <c r="AV19" s="2016"/>
      <c r="AW19" s="2016"/>
      <c r="AX19" s="2016"/>
      <c r="AY19" s="2016"/>
      <c r="AZ19" s="2016"/>
      <c r="BA19" s="2016"/>
      <c r="BB19" s="2016"/>
      <c r="BC19" s="2016"/>
      <c r="BD19" s="2016"/>
      <c r="BE19" s="2016"/>
      <c r="BF19" s="2016"/>
      <c r="BG19" s="2016"/>
      <c r="BH19" s="2016"/>
      <c r="BI19" s="2016"/>
      <c r="BJ19" s="2016"/>
      <c r="BK19" s="2016"/>
      <c r="BL19" s="2016"/>
      <c r="BM19" s="2016"/>
      <c r="BN19" s="2016"/>
      <c r="BO19" s="2016"/>
      <c r="BP19" s="2016"/>
      <c r="BQ19" s="2016"/>
      <c r="BR19" s="2016"/>
      <c r="BS19" s="2016"/>
      <c r="BT19" s="2016"/>
      <c r="BU19" s="2016"/>
      <c r="BV19" s="2016"/>
      <c r="BW19" s="2016"/>
      <c r="BX19" s="2016"/>
      <c r="BY19" s="2016"/>
      <c r="BZ19" s="2016"/>
      <c r="CA19" s="2016"/>
      <c r="CB19" s="2016"/>
      <c r="CC19" s="2016"/>
    </row>
    <row r="20" spans="1:81" ht="14.1" customHeight="1">
      <c r="A20" s="1270"/>
      <c r="B20" s="19"/>
      <c r="C20" s="1270" t="s">
        <v>1410</v>
      </c>
      <c r="AB20" s="439" t="s">
        <v>95</v>
      </c>
      <c r="AC20" s="1925" t="s">
        <v>526</v>
      </c>
      <c r="AD20" s="1925"/>
      <c r="AE20" s="1925"/>
      <c r="AF20" s="1925"/>
      <c r="AG20" s="1925"/>
      <c r="AH20" s="1925"/>
      <c r="AI20" s="1925"/>
      <c r="AJ20" s="1925"/>
      <c r="AK20" s="1925"/>
      <c r="AL20" s="1925"/>
      <c r="AM20" s="1925"/>
      <c r="AN20" s="1321"/>
      <c r="AO20" s="58"/>
      <c r="AP20" s="58"/>
      <c r="AR20" s="1155"/>
      <c r="AS20" s="1155"/>
      <c r="AT20" s="1155"/>
      <c r="AU20" s="1155"/>
      <c r="AV20" s="1155"/>
      <c r="AW20" s="1155"/>
      <c r="AX20" s="1155"/>
      <c r="AY20" s="1155"/>
      <c r="AZ20" s="1155"/>
      <c r="BA20" s="1155"/>
      <c r="BB20" s="1155"/>
      <c r="BC20" s="1155"/>
      <c r="BD20" s="1155"/>
      <c r="BE20" s="1155"/>
      <c r="BF20" s="1155"/>
      <c r="BG20" s="1155"/>
      <c r="BH20" s="1155"/>
      <c r="BI20" s="1155"/>
      <c r="BJ20" s="1155"/>
      <c r="BK20" s="1155"/>
      <c r="BL20" s="1155"/>
      <c r="BM20" s="1155"/>
      <c r="BN20" s="1155"/>
      <c r="BO20" s="1155"/>
      <c r="BP20" s="1155"/>
      <c r="BQ20" s="1155"/>
      <c r="BR20" s="1155"/>
      <c r="BS20" s="1155"/>
      <c r="BT20" s="1155"/>
      <c r="BU20" s="1155"/>
      <c r="BV20" s="1155"/>
      <c r="BW20" s="1155"/>
      <c r="BX20" s="1155"/>
      <c r="BY20" s="1165"/>
      <c r="BZ20" s="1165"/>
      <c r="CA20" s="1165"/>
      <c r="CB20" s="1165"/>
      <c r="CC20" s="1165"/>
    </row>
    <row r="21" spans="1:81" ht="14.1" customHeight="1">
      <c r="A21" s="1270"/>
      <c r="B21" s="19"/>
      <c r="AB21" s="439"/>
      <c r="AC21" s="1925"/>
      <c r="AD21" s="1925"/>
      <c r="AE21" s="1925"/>
      <c r="AF21" s="1925"/>
      <c r="AG21" s="1925"/>
      <c r="AH21" s="1925"/>
      <c r="AI21" s="1925"/>
      <c r="AJ21" s="1925"/>
      <c r="AK21" s="1925"/>
      <c r="AL21" s="1925"/>
      <c r="AM21" s="1925"/>
      <c r="AN21" s="1321"/>
      <c r="AO21" s="1308"/>
      <c r="AP21" s="1308"/>
      <c r="AR21" s="1155"/>
      <c r="AS21" s="1155"/>
      <c r="AT21" s="1155"/>
      <c r="AU21" s="1155"/>
      <c r="AV21" s="1155"/>
      <c r="AW21" s="1155"/>
      <c r="AX21" s="1155"/>
      <c r="AY21" s="1155"/>
      <c r="AZ21" s="1155"/>
      <c r="BA21" s="1155"/>
      <c r="BB21" s="1155"/>
      <c r="BC21" s="1155"/>
      <c r="BD21" s="1155"/>
      <c r="BE21" s="1155"/>
      <c r="BF21" s="1155"/>
      <c r="BG21" s="1155"/>
      <c r="BH21" s="1155"/>
      <c r="BI21" s="1155"/>
      <c r="BJ21" s="1155"/>
      <c r="BK21" s="1155"/>
      <c r="BL21" s="1155"/>
      <c r="BM21" s="1155"/>
      <c r="BN21" s="1155"/>
      <c r="BO21" s="1155"/>
      <c r="BP21" s="1155"/>
      <c r="BQ21" s="1155"/>
      <c r="BR21" s="1155"/>
      <c r="BS21" s="1155"/>
      <c r="BT21" s="1155"/>
      <c r="BU21" s="1155"/>
      <c r="BV21" s="1155"/>
      <c r="BW21" s="1155"/>
      <c r="BX21" s="1155"/>
    </row>
    <row r="22" spans="1:81" ht="14.1" customHeight="1">
      <c r="A22" s="1270"/>
      <c r="B22" s="19"/>
      <c r="C22" s="1909" t="s">
        <v>229</v>
      </c>
      <c r="D22" s="1909"/>
      <c r="E22" s="1909"/>
      <c r="F22" s="1909"/>
      <c r="G22" s="1909"/>
      <c r="H22" s="1909"/>
      <c r="I22" s="1909"/>
      <c r="J22" s="1909"/>
      <c r="K22" s="1909"/>
      <c r="L22" s="1909"/>
      <c r="M22" s="1909"/>
      <c r="N22" s="1909"/>
      <c r="O22" s="1909"/>
      <c r="P22" s="1909"/>
      <c r="Q22" s="1909"/>
      <c r="R22" s="1909"/>
      <c r="S22" s="1909"/>
      <c r="T22" s="1909"/>
      <c r="U22" s="1909"/>
      <c r="V22" s="1909"/>
      <c r="W22" s="1909"/>
      <c r="X22" s="1909"/>
      <c r="Y22" s="1909"/>
      <c r="Z22" s="1909"/>
      <c r="AA22" s="1910"/>
      <c r="AB22" s="117"/>
      <c r="AC22" s="1925"/>
      <c r="AD22" s="1925"/>
      <c r="AE22" s="1925"/>
      <c r="AF22" s="1925"/>
      <c r="AG22" s="1925"/>
      <c r="AH22" s="1925"/>
      <c r="AI22" s="1925"/>
      <c r="AJ22" s="1925"/>
      <c r="AK22" s="1925"/>
      <c r="AL22" s="1925"/>
      <c r="AM22" s="1925"/>
      <c r="AN22" s="1321"/>
      <c r="AO22" s="1308"/>
      <c r="AP22" s="1308"/>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row>
    <row r="23" spans="1:81" ht="14.1" customHeight="1">
      <c r="A23" s="1270"/>
      <c r="B23" s="19"/>
      <c r="D23" s="5" t="s">
        <v>892</v>
      </c>
      <c r="AB23" s="117"/>
      <c r="AC23" s="1308"/>
      <c r="AD23" s="1308"/>
      <c r="AE23" s="1308"/>
      <c r="AF23" s="1308"/>
      <c r="AG23" s="1308"/>
      <c r="AH23" s="1308"/>
      <c r="AI23" s="1308"/>
      <c r="AJ23" s="1308"/>
      <c r="AK23" s="1308"/>
      <c r="AL23" s="1274"/>
      <c r="AM23" s="1274"/>
      <c r="AN23" s="652"/>
      <c r="AO23" s="1308"/>
      <c r="AP23" s="1308"/>
      <c r="AS23" s="154"/>
      <c r="AT23" s="154"/>
      <c r="AU23" s="154"/>
      <c r="AV23" s="154"/>
      <c r="AW23" s="154"/>
      <c r="AX23" s="154"/>
      <c r="AY23" s="154"/>
      <c r="AZ23" s="154"/>
      <c r="BA23" s="154"/>
      <c r="BB23" s="154"/>
      <c r="BC23" s="154"/>
      <c r="BD23" s="154"/>
      <c r="BE23" s="154"/>
      <c r="BF23" s="154"/>
      <c r="BG23" s="154"/>
      <c r="BH23" s="154"/>
      <c r="BI23" s="154"/>
      <c r="BJ23" s="154"/>
      <c r="BK23" s="154"/>
      <c r="BL23" s="154"/>
      <c r="BM23" s="154"/>
      <c r="BN23" s="154"/>
      <c r="BO23" s="154"/>
      <c r="BP23" s="154"/>
      <c r="BQ23" s="154"/>
      <c r="BR23" s="154"/>
      <c r="BS23" s="154"/>
      <c r="BT23" s="154"/>
      <c r="BU23" s="154"/>
      <c r="BV23" s="154"/>
      <c r="BW23" s="154"/>
      <c r="BX23" s="154"/>
      <c r="BY23" s="154"/>
      <c r="BZ23" s="154"/>
      <c r="CA23" s="154"/>
      <c r="CB23" s="154"/>
      <c r="CC23" s="154"/>
    </row>
    <row r="24" spans="1:81" ht="14.1" customHeight="1">
      <c r="A24" s="1270"/>
      <c r="B24" s="19"/>
      <c r="C24" s="1909" t="s">
        <v>230</v>
      </c>
      <c r="D24" s="1909"/>
      <c r="E24" s="1909"/>
      <c r="F24" s="1909"/>
      <c r="G24" s="1909"/>
      <c r="H24" s="1909"/>
      <c r="I24" s="1909"/>
      <c r="J24" s="1909"/>
      <c r="K24" s="1909"/>
      <c r="L24" s="1909"/>
      <c r="M24" s="1909"/>
      <c r="N24" s="1909"/>
      <c r="O24" s="1909"/>
      <c r="P24" s="1909"/>
      <c r="Q24" s="1909"/>
      <c r="R24" s="1909"/>
      <c r="S24" s="1909"/>
      <c r="T24" s="1909"/>
      <c r="U24" s="1909"/>
      <c r="V24" s="1909"/>
      <c r="W24" s="1909"/>
      <c r="X24" s="1909"/>
      <c r="Y24" s="1909"/>
      <c r="Z24" s="1909"/>
      <c r="AA24" s="1910"/>
      <c r="AB24" s="439"/>
      <c r="AC24" s="1308"/>
      <c r="AD24" s="1308"/>
      <c r="AE24" s="1308"/>
      <c r="AF24" s="1308"/>
      <c r="AG24" s="1308"/>
      <c r="AH24" s="1308"/>
      <c r="AI24" s="1308"/>
      <c r="AJ24" s="1308"/>
      <c r="AK24" s="1308"/>
      <c r="AL24" s="1308"/>
      <c r="AM24" s="1308"/>
      <c r="AN24" s="652"/>
      <c r="AO24" s="1308"/>
      <c r="AP24" s="1308"/>
      <c r="AR24" s="1154"/>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row>
    <row r="25" spans="1:81" ht="14.1" customHeight="1">
      <c r="A25" s="1270"/>
      <c r="B25" s="19"/>
      <c r="AB25" s="439"/>
      <c r="AC25" s="1308"/>
      <c r="AD25" s="1308"/>
      <c r="AE25" s="1308"/>
      <c r="AF25" s="1308"/>
      <c r="AG25" s="1308"/>
      <c r="AH25" s="1308"/>
      <c r="AI25" s="1308"/>
      <c r="AJ25" s="1308"/>
      <c r="AK25" s="1308"/>
      <c r="AL25" s="1274"/>
      <c r="AM25" s="1274"/>
      <c r="AN25" s="652"/>
      <c r="AO25" s="1308"/>
      <c r="AP25" s="1308"/>
    </row>
    <row r="26" spans="1:81" ht="14.1" customHeight="1">
      <c r="A26" s="1270"/>
      <c r="B26" s="19"/>
      <c r="C26" s="1909" t="s">
        <v>1088</v>
      </c>
      <c r="D26" s="1909"/>
      <c r="E26" s="1909"/>
      <c r="F26" s="1909"/>
      <c r="G26" s="1909"/>
      <c r="H26" s="1909"/>
      <c r="I26" s="1909"/>
      <c r="J26" s="1909"/>
      <c r="K26" s="1909"/>
      <c r="L26" s="1909"/>
      <c r="M26" s="1909"/>
      <c r="N26" s="1909"/>
      <c r="O26" s="1909"/>
      <c r="P26" s="1909"/>
      <c r="Q26" s="1909"/>
      <c r="R26" s="1909"/>
      <c r="S26" s="1909"/>
      <c r="T26" s="1909"/>
      <c r="U26" s="1909"/>
      <c r="V26" s="1909"/>
      <c r="W26" s="1909"/>
      <c r="X26" s="1909"/>
      <c r="Y26" s="1909"/>
      <c r="Z26" s="1909"/>
      <c r="AA26" s="1910"/>
      <c r="AB26" s="1322"/>
      <c r="AC26" s="112"/>
      <c r="AD26" s="113"/>
      <c r="AE26" s="113"/>
      <c r="AF26" s="113"/>
      <c r="AG26" s="113"/>
      <c r="AH26" s="113"/>
      <c r="AI26" s="113"/>
      <c r="AJ26" s="113"/>
      <c r="AK26" s="113"/>
      <c r="AL26" s="113"/>
      <c r="AM26" s="113"/>
      <c r="AN26" s="59"/>
      <c r="AO26" s="58"/>
      <c r="AP26" s="58"/>
    </row>
    <row r="27" spans="1:81" ht="14.1" customHeight="1">
      <c r="A27" s="1270"/>
      <c r="B27" s="19"/>
      <c r="AB27" s="1273"/>
      <c r="AC27" s="113"/>
      <c r="AD27" s="113"/>
      <c r="AE27" s="113"/>
      <c r="AF27" s="113"/>
      <c r="AG27" s="113"/>
      <c r="AH27" s="113"/>
      <c r="AI27" s="113"/>
      <c r="AJ27" s="113"/>
      <c r="AK27" s="113"/>
      <c r="AL27" s="113"/>
      <c r="AM27" s="113"/>
      <c r="AN27" s="59"/>
      <c r="AO27" s="58"/>
      <c r="AP27" s="58"/>
      <c r="AR27" s="1149"/>
      <c r="AS27" s="1149"/>
      <c r="AT27" s="1149"/>
      <c r="AU27" s="1149"/>
      <c r="AV27" s="1149"/>
      <c r="AW27" s="1149"/>
      <c r="AX27" s="1149"/>
      <c r="AY27" s="1149"/>
      <c r="AZ27" s="1149"/>
      <c r="BA27" s="1149"/>
      <c r="BB27" s="1149"/>
      <c r="BC27" s="1149"/>
      <c r="BD27" s="1149"/>
      <c r="BE27" s="1149"/>
      <c r="BF27" s="1149"/>
      <c r="BG27" s="1149"/>
      <c r="BH27" s="1149"/>
      <c r="BI27" s="1149"/>
      <c r="BJ27" s="1149"/>
      <c r="BK27" s="1149"/>
      <c r="BL27" s="1149"/>
      <c r="BM27" s="1149"/>
      <c r="BN27" s="1149"/>
      <c r="BO27" s="1149"/>
      <c r="BP27" s="1149"/>
      <c r="BQ27" s="1149"/>
      <c r="BR27" s="1149"/>
      <c r="BS27" s="1149"/>
      <c r="BT27" s="1149"/>
      <c r="BU27" s="1149"/>
      <c r="BV27" s="1149"/>
      <c r="BW27" s="1149"/>
      <c r="BX27" s="1149"/>
    </row>
    <row r="28" spans="1:81" ht="14.1" customHeight="1">
      <c r="A28" s="1270"/>
      <c r="B28" s="19"/>
      <c r="C28" s="1270" t="s">
        <v>1089</v>
      </c>
      <c r="AB28" s="1273"/>
      <c r="AC28" s="113"/>
      <c r="AD28" s="113"/>
      <c r="AE28" s="113"/>
      <c r="AF28" s="113"/>
      <c r="AG28" s="113"/>
      <c r="AH28" s="113"/>
      <c r="AI28" s="113"/>
      <c r="AJ28" s="113"/>
      <c r="AK28" s="113"/>
      <c r="AL28" s="113"/>
      <c r="AM28" s="113"/>
      <c r="AN28" s="59"/>
      <c r="AO28" s="58"/>
      <c r="AP28" s="58"/>
      <c r="AR28" s="1149"/>
      <c r="AS28" s="1149"/>
      <c r="AT28" s="1149"/>
      <c r="AU28" s="1149"/>
      <c r="AV28" s="1149"/>
      <c r="AW28" s="1149"/>
      <c r="AX28" s="1149"/>
      <c r="AY28" s="1149"/>
      <c r="AZ28" s="1149"/>
      <c r="BA28" s="1149"/>
      <c r="BB28" s="1149"/>
      <c r="BC28" s="1149"/>
      <c r="BD28" s="1149"/>
      <c r="BE28" s="1149"/>
      <c r="BF28" s="1149"/>
      <c r="BG28" s="1149"/>
      <c r="BH28" s="1149"/>
      <c r="BI28" s="1149"/>
      <c r="BJ28" s="1149"/>
      <c r="BK28" s="1149"/>
      <c r="BL28" s="1149"/>
      <c r="BM28" s="1149"/>
      <c r="BN28" s="1149"/>
      <c r="BO28" s="1149"/>
      <c r="BP28" s="1149"/>
      <c r="BQ28" s="1149"/>
      <c r="BR28" s="1149"/>
      <c r="BS28" s="1149"/>
      <c r="BT28" s="1149"/>
      <c r="BU28" s="1149"/>
      <c r="BV28" s="1149"/>
      <c r="BW28" s="1149"/>
      <c r="BX28" s="1149"/>
    </row>
    <row r="29" spans="1:81" ht="14.1" customHeight="1">
      <c r="A29" s="1270"/>
      <c r="B29" s="19"/>
      <c r="C29" s="1270"/>
      <c r="D29" s="1" t="s">
        <v>1090</v>
      </c>
      <c r="E29" s="1"/>
      <c r="F29" s="1"/>
      <c r="G29" s="1"/>
      <c r="H29" s="1"/>
      <c r="I29" s="1"/>
      <c r="J29" s="1"/>
      <c r="K29" s="1"/>
      <c r="L29" s="1"/>
      <c r="M29" s="1"/>
      <c r="N29" s="1"/>
      <c r="O29" s="1"/>
      <c r="P29" s="1"/>
      <c r="Q29" s="1"/>
      <c r="S29" s="1"/>
      <c r="T29" s="1"/>
      <c r="U29" s="1"/>
      <c r="V29" s="1"/>
      <c r="X29" s="1"/>
      <c r="Y29" s="1"/>
      <c r="Z29" s="1"/>
      <c r="AA29" s="706"/>
      <c r="AB29" s="4349" t="s">
        <v>1091</v>
      </c>
      <c r="AC29" s="4224"/>
      <c r="AD29" s="4224"/>
      <c r="AE29" s="4224"/>
      <c r="AF29" s="4224"/>
      <c r="AG29" s="4224"/>
      <c r="AH29" s="4224"/>
      <c r="AI29" s="4224"/>
      <c r="AJ29" s="4224"/>
      <c r="AK29" s="4224"/>
      <c r="AL29" s="4224"/>
      <c r="AM29" s="4224"/>
      <c r="AN29" s="4225"/>
      <c r="AO29" s="1308"/>
      <c r="AP29" s="1308"/>
      <c r="AR29" s="1165"/>
      <c r="AS29" s="1165"/>
      <c r="AT29" s="1165"/>
      <c r="AU29" s="1165"/>
      <c r="AV29" s="1165"/>
      <c r="AW29" s="1165"/>
      <c r="AX29" s="1165"/>
      <c r="AY29" s="1165"/>
      <c r="AZ29" s="1165"/>
      <c r="BA29" s="1165"/>
      <c r="BB29" s="1165"/>
      <c r="BC29" s="1165"/>
      <c r="BD29" s="1165"/>
      <c r="BE29" s="1165"/>
      <c r="BF29" s="1165"/>
      <c r="BG29" s="1165"/>
      <c r="BH29" s="1165"/>
      <c r="BI29" s="1165"/>
      <c r="BJ29" s="1165"/>
      <c r="BK29" s="1165"/>
      <c r="BL29" s="1165"/>
      <c r="BM29" s="1165"/>
      <c r="BN29" s="1165"/>
      <c r="BO29" s="1165"/>
      <c r="BP29" s="1165"/>
      <c r="BQ29" s="1165"/>
      <c r="BR29" s="1165"/>
      <c r="BS29" s="1165"/>
      <c r="BT29" s="1165"/>
      <c r="BU29" s="1165"/>
      <c r="BV29" s="1165"/>
      <c r="BW29" s="1165"/>
      <c r="BX29" s="1165"/>
    </row>
    <row r="30" spans="1:81" ht="14.1" customHeight="1">
      <c r="A30" s="1270"/>
      <c r="B30" s="19"/>
      <c r="C30" s="1"/>
      <c r="D30" s="1"/>
      <c r="E30" s="1"/>
      <c r="F30" s="1"/>
      <c r="G30" s="1"/>
      <c r="H30" s="1"/>
      <c r="I30" s="1"/>
      <c r="J30" s="1"/>
      <c r="K30" s="1"/>
      <c r="L30" s="1"/>
      <c r="M30" s="1"/>
      <c r="N30" s="1"/>
      <c r="O30" s="1"/>
      <c r="P30" s="1"/>
      <c r="Q30" s="1"/>
      <c r="S30" s="1"/>
      <c r="T30" s="1"/>
      <c r="U30" s="1"/>
      <c r="V30" s="1"/>
      <c r="X30" s="1"/>
      <c r="Y30" s="1"/>
      <c r="Z30" s="1"/>
      <c r="AA30" s="706"/>
      <c r="AB30" s="4349"/>
      <c r="AC30" s="4224"/>
      <c r="AD30" s="4224"/>
      <c r="AE30" s="4224"/>
      <c r="AF30" s="4224"/>
      <c r="AG30" s="4224"/>
      <c r="AH30" s="4224"/>
      <c r="AI30" s="4224"/>
      <c r="AJ30" s="4224"/>
      <c r="AK30" s="4224"/>
      <c r="AL30" s="4224"/>
      <c r="AM30" s="4224"/>
      <c r="AN30" s="4225"/>
      <c r="AO30" s="1308"/>
      <c r="AP30" s="1308"/>
      <c r="AR30" s="1165"/>
      <c r="AS30" s="1165"/>
      <c r="AT30" s="1165"/>
      <c r="AU30" s="1165"/>
      <c r="AV30" s="1165"/>
      <c r="AW30" s="1165"/>
      <c r="AX30" s="1165"/>
      <c r="AY30" s="1165"/>
      <c r="AZ30" s="1165"/>
      <c r="BA30" s="1165"/>
      <c r="BB30" s="1165"/>
      <c r="BC30" s="1165"/>
      <c r="BD30" s="1165"/>
      <c r="BE30" s="1165"/>
      <c r="BF30" s="1165"/>
      <c r="BG30" s="1165"/>
      <c r="BH30" s="1165"/>
      <c r="BI30" s="1165"/>
      <c r="BJ30" s="1165"/>
      <c r="BK30" s="1165"/>
      <c r="BL30" s="1165"/>
      <c r="BM30" s="1165"/>
      <c r="BN30" s="1165"/>
      <c r="BO30" s="1165"/>
      <c r="BP30" s="1165"/>
      <c r="BQ30" s="1165"/>
      <c r="BR30" s="1165"/>
      <c r="BS30" s="1165"/>
      <c r="BT30" s="1165"/>
      <c r="BU30" s="1165"/>
      <c r="BV30" s="1165"/>
      <c r="BW30" s="1165"/>
      <c r="BX30" s="1165"/>
    </row>
    <row r="31" spans="1:81" ht="14.1" customHeight="1">
      <c r="A31" s="1270"/>
      <c r="B31" s="19"/>
      <c r="C31" s="1270" t="s">
        <v>1411</v>
      </c>
      <c r="D31" s="1270"/>
      <c r="E31" s="1"/>
      <c r="F31" s="1"/>
      <c r="G31" s="1"/>
      <c r="H31" s="1"/>
      <c r="I31" s="1"/>
      <c r="J31" s="1"/>
      <c r="K31" s="1"/>
      <c r="L31" s="1"/>
      <c r="M31" s="1"/>
      <c r="N31" s="1"/>
      <c r="O31" s="1314"/>
      <c r="P31" s="1314"/>
      <c r="Q31" s="1314"/>
      <c r="R31" s="38"/>
      <c r="S31" s="1274"/>
      <c r="T31" s="1274"/>
      <c r="U31" s="1308"/>
      <c r="V31" s="1308"/>
      <c r="W31" s="1252"/>
      <c r="X31" s="1308"/>
      <c r="AA31" s="706"/>
      <c r="AB31" s="4349"/>
      <c r="AC31" s="4224"/>
      <c r="AD31" s="4224"/>
      <c r="AE31" s="4224"/>
      <c r="AF31" s="4224"/>
      <c r="AG31" s="4224"/>
      <c r="AH31" s="4224"/>
      <c r="AI31" s="4224"/>
      <c r="AJ31" s="4224"/>
      <c r="AK31" s="4224"/>
      <c r="AL31" s="4224"/>
      <c r="AM31" s="4224"/>
      <c r="AN31" s="4225"/>
      <c r="AO31" s="1308"/>
      <c r="AP31" s="1308"/>
    </row>
    <row r="32" spans="1:81" ht="14.1" customHeight="1">
      <c r="A32" s="1270"/>
      <c r="B32" s="19"/>
      <c r="C32" s="1" t="s">
        <v>1092</v>
      </c>
      <c r="D32" s="1"/>
      <c r="E32" s="1"/>
      <c r="F32" s="1"/>
      <c r="G32" s="1"/>
      <c r="H32" s="1"/>
      <c r="I32" s="1"/>
      <c r="J32" s="1"/>
      <c r="K32" s="1"/>
      <c r="L32" s="1"/>
      <c r="M32" s="1"/>
      <c r="N32" s="1"/>
      <c r="O32" s="1"/>
      <c r="P32" s="1"/>
      <c r="Q32" s="1"/>
      <c r="S32" s="1"/>
      <c r="T32" s="1"/>
      <c r="U32" s="1"/>
      <c r="V32" s="1"/>
      <c r="X32" s="1"/>
      <c r="Y32" s="1"/>
      <c r="Z32" s="1"/>
      <c r="AA32" s="706"/>
      <c r="AB32" s="1273"/>
      <c r="AC32" s="113"/>
      <c r="AD32" s="113"/>
      <c r="AE32" s="113"/>
      <c r="AF32" s="113"/>
      <c r="AG32" s="113"/>
      <c r="AH32" s="113"/>
      <c r="AI32" s="113"/>
      <c r="AJ32" s="113"/>
      <c r="AK32" s="113"/>
      <c r="AL32" s="113"/>
      <c r="AM32" s="113"/>
      <c r="AN32" s="59"/>
      <c r="AO32" s="58"/>
      <c r="AP32" s="58"/>
    </row>
    <row r="33" spans="1:49" ht="14.1" customHeight="1">
      <c r="A33" s="1270"/>
      <c r="B33" s="19"/>
      <c r="C33" s="746"/>
      <c r="D33" s="1" t="s">
        <v>1093</v>
      </c>
      <c r="E33" s="1"/>
      <c r="F33" s="1"/>
      <c r="G33" s="1"/>
      <c r="H33" s="1"/>
      <c r="I33" s="1"/>
      <c r="J33" s="1"/>
      <c r="K33" s="1"/>
      <c r="L33" s="1"/>
      <c r="M33" s="1"/>
      <c r="N33" s="1"/>
      <c r="O33" s="1"/>
      <c r="P33" s="1"/>
      <c r="Q33" s="1"/>
      <c r="S33" s="1"/>
      <c r="T33" s="1"/>
      <c r="U33" s="1"/>
      <c r="V33" s="1"/>
      <c r="X33" s="1"/>
      <c r="Y33" s="1"/>
      <c r="Z33" s="1"/>
      <c r="AA33" s="706"/>
      <c r="AB33" s="439"/>
      <c r="AC33" s="40"/>
      <c r="AD33" s="1308"/>
      <c r="AE33" s="1308"/>
      <c r="AF33" s="1308"/>
      <c r="AG33" s="1308"/>
      <c r="AH33" s="1308"/>
      <c r="AI33" s="1308"/>
      <c r="AJ33" s="1308"/>
      <c r="AK33" s="1308"/>
      <c r="AL33" s="1308"/>
      <c r="AM33" s="1308"/>
      <c r="AN33" s="59"/>
      <c r="AO33" s="58"/>
      <c r="AP33" s="58"/>
    </row>
    <row r="34" spans="1:49" ht="14.1" customHeight="1">
      <c r="A34" s="1270"/>
      <c r="B34" s="19"/>
      <c r="C34" s="1" t="s">
        <v>273</v>
      </c>
      <c r="D34" s="1270"/>
      <c r="F34" s="1270"/>
      <c r="G34" s="1"/>
      <c r="H34" s="1"/>
      <c r="I34" s="1"/>
      <c r="J34" s="1"/>
      <c r="K34" s="1"/>
      <c r="L34" s="1"/>
      <c r="M34" s="1"/>
      <c r="N34" s="1"/>
      <c r="O34" s="1"/>
      <c r="P34" s="1"/>
      <c r="Q34" s="1"/>
      <c r="S34" s="1"/>
      <c r="T34" s="1"/>
      <c r="U34" s="1"/>
      <c r="V34" s="1"/>
      <c r="X34" s="1"/>
      <c r="Y34" s="1"/>
      <c r="Z34" s="1"/>
      <c r="AA34" s="706"/>
      <c r="AB34" s="439"/>
      <c r="AC34" s="1274"/>
      <c r="AD34" s="1308"/>
      <c r="AE34" s="1274"/>
      <c r="AF34" s="1274"/>
      <c r="AG34" s="1274"/>
      <c r="AH34" s="1274"/>
      <c r="AI34" s="1274"/>
      <c r="AJ34" s="1274"/>
      <c r="AK34" s="1274"/>
      <c r="AL34" s="1274"/>
      <c r="AM34" s="1274"/>
      <c r="AN34" s="59"/>
      <c r="AO34" s="58"/>
      <c r="AP34" s="58"/>
    </row>
    <row r="35" spans="1:49" ht="14.1" customHeight="1">
      <c r="A35" s="1270"/>
      <c r="B35" s="19"/>
      <c r="C35" s="1"/>
      <c r="D35" s="1" t="s">
        <v>1094</v>
      </c>
      <c r="F35" s="1270"/>
      <c r="G35" s="1"/>
      <c r="H35" s="1"/>
      <c r="I35" s="1"/>
      <c r="J35" s="1"/>
      <c r="K35" s="1"/>
      <c r="L35" s="1"/>
      <c r="M35" s="1"/>
      <c r="N35" s="1"/>
      <c r="O35" s="1"/>
      <c r="P35" s="1"/>
      <c r="Q35" s="1"/>
      <c r="S35" s="1"/>
      <c r="T35" s="1"/>
      <c r="U35" s="1"/>
      <c r="V35" s="1"/>
      <c r="X35" s="1"/>
      <c r="Y35" s="1"/>
      <c r="Z35" s="1"/>
      <c r="AA35" s="706"/>
      <c r="AB35" s="1322"/>
      <c r="AC35" s="1281"/>
      <c r="AD35" s="1281"/>
      <c r="AE35" s="1281"/>
      <c r="AF35" s="1281"/>
      <c r="AG35" s="1281"/>
      <c r="AH35" s="1281"/>
      <c r="AI35" s="1281"/>
      <c r="AJ35" s="1281"/>
      <c r="AK35" s="1281"/>
      <c r="AL35" s="1281"/>
      <c r="AM35" s="1281"/>
      <c r="AN35" s="1282"/>
      <c r="AO35" s="1276"/>
      <c r="AP35" s="1276"/>
    </row>
    <row r="36" spans="1:49" ht="14.1" customHeight="1">
      <c r="A36" s="1270"/>
      <c r="B36" s="19"/>
      <c r="C36" s="1"/>
      <c r="F36" s="1270"/>
      <c r="G36" s="1"/>
      <c r="H36" s="1270"/>
      <c r="I36" s="1270"/>
      <c r="J36" s="1270"/>
      <c r="K36" s="1270"/>
      <c r="L36" s="1270"/>
      <c r="M36" s="1270"/>
      <c r="N36" s="1270"/>
      <c r="O36" s="1270"/>
      <c r="P36" s="1270"/>
      <c r="Q36" s="1270"/>
      <c r="R36" s="1332"/>
      <c r="S36" s="1270"/>
      <c r="T36" s="1291"/>
      <c r="U36" s="1291"/>
      <c r="V36" s="1"/>
      <c r="W36" s="35"/>
      <c r="Y36" s="1"/>
      <c r="Z36" s="1"/>
      <c r="AA36" s="706"/>
      <c r="AB36" s="439"/>
      <c r="AC36" s="1281"/>
      <c r="AD36" s="1281"/>
      <c r="AE36" s="1281"/>
      <c r="AF36" s="1281"/>
      <c r="AG36" s="1281"/>
      <c r="AH36" s="1281"/>
      <c r="AI36" s="1281"/>
      <c r="AJ36" s="1281"/>
      <c r="AK36" s="1281"/>
      <c r="AL36" s="1281"/>
      <c r="AM36" s="1281"/>
      <c r="AN36" s="1282"/>
      <c r="AO36" s="1276"/>
      <c r="AP36" s="1276"/>
    </row>
    <row r="37" spans="1:49" ht="14.1" customHeight="1">
      <c r="A37" s="1270"/>
      <c r="B37" s="19"/>
      <c r="C37" s="1" t="s">
        <v>1095</v>
      </c>
      <c r="D37" s="1"/>
      <c r="E37" s="1"/>
      <c r="F37" s="1"/>
      <c r="G37" s="1"/>
      <c r="H37" s="1"/>
      <c r="I37" s="1"/>
      <c r="J37" s="1"/>
      <c r="K37" s="1"/>
      <c r="L37" s="1"/>
      <c r="M37" s="1"/>
      <c r="N37" s="1"/>
      <c r="O37" s="1"/>
      <c r="P37" s="1"/>
      <c r="Q37" s="1"/>
      <c r="S37" s="1"/>
      <c r="T37" s="1"/>
      <c r="U37" s="1"/>
      <c r="V37" s="1"/>
      <c r="X37" s="1"/>
      <c r="Y37" s="1"/>
      <c r="Z37" s="1"/>
      <c r="AA37" s="706"/>
      <c r="AB37" s="439"/>
      <c r="AC37" s="1281"/>
      <c r="AD37" s="1281"/>
      <c r="AE37" s="1281"/>
      <c r="AF37" s="1281"/>
      <c r="AG37" s="1281"/>
      <c r="AH37" s="1281"/>
      <c r="AI37" s="1281"/>
      <c r="AJ37" s="1281"/>
      <c r="AK37" s="1281"/>
      <c r="AL37" s="1281"/>
      <c r="AM37" s="1281"/>
      <c r="AN37" s="1282"/>
      <c r="AO37" s="1276"/>
      <c r="AP37" s="1276"/>
    </row>
    <row r="38" spans="1:49" ht="14.1" customHeight="1">
      <c r="A38" s="1270"/>
      <c r="B38" s="19"/>
      <c r="C38" s="1270"/>
      <c r="D38" s="1270" t="s">
        <v>15</v>
      </c>
      <c r="F38" s="1270"/>
      <c r="G38" s="1270"/>
      <c r="I38" s="1270"/>
      <c r="J38" s="1270"/>
      <c r="K38" s="1270"/>
      <c r="M38" s="1270"/>
      <c r="N38" s="1270"/>
      <c r="O38" s="1270"/>
      <c r="P38" s="1270"/>
      <c r="Q38" s="1270"/>
      <c r="R38" s="1248"/>
      <c r="S38" s="1289"/>
      <c r="T38" s="64"/>
      <c r="U38" s="1294"/>
      <c r="V38" s="1294"/>
      <c r="W38" s="1332"/>
      <c r="X38" s="1270"/>
      <c r="Y38" s="40"/>
      <c r="Z38" s="40"/>
      <c r="AA38" s="706"/>
      <c r="AB38" s="439"/>
      <c r="AC38" s="1281"/>
      <c r="AD38" s="1281"/>
      <c r="AE38" s="1281"/>
      <c r="AF38" s="1281"/>
      <c r="AG38" s="1281"/>
      <c r="AH38" s="1281"/>
      <c r="AI38" s="1281"/>
      <c r="AJ38" s="1281"/>
      <c r="AK38" s="1281"/>
      <c r="AL38" s="1281"/>
      <c r="AM38" s="1281"/>
      <c r="AN38" s="1282"/>
      <c r="AO38" s="1276"/>
      <c r="AP38" s="1276"/>
    </row>
    <row r="39" spans="1:49" ht="14.1" customHeight="1">
      <c r="A39" s="1270"/>
      <c r="B39" s="19"/>
      <c r="E39" s="1270"/>
      <c r="F39" s="1270"/>
      <c r="H39" s="1270"/>
      <c r="J39" s="1270"/>
      <c r="K39" s="1270"/>
      <c r="L39" s="1270"/>
      <c r="M39" s="1270"/>
      <c r="N39" s="1270"/>
      <c r="O39" s="1270"/>
      <c r="P39" s="1270"/>
      <c r="Q39" s="1270"/>
      <c r="R39" s="1332"/>
      <c r="S39" s="1289"/>
      <c r="T39" s="1289"/>
      <c r="U39" s="1289"/>
      <c r="V39" s="1294"/>
      <c r="W39" s="36"/>
      <c r="X39" s="1294"/>
      <c r="AA39" s="706"/>
      <c r="AB39" s="439"/>
      <c r="AC39" s="1281"/>
      <c r="AD39" s="1281"/>
      <c r="AE39" s="1281"/>
      <c r="AF39" s="1281"/>
      <c r="AG39" s="1281"/>
      <c r="AH39" s="1281"/>
      <c r="AI39" s="1281"/>
      <c r="AJ39" s="1281"/>
      <c r="AK39" s="1281"/>
      <c r="AL39" s="1281"/>
      <c r="AM39" s="1281"/>
      <c r="AN39" s="1282"/>
      <c r="AO39" s="1276"/>
      <c r="AP39" s="1276"/>
    </row>
    <row r="40" spans="1:49" ht="14.1" customHeight="1">
      <c r="A40" s="1270"/>
      <c r="B40" s="19"/>
      <c r="C40" s="1270" t="s">
        <v>1096</v>
      </c>
      <c r="AA40" s="706"/>
      <c r="AB40" s="439"/>
      <c r="AC40" s="1274"/>
      <c r="AD40" s="1314"/>
      <c r="AE40" s="1314"/>
      <c r="AF40" s="1314"/>
      <c r="AG40" s="1314"/>
      <c r="AH40" s="1314"/>
      <c r="AI40" s="1314"/>
      <c r="AJ40" s="1314"/>
      <c r="AK40" s="1314"/>
      <c r="AL40" s="1314"/>
      <c r="AM40" s="1314"/>
      <c r="AN40" s="753"/>
      <c r="AO40" s="1314"/>
      <c r="AP40" s="1314"/>
    </row>
    <row r="41" spans="1:49" ht="14.1" customHeight="1">
      <c r="A41" s="1270"/>
      <c r="B41" s="19"/>
      <c r="D41" s="5" t="s">
        <v>1097</v>
      </c>
      <c r="AA41" s="706"/>
      <c r="AB41" s="1274"/>
      <c r="AC41" s="4224"/>
      <c r="AD41" s="4224"/>
      <c r="AE41" s="4224"/>
      <c r="AF41" s="4224"/>
      <c r="AG41" s="4224"/>
      <c r="AH41" s="4224"/>
      <c r="AI41" s="4224"/>
      <c r="AJ41" s="4224"/>
      <c r="AK41" s="4224"/>
      <c r="AL41" s="4224"/>
      <c r="AM41" s="4224"/>
      <c r="AN41" s="4225"/>
      <c r="AO41" s="1327"/>
      <c r="AP41" s="1327"/>
    </row>
    <row r="42" spans="1:49" ht="14.1" customHeight="1">
      <c r="A42" s="1270"/>
      <c r="B42" s="19"/>
      <c r="D42" s="1"/>
      <c r="E42" s="1"/>
      <c r="F42" s="1"/>
      <c r="G42" s="1"/>
      <c r="H42" s="1"/>
      <c r="I42" s="1"/>
      <c r="J42" s="1"/>
      <c r="K42" s="1"/>
      <c r="L42" s="1"/>
      <c r="M42" s="1"/>
      <c r="N42" s="1"/>
      <c r="O42" s="1"/>
      <c r="P42" s="1"/>
      <c r="Q42" s="1"/>
      <c r="S42" s="1"/>
      <c r="T42" s="1"/>
      <c r="U42" s="1"/>
      <c r="V42" s="1"/>
      <c r="X42" s="1"/>
      <c r="Y42" s="1"/>
      <c r="Z42" s="1"/>
      <c r="AA42" s="706"/>
      <c r="AB42" s="40"/>
      <c r="AC42" s="4224"/>
      <c r="AD42" s="4224"/>
      <c r="AE42" s="4224"/>
      <c r="AF42" s="4224"/>
      <c r="AG42" s="4224"/>
      <c r="AH42" s="4224"/>
      <c r="AI42" s="4224"/>
      <c r="AJ42" s="4224"/>
      <c r="AK42" s="4224"/>
      <c r="AL42" s="4224"/>
      <c r="AM42" s="4224"/>
      <c r="AN42" s="4225"/>
      <c r="AO42" s="1327"/>
      <c r="AP42" s="1327"/>
    </row>
    <row r="43" spans="1:49" ht="14.1" customHeight="1">
      <c r="A43" s="1270"/>
      <c r="B43" s="14"/>
      <c r="C43" s="1"/>
      <c r="D43" s="1"/>
      <c r="E43" s="1"/>
      <c r="F43" s="1"/>
      <c r="G43" s="1"/>
      <c r="H43" s="1"/>
      <c r="I43" s="1"/>
      <c r="J43" s="1"/>
      <c r="K43" s="1"/>
      <c r="L43" s="1"/>
      <c r="M43" s="1"/>
      <c r="N43" s="1"/>
      <c r="O43" s="1"/>
      <c r="P43" s="1"/>
      <c r="Q43" s="1"/>
      <c r="S43" s="1"/>
      <c r="T43" s="1"/>
      <c r="U43" s="1"/>
      <c r="V43" s="1"/>
      <c r="X43" s="1"/>
      <c r="Y43" s="1"/>
      <c r="Z43" s="1"/>
      <c r="AA43" s="706"/>
      <c r="AB43" s="117"/>
      <c r="AC43" s="1274"/>
      <c r="AD43" s="1314"/>
      <c r="AE43" s="1314"/>
      <c r="AF43" s="1314"/>
      <c r="AG43" s="1314"/>
      <c r="AH43" s="1314"/>
      <c r="AI43" s="1314"/>
      <c r="AJ43" s="1314"/>
      <c r="AK43" s="1314"/>
      <c r="AL43" s="1314"/>
      <c r="AM43" s="1314"/>
      <c r="AN43" s="753"/>
      <c r="AO43" s="1314"/>
      <c r="AP43" s="1314"/>
    </row>
    <row r="44" spans="1:49" ht="14.1" customHeight="1">
      <c r="A44" s="1270"/>
      <c r="B44" s="14"/>
      <c r="C44" s="1"/>
      <c r="D44" s="1"/>
      <c r="E44" s="1"/>
      <c r="F44" s="1"/>
      <c r="G44" s="1"/>
      <c r="H44" s="1"/>
      <c r="I44" s="1"/>
      <c r="J44" s="1"/>
      <c r="K44" s="1"/>
      <c r="L44" s="1"/>
      <c r="M44" s="1"/>
      <c r="N44" s="1"/>
      <c r="O44" s="1"/>
      <c r="P44" s="1"/>
      <c r="Q44" s="1"/>
      <c r="S44" s="1"/>
      <c r="T44" s="1"/>
      <c r="U44" s="1"/>
      <c r="V44" s="1"/>
      <c r="X44" s="1"/>
      <c r="Y44" s="1"/>
      <c r="Z44" s="1"/>
      <c r="AA44" s="706"/>
      <c r="AB44" s="4348"/>
      <c r="AC44" s="3632"/>
      <c r="AD44" s="3632"/>
      <c r="AE44" s="3632"/>
      <c r="AF44" s="3632"/>
      <c r="AG44" s="3632"/>
      <c r="AH44" s="3632"/>
      <c r="AI44" s="3632"/>
      <c r="AJ44" s="3632"/>
      <c r="AK44" s="3632"/>
      <c r="AL44" s="3632"/>
      <c r="AM44" s="3632"/>
      <c r="AN44" s="4222"/>
      <c r="AO44" s="1320"/>
      <c r="AP44" s="1320"/>
    </row>
    <row r="45" spans="1:49" ht="14.1" customHeight="1">
      <c r="B45" s="14"/>
      <c r="C45" s="1291"/>
      <c r="AB45" s="4348"/>
      <c r="AC45" s="3632"/>
      <c r="AD45" s="3632"/>
      <c r="AE45" s="3632"/>
      <c r="AF45" s="3632"/>
      <c r="AG45" s="3632"/>
      <c r="AH45" s="3632"/>
      <c r="AI45" s="3632"/>
      <c r="AJ45" s="3632"/>
      <c r="AK45" s="3632"/>
      <c r="AL45" s="3632"/>
      <c r="AM45" s="3632"/>
      <c r="AN45" s="4222"/>
      <c r="AO45" s="1320"/>
      <c r="AP45" s="1320"/>
      <c r="AQ45" s="1274"/>
      <c r="AR45" s="1274"/>
      <c r="AS45" s="1274"/>
      <c r="AU45" s="1314"/>
      <c r="AV45" s="1314"/>
      <c r="AW45" s="1314"/>
    </row>
    <row r="46" spans="1:49" ht="14.1" customHeight="1">
      <c r="B46" s="14"/>
      <c r="AB46" s="76"/>
      <c r="AN46" s="39"/>
      <c r="AQ46" s="1314"/>
      <c r="AR46" s="1314"/>
      <c r="AS46" s="1314"/>
      <c r="AU46" s="1314"/>
      <c r="AV46" s="1314"/>
      <c r="AW46" s="1314"/>
    </row>
    <row r="47" spans="1:49" ht="14.1" customHeight="1">
      <c r="A47" s="1"/>
      <c r="B47" s="14"/>
      <c r="AB47" s="117"/>
      <c r="AN47" s="39"/>
    </row>
    <row r="48" spans="1:49" ht="14.1" customHeight="1">
      <c r="A48" s="1"/>
      <c r="B48" s="14"/>
      <c r="AB48" s="117"/>
      <c r="AC48" s="1308"/>
      <c r="AD48" s="1308"/>
      <c r="AE48" s="1308"/>
      <c r="AF48" s="1308"/>
      <c r="AG48" s="1308"/>
      <c r="AH48" s="1308"/>
      <c r="AI48" s="1308"/>
      <c r="AJ48" s="1308"/>
      <c r="AK48" s="1308"/>
      <c r="AL48" s="1308"/>
      <c r="AM48" s="1308"/>
      <c r="AN48" s="652"/>
      <c r="AO48" s="1308"/>
      <c r="AP48" s="1308"/>
    </row>
    <row r="49" spans="1:71" ht="14.1" customHeight="1">
      <c r="A49" s="1"/>
      <c r="B49" s="14"/>
      <c r="AB49" s="117"/>
      <c r="AC49" s="40"/>
      <c r="AD49" s="40"/>
      <c r="AE49" s="40"/>
      <c r="AF49" s="40"/>
      <c r="AG49" s="40"/>
      <c r="AH49" s="40"/>
      <c r="AI49" s="40"/>
      <c r="AJ49" s="40"/>
      <c r="AK49" s="40"/>
      <c r="AL49" s="40"/>
      <c r="AM49" s="40"/>
      <c r="AN49" s="78"/>
      <c r="AO49" s="40"/>
      <c r="AP49" s="40"/>
    </row>
    <row r="50" spans="1:71" ht="14.1" customHeight="1">
      <c r="A50" s="1"/>
      <c r="B50" s="121"/>
      <c r="AB50" s="76"/>
      <c r="AC50" s="40"/>
      <c r="AE50" s="40"/>
      <c r="AF50" s="40"/>
      <c r="AG50" s="40"/>
      <c r="AH50" s="40"/>
      <c r="AI50" s="40"/>
      <c r="AJ50" s="40"/>
      <c r="AK50" s="40"/>
      <c r="AL50" s="40"/>
      <c r="AM50" s="40"/>
      <c r="AN50" s="78"/>
      <c r="AO50" s="40"/>
      <c r="AP50" s="40"/>
    </row>
    <row r="51" spans="1:71" ht="14.1" customHeight="1">
      <c r="A51" s="1"/>
      <c r="B51" s="14"/>
      <c r="C51" s="1"/>
      <c r="AB51" s="117"/>
      <c r="AE51" s="40"/>
      <c r="AF51" s="40"/>
      <c r="AG51" s="40"/>
      <c r="AH51" s="40"/>
      <c r="AI51" s="40"/>
      <c r="AJ51" s="40"/>
      <c r="AK51" s="40"/>
      <c r="AL51" s="40"/>
      <c r="AM51" s="40"/>
      <c r="AN51" s="78"/>
      <c r="AO51" s="40"/>
      <c r="AP51" s="40"/>
    </row>
    <row r="52" spans="1:71" ht="14.1" customHeight="1">
      <c r="B52" s="14"/>
      <c r="C52" s="1"/>
      <c r="AB52" s="117"/>
      <c r="AC52" s="40"/>
      <c r="AD52" s="40"/>
      <c r="AE52" s="40"/>
      <c r="AF52" s="1314"/>
      <c r="AG52" s="1314"/>
      <c r="AH52" s="1314"/>
      <c r="AI52" s="1314"/>
      <c r="AJ52" s="1314"/>
      <c r="AK52" s="1314"/>
      <c r="AL52" s="1314"/>
      <c r="AM52" s="1314"/>
      <c r="AN52" s="753"/>
      <c r="AO52" s="1314"/>
      <c r="AP52" s="1314"/>
    </row>
    <row r="53" spans="1:71" ht="14.1" customHeight="1">
      <c r="B53" s="14"/>
      <c r="C53" s="2163"/>
      <c r="D53" s="2163"/>
      <c r="E53" s="2163"/>
      <c r="F53" s="2163"/>
      <c r="G53" s="2163"/>
      <c r="H53" s="2163"/>
      <c r="I53" s="2163"/>
      <c r="J53" s="2163"/>
      <c r="K53" s="2163"/>
      <c r="L53" s="2163"/>
      <c r="M53" s="2163"/>
      <c r="N53" s="2163"/>
      <c r="O53" s="2163"/>
      <c r="P53" s="2163"/>
      <c r="Q53" s="2163"/>
      <c r="R53" s="2163"/>
      <c r="S53" s="2163"/>
      <c r="T53" s="2163"/>
      <c r="U53" s="2163"/>
      <c r="V53" s="2163"/>
      <c r="W53" s="2163"/>
      <c r="X53" s="2163"/>
      <c r="Y53" s="2163"/>
      <c r="Z53" s="2163"/>
      <c r="AA53" s="4343"/>
      <c r="AB53" s="117"/>
      <c r="AD53" s="40"/>
      <c r="AN53" s="39"/>
    </row>
    <row r="54" spans="1:71" ht="14.1" customHeight="1">
      <c r="B54" s="14"/>
      <c r="R54" s="1248"/>
      <c r="S54" s="1289"/>
      <c r="T54" s="64"/>
      <c r="U54" s="1294"/>
      <c r="V54" s="1294"/>
      <c r="W54" s="1332"/>
      <c r="X54" s="1270"/>
      <c r="Y54" s="1270"/>
      <c r="Z54" s="1270"/>
      <c r="AA54" s="102"/>
      <c r="AB54" s="117"/>
      <c r="AC54" s="40"/>
      <c r="AN54" s="39"/>
      <c r="AR54" s="739"/>
      <c r="AS54" s="739"/>
      <c r="AT54" s="739"/>
      <c r="AU54" s="739"/>
      <c r="AV54" s="739"/>
      <c r="AW54" s="739"/>
      <c r="AX54" s="739"/>
      <c r="AY54" s="739"/>
      <c r="AZ54" s="739"/>
      <c r="BA54" s="739"/>
      <c r="BB54" s="739"/>
      <c r="BC54" s="739"/>
      <c r="BD54" s="739"/>
      <c r="BE54" s="739"/>
      <c r="BF54" s="739"/>
      <c r="BG54" s="739"/>
      <c r="BH54" s="739"/>
      <c r="BI54" s="739"/>
      <c r="BJ54" s="739"/>
      <c r="BK54" s="739"/>
      <c r="BL54" s="739"/>
      <c r="BM54" s="739"/>
      <c r="BN54" s="739"/>
      <c r="BO54" s="739"/>
      <c r="BP54" s="739"/>
      <c r="BQ54" s="739"/>
      <c r="BR54" s="739"/>
      <c r="BS54" s="739"/>
    </row>
    <row r="55" spans="1:71" ht="14.1" customHeight="1">
      <c r="B55" s="14"/>
      <c r="U55" s="1"/>
      <c r="Y55" s="1270"/>
      <c r="Z55" s="1270"/>
      <c r="AA55" s="102"/>
      <c r="AB55" s="76"/>
      <c r="AN55" s="39"/>
      <c r="AR55" s="739"/>
      <c r="AS55" s="739"/>
      <c r="AT55" s="739"/>
      <c r="AU55" s="739"/>
      <c r="AV55" s="739"/>
      <c r="AW55" s="739"/>
      <c r="AX55" s="739"/>
      <c r="AY55" s="739"/>
      <c r="AZ55" s="739"/>
      <c r="BA55" s="739"/>
      <c r="BB55" s="739"/>
      <c r="BC55" s="739"/>
      <c r="BD55" s="739"/>
      <c r="BE55" s="739"/>
      <c r="BF55" s="739"/>
      <c r="BG55" s="739"/>
      <c r="BH55" s="739"/>
      <c r="BI55" s="739"/>
      <c r="BJ55" s="739"/>
      <c r="BK55" s="739"/>
      <c r="BL55" s="739"/>
      <c r="BM55" s="739"/>
      <c r="BN55" s="739"/>
      <c r="BO55" s="739"/>
      <c r="BP55" s="739"/>
      <c r="BQ55" s="739"/>
      <c r="BR55" s="739"/>
      <c r="BS55" s="739"/>
    </row>
    <row r="56" spans="1:71" ht="14.1" customHeight="1">
      <c r="A56" s="1270"/>
      <c r="B56" s="19"/>
      <c r="D56" s="1295"/>
      <c r="E56" s="1295"/>
      <c r="F56" s="1295"/>
      <c r="G56" s="1295"/>
      <c r="H56" s="1295"/>
      <c r="I56" s="1295"/>
      <c r="J56" s="1295"/>
      <c r="K56" s="1295"/>
      <c r="L56" s="1295"/>
      <c r="M56" s="1295"/>
      <c r="N56" s="1295"/>
      <c r="O56" s="1295"/>
      <c r="P56" s="1295"/>
      <c r="Q56" s="1295"/>
      <c r="R56" s="1328"/>
      <c r="S56" s="1295"/>
      <c r="T56" s="1295"/>
      <c r="U56" s="1295"/>
      <c r="V56" s="1295"/>
      <c r="W56" s="1328"/>
      <c r="X56" s="1295"/>
      <c r="Y56" s="1270"/>
      <c r="Z56" s="1270"/>
      <c r="AA56" s="1309"/>
      <c r="AB56" s="439"/>
      <c r="AC56" s="1308"/>
      <c r="AD56" s="1308"/>
      <c r="AE56" s="1308"/>
      <c r="AF56" s="1308"/>
      <c r="AG56" s="1308"/>
      <c r="AH56" s="1308"/>
      <c r="AI56" s="1308"/>
      <c r="AJ56" s="1308"/>
      <c r="AK56" s="1274"/>
      <c r="AL56" s="1314"/>
      <c r="AM56" s="1314"/>
      <c r="AN56" s="59"/>
      <c r="AO56" s="58"/>
      <c r="AP56" s="58"/>
      <c r="AR56" s="739"/>
      <c r="AS56" s="739"/>
      <c r="AT56" s="739"/>
      <c r="AU56" s="739"/>
      <c r="AV56" s="739"/>
      <c r="AW56" s="739"/>
      <c r="AX56" s="739"/>
      <c r="AY56" s="739"/>
      <c r="AZ56" s="739"/>
      <c r="BA56" s="739"/>
      <c r="BB56" s="739"/>
      <c r="BC56" s="739"/>
      <c r="BD56" s="739"/>
      <c r="BE56" s="739"/>
      <c r="BF56" s="739"/>
      <c r="BG56" s="739"/>
      <c r="BH56" s="739"/>
      <c r="BI56" s="739"/>
      <c r="BJ56" s="739"/>
      <c r="BK56" s="739"/>
      <c r="BL56" s="739"/>
      <c r="BM56" s="739"/>
      <c r="BN56" s="739"/>
      <c r="BO56" s="739"/>
      <c r="BP56" s="739"/>
      <c r="BQ56" s="739"/>
      <c r="BR56" s="739"/>
      <c r="BS56" s="739"/>
    </row>
    <row r="57" spans="1:71" ht="14.1" customHeight="1">
      <c r="A57" s="1270"/>
      <c r="B57" s="19"/>
      <c r="D57" s="1295"/>
      <c r="E57" s="1295"/>
      <c r="F57" s="1295"/>
      <c r="G57" s="1295"/>
      <c r="H57" s="1295"/>
      <c r="I57" s="1295"/>
      <c r="J57" s="1295"/>
      <c r="K57" s="1295"/>
      <c r="L57" s="1295"/>
      <c r="M57" s="1295"/>
      <c r="N57" s="1295"/>
      <c r="O57" s="1295"/>
      <c r="P57" s="1295"/>
      <c r="Q57" s="1295"/>
      <c r="R57" s="1328"/>
      <c r="S57" s="1295"/>
      <c r="T57" s="1295"/>
      <c r="U57" s="1295"/>
      <c r="V57" s="1295"/>
      <c r="W57" s="1328"/>
      <c r="X57" s="1295"/>
      <c r="Y57" s="1270"/>
      <c r="Z57" s="1270"/>
      <c r="AA57" s="1309"/>
      <c r="AB57" s="439"/>
      <c r="AC57" s="1308"/>
      <c r="AD57" s="1308"/>
      <c r="AE57" s="1308"/>
      <c r="AF57" s="1308"/>
      <c r="AG57" s="1308"/>
      <c r="AH57" s="1308"/>
      <c r="AI57" s="1308"/>
      <c r="AJ57" s="1308"/>
      <c r="AK57" s="1274"/>
      <c r="AL57" s="1314"/>
      <c r="AM57" s="1314"/>
      <c r="AN57" s="59"/>
      <c r="AO57" s="58"/>
      <c r="AP57" s="58"/>
      <c r="AR57" s="739"/>
      <c r="AS57" s="739"/>
      <c r="AT57" s="739"/>
      <c r="AU57" s="739"/>
      <c r="AV57" s="739"/>
      <c r="AW57" s="739"/>
      <c r="AX57" s="739"/>
      <c r="AY57" s="739"/>
      <c r="AZ57" s="739"/>
      <c r="BA57" s="739"/>
      <c r="BB57" s="739"/>
      <c r="BC57" s="739"/>
      <c r="BD57" s="739"/>
      <c r="BE57" s="739"/>
      <c r="BF57" s="739"/>
      <c r="BG57" s="739"/>
      <c r="BH57" s="739"/>
      <c r="BI57" s="739"/>
      <c r="BJ57" s="739"/>
      <c r="BK57" s="739"/>
      <c r="BL57" s="739"/>
      <c r="BM57" s="739"/>
      <c r="BN57" s="739"/>
      <c r="BO57" s="739"/>
      <c r="BP57" s="739"/>
      <c r="BQ57" s="739"/>
      <c r="BR57" s="739"/>
      <c r="BS57" s="739"/>
    </row>
    <row r="58" spans="1:71" ht="14.1" customHeight="1" thickBot="1">
      <c r="A58" s="1270"/>
      <c r="B58" s="43"/>
      <c r="C58" s="46"/>
      <c r="D58" s="44"/>
      <c r="E58" s="44"/>
      <c r="F58" s="44"/>
      <c r="G58" s="44"/>
      <c r="H58" s="44"/>
      <c r="I58" s="44"/>
      <c r="J58" s="44"/>
      <c r="K58" s="44"/>
      <c r="L58" s="44"/>
      <c r="M58" s="44"/>
      <c r="N58" s="44"/>
      <c r="O58" s="44"/>
      <c r="P58" s="44"/>
      <c r="Q58" s="44"/>
      <c r="R58" s="100"/>
      <c r="S58" s="46"/>
      <c r="T58" s="391"/>
      <c r="U58" s="391"/>
      <c r="V58" s="44"/>
      <c r="W58" s="100"/>
      <c r="X58" s="391"/>
      <c r="Y58" s="44"/>
      <c r="Z58" s="44"/>
      <c r="AA58" s="114"/>
      <c r="AB58" s="133"/>
      <c r="AC58" s="115"/>
      <c r="AD58" s="115"/>
      <c r="AE58" s="115"/>
      <c r="AF58" s="115"/>
      <c r="AG58" s="115"/>
      <c r="AH58" s="115"/>
      <c r="AI58" s="115"/>
      <c r="AJ58" s="115"/>
      <c r="AK58" s="115"/>
      <c r="AL58" s="115"/>
      <c r="AM58" s="115"/>
      <c r="AN58" s="392"/>
      <c r="AO58" s="58"/>
      <c r="AP58" s="58"/>
      <c r="AR58" s="739"/>
      <c r="AS58" s="739"/>
      <c r="AT58" s="739"/>
      <c r="AU58" s="739"/>
      <c r="AV58" s="739"/>
      <c r="AW58" s="739"/>
      <c r="AX58" s="739"/>
      <c r="AY58" s="739"/>
      <c r="AZ58" s="739"/>
      <c r="BA58" s="739"/>
      <c r="BB58" s="739"/>
      <c r="BC58" s="739"/>
      <c r="BD58" s="739"/>
      <c r="BE58" s="739"/>
      <c r="BF58" s="739"/>
      <c r="BG58" s="739"/>
      <c r="BH58" s="739"/>
      <c r="BI58" s="739"/>
      <c r="BJ58" s="739"/>
      <c r="BK58" s="739"/>
      <c r="BL58" s="739"/>
      <c r="BM58" s="739"/>
      <c r="BN58" s="739"/>
      <c r="BO58" s="739"/>
      <c r="BP58" s="739"/>
      <c r="BQ58" s="739"/>
      <c r="BR58" s="739"/>
      <c r="BS58" s="739"/>
    </row>
    <row r="59" spans="1:71">
      <c r="AB59" s="1323"/>
      <c r="AC59" s="570"/>
      <c r="AD59" s="1323"/>
      <c r="AE59" s="1323"/>
      <c r="AF59" s="1323"/>
      <c r="AG59" s="1323"/>
      <c r="AH59" s="1323"/>
      <c r="AI59" s="1323"/>
      <c r="AJ59" s="1323"/>
      <c r="AK59" s="1323"/>
      <c r="AL59" s="1323"/>
      <c r="AM59" s="1323"/>
      <c r="AN59" s="570"/>
      <c r="AO59" s="1308"/>
      <c r="AP59" s="1308"/>
      <c r="AR59" s="739"/>
      <c r="AS59" s="739"/>
      <c r="AT59" s="739"/>
      <c r="AU59" s="739"/>
      <c r="AV59" s="739"/>
      <c r="AW59" s="739"/>
      <c r="AX59" s="739"/>
      <c r="AY59" s="739"/>
      <c r="AZ59" s="739"/>
      <c r="BA59" s="739"/>
      <c r="BB59" s="739"/>
      <c r="BC59" s="739"/>
      <c r="BD59" s="739"/>
      <c r="BE59" s="739"/>
      <c r="BF59" s="739"/>
      <c r="BG59" s="739"/>
      <c r="BH59" s="739"/>
      <c r="BI59" s="739"/>
      <c r="BJ59" s="739"/>
      <c r="BK59" s="739"/>
      <c r="BL59" s="739"/>
      <c r="BM59" s="739"/>
      <c r="BN59" s="739"/>
      <c r="BO59" s="739"/>
      <c r="BP59" s="739"/>
      <c r="BQ59" s="739"/>
      <c r="BR59" s="739"/>
      <c r="BS59" s="739"/>
    </row>
    <row r="60" spans="1:71">
      <c r="AB60" s="1274"/>
      <c r="AC60" s="1308"/>
      <c r="AD60" s="1274"/>
      <c r="AE60" s="1274"/>
      <c r="AF60" s="1274"/>
      <c r="AG60" s="1274"/>
      <c r="AH60" s="1274"/>
      <c r="AI60" s="1274"/>
      <c r="AJ60" s="1274"/>
      <c r="AK60" s="1274"/>
      <c r="AL60" s="1274"/>
      <c r="AM60" s="1274"/>
      <c r="AN60" s="1308"/>
      <c r="AO60" s="1308"/>
      <c r="AP60" s="1308"/>
    </row>
    <row r="71" spans="1:1" ht="14.1" customHeight="1">
      <c r="A71" s="1270"/>
    </row>
  </sheetData>
  <mergeCells count="17">
    <mergeCell ref="AB44:AN45"/>
    <mergeCell ref="C53:AA53"/>
    <mergeCell ref="AC20:AM22"/>
    <mergeCell ref="C22:AA22"/>
    <mergeCell ref="C24:AA24"/>
    <mergeCell ref="C26:AA26"/>
    <mergeCell ref="AB29:AN31"/>
    <mergeCell ref="AC41:AN42"/>
    <mergeCell ref="B2:AN2"/>
    <mergeCell ref="AQ2:AT2"/>
    <mergeCell ref="B4:AA4"/>
    <mergeCell ref="AB4:AN4"/>
    <mergeCell ref="AC8:AN10"/>
    <mergeCell ref="AR8:CC19"/>
    <mergeCell ref="C10:AA10"/>
    <mergeCell ref="C13:AA13"/>
    <mergeCell ref="C16:AA16"/>
  </mergeCells>
  <phoneticPr fontId="2"/>
  <hyperlinks>
    <hyperlink ref="AQ2" location="'目次（保）'!A1" display="目次に戻る"/>
    <hyperlink ref="AQ2:AT2" location="目次!A1" display="目次に戻る"/>
  </hyperlinks>
  <printOptions horizontalCentered="1"/>
  <pageMargins left="0.70866141732283472" right="0.31496062992125984" top="0.39370078740157483" bottom="0.39370078740157483" header="0.51181102362204722" footer="0.51181102362204722"/>
  <pageSetup paperSize="9" scale="92" orientation="portrait" r:id="rId1"/>
  <headerFooter alignWithMargins="0"/>
  <colBreaks count="1" manualBreakCount="1">
    <brk id="41" min="1" max="57" man="1"/>
  </colBreaks>
  <drawing r:id="rId2"/>
  <legacyDrawing r:id="rId3"/>
  <mc:AlternateContent xmlns:mc="http://schemas.openxmlformats.org/markup-compatibility/2006">
    <mc:Choice Requires="x14">
      <controls>
        <mc:AlternateContent xmlns:mc="http://schemas.openxmlformats.org/markup-compatibility/2006">
          <mc:Choice Requires="x14">
            <control shapeId="1001473" r:id="rId4" name="Check Box 1">
              <controlPr defaultSize="0" autoFill="0" autoLine="0" autoPict="0">
                <anchor moveWithCells="1">
                  <from>
                    <xdr:col>17</xdr:col>
                    <xdr:colOff>0</xdr:colOff>
                    <xdr:row>24</xdr:row>
                    <xdr:rowOff>0</xdr:rowOff>
                  </from>
                  <to>
                    <xdr:col>22</xdr:col>
                    <xdr:colOff>57150</xdr:colOff>
                    <xdr:row>25</xdr:row>
                    <xdr:rowOff>0</xdr:rowOff>
                  </to>
                </anchor>
              </controlPr>
            </control>
          </mc:Choice>
        </mc:AlternateContent>
        <mc:AlternateContent xmlns:mc="http://schemas.openxmlformats.org/markup-compatibility/2006">
          <mc:Choice Requires="x14">
            <control shapeId="1001474" r:id="rId5" name="Check Box 2">
              <controlPr defaultSize="0" autoFill="0" autoLine="0" autoPict="0">
                <anchor moveWithCells="1">
                  <from>
                    <xdr:col>22</xdr:col>
                    <xdr:colOff>9525</xdr:colOff>
                    <xdr:row>24</xdr:row>
                    <xdr:rowOff>0</xdr:rowOff>
                  </from>
                  <to>
                    <xdr:col>26</xdr:col>
                    <xdr:colOff>257175</xdr:colOff>
                    <xdr:row>25</xdr:row>
                    <xdr:rowOff>0</xdr:rowOff>
                  </to>
                </anchor>
              </controlPr>
            </control>
          </mc:Choice>
        </mc:AlternateContent>
        <mc:AlternateContent xmlns:mc="http://schemas.openxmlformats.org/markup-compatibility/2006">
          <mc:Choice Requires="x14">
            <control shapeId="1001475" r:id="rId6" name="Check Box 3">
              <controlPr defaultSize="0" autoFill="0" autoLine="0" autoPict="0">
                <anchor moveWithCells="1">
                  <from>
                    <xdr:col>17</xdr:col>
                    <xdr:colOff>0</xdr:colOff>
                    <xdr:row>26</xdr:row>
                    <xdr:rowOff>47625</xdr:rowOff>
                  </from>
                  <to>
                    <xdr:col>22</xdr:col>
                    <xdr:colOff>57150</xdr:colOff>
                    <xdr:row>27</xdr:row>
                    <xdr:rowOff>28575</xdr:rowOff>
                  </to>
                </anchor>
              </controlPr>
            </control>
          </mc:Choice>
        </mc:AlternateContent>
        <mc:AlternateContent xmlns:mc="http://schemas.openxmlformats.org/markup-compatibility/2006">
          <mc:Choice Requires="x14">
            <control shapeId="1001476" r:id="rId7" name="Check Box 4">
              <controlPr defaultSize="0" autoFill="0" autoLine="0" autoPict="0">
                <anchor moveWithCells="1">
                  <from>
                    <xdr:col>21</xdr:col>
                    <xdr:colOff>171450</xdr:colOff>
                    <xdr:row>26</xdr:row>
                    <xdr:rowOff>47625</xdr:rowOff>
                  </from>
                  <to>
                    <xdr:col>26</xdr:col>
                    <xdr:colOff>247650</xdr:colOff>
                    <xdr:row>27</xdr:row>
                    <xdr:rowOff>28575</xdr:rowOff>
                  </to>
                </anchor>
              </controlPr>
            </control>
          </mc:Choice>
        </mc:AlternateContent>
        <mc:AlternateContent xmlns:mc="http://schemas.openxmlformats.org/markup-compatibility/2006">
          <mc:Choice Requires="x14">
            <control shapeId="1001477" r:id="rId8" name="Check Box 5">
              <controlPr defaultSize="0" autoFill="0" autoLine="0" autoPict="0">
                <anchor moveWithCells="1">
                  <from>
                    <xdr:col>17</xdr:col>
                    <xdr:colOff>0</xdr:colOff>
                    <xdr:row>7</xdr:row>
                    <xdr:rowOff>114300</xdr:rowOff>
                  </from>
                  <to>
                    <xdr:col>21</xdr:col>
                    <xdr:colOff>95250</xdr:colOff>
                    <xdr:row>8</xdr:row>
                    <xdr:rowOff>114300</xdr:rowOff>
                  </to>
                </anchor>
              </controlPr>
            </control>
          </mc:Choice>
        </mc:AlternateContent>
        <mc:AlternateContent xmlns:mc="http://schemas.openxmlformats.org/markup-compatibility/2006">
          <mc:Choice Requires="x14">
            <control shapeId="1001478" r:id="rId9" name="Check Box 6">
              <controlPr defaultSize="0" autoFill="0" autoLine="0" autoPict="0">
                <anchor moveWithCells="1">
                  <from>
                    <xdr:col>21</xdr:col>
                    <xdr:colOff>171450</xdr:colOff>
                    <xdr:row>7</xdr:row>
                    <xdr:rowOff>114300</xdr:rowOff>
                  </from>
                  <to>
                    <xdr:col>26</xdr:col>
                    <xdr:colOff>95250</xdr:colOff>
                    <xdr:row>8</xdr:row>
                    <xdr:rowOff>114300</xdr:rowOff>
                  </to>
                </anchor>
              </controlPr>
            </control>
          </mc:Choice>
        </mc:AlternateContent>
        <mc:AlternateContent xmlns:mc="http://schemas.openxmlformats.org/markup-compatibility/2006">
          <mc:Choice Requires="x14">
            <control shapeId="1001479" r:id="rId10" name="Check Box 7">
              <controlPr defaultSize="0" autoFill="0" autoLine="0" autoPict="0">
                <anchor moveWithCells="1">
                  <from>
                    <xdr:col>16</xdr:col>
                    <xdr:colOff>152400</xdr:colOff>
                    <xdr:row>10</xdr:row>
                    <xdr:rowOff>38100</xdr:rowOff>
                  </from>
                  <to>
                    <xdr:col>21</xdr:col>
                    <xdr:colOff>142875</xdr:colOff>
                    <xdr:row>11</xdr:row>
                    <xdr:rowOff>38100</xdr:rowOff>
                  </to>
                </anchor>
              </controlPr>
            </control>
          </mc:Choice>
        </mc:AlternateContent>
        <mc:AlternateContent xmlns:mc="http://schemas.openxmlformats.org/markup-compatibility/2006">
          <mc:Choice Requires="x14">
            <control shapeId="1001480" r:id="rId11" name="Check Box 8">
              <controlPr defaultSize="0" autoFill="0" autoLine="0" autoPict="0">
                <anchor moveWithCells="1">
                  <from>
                    <xdr:col>21</xdr:col>
                    <xdr:colOff>152400</xdr:colOff>
                    <xdr:row>10</xdr:row>
                    <xdr:rowOff>38100</xdr:rowOff>
                  </from>
                  <to>
                    <xdr:col>26</xdr:col>
                    <xdr:colOff>161925</xdr:colOff>
                    <xdr:row>11</xdr:row>
                    <xdr:rowOff>38100</xdr:rowOff>
                  </to>
                </anchor>
              </controlPr>
            </control>
          </mc:Choice>
        </mc:AlternateContent>
        <mc:AlternateContent xmlns:mc="http://schemas.openxmlformats.org/markup-compatibility/2006">
          <mc:Choice Requires="x14">
            <control shapeId="1001481" r:id="rId12" name="Check Box 9">
              <controlPr defaultSize="0" autoFill="0" autoLine="0" autoPict="0">
                <anchor moveWithCells="1">
                  <from>
                    <xdr:col>16</xdr:col>
                    <xdr:colOff>152400</xdr:colOff>
                    <xdr:row>13</xdr:row>
                    <xdr:rowOff>57150</xdr:rowOff>
                  </from>
                  <to>
                    <xdr:col>21</xdr:col>
                    <xdr:colOff>85725</xdr:colOff>
                    <xdr:row>14</xdr:row>
                    <xdr:rowOff>57150</xdr:rowOff>
                  </to>
                </anchor>
              </controlPr>
            </control>
          </mc:Choice>
        </mc:AlternateContent>
        <mc:AlternateContent xmlns:mc="http://schemas.openxmlformats.org/markup-compatibility/2006">
          <mc:Choice Requires="x14">
            <control shapeId="1001482" r:id="rId13" name="Check Box 10">
              <controlPr defaultSize="0" autoFill="0" autoLine="0" autoPict="0">
                <anchor moveWithCells="1">
                  <from>
                    <xdr:col>21</xdr:col>
                    <xdr:colOff>161925</xdr:colOff>
                    <xdr:row>13</xdr:row>
                    <xdr:rowOff>57150</xdr:rowOff>
                  </from>
                  <to>
                    <xdr:col>26</xdr:col>
                    <xdr:colOff>114300</xdr:colOff>
                    <xdr:row>14</xdr:row>
                    <xdr:rowOff>57150</xdr:rowOff>
                  </to>
                </anchor>
              </controlPr>
            </control>
          </mc:Choice>
        </mc:AlternateContent>
        <mc:AlternateContent xmlns:mc="http://schemas.openxmlformats.org/markup-compatibility/2006">
          <mc:Choice Requires="x14">
            <control shapeId="1001483" r:id="rId14" name="Check Box 11">
              <controlPr defaultSize="0" autoFill="0" autoLine="0" autoPict="0">
                <anchor moveWithCells="1">
                  <from>
                    <xdr:col>17</xdr:col>
                    <xdr:colOff>19050</xdr:colOff>
                    <xdr:row>22</xdr:row>
                    <xdr:rowOff>0</xdr:rowOff>
                  </from>
                  <to>
                    <xdr:col>22</xdr:col>
                    <xdr:colOff>0</xdr:colOff>
                    <xdr:row>23</xdr:row>
                    <xdr:rowOff>0</xdr:rowOff>
                  </to>
                </anchor>
              </controlPr>
            </control>
          </mc:Choice>
        </mc:AlternateContent>
        <mc:AlternateContent xmlns:mc="http://schemas.openxmlformats.org/markup-compatibility/2006">
          <mc:Choice Requires="x14">
            <control shapeId="1001484" r:id="rId15" name="Check Box 12">
              <controlPr defaultSize="0" autoFill="0" autoLine="0" autoPict="0">
                <anchor moveWithCells="1">
                  <from>
                    <xdr:col>22</xdr:col>
                    <xdr:colOff>19050</xdr:colOff>
                    <xdr:row>22</xdr:row>
                    <xdr:rowOff>0</xdr:rowOff>
                  </from>
                  <to>
                    <xdr:col>26</xdr:col>
                    <xdr:colOff>190500</xdr:colOff>
                    <xdr:row>23</xdr:row>
                    <xdr:rowOff>0</xdr:rowOff>
                  </to>
                </anchor>
              </controlPr>
            </control>
          </mc:Choice>
        </mc:AlternateContent>
        <mc:AlternateContent xmlns:mc="http://schemas.openxmlformats.org/markup-compatibility/2006">
          <mc:Choice Requires="x14">
            <control shapeId="1001485" r:id="rId16" name="Check Box 13">
              <controlPr defaultSize="0" autoFill="0" autoLine="0" autoPict="0">
                <anchor moveWithCells="1">
                  <from>
                    <xdr:col>13</xdr:col>
                    <xdr:colOff>9525</xdr:colOff>
                    <xdr:row>16</xdr:row>
                    <xdr:rowOff>114300</xdr:rowOff>
                  </from>
                  <to>
                    <xdr:col>16</xdr:col>
                    <xdr:colOff>123825</xdr:colOff>
                    <xdr:row>18</xdr:row>
                    <xdr:rowOff>76200</xdr:rowOff>
                  </to>
                </anchor>
              </controlPr>
            </control>
          </mc:Choice>
        </mc:AlternateContent>
        <mc:AlternateContent xmlns:mc="http://schemas.openxmlformats.org/markup-compatibility/2006">
          <mc:Choice Requires="x14">
            <control shapeId="1001486" r:id="rId17" name="Check Box 14">
              <controlPr defaultSize="0" autoFill="0" autoLine="0" autoPict="0">
                <anchor moveWithCells="1">
                  <from>
                    <xdr:col>16</xdr:col>
                    <xdr:colOff>9525</xdr:colOff>
                    <xdr:row>16</xdr:row>
                    <xdr:rowOff>114300</xdr:rowOff>
                  </from>
                  <to>
                    <xdr:col>22</xdr:col>
                    <xdr:colOff>180975</xdr:colOff>
                    <xdr:row>18</xdr:row>
                    <xdr:rowOff>76200</xdr:rowOff>
                  </to>
                </anchor>
              </controlPr>
            </control>
          </mc:Choice>
        </mc:AlternateContent>
        <mc:AlternateContent xmlns:mc="http://schemas.openxmlformats.org/markup-compatibility/2006">
          <mc:Choice Requires="x14">
            <control shapeId="1001487" r:id="rId18" name="Check Box 15">
              <controlPr defaultSize="0" autoFill="0" autoLine="0" autoPict="0">
                <anchor moveWithCells="1">
                  <from>
                    <xdr:col>20</xdr:col>
                    <xdr:colOff>152400</xdr:colOff>
                    <xdr:row>16</xdr:row>
                    <xdr:rowOff>114300</xdr:rowOff>
                  </from>
                  <to>
                    <xdr:col>25</xdr:col>
                    <xdr:colOff>66675</xdr:colOff>
                    <xdr:row>18</xdr:row>
                    <xdr:rowOff>66675</xdr:rowOff>
                  </to>
                </anchor>
              </controlPr>
            </control>
          </mc:Choice>
        </mc:AlternateContent>
        <mc:AlternateContent xmlns:mc="http://schemas.openxmlformats.org/markup-compatibility/2006">
          <mc:Choice Requires="x14">
            <control shapeId="1001488" r:id="rId19" name="Check Box 16">
              <controlPr defaultSize="0" autoFill="0" autoLine="0" autoPict="0">
                <anchor moveWithCells="1">
                  <from>
                    <xdr:col>17</xdr:col>
                    <xdr:colOff>9525</xdr:colOff>
                    <xdr:row>28</xdr:row>
                    <xdr:rowOff>161925</xdr:rowOff>
                  </from>
                  <to>
                    <xdr:col>22</xdr:col>
                    <xdr:colOff>9525</xdr:colOff>
                    <xdr:row>29</xdr:row>
                    <xdr:rowOff>161925</xdr:rowOff>
                  </to>
                </anchor>
              </controlPr>
            </control>
          </mc:Choice>
        </mc:AlternateContent>
        <mc:AlternateContent xmlns:mc="http://schemas.openxmlformats.org/markup-compatibility/2006">
          <mc:Choice Requires="x14">
            <control shapeId="1001489" r:id="rId20" name="Check Box 17">
              <controlPr defaultSize="0" autoFill="0" autoLine="0" autoPict="0">
                <anchor moveWithCells="1">
                  <from>
                    <xdr:col>21</xdr:col>
                    <xdr:colOff>161925</xdr:colOff>
                    <xdr:row>28</xdr:row>
                    <xdr:rowOff>161925</xdr:rowOff>
                  </from>
                  <to>
                    <xdr:col>26</xdr:col>
                    <xdr:colOff>161925</xdr:colOff>
                    <xdr:row>29</xdr:row>
                    <xdr:rowOff>161925</xdr:rowOff>
                  </to>
                </anchor>
              </controlPr>
            </control>
          </mc:Choice>
        </mc:AlternateContent>
        <mc:AlternateContent xmlns:mc="http://schemas.openxmlformats.org/markup-compatibility/2006">
          <mc:Choice Requires="x14">
            <control shapeId="1001490" r:id="rId21" name="Check Box 18">
              <controlPr defaultSize="0" autoFill="0" autoLine="0" autoPict="0">
                <anchor moveWithCells="1">
                  <from>
                    <xdr:col>16</xdr:col>
                    <xdr:colOff>152400</xdr:colOff>
                    <xdr:row>37</xdr:row>
                    <xdr:rowOff>47625</xdr:rowOff>
                  </from>
                  <to>
                    <xdr:col>21</xdr:col>
                    <xdr:colOff>95250</xdr:colOff>
                    <xdr:row>38</xdr:row>
                    <xdr:rowOff>19050</xdr:rowOff>
                  </to>
                </anchor>
              </controlPr>
            </control>
          </mc:Choice>
        </mc:AlternateContent>
        <mc:AlternateContent xmlns:mc="http://schemas.openxmlformats.org/markup-compatibility/2006">
          <mc:Choice Requires="x14">
            <control shapeId="1001491" r:id="rId22" name="Check Box 19">
              <controlPr defaultSize="0" autoFill="0" autoLine="0" autoPict="0">
                <anchor moveWithCells="1">
                  <from>
                    <xdr:col>21</xdr:col>
                    <xdr:colOff>152400</xdr:colOff>
                    <xdr:row>37</xdr:row>
                    <xdr:rowOff>47625</xdr:rowOff>
                  </from>
                  <to>
                    <xdr:col>26</xdr:col>
                    <xdr:colOff>104775</xdr:colOff>
                    <xdr:row>38</xdr:row>
                    <xdr:rowOff>47625</xdr:rowOff>
                  </to>
                </anchor>
              </controlPr>
            </control>
          </mc:Choice>
        </mc:AlternateContent>
        <mc:AlternateContent xmlns:mc="http://schemas.openxmlformats.org/markup-compatibility/2006">
          <mc:Choice Requires="x14">
            <control shapeId="1001492" r:id="rId23" name="Check Box 20">
              <controlPr defaultSize="0" autoFill="0" autoLine="0" autoPict="0">
                <anchor moveWithCells="1">
                  <from>
                    <xdr:col>16</xdr:col>
                    <xdr:colOff>142875</xdr:colOff>
                    <xdr:row>32</xdr:row>
                    <xdr:rowOff>66675</xdr:rowOff>
                  </from>
                  <to>
                    <xdr:col>21</xdr:col>
                    <xdr:colOff>76200</xdr:colOff>
                    <xdr:row>33</xdr:row>
                    <xdr:rowOff>38100</xdr:rowOff>
                  </to>
                </anchor>
              </controlPr>
            </control>
          </mc:Choice>
        </mc:AlternateContent>
        <mc:AlternateContent xmlns:mc="http://schemas.openxmlformats.org/markup-compatibility/2006">
          <mc:Choice Requires="x14">
            <control shapeId="1001493" r:id="rId24" name="Check Box 21">
              <controlPr defaultSize="0" autoFill="0" autoLine="0" autoPict="0">
                <anchor moveWithCells="1">
                  <from>
                    <xdr:col>21</xdr:col>
                    <xdr:colOff>133350</xdr:colOff>
                    <xdr:row>32</xdr:row>
                    <xdr:rowOff>66675</xdr:rowOff>
                  </from>
                  <to>
                    <xdr:col>26</xdr:col>
                    <xdr:colOff>76200</xdr:colOff>
                    <xdr:row>33</xdr:row>
                    <xdr:rowOff>66675</xdr:rowOff>
                  </to>
                </anchor>
              </controlPr>
            </control>
          </mc:Choice>
        </mc:AlternateContent>
        <mc:AlternateContent xmlns:mc="http://schemas.openxmlformats.org/markup-compatibility/2006">
          <mc:Choice Requires="x14">
            <control shapeId="1001494" r:id="rId25" name="Check Box 22">
              <controlPr defaultSize="0" autoFill="0" autoLine="0" autoPict="0">
                <anchor moveWithCells="1">
                  <from>
                    <xdr:col>16</xdr:col>
                    <xdr:colOff>142875</xdr:colOff>
                    <xdr:row>34</xdr:row>
                    <xdr:rowOff>114300</xdr:rowOff>
                  </from>
                  <to>
                    <xdr:col>21</xdr:col>
                    <xdr:colOff>85725</xdr:colOff>
                    <xdr:row>35</xdr:row>
                    <xdr:rowOff>114300</xdr:rowOff>
                  </to>
                </anchor>
              </controlPr>
            </control>
          </mc:Choice>
        </mc:AlternateContent>
        <mc:AlternateContent xmlns:mc="http://schemas.openxmlformats.org/markup-compatibility/2006">
          <mc:Choice Requires="x14">
            <control shapeId="1001495" r:id="rId26" name="Check Box 23">
              <controlPr defaultSize="0" autoFill="0" autoLine="0" autoPict="0">
                <anchor moveWithCells="1">
                  <from>
                    <xdr:col>21</xdr:col>
                    <xdr:colOff>152400</xdr:colOff>
                    <xdr:row>34</xdr:row>
                    <xdr:rowOff>114300</xdr:rowOff>
                  </from>
                  <to>
                    <xdr:col>26</xdr:col>
                    <xdr:colOff>104775</xdr:colOff>
                    <xdr:row>35</xdr:row>
                    <xdr:rowOff>114300</xdr:rowOff>
                  </to>
                </anchor>
              </controlPr>
            </control>
          </mc:Choice>
        </mc:AlternateContent>
        <mc:AlternateContent xmlns:mc="http://schemas.openxmlformats.org/markup-compatibility/2006">
          <mc:Choice Requires="x14">
            <control shapeId="1001496" r:id="rId27" name="Check Box 24">
              <controlPr defaultSize="0" autoFill="0" autoLine="0" autoPict="0">
                <anchor moveWithCells="1">
                  <from>
                    <xdr:col>16</xdr:col>
                    <xdr:colOff>152400</xdr:colOff>
                    <xdr:row>40</xdr:row>
                    <xdr:rowOff>47625</xdr:rowOff>
                  </from>
                  <to>
                    <xdr:col>21</xdr:col>
                    <xdr:colOff>85725</xdr:colOff>
                    <xdr:row>41</xdr:row>
                    <xdr:rowOff>28575</xdr:rowOff>
                  </to>
                </anchor>
              </controlPr>
            </control>
          </mc:Choice>
        </mc:AlternateContent>
        <mc:AlternateContent xmlns:mc="http://schemas.openxmlformats.org/markup-compatibility/2006">
          <mc:Choice Requires="x14">
            <control shapeId="1001497" r:id="rId28" name="Check Box 25">
              <controlPr defaultSize="0" autoFill="0" autoLine="0" autoPict="0">
                <anchor moveWithCells="1">
                  <from>
                    <xdr:col>21</xdr:col>
                    <xdr:colOff>161925</xdr:colOff>
                    <xdr:row>40</xdr:row>
                    <xdr:rowOff>47625</xdr:rowOff>
                  </from>
                  <to>
                    <xdr:col>26</xdr:col>
                    <xdr:colOff>104775</xdr:colOff>
                    <xdr:row>41</xdr:row>
                    <xdr:rowOff>47625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CC"/>
  </sheetPr>
  <dimension ref="A2:BZ63"/>
  <sheetViews>
    <sheetView showGridLines="0" view="pageBreakPreview" zoomScaleNormal="100" zoomScaleSheetLayoutView="100" workbookViewId="0">
      <selection activeCell="B4" sqref="B4:AB4"/>
    </sheetView>
  </sheetViews>
  <sheetFormatPr defaultColWidth="8" defaultRowHeight="12"/>
  <cols>
    <col min="1" max="1" width="1.5" style="5" customWidth="1"/>
    <col min="2" max="2" width="1.625" style="5" customWidth="1"/>
    <col min="3" max="18" width="2.375" style="5" customWidth="1"/>
    <col min="19" max="19" width="2.375" style="68" customWidth="1"/>
    <col min="20" max="27" width="2.375" style="5" customWidth="1"/>
    <col min="28" max="28" width="7.125" style="5" customWidth="1"/>
    <col min="29" max="36" width="2.375" style="5" customWidth="1"/>
    <col min="37" max="37" width="2.125" style="5" customWidth="1"/>
    <col min="38" max="38" width="1.625" style="5" customWidth="1"/>
    <col min="39" max="39" width="2.375" style="5" customWidth="1"/>
    <col min="40" max="40" width="1.125" style="5" customWidth="1"/>
    <col min="41" max="41" width="2.125" style="5" customWidth="1"/>
    <col min="42" max="75" width="2.375" style="5" customWidth="1"/>
    <col min="76" max="77" width="8" style="5"/>
    <col min="78" max="78" width="2.5" style="5" customWidth="1"/>
    <col min="79" max="16384" width="8" style="5"/>
  </cols>
  <sheetData>
    <row r="2" spans="1:78" ht="14.1" customHeight="1">
      <c r="B2" s="1872" t="s">
        <v>1416</v>
      </c>
      <c r="C2" s="1872"/>
      <c r="D2" s="1872"/>
      <c r="E2" s="1872"/>
      <c r="F2" s="1872"/>
      <c r="G2" s="1872"/>
      <c r="H2" s="1872"/>
      <c r="I2" s="1872"/>
      <c r="J2" s="1872"/>
      <c r="K2" s="1872"/>
      <c r="L2" s="1872"/>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1872"/>
      <c r="AO2" s="1872"/>
      <c r="AP2" s="1837" t="s">
        <v>769</v>
      </c>
      <c r="AQ2" s="1837"/>
      <c r="AR2" s="1837"/>
      <c r="AS2" s="1837"/>
      <c r="AT2" s="1837"/>
      <c r="AU2" s="1837"/>
      <c r="AV2" s="1837"/>
    </row>
    <row r="3" spans="1:78" ht="5.0999999999999996" customHeight="1" thickBot="1"/>
    <row r="4" spans="1:78" ht="14.1" customHeight="1">
      <c r="B4" s="1873" t="s">
        <v>212</v>
      </c>
      <c r="C4" s="1874"/>
      <c r="D4" s="1874"/>
      <c r="E4" s="1874"/>
      <c r="F4" s="1874"/>
      <c r="G4" s="1874"/>
      <c r="H4" s="1874"/>
      <c r="I4" s="1874"/>
      <c r="J4" s="1874"/>
      <c r="K4" s="1874"/>
      <c r="L4" s="1874"/>
      <c r="M4" s="1874"/>
      <c r="N4" s="1874"/>
      <c r="O4" s="1874"/>
      <c r="P4" s="1874"/>
      <c r="Q4" s="1874"/>
      <c r="R4" s="1874"/>
      <c r="S4" s="1874"/>
      <c r="T4" s="1874"/>
      <c r="U4" s="1874"/>
      <c r="V4" s="1874"/>
      <c r="W4" s="1874"/>
      <c r="X4" s="1874"/>
      <c r="Y4" s="1874"/>
      <c r="Z4" s="1874"/>
      <c r="AA4" s="1874"/>
      <c r="AB4" s="2032"/>
      <c r="AC4" s="2033" t="s">
        <v>4</v>
      </c>
      <c r="AD4" s="1874"/>
      <c r="AE4" s="1874"/>
      <c r="AF4" s="1874"/>
      <c r="AG4" s="1874"/>
      <c r="AH4" s="1874"/>
      <c r="AI4" s="1874"/>
      <c r="AJ4" s="1874"/>
      <c r="AK4" s="1874"/>
      <c r="AL4" s="1874"/>
      <c r="AM4" s="1874"/>
      <c r="AN4" s="1874"/>
      <c r="AO4" s="2034"/>
      <c r="AR4" s="5" t="s">
        <v>982</v>
      </c>
    </row>
    <row r="5" spans="1:78" ht="6.95" customHeight="1">
      <c r="B5" s="14"/>
      <c r="AB5" s="102"/>
      <c r="AC5" s="76"/>
      <c r="AO5" s="39"/>
    </row>
    <row r="6" spans="1:78" ht="14.1" customHeight="1">
      <c r="A6" s="6"/>
      <c r="B6" s="19"/>
      <c r="C6" s="1909" t="s">
        <v>1413</v>
      </c>
      <c r="D6" s="1909"/>
      <c r="E6" s="1909"/>
      <c r="F6" s="1909"/>
      <c r="G6" s="1909"/>
      <c r="H6" s="1909"/>
      <c r="I6" s="1909"/>
      <c r="J6" s="1909"/>
      <c r="K6" s="1909"/>
      <c r="L6" s="1909"/>
      <c r="M6" s="1909"/>
      <c r="N6" s="1909"/>
      <c r="O6" s="1909"/>
      <c r="P6" s="1909"/>
      <c r="Q6" s="1909"/>
      <c r="R6" s="1909"/>
      <c r="S6" s="1909"/>
      <c r="T6" s="1909"/>
      <c r="U6" s="1909"/>
      <c r="V6" s="1909"/>
      <c r="W6" s="1909"/>
      <c r="X6" s="1909"/>
      <c r="Y6" s="1909"/>
      <c r="Z6" s="1909"/>
      <c r="AA6" s="1909"/>
      <c r="AB6" s="1910"/>
      <c r="AC6" s="439"/>
      <c r="AM6" s="57"/>
      <c r="AN6" s="57"/>
      <c r="AO6" s="652"/>
    </row>
    <row r="7" spans="1:78" ht="14.1" customHeight="1">
      <c r="A7" s="6"/>
      <c r="B7" s="19"/>
      <c r="C7" s="6"/>
      <c r="D7" s="1"/>
      <c r="E7" s="1" t="s">
        <v>935</v>
      </c>
      <c r="F7" s="6"/>
      <c r="G7" s="6"/>
      <c r="H7" s="6"/>
      <c r="I7" s="6"/>
      <c r="J7" s="6"/>
      <c r="K7" s="6"/>
      <c r="L7" s="6"/>
      <c r="M7" s="6"/>
      <c r="N7" s="6"/>
      <c r="O7" s="6"/>
      <c r="P7" s="6"/>
      <c r="Q7" s="6"/>
      <c r="R7" s="6"/>
      <c r="S7" s="341"/>
      <c r="T7" s="6"/>
      <c r="U7" s="6"/>
      <c r="V7" s="6"/>
      <c r="W7" s="6"/>
      <c r="X7" s="6"/>
      <c r="Y7" s="6"/>
      <c r="Z7" s="6"/>
      <c r="AA7" s="6"/>
      <c r="AB7" s="6"/>
      <c r="AC7" s="439"/>
      <c r="AM7" s="57"/>
      <c r="AN7" s="57"/>
      <c r="AO7" s="652"/>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row>
    <row r="8" spans="1:78" ht="14.1" customHeight="1">
      <c r="A8" s="6"/>
      <c r="B8" s="19"/>
      <c r="C8" s="1"/>
      <c r="D8" s="1"/>
      <c r="E8" s="6"/>
      <c r="F8" s="1"/>
      <c r="G8" s="1"/>
      <c r="H8" s="6"/>
      <c r="I8" s="1"/>
      <c r="J8" s="1"/>
      <c r="K8" s="6"/>
      <c r="L8" s="6"/>
      <c r="M8" s="6"/>
      <c r="N8" s="6"/>
      <c r="O8" s="6"/>
      <c r="P8" s="6"/>
      <c r="Q8" s="6"/>
      <c r="R8" s="34"/>
      <c r="S8" s="34"/>
      <c r="T8" s="35"/>
      <c r="U8" s="36"/>
      <c r="V8" s="36"/>
      <c r="W8" s="6"/>
      <c r="X8" s="6"/>
      <c r="Y8" s="40"/>
      <c r="Z8" s="40"/>
      <c r="AA8" s="40"/>
      <c r="AC8" s="439"/>
      <c r="AD8" s="575"/>
      <c r="AE8" s="57"/>
      <c r="AF8" s="575"/>
      <c r="AG8" s="575"/>
      <c r="AH8" s="575"/>
      <c r="AI8" s="575"/>
      <c r="AJ8" s="575"/>
      <c r="AK8" s="575"/>
      <c r="AL8" s="575"/>
      <c r="AM8" s="575"/>
      <c r="AN8" s="575"/>
      <c r="AO8" s="652"/>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8"/>
      <c r="BU8" s="68"/>
      <c r="BV8" s="68"/>
      <c r="BW8" s="68"/>
      <c r="BX8" s="68"/>
      <c r="BY8" s="68"/>
      <c r="BZ8" s="68"/>
    </row>
    <row r="9" spans="1:78" ht="14.1" customHeight="1">
      <c r="A9" s="6"/>
      <c r="B9" s="19"/>
      <c r="C9" s="1" t="s">
        <v>273</v>
      </c>
      <c r="E9" s="1"/>
      <c r="F9" s="6"/>
      <c r="H9" s="6"/>
      <c r="I9" s="6"/>
      <c r="J9" s="6"/>
      <c r="K9" s="6"/>
      <c r="L9" s="1"/>
      <c r="M9" s="1"/>
      <c r="N9" s="1"/>
      <c r="O9" s="1"/>
      <c r="P9" s="1"/>
      <c r="Q9" s="1"/>
      <c r="R9" s="1"/>
      <c r="T9" s="1"/>
      <c r="U9" s="1"/>
      <c r="V9" s="21"/>
      <c r="W9" s="2019"/>
      <c r="X9" s="2019"/>
      <c r="Y9" s="6"/>
      <c r="Z9" s="6"/>
      <c r="AA9" s="6"/>
      <c r="AC9" s="439"/>
      <c r="AD9" s="575"/>
      <c r="AE9" s="57"/>
      <c r="AF9" s="575"/>
      <c r="AG9" s="57"/>
      <c r="AH9" s="57"/>
      <c r="AI9" s="57"/>
      <c r="AJ9" s="57"/>
      <c r="AK9" s="57"/>
      <c r="AL9" s="57"/>
      <c r="AM9" s="57"/>
      <c r="AN9" s="57"/>
      <c r="AO9" s="652"/>
      <c r="AQ9" s="68"/>
      <c r="AR9" s="1135"/>
      <c r="AS9" s="1135"/>
      <c r="AT9" s="1135"/>
      <c r="AU9" s="1135"/>
      <c r="AV9" s="1135"/>
      <c r="AW9" s="1135"/>
      <c r="AX9" s="1135"/>
      <c r="AY9" s="1135"/>
      <c r="AZ9" s="1135"/>
      <c r="BA9" s="1135"/>
      <c r="BB9" s="1135"/>
      <c r="BC9" s="1135"/>
      <c r="BD9" s="1135"/>
      <c r="BE9" s="1135"/>
      <c r="BF9" s="1135"/>
      <c r="BG9" s="1135"/>
      <c r="BH9" s="1135"/>
      <c r="BI9" s="1135"/>
      <c r="BJ9" s="1135"/>
      <c r="BK9" s="1135"/>
      <c r="BL9" s="1135"/>
      <c r="BM9" s="1135"/>
      <c r="BN9" s="1135"/>
      <c r="BO9" s="1135"/>
      <c r="BP9" s="1135"/>
      <c r="BQ9" s="1135"/>
      <c r="BR9" s="1135"/>
      <c r="BS9" s="1135"/>
      <c r="BT9" s="1135"/>
      <c r="BU9" s="1135"/>
      <c r="BV9" s="1135"/>
      <c r="BW9" s="1135"/>
      <c r="BX9" s="1135"/>
      <c r="BY9" s="1135"/>
      <c r="BZ9" s="68"/>
    </row>
    <row r="10" spans="1:78" ht="14.1" customHeight="1">
      <c r="A10" s="6"/>
      <c r="B10" s="19"/>
      <c r="C10" s="1" t="s">
        <v>936</v>
      </c>
      <c r="E10" s="1"/>
      <c r="F10" s="1"/>
      <c r="G10" s="6"/>
      <c r="H10" s="6"/>
      <c r="I10" s="6"/>
      <c r="J10" s="6"/>
      <c r="K10" s="1"/>
      <c r="L10" s="1"/>
      <c r="M10" s="1"/>
      <c r="N10" s="6"/>
      <c r="O10" s="6"/>
      <c r="P10" s="1"/>
      <c r="Q10" s="6"/>
      <c r="R10" s="34"/>
      <c r="S10" s="34"/>
      <c r="T10" s="35"/>
      <c r="U10" s="36"/>
      <c r="V10" s="36"/>
      <c r="W10" s="6"/>
      <c r="X10" s="6"/>
      <c r="Y10" s="40"/>
      <c r="Z10" s="40"/>
      <c r="AA10" s="40"/>
      <c r="AC10" s="439"/>
      <c r="AD10" s="575"/>
      <c r="AE10" s="575"/>
      <c r="AF10" s="575"/>
      <c r="AG10" s="575"/>
      <c r="AH10" s="575"/>
      <c r="AI10" s="575"/>
      <c r="AJ10" s="575"/>
      <c r="AK10" s="575"/>
      <c r="AL10" s="575"/>
      <c r="AM10" s="575"/>
      <c r="AN10" s="575"/>
      <c r="AO10" s="652"/>
      <c r="AQ10" s="68"/>
      <c r="AR10" s="68"/>
      <c r="AS10" s="1135"/>
      <c r="AT10" s="1135"/>
      <c r="AU10" s="1135"/>
      <c r="AV10" s="1135"/>
      <c r="AW10" s="1135"/>
      <c r="AX10" s="1135"/>
      <c r="AY10" s="1135"/>
      <c r="AZ10" s="1135"/>
      <c r="BA10" s="1135"/>
      <c r="BB10" s="1135"/>
      <c r="BC10" s="1135"/>
      <c r="BD10" s="1135"/>
      <c r="BE10" s="1135"/>
      <c r="BF10" s="1135"/>
      <c r="BG10" s="1135"/>
      <c r="BH10" s="1135"/>
      <c r="BI10" s="1135"/>
      <c r="BJ10" s="1135"/>
      <c r="BK10" s="1135"/>
      <c r="BL10" s="1135"/>
      <c r="BM10" s="1135"/>
      <c r="BN10" s="1135"/>
      <c r="BO10" s="1135"/>
      <c r="BP10" s="1135"/>
      <c r="BQ10" s="1135"/>
      <c r="BR10" s="1135"/>
      <c r="BS10" s="1135"/>
      <c r="BT10" s="1135"/>
      <c r="BU10" s="1135"/>
      <c r="BV10" s="1135"/>
      <c r="BW10" s="1135"/>
      <c r="BX10" s="1135"/>
      <c r="BY10" s="1135"/>
      <c r="BZ10" s="68"/>
    </row>
    <row r="11" spans="1:78" ht="14.1" customHeight="1">
      <c r="A11" s="6"/>
      <c r="B11" s="19"/>
      <c r="C11" s="1"/>
      <c r="D11" s="1"/>
      <c r="E11" s="1"/>
      <c r="F11" s="1"/>
      <c r="G11" s="6"/>
      <c r="H11" s="6"/>
      <c r="I11" s="6"/>
      <c r="J11" s="6"/>
      <c r="K11" s="1"/>
      <c r="L11" s="1"/>
      <c r="M11" s="1"/>
      <c r="N11" s="6"/>
      <c r="O11" s="1"/>
      <c r="P11" s="1"/>
      <c r="Q11" s="1"/>
      <c r="R11" s="6"/>
      <c r="T11" s="68"/>
      <c r="U11" s="68"/>
      <c r="V11" s="21"/>
      <c r="W11" s="68"/>
      <c r="X11" s="68"/>
      <c r="Y11" s="1"/>
      <c r="Z11" s="1"/>
      <c r="AA11" s="1"/>
      <c r="AC11" s="439"/>
      <c r="AD11" s="575"/>
      <c r="AE11" s="40"/>
      <c r="AF11" s="575"/>
      <c r="AG11" s="575"/>
      <c r="AH11" s="575"/>
      <c r="AI11" s="575"/>
      <c r="AJ11" s="575"/>
      <c r="AK11" s="575"/>
      <c r="AL11" s="575"/>
      <c r="AM11" s="575"/>
      <c r="AN11" s="575"/>
      <c r="AO11" s="652"/>
      <c r="AQ11" s="68"/>
      <c r="AR11" s="1169"/>
      <c r="AS11" s="757"/>
      <c r="AT11" s="757"/>
      <c r="AU11" s="757"/>
      <c r="AV11" s="757"/>
      <c r="AW11" s="757"/>
      <c r="AX11" s="757"/>
      <c r="AY11" s="757"/>
      <c r="AZ11" s="757"/>
      <c r="BA11" s="757"/>
      <c r="BB11" s="757"/>
      <c r="BC11" s="757"/>
      <c r="BD11" s="757"/>
      <c r="BE11" s="757"/>
      <c r="BF11" s="757"/>
      <c r="BG11" s="757"/>
      <c r="BH11" s="757"/>
      <c r="BI11" s="757"/>
      <c r="BJ11" s="757"/>
      <c r="BK11" s="757"/>
      <c r="BL11" s="757"/>
      <c r="BM11" s="757"/>
      <c r="BN11" s="757"/>
      <c r="BO11" s="757"/>
      <c r="BP11" s="757"/>
      <c r="BQ11" s="757"/>
      <c r="BR11" s="757"/>
      <c r="BS11" s="757"/>
      <c r="BT11" s="757"/>
      <c r="BU11" s="757"/>
      <c r="BV11" s="757"/>
      <c r="BW11" s="757"/>
      <c r="BX11" s="757"/>
      <c r="BY11" s="757"/>
      <c r="BZ11" s="68"/>
    </row>
    <row r="12" spans="1:78" ht="14.1" customHeight="1">
      <c r="A12" s="6"/>
      <c r="B12" s="19"/>
      <c r="C12" s="1909" t="s">
        <v>937</v>
      </c>
      <c r="D12" s="1909"/>
      <c r="E12" s="1909"/>
      <c r="F12" s="1909"/>
      <c r="G12" s="1909"/>
      <c r="H12" s="1909"/>
      <c r="I12" s="1909"/>
      <c r="J12" s="1909"/>
      <c r="K12" s="1909"/>
      <c r="L12" s="1909"/>
      <c r="M12" s="1909"/>
      <c r="N12" s="1909"/>
      <c r="O12" s="1909"/>
      <c r="P12" s="1909"/>
      <c r="Q12" s="1909"/>
      <c r="R12" s="1909"/>
      <c r="S12" s="1909"/>
      <c r="T12" s="1909"/>
      <c r="U12" s="1909"/>
      <c r="V12" s="1909"/>
      <c r="W12" s="1909"/>
      <c r="X12" s="1909"/>
      <c r="Y12" s="1909"/>
      <c r="Z12" s="1909"/>
      <c r="AA12" s="1909"/>
      <c r="AB12" s="1910"/>
      <c r="AC12" s="439"/>
      <c r="AD12" s="575"/>
      <c r="AE12" s="575"/>
      <c r="AF12" s="575"/>
      <c r="AG12" s="575"/>
      <c r="AH12" s="575"/>
      <c r="AI12" s="575"/>
      <c r="AJ12" s="575"/>
      <c r="AK12" s="575"/>
      <c r="AL12" s="575"/>
      <c r="AM12" s="57"/>
      <c r="AN12" s="655"/>
      <c r="AO12" s="652"/>
      <c r="AQ12" s="68"/>
      <c r="AR12" s="757"/>
      <c r="AS12" s="757"/>
      <c r="AT12" s="757"/>
      <c r="AU12" s="757"/>
      <c r="AV12" s="757"/>
      <c r="AW12" s="757"/>
      <c r="AX12" s="757"/>
      <c r="AY12" s="757"/>
      <c r="AZ12" s="757"/>
      <c r="BA12" s="757"/>
      <c r="BB12" s="757"/>
      <c r="BC12" s="757"/>
      <c r="BD12" s="757"/>
      <c r="BE12" s="757"/>
      <c r="BF12" s="757"/>
      <c r="BG12" s="757"/>
      <c r="BH12" s="757"/>
      <c r="BI12" s="757"/>
      <c r="BJ12" s="757"/>
      <c r="BK12" s="757"/>
      <c r="BL12" s="757"/>
      <c r="BM12" s="757"/>
      <c r="BN12" s="757"/>
      <c r="BO12" s="757"/>
      <c r="BP12" s="757"/>
      <c r="BQ12" s="757"/>
      <c r="BR12" s="757"/>
      <c r="BS12" s="757"/>
      <c r="BT12" s="757"/>
      <c r="BU12" s="757"/>
      <c r="BV12" s="757"/>
      <c r="BW12" s="757"/>
      <c r="BX12" s="757"/>
      <c r="BY12" s="757"/>
      <c r="BZ12" s="68"/>
    </row>
    <row r="13" spans="1:78" ht="14.1" customHeight="1">
      <c r="A13" s="6"/>
      <c r="B13" s="19"/>
      <c r="C13" s="6"/>
      <c r="D13" s="6"/>
      <c r="E13" s="6"/>
      <c r="F13" s="6"/>
      <c r="G13" s="6"/>
      <c r="H13" s="6"/>
      <c r="I13" s="1"/>
      <c r="J13" s="6"/>
      <c r="K13" s="6"/>
      <c r="L13" s="1"/>
      <c r="M13" s="1"/>
      <c r="N13" s="1"/>
      <c r="O13" s="1"/>
      <c r="P13" s="1"/>
      <c r="Q13" s="6"/>
      <c r="R13" s="34"/>
      <c r="S13" s="34"/>
      <c r="T13" s="35"/>
      <c r="U13" s="36"/>
      <c r="V13" s="36"/>
      <c r="W13" s="6"/>
      <c r="X13" s="6"/>
      <c r="Y13" s="40"/>
      <c r="Z13" s="40"/>
      <c r="AA13" s="40"/>
      <c r="AC13" s="439"/>
      <c r="AD13" s="575"/>
      <c r="AE13" s="575"/>
      <c r="AF13" s="575"/>
      <c r="AG13" s="575"/>
      <c r="AH13" s="575"/>
      <c r="AI13" s="575"/>
      <c r="AJ13" s="575"/>
      <c r="AK13" s="575"/>
      <c r="AL13" s="575"/>
      <c r="AM13" s="57"/>
      <c r="AN13" s="655"/>
      <c r="AO13" s="652"/>
      <c r="AQ13" s="68"/>
      <c r="AR13" s="757"/>
      <c r="AS13" s="757"/>
      <c r="AT13" s="757"/>
      <c r="AU13" s="757"/>
      <c r="AV13" s="757"/>
      <c r="AW13" s="757"/>
      <c r="AX13" s="757"/>
      <c r="AY13" s="757"/>
      <c r="AZ13" s="757"/>
      <c r="BA13" s="757"/>
      <c r="BB13" s="757"/>
      <c r="BC13" s="757"/>
      <c r="BD13" s="757"/>
      <c r="BE13" s="757"/>
      <c r="BF13" s="757"/>
      <c r="BG13" s="757"/>
      <c r="BH13" s="757"/>
      <c r="BI13" s="757"/>
      <c r="BJ13" s="757"/>
      <c r="BK13" s="757"/>
      <c r="BL13" s="757"/>
      <c r="BM13" s="757"/>
      <c r="BN13" s="757"/>
      <c r="BO13" s="757"/>
      <c r="BP13" s="757"/>
      <c r="BQ13" s="757"/>
      <c r="BR13" s="757"/>
      <c r="BS13" s="757"/>
      <c r="BT13" s="757"/>
      <c r="BU13" s="757"/>
      <c r="BV13" s="757"/>
      <c r="BW13" s="757"/>
      <c r="BX13" s="757"/>
      <c r="BY13" s="757"/>
      <c r="BZ13" s="68"/>
    </row>
    <row r="14" spans="1:78" ht="14.1" customHeight="1">
      <c r="A14" s="6"/>
      <c r="B14" s="19"/>
      <c r="C14" s="6"/>
      <c r="D14" s="6"/>
      <c r="E14" s="6"/>
      <c r="F14" s="6"/>
      <c r="G14" s="6"/>
      <c r="H14" s="6"/>
      <c r="I14" s="1"/>
      <c r="J14" s="6"/>
      <c r="K14" s="6"/>
      <c r="L14" s="1"/>
      <c r="M14" s="1"/>
      <c r="N14" s="1"/>
      <c r="O14" s="1"/>
      <c r="P14" s="1"/>
      <c r="Q14" s="6"/>
      <c r="R14" s="34"/>
      <c r="S14" s="34"/>
      <c r="T14" s="35"/>
      <c r="U14" s="36"/>
      <c r="V14" s="36"/>
      <c r="W14" s="6"/>
      <c r="X14" s="6"/>
      <c r="Y14" s="40"/>
      <c r="Z14" s="40"/>
      <c r="AA14" s="40"/>
      <c r="AC14" s="439"/>
      <c r="AD14" s="575"/>
      <c r="AE14" s="575"/>
      <c r="AF14" s="575"/>
      <c r="AG14" s="575"/>
      <c r="AH14" s="575"/>
      <c r="AI14" s="575"/>
      <c r="AJ14" s="575"/>
      <c r="AK14" s="575"/>
      <c r="AL14" s="575"/>
      <c r="AM14" s="57"/>
      <c r="AN14" s="655"/>
      <c r="AO14" s="652"/>
      <c r="AQ14" s="68"/>
      <c r="AR14" s="1145"/>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68"/>
    </row>
    <row r="15" spans="1:78" ht="14.1" customHeight="1">
      <c r="A15" s="6"/>
      <c r="B15" s="19"/>
      <c r="C15" s="1909" t="s">
        <v>1414</v>
      </c>
      <c r="D15" s="1909"/>
      <c r="E15" s="1909"/>
      <c r="F15" s="1909"/>
      <c r="G15" s="1909"/>
      <c r="H15" s="1909"/>
      <c r="I15" s="1909"/>
      <c r="J15" s="1909"/>
      <c r="K15" s="1909"/>
      <c r="L15" s="1909"/>
      <c r="M15" s="1909"/>
      <c r="N15" s="2036"/>
      <c r="O15" s="2036"/>
      <c r="P15" s="2036"/>
      <c r="Q15" s="2036"/>
      <c r="R15" s="2036"/>
      <c r="S15" s="2036"/>
      <c r="T15" s="2036"/>
      <c r="U15" s="2036"/>
      <c r="V15" s="2036"/>
      <c r="W15" s="1909"/>
      <c r="X15" s="1909"/>
      <c r="Y15" s="1909"/>
      <c r="Z15" s="1909"/>
      <c r="AA15" s="1909"/>
      <c r="AB15" s="1910"/>
      <c r="AC15" s="6"/>
      <c r="AD15" s="6"/>
      <c r="AE15" s="6"/>
      <c r="AF15" s="6"/>
      <c r="AG15" s="6"/>
      <c r="AH15" s="6"/>
      <c r="AI15" s="6"/>
      <c r="AJ15" s="6"/>
      <c r="AK15" s="6"/>
      <c r="AL15" s="6"/>
      <c r="AM15" s="6"/>
      <c r="AN15" s="6"/>
      <c r="AO15" s="53"/>
      <c r="AP15" s="14"/>
      <c r="AQ15" s="68"/>
      <c r="AR15" s="534"/>
      <c r="AS15" s="534"/>
      <c r="AT15" s="534"/>
      <c r="AU15" s="534"/>
      <c r="AV15" s="534"/>
      <c r="AW15" s="534"/>
      <c r="AX15" s="534"/>
      <c r="AY15" s="534"/>
      <c r="AZ15" s="534"/>
      <c r="BA15" s="534"/>
      <c r="BB15" s="534"/>
      <c r="BC15" s="534"/>
      <c r="BD15" s="534"/>
      <c r="BE15" s="534"/>
      <c r="BF15" s="534"/>
      <c r="BG15" s="534"/>
      <c r="BH15" s="534"/>
      <c r="BI15" s="534"/>
      <c r="BJ15" s="534"/>
      <c r="BK15" s="534"/>
      <c r="BL15" s="534"/>
      <c r="BM15" s="534"/>
      <c r="BN15" s="534"/>
      <c r="BO15" s="534"/>
      <c r="BP15" s="534"/>
      <c r="BQ15" s="534"/>
      <c r="BR15" s="534"/>
      <c r="BS15" s="534"/>
      <c r="BT15" s="534"/>
      <c r="BU15" s="534"/>
      <c r="BV15" s="534"/>
      <c r="BW15" s="534"/>
      <c r="BX15" s="534"/>
      <c r="BY15" s="534"/>
      <c r="BZ15" s="68"/>
    </row>
    <row r="16" spans="1:78" ht="14.1" customHeight="1">
      <c r="A16" s="6"/>
      <c r="B16" s="19"/>
      <c r="C16" s="1909" t="s">
        <v>938</v>
      </c>
      <c r="D16" s="1909"/>
      <c r="E16" s="1909"/>
      <c r="F16" s="1909"/>
      <c r="G16" s="1909"/>
      <c r="H16" s="1909"/>
      <c r="I16" s="1909"/>
      <c r="J16" s="1909"/>
      <c r="K16" s="1909"/>
      <c r="L16" s="1909"/>
      <c r="M16" s="1909"/>
      <c r="N16" s="1909"/>
      <c r="O16" s="1909"/>
      <c r="P16" s="1909"/>
      <c r="Q16" s="1909"/>
      <c r="R16" s="1909"/>
      <c r="S16" s="1909"/>
      <c r="T16" s="1909"/>
      <c r="U16" s="1909"/>
      <c r="V16" s="1909"/>
      <c r="W16" s="1909"/>
      <c r="X16" s="1909"/>
      <c r="Y16" s="1909"/>
      <c r="Z16" s="1909"/>
      <c r="AA16" s="1909"/>
      <c r="AB16" s="1910"/>
      <c r="AC16" s="6"/>
      <c r="AD16" s="6"/>
      <c r="AE16" s="6"/>
      <c r="AF16" s="6"/>
      <c r="AG16" s="6"/>
      <c r="AH16" s="6"/>
      <c r="AI16" s="6"/>
      <c r="AJ16" s="6"/>
      <c r="AK16" s="6"/>
      <c r="AL16" s="6"/>
      <c r="AM16" s="6"/>
      <c r="AN16" s="6"/>
      <c r="AO16" s="53"/>
      <c r="AP16" s="14"/>
      <c r="AQ16" s="68"/>
      <c r="AR16" s="534"/>
      <c r="AS16" s="534"/>
      <c r="AT16" s="534"/>
      <c r="AU16" s="534"/>
      <c r="AV16" s="534"/>
      <c r="AW16" s="534"/>
      <c r="AX16" s="534"/>
      <c r="AY16" s="534"/>
      <c r="AZ16" s="534"/>
      <c r="BA16" s="534"/>
      <c r="BB16" s="534"/>
      <c r="BC16" s="534"/>
      <c r="BD16" s="534"/>
      <c r="BE16" s="534"/>
      <c r="BF16" s="534"/>
      <c r="BG16" s="534"/>
      <c r="BH16" s="534"/>
      <c r="BI16" s="534"/>
      <c r="BJ16" s="534"/>
      <c r="BK16" s="534"/>
      <c r="BL16" s="534"/>
      <c r="BM16" s="534"/>
      <c r="BN16" s="534"/>
      <c r="BO16" s="534"/>
      <c r="BP16" s="534"/>
      <c r="BQ16" s="534"/>
      <c r="BR16" s="534"/>
      <c r="BS16" s="534"/>
      <c r="BT16" s="534"/>
      <c r="BU16" s="534"/>
      <c r="BV16" s="534"/>
      <c r="BW16" s="534"/>
      <c r="BX16" s="534"/>
      <c r="BY16" s="534"/>
      <c r="BZ16" s="68"/>
    </row>
    <row r="17" spans="1:78" ht="14.1" customHeight="1">
      <c r="A17" s="6"/>
      <c r="B17" s="19"/>
      <c r="C17" s="1"/>
      <c r="D17" s="5" t="s">
        <v>477</v>
      </c>
      <c r="E17" s="1"/>
      <c r="F17" s="1"/>
      <c r="G17" s="1"/>
      <c r="H17" s="1"/>
      <c r="I17" s="1"/>
      <c r="J17" s="1"/>
      <c r="K17" s="1"/>
      <c r="L17" s="1"/>
      <c r="M17" s="1"/>
      <c r="N17" s="1"/>
      <c r="O17" s="1"/>
      <c r="P17" s="1"/>
      <c r="Q17" s="1"/>
      <c r="R17" s="1"/>
      <c r="T17" s="1"/>
      <c r="U17" s="1"/>
      <c r="V17" s="1"/>
      <c r="W17" s="1"/>
      <c r="X17" s="1"/>
      <c r="Y17" s="1"/>
      <c r="Z17" s="1"/>
      <c r="AA17" s="1"/>
      <c r="AB17" s="706"/>
      <c r="AC17" s="76"/>
      <c r="AD17" s="620"/>
      <c r="AE17" s="620"/>
      <c r="AF17" s="620"/>
      <c r="AG17" s="620"/>
      <c r="AH17" s="620"/>
      <c r="AI17" s="620"/>
      <c r="AJ17" s="620"/>
      <c r="AK17" s="620"/>
      <c r="AL17" s="620"/>
      <c r="AM17" s="620"/>
      <c r="AN17" s="620"/>
      <c r="AO17" s="621"/>
      <c r="AP17" s="14"/>
      <c r="AQ17" s="68"/>
      <c r="AR17" s="68"/>
      <c r="AS17" s="68"/>
      <c r="AT17" s="68"/>
      <c r="AU17" s="34"/>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row>
    <row r="18" spans="1:78" ht="14.1" customHeight="1">
      <c r="A18" s="6"/>
      <c r="B18" s="19"/>
      <c r="C18" s="1193"/>
      <c r="E18" s="1"/>
      <c r="F18" s="1"/>
      <c r="G18" s="1"/>
      <c r="H18" s="1"/>
      <c r="J18" s="1"/>
      <c r="L18" s="6"/>
      <c r="M18" s="6"/>
      <c r="N18" s="6"/>
      <c r="O18" s="6"/>
      <c r="P18" s="6"/>
      <c r="Q18" s="6"/>
      <c r="R18" s="6"/>
      <c r="S18" s="341"/>
      <c r="T18" s="1"/>
      <c r="V18" s="6"/>
      <c r="W18" s="16"/>
      <c r="X18" s="16"/>
      <c r="Y18" s="6"/>
      <c r="Z18" s="6"/>
      <c r="AA18" s="6"/>
      <c r="AB18" s="22"/>
      <c r="AC18" s="17"/>
      <c r="AD18" s="6"/>
      <c r="AE18" s="6"/>
      <c r="AF18" s="6"/>
      <c r="AG18" s="6"/>
      <c r="AH18" s="6"/>
      <c r="AI18" s="6"/>
      <c r="AJ18" s="6"/>
      <c r="AK18" s="6"/>
      <c r="AL18" s="6"/>
      <c r="AM18" s="6"/>
      <c r="AN18" s="6"/>
      <c r="AO18" s="53"/>
      <c r="AQ18" s="68"/>
      <c r="AR18" s="1135"/>
      <c r="AS18" s="1135"/>
      <c r="AT18" s="1135"/>
      <c r="AU18" s="1135"/>
      <c r="AV18" s="1135"/>
      <c r="AW18" s="1135"/>
      <c r="AX18" s="1135"/>
      <c r="AY18" s="1135"/>
      <c r="AZ18" s="1135"/>
      <c r="BA18" s="1135"/>
      <c r="BB18" s="1135"/>
      <c r="BC18" s="1135"/>
      <c r="BD18" s="1135"/>
      <c r="BE18" s="1135"/>
      <c r="BF18" s="1135"/>
      <c r="BG18" s="1135"/>
      <c r="BH18" s="1135"/>
      <c r="BI18" s="1135"/>
      <c r="BJ18" s="1135"/>
      <c r="BK18" s="1135"/>
      <c r="BL18" s="1135"/>
      <c r="BM18" s="1135"/>
      <c r="BN18" s="1135"/>
      <c r="BO18" s="1135"/>
      <c r="BP18" s="1135"/>
      <c r="BQ18" s="1135"/>
      <c r="BR18" s="1135"/>
      <c r="BS18" s="1135"/>
      <c r="BT18" s="1135"/>
      <c r="BU18" s="1135"/>
      <c r="BV18" s="1135"/>
      <c r="BW18" s="1135"/>
      <c r="BX18" s="1135"/>
      <c r="BY18" s="1135"/>
      <c r="BZ18" s="68"/>
    </row>
    <row r="19" spans="1:78" ht="14.1" customHeight="1">
      <c r="A19" s="6" t="s">
        <v>617</v>
      </c>
      <c r="B19" s="19" t="s">
        <v>617</v>
      </c>
      <c r="C19" s="2044" t="s">
        <v>231</v>
      </c>
      <c r="D19" s="2045"/>
      <c r="E19" s="2045"/>
      <c r="F19" s="2046"/>
      <c r="G19" s="2044" t="s">
        <v>232</v>
      </c>
      <c r="H19" s="2045"/>
      <c r="I19" s="2045"/>
      <c r="J19" s="2045"/>
      <c r="K19" s="2045"/>
      <c r="L19" s="2046"/>
      <c r="M19" s="4262" t="s">
        <v>939</v>
      </c>
      <c r="N19" s="2045"/>
      <c r="O19" s="2045"/>
      <c r="P19" s="2045"/>
      <c r="Q19" s="2045"/>
      <c r="R19" s="2045"/>
      <c r="S19" s="2045"/>
      <c r="T19" s="2045"/>
      <c r="U19" s="2045"/>
      <c r="V19" s="2045"/>
      <c r="W19" s="2045"/>
      <c r="X19" s="2046"/>
      <c r="Y19" s="2044" t="s">
        <v>49</v>
      </c>
      <c r="Z19" s="2045"/>
      <c r="AA19" s="2045"/>
      <c r="AB19" s="2045"/>
      <c r="AC19" s="2045"/>
      <c r="AD19" s="2045"/>
      <c r="AE19" s="2045"/>
      <c r="AF19" s="2045"/>
      <c r="AG19" s="2045"/>
      <c r="AH19" s="2045"/>
      <c r="AI19" s="2045"/>
      <c r="AJ19" s="2045"/>
      <c r="AK19" s="2045"/>
      <c r="AL19" s="2045"/>
      <c r="AM19" s="2045"/>
      <c r="AN19" s="2046"/>
      <c r="AO19" s="18"/>
      <c r="AQ19" s="68"/>
      <c r="AR19" s="1135"/>
      <c r="AS19" s="1135"/>
      <c r="AT19" s="1135"/>
      <c r="AU19" s="1135"/>
      <c r="AV19" s="1135"/>
      <c r="AW19" s="1135"/>
      <c r="AX19" s="1135"/>
      <c r="AY19" s="1135"/>
      <c r="AZ19" s="1135"/>
      <c r="BA19" s="1135"/>
      <c r="BB19" s="1135"/>
      <c r="BC19" s="1135"/>
      <c r="BD19" s="1135"/>
      <c r="BE19" s="1135"/>
      <c r="BF19" s="1135"/>
      <c r="BG19" s="1135"/>
      <c r="BH19" s="1135"/>
      <c r="BI19" s="1135"/>
      <c r="BJ19" s="1135"/>
      <c r="BK19" s="1135"/>
      <c r="BL19" s="1135"/>
      <c r="BM19" s="1135"/>
      <c r="BN19" s="1135"/>
      <c r="BO19" s="1135"/>
      <c r="BP19" s="1135"/>
      <c r="BQ19" s="1135"/>
      <c r="BR19" s="1135"/>
      <c r="BS19" s="1135"/>
      <c r="BT19" s="1135"/>
      <c r="BU19" s="1135"/>
      <c r="BV19" s="1135"/>
      <c r="BW19" s="1135"/>
      <c r="BX19" s="1135"/>
      <c r="BY19" s="1135"/>
      <c r="BZ19" s="68"/>
    </row>
    <row r="20" spans="1:78" ht="14.1" customHeight="1">
      <c r="A20" s="6"/>
      <c r="B20" s="19"/>
      <c r="C20" s="2049"/>
      <c r="D20" s="2024"/>
      <c r="E20" s="2024"/>
      <c r="F20" s="2050"/>
      <c r="G20" s="2049"/>
      <c r="H20" s="2024"/>
      <c r="I20" s="2024"/>
      <c r="J20" s="2024"/>
      <c r="K20" s="2024"/>
      <c r="L20" s="2050"/>
      <c r="M20" s="2049"/>
      <c r="N20" s="2024"/>
      <c r="O20" s="2024"/>
      <c r="P20" s="2024"/>
      <c r="Q20" s="2024"/>
      <c r="R20" s="2024"/>
      <c r="S20" s="2024"/>
      <c r="T20" s="2024"/>
      <c r="U20" s="2024"/>
      <c r="V20" s="2024"/>
      <c r="W20" s="2024"/>
      <c r="X20" s="2050"/>
      <c r="Y20" s="2049"/>
      <c r="Z20" s="2024"/>
      <c r="AA20" s="2024"/>
      <c r="AB20" s="2024"/>
      <c r="AC20" s="2024"/>
      <c r="AD20" s="2024"/>
      <c r="AE20" s="2024"/>
      <c r="AF20" s="2024"/>
      <c r="AG20" s="2024"/>
      <c r="AH20" s="2024"/>
      <c r="AI20" s="2024"/>
      <c r="AJ20" s="2024"/>
      <c r="AK20" s="2024"/>
      <c r="AL20" s="2024"/>
      <c r="AM20" s="2024"/>
      <c r="AN20" s="4350"/>
      <c r="AO20" s="18"/>
      <c r="AQ20" s="68"/>
      <c r="AR20" s="1185"/>
      <c r="AS20" s="1135"/>
      <c r="AT20" s="1135"/>
      <c r="AU20" s="1135"/>
      <c r="AV20" s="1135"/>
      <c r="AW20" s="1135"/>
      <c r="AX20" s="1135"/>
      <c r="AY20" s="1135"/>
      <c r="AZ20" s="1135"/>
      <c r="BA20" s="1135"/>
      <c r="BB20" s="1135"/>
      <c r="BC20" s="1135"/>
      <c r="BD20" s="1135"/>
      <c r="BE20" s="1135"/>
      <c r="BF20" s="1135"/>
      <c r="BG20" s="1135"/>
      <c r="BH20" s="1135"/>
      <c r="BI20" s="1135"/>
      <c r="BJ20" s="1135"/>
      <c r="BK20" s="1135"/>
      <c r="BL20" s="1135"/>
      <c r="BM20" s="1135"/>
      <c r="BN20" s="1135"/>
      <c r="BO20" s="1135"/>
      <c r="BP20" s="1135"/>
      <c r="BQ20" s="1135"/>
      <c r="BR20" s="1135"/>
      <c r="BS20" s="1135"/>
      <c r="BT20" s="1135"/>
      <c r="BU20" s="1135"/>
      <c r="BV20" s="1135"/>
      <c r="BW20" s="1135"/>
      <c r="BX20" s="1135"/>
      <c r="BY20" s="1135"/>
      <c r="BZ20" s="68"/>
    </row>
    <row r="21" spans="1:78" ht="14.1" customHeight="1">
      <c r="A21" s="6"/>
      <c r="B21" s="19"/>
      <c r="C21" s="4351"/>
      <c r="D21" s="4352"/>
      <c r="E21" s="4352"/>
      <c r="F21" s="4353"/>
      <c r="G21" s="2044"/>
      <c r="H21" s="2045"/>
      <c r="I21" s="2045"/>
      <c r="J21" s="2045"/>
      <c r="K21" s="2045"/>
      <c r="L21" s="2046"/>
      <c r="M21" s="4357"/>
      <c r="N21" s="4358"/>
      <c r="O21" s="4358"/>
      <c r="P21" s="4358"/>
      <c r="Q21" s="4358"/>
      <c r="R21" s="4358"/>
      <c r="S21" s="4358"/>
      <c r="T21" s="4358"/>
      <c r="U21" s="4358"/>
      <c r="V21" s="4358"/>
      <c r="W21" s="4358"/>
      <c r="X21" s="4359"/>
      <c r="Y21" s="4357"/>
      <c r="Z21" s="4358"/>
      <c r="AA21" s="4358"/>
      <c r="AB21" s="4358"/>
      <c r="AC21" s="4358"/>
      <c r="AD21" s="4358"/>
      <c r="AE21" s="4358"/>
      <c r="AF21" s="4358"/>
      <c r="AG21" s="4358"/>
      <c r="AH21" s="4358"/>
      <c r="AI21" s="4358"/>
      <c r="AJ21" s="4358"/>
      <c r="AK21" s="4358"/>
      <c r="AL21" s="4358"/>
      <c r="AM21" s="4358"/>
      <c r="AN21" s="4359"/>
      <c r="AO21" s="18"/>
      <c r="AQ21" s="68"/>
      <c r="AR21" s="1145"/>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68"/>
    </row>
    <row r="22" spans="1:78" ht="14.1" customHeight="1">
      <c r="A22" s="6"/>
      <c r="B22" s="19"/>
      <c r="C22" s="4354"/>
      <c r="D22" s="4355"/>
      <c r="E22" s="4355"/>
      <c r="F22" s="4356"/>
      <c r="G22" s="2047"/>
      <c r="H22" s="2019"/>
      <c r="I22" s="2019"/>
      <c r="J22" s="2019"/>
      <c r="K22" s="2019"/>
      <c r="L22" s="2048"/>
      <c r="M22" s="4360"/>
      <c r="N22" s="4341"/>
      <c r="O22" s="4341"/>
      <c r="P22" s="4341"/>
      <c r="Q22" s="4341"/>
      <c r="R22" s="4341"/>
      <c r="S22" s="4341"/>
      <c r="T22" s="4341"/>
      <c r="U22" s="4341"/>
      <c r="V22" s="4341"/>
      <c r="W22" s="4341"/>
      <c r="X22" s="4361"/>
      <c r="Y22" s="4360"/>
      <c r="Z22" s="4341"/>
      <c r="AA22" s="4341"/>
      <c r="AB22" s="4341"/>
      <c r="AC22" s="4341"/>
      <c r="AD22" s="4341"/>
      <c r="AE22" s="4341"/>
      <c r="AF22" s="4341"/>
      <c r="AG22" s="4341"/>
      <c r="AH22" s="4341"/>
      <c r="AI22" s="4341"/>
      <c r="AJ22" s="4341"/>
      <c r="AK22" s="4341"/>
      <c r="AL22" s="4341"/>
      <c r="AM22" s="4341"/>
      <c r="AN22" s="4361"/>
      <c r="AO22" s="1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row>
    <row r="23" spans="1:78" ht="14.1" customHeight="1">
      <c r="A23" s="6"/>
      <c r="B23" s="19"/>
      <c r="C23" s="4351"/>
      <c r="D23" s="4352"/>
      <c r="E23" s="4352"/>
      <c r="F23" s="4353"/>
      <c r="G23" s="2044"/>
      <c r="H23" s="2045"/>
      <c r="I23" s="2045"/>
      <c r="J23" s="2045"/>
      <c r="K23" s="2045"/>
      <c r="L23" s="2046"/>
      <c r="M23" s="4357"/>
      <c r="N23" s="4358"/>
      <c r="O23" s="4358"/>
      <c r="P23" s="4358"/>
      <c r="Q23" s="4358"/>
      <c r="R23" s="4358"/>
      <c r="S23" s="4358"/>
      <c r="T23" s="4358"/>
      <c r="U23" s="4358"/>
      <c r="V23" s="4358"/>
      <c r="W23" s="4358"/>
      <c r="X23" s="4359"/>
      <c r="Y23" s="4357"/>
      <c r="Z23" s="4358"/>
      <c r="AA23" s="4358"/>
      <c r="AB23" s="4358"/>
      <c r="AC23" s="4358"/>
      <c r="AD23" s="4358"/>
      <c r="AE23" s="4358"/>
      <c r="AF23" s="4358"/>
      <c r="AG23" s="4358"/>
      <c r="AH23" s="4358"/>
      <c r="AI23" s="4358"/>
      <c r="AJ23" s="4358"/>
      <c r="AK23" s="4358"/>
      <c r="AL23" s="4358"/>
      <c r="AM23" s="4358"/>
      <c r="AN23" s="4359"/>
      <c r="AO23" s="1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78" ht="14.1" customHeight="1">
      <c r="A24" s="6"/>
      <c r="B24" s="19"/>
      <c r="C24" s="4354"/>
      <c r="D24" s="4355"/>
      <c r="E24" s="4355"/>
      <c r="F24" s="4356"/>
      <c r="G24" s="2047"/>
      <c r="H24" s="2019"/>
      <c r="I24" s="2019"/>
      <c r="J24" s="2019"/>
      <c r="K24" s="2019"/>
      <c r="L24" s="2048"/>
      <c r="M24" s="4360"/>
      <c r="N24" s="4341"/>
      <c r="O24" s="4341"/>
      <c r="P24" s="4341"/>
      <c r="Q24" s="4341"/>
      <c r="R24" s="4341"/>
      <c r="S24" s="4341"/>
      <c r="T24" s="4341"/>
      <c r="U24" s="4341"/>
      <c r="V24" s="4341"/>
      <c r="W24" s="4341"/>
      <c r="X24" s="4361"/>
      <c r="Y24" s="4360"/>
      <c r="Z24" s="4341"/>
      <c r="AA24" s="4341"/>
      <c r="AB24" s="4341"/>
      <c r="AC24" s="4341"/>
      <c r="AD24" s="4341"/>
      <c r="AE24" s="4341"/>
      <c r="AF24" s="4341"/>
      <c r="AG24" s="4341"/>
      <c r="AH24" s="4341"/>
      <c r="AI24" s="4341"/>
      <c r="AJ24" s="4341"/>
      <c r="AK24" s="4341"/>
      <c r="AL24" s="4341"/>
      <c r="AM24" s="4341"/>
      <c r="AN24" s="4361"/>
      <c r="AO24" s="18"/>
      <c r="AQ24" s="68"/>
      <c r="AR24" s="1135"/>
      <c r="AS24" s="1135"/>
      <c r="AT24" s="1135"/>
      <c r="AU24" s="1135"/>
      <c r="AV24" s="1135"/>
      <c r="AW24" s="1135"/>
      <c r="AX24" s="1135"/>
      <c r="AY24" s="1135"/>
      <c r="AZ24" s="1135"/>
      <c r="BA24" s="1135"/>
      <c r="BB24" s="1135"/>
      <c r="BC24" s="1135"/>
      <c r="BD24" s="1135"/>
      <c r="BE24" s="1135"/>
      <c r="BF24" s="1135"/>
      <c r="BG24" s="1135"/>
      <c r="BH24" s="1135"/>
      <c r="BI24" s="1135"/>
      <c r="BJ24" s="1135"/>
      <c r="BK24" s="1135"/>
      <c r="BL24" s="1135"/>
      <c r="BM24" s="1135"/>
      <c r="BN24" s="1135"/>
      <c r="BO24" s="1135"/>
      <c r="BP24" s="1135"/>
      <c r="BQ24" s="1135"/>
      <c r="BR24" s="1135"/>
      <c r="BS24" s="1135"/>
      <c r="BT24" s="1135"/>
      <c r="BU24" s="1135"/>
      <c r="BV24" s="1135"/>
      <c r="BW24" s="1135"/>
      <c r="BX24" s="1135"/>
      <c r="BY24" s="1135"/>
      <c r="BZ24" s="68"/>
    </row>
    <row r="25" spans="1:78" ht="14.1" customHeight="1">
      <c r="A25" s="6"/>
      <c r="B25" s="19"/>
      <c r="C25" s="4351"/>
      <c r="D25" s="4352"/>
      <c r="E25" s="4352"/>
      <c r="F25" s="4353"/>
      <c r="G25" s="2044"/>
      <c r="H25" s="2045"/>
      <c r="I25" s="2045"/>
      <c r="J25" s="2045"/>
      <c r="K25" s="2045"/>
      <c r="L25" s="2046"/>
      <c r="M25" s="4357"/>
      <c r="N25" s="4358"/>
      <c r="O25" s="4358"/>
      <c r="P25" s="4358"/>
      <c r="Q25" s="4358"/>
      <c r="R25" s="4358"/>
      <c r="S25" s="4358"/>
      <c r="T25" s="4358"/>
      <c r="U25" s="4358"/>
      <c r="V25" s="4358"/>
      <c r="W25" s="4358"/>
      <c r="X25" s="4359"/>
      <c r="Y25" s="4357"/>
      <c r="Z25" s="4358"/>
      <c r="AA25" s="4358"/>
      <c r="AB25" s="4358"/>
      <c r="AC25" s="4358"/>
      <c r="AD25" s="4358"/>
      <c r="AE25" s="4358"/>
      <c r="AF25" s="4358"/>
      <c r="AG25" s="4358"/>
      <c r="AH25" s="4358"/>
      <c r="AI25" s="4358"/>
      <c r="AJ25" s="4358"/>
      <c r="AK25" s="4358"/>
      <c r="AL25" s="4358"/>
      <c r="AM25" s="4358"/>
      <c r="AN25" s="4359"/>
      <c r="AO25" s="1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row>
    <row r="26" spans="1:78" ht="14.1" customHeight="1">
      <c r="A26" s="6"/>
      <c r="B26" s="19"/>
      <c r="C26" s="4354"/>
      <c r="D26" s="4355"/>
      <c r="E26" s="4355"/>
      <c r="F26" s="4356"/>
      <c r="G26" s="2047"/>
      <c r="H26" s="2019"/>
      <c r="I26" s="2019"/>
      <c r="J26" s="2019"/>
      <c r="K26" s="2019"/>
      <c r="L26" s="2048"/>
      <c r="M26" s="4360"/>
      <c r="N26" s="4341"/>
      <c r="O26" s="4341"/>
      <c r="P26" s="4341"/>
      <c r="Q26" s="4341"/>
      <c r="R26" s="4341"/>
      <c r="S26" s="4341"/>
      <c r="T26" s="4341"/>
      <c r="U26" s="4341"/>
      <c r="V26" s="4341"/>
      <c r="W26" s="4341"/>
      <c r="X26" s="4361"/>
      <c r="Y26" s="4360"/>
      <c r="Z26" s="4341"/>
      <c r="AA26" s="4341"/>
      <c r="AB26" s="4341"/>
      <c r="AC26" s="4341"/>
      <c r="AD26" s="4341"/>
      <c r="AE26" s="4341"/>
      <c r="AF26" s="4341"/>
      <c r="AG26" s="4341"/>
      <c r="AH26" s="4341"/>
      <c r="AI26" s="4341"/>
      <c r="AJ26" s="4341"/>
      <c r="AK26" s="4341"/>
      <c r="AL26" s="4341"/>
      <c r="AM26" s="4341"/>
      <c r="AN26" s="4361"/>
      <c r="AO26" s="1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row>
    <row r="27" spans="1:78" ht="14.1" customHeight="1">
      <c r="A27" s="6"/>
      <c r="B27" s="19"/>
      <c r="C27" s="4351"/>
      <c r="D27" s="4352"/>
      <c r="E27" s="4352"/>
      <c r="F27" s="4353"/>
      <c r="G27" s="2044"/>
      <c r="H27" s="2045"/>
      <c r="I27" s="2045"/>
      <c r="J27" s="2045"/>
      <c r="K27" s="2045"/>
      <c r="L27" s="2046"/>
      <c r="M27" s="4357"/>
      <c r="N27" s="4358"/>
      <c r="O27" s="4358"/>
      <c r="P27" s="4358"/>
      <c r="Q27" s="4358"/>
      <c r="R27" s="4358"/>
      <c r="S27" s="4358"/>
      <c r="T27" s="4358"/>
      <c r="U27" s="4358"/>
      <c r="V27" s="4358"/>
      <c r="W27" s="4358"/>
      <c r="X27" s="4359"/>
      <c r="Y27" s="4357"/>
      <c r="Z27" s="4358"/>
      <c r="AA27" s="4358"/>
      <c r="AB27" s="4358"/>
      <c r="AC27" s="4358"/>
      <c r="AD27" s="4358"/>
      <c r="AE27" s="4358"/>
      <c r="AF27" s="4358"/>
      <c r="AG27" s="4358"/>
      <c r="AH27" s="4358"/>
      <c r="AI27" s="4358"/>
      <c r="AJ27" s="4358"/>
      <c r="AK27" s="4358"/>
      <c r="AL27" s="4358"/>
      <c r="AM27" s="4358"/>
      <c r="AN27" s="4359"/>
      <c r="AO27" s="18"/>
      <c r="AQ27" s="68"/>
      <c r="AR27" s="1135"/>
      <c r="AS27" s="1135"/>
      <c r="AT27" s="1135"/>
      <c r="AU27" s="1135"/>
      <c r="AV27" s="1135"/>
      <c r="AW27" s="1135"/>
      <c r="AX27" s="1135"/>
      <c r="AY27" s="1135"/>
      <c r="AZ27" s="1135"/>
      <c r="BA27" s="1135"/>
      <c r="BB27" s="1135"/>
      <c r="BC27" s="1135"/>
      <c r="BD27" s="1135"/>
      <c r="BE27" s="1135"/>
      <c r="BF27" s="1135"/>
      <c r="BG27" s="1135"/>
      <c r="BH27" s="1135"/>
      <c r="BI27" s="1135"/>
      <c r="BJ27" s="1135"/>
      <c r="BK27" s="1135"/>
      <c r="BL27" s="1135"/>
      <c r="BM27" s="1135"/>
      <c r="BN27" s="1135"/>
      <c r="BO27" s="1135"/>
      <c r="BP27" s="1135"/>
      <c r="BQ27" s="1135"/>
      <c r="BR27" s="1135"/>
      <c r="BS27" s="1135"/>
      <c r="BT27" s="1135"/>
      <c r="BU27" s="1135"/>
      <c r="BV27" s="1135"/>
      <c r="BW27" s="1135"/>
      <c r="BX27" s="1135"/>
      <c r="BY27" s="68"/>
      <c r="BZ27" s="68"/>
    </row>
    <row r="28" spans="1:78" ht="14.1" customHeight="1">
      <c r="A28" s="6"/>
      <c r="B28" s="19"/>
      <c r="C28" s="4354"/>
      <c r="D28" s="4355"/>
      <c r="E28" s="4355"/>
      <c r="F28" s="4356"/>
      <c r="G28" s="2047"/>
      <c r="H28" s="2019"/>
      <c r="I28" s="2019"/>
      <c r="J28" s="2019"/>
      <c r="K28" s="2019"/>
      <c r="L28" s="2048"/>
      <c r="M28" s="4360"/>
      <c r="N28" s="4341"/>
      <c r="O28" s="4341"/>
      <c r="P28" s="4341"/>
      <c r="Q28" s="4341"/>
      <c r="R28" s="4341"/>
      <c r="S28" s="4341"/>
      <c r="T28" s="4341"/>
      <c r="U28" s="4341"/>
      <c r="V28" s="4341"/>
      <c r="W28" s="4341"/>
      <c r="X28" s="4361"/>
      <c r="Y28" s="4360"/>
      <c r="Z28" s="4341"/>
      <c r="AA28" s="4341"/>
      <c r="AB28" s="4341"/>
      <c r="AC28" s="4341"/>
      <c r="AD28" s="4341"/>
      <c r="AE28" s="4341"/>
      <c r="AF28" s="4341"/>
      <c r="AG28" s="4341"/>
      <c r="AH28" s="4341"/>
      <c r="AI28" s="4341"/>
      <c r="AJ28" s="4341"/>
      <c r="AK28" s="4341"/>
      <c r="AL28" s="4341"/>
      <c r="AM28" s="4341"/>
      <c r="AN28" s="4361"/>
      <c r="AO28" s="18"/>
      <c r="AQ28" s="68"/>
      <c r="AR28" s="1169"/>
      <c r="AS28" s="1169"/>
      <c r="AT28" s="1169"/>
      <c r="AU28" s="1144"/>
      <c r="AV28" s="1144"/>
      <c r="AW28" s="1144"/>
      <c r="AX28" s="1144"/>
      <c r="AY28" s="1144"/>
      <c r="AZ28" s="1144"/>
      <c r="BA28" s="1135"/>
      <c r="BB28" s="1135"/>
      <c r="BC28" s="1135"/>
      <c r="BD28" s="1135"/>
      <c r="BE28" s="1135"/>
      <c r="BF28" s="1135"/>
      <c r="BG28" s="68"/>
      <c r="BH28" s="68"/>
      <c r="BI28" s="68"/>
      <c r="BJ28" s="68"/>
      <c r="BK28" s="68"/>
      <c r="BL28" s="68"/>
      <c r="BM28" s="68"/>
      <c r="BN28" s="68"/>
      <c r="BO28" s="68"/>
      <c r="BP28" s="68"/>
      <c r="BQ28" s="68"/>
      <c r="BR28" s="68"/>
      <c r="BS28" s="68"/>
      <c r="BT28" s="68"/>
      <c r="BU28" s="68"/>
      <c r="BV28" s="68"/>
      <c r="BW28" s="68"/>
      <c r="BX28" s="68"/>
      <c r="BY28" s="68"/>
      <c r="BZ28" s="68"/>
    </row>
    <row r="29" spans="1:78" ht="14.1" customHeight="1">
      <c r="B29" s="19"/>
      <c r="C29" s="4351"/>
      <c r="D29" s="4352"/>
      <c r="E29" s="4352"/>
      <c r="F29" s="4353"/>
      <c r="G29" s="2044"/>
      <c r="H29" s="2045"/>
      <c r="I29" s="2045"/>
      <c r="J29" s="2045"/>
      <c r="K29" s="2045"/>
      <c r="L29" s="2046"/>
      <c r="M29" s="4357"/>
      <c r="N29" s="4358"/>
      <c r="O29" s="4358"/>
      <c r="P29" s="4358"/>
      <c r="Q29" s="4358"/>
      <c r="R29" s="4358"/>
      <c r="S29" s="4358"/>
      <c r="T29" s="4358"/>
      <c r="U29" s="4358"/>
      <c r="V29" s="4358"/>
      <c r="W29" s="4358"/>
      <c r="X29" s="4359"/>
      <c r="Y29" s="4357"/>
      <c r="Z29" s="4358"/>
      <c r="AA29" s="4358"/>
      <c r="AB29" s="4358"/>
      <c r="AC29" s="4358"/>
      <c r="AD29" s="4358"/>
      <c r="AE29" s="4358"/>
      <c r="AF29" s="4358"/>
      <c r="AG29" s="4358"/>
      <c r="AH29" s="4358"/>
      <c r="AI29" s="4358"/>
      <c r="AJ29" s="4358"/>
      <c r="AK29" s="4358"/>
      <c r="AL29" s="4358"/>
      <c r="AM29" s="4358"/>
      <c r="AN29" s="4359"/>
      <c r="AO29" s="18"/>
      <c r="AQ29" s="68"/>
      <c r="AR29" s="757"/>
      <c r="AS29" s="757"/>
      <c r="AT29" s="757"/>
      <c r="AU29" s="757"/>
      <c r="AV29" s="757"/>
      <c r="AW29" s="757"/>
      <c r="AX29" s="757"/>
      <c r="AY29" s="757"/>
      <c r="AZ29" s="757"/>
      <c r="BA29" s="757"/>
      <c r="BB29" s="757"/>
      <c r="BC29" s="757"/>
      <c r="BD29" s="757"/>
      <c r="BE29" s="757"/>
      <c r="BF29" s="757"/>
      <c r="BG29" s="757"/>
      <c r="BH29" s="757"/>
      <c r="BI29" s="757"/>
      <c r="BJ29" s="757"/>
      <c r="BK29" s="757"/>
      <c r="BL29" s="757"/>
      <c r="BM29" s="757"/>
      <c r="BN29" s="757"/>
      <c r="BO29" s="757"/>
      <c r="BP29" s="757"/>
      <c r="BQ29" s="757"/>
      <c r="BR29" s="757"/>
      <c r="BS29" s="757"/>
      <c r="BT29" s="757"/>
      <c r="BU29" s="757"/>
      <c r="BV29" s="757"/>
      <c r="BW29" s="757"/>
      <c r="BX29" s="757"/>
      <c r="BY29" s="757"/>
      <c r="BZ29" s="757"/>
    </row>
    <row r="30" spans="1:78" ht="14.1" customHeight="1">
      <c r="B30" s="19"/>
      <c r="C30" s="4362"/>
      <c r="D30" s="4363"/>
      <c r="E30" s="4363"/>
      <c r="F30" s="4364"/>
      <c r="G30" s="2049"/>
      <c r="H30" s="2024"/>
      <c r="I30" s="2024"/>
      <c r="J30" s="2024"/>
      <c r="K30" s="2024"/>
      <c r="L30" s="2050"/>
      <c r="M30" s="4365"/>
      <c r="N30" s="4366"/>
      <c r="O30" s="4366"/>
      <c r="P30" s="4366"/>
      <c r="Q30" s="4366"/>
      <c r="R30" s="4366"/>
      <c r="S30" s="4366"/>
      <c r="T30" s="4366"/>
      <c r="U30" s="4366"/>
      <c r="V30" s="4366"/>
      <c r="W30" s="4366"/>
      <c r="X30" s="4367"/>
      <c r="Y30" s="4365"/>
      <c r="Z30" s="4366"/>
      <c r="AA30" s="4366"/>
      <c r="AB30" s="4366"/>
      <c r="AC30" s="4366"/>
      <c r="AD30" s="4366"/>
      <c r="AE30" s="4366"/>
      <c r="AF30" s="4366"/>
      <c r="AG30" s="4366"/>
      <c r="AH30" s="4366"/>
      <c r="AI30" s="4366"/>
      <c r="AJ30" s="4366"/>
      <c r="AK30" s="4366"/>
      <c r="AL30" s="4366"/>
      <c r="AM30" s="4366"/>
      <c r="AN30" s="4367"/>
      <c r="AO30" s="18"/>
      <c r="AQ30" s="68"/>
      <c r="AR30" s="757"/>
      <c r="AS30" s="757"/>
      <c r="AT30" s="757"/>
      <c r="AU30" s="757"/>
      <c r="AV30" s="757"/>
      <c r="AW30" s="757"/>
      <c r="AX30" s="757"/>
      <c r="AY30" s="757"/>
      <c r="AZ30" s="757"/>
      <c r="BA30" s="757"/>
      <c r="BB30" s="757"/>
      <c r="BC30" s="757"/>
      <c r="BD30" s="757"/>
      <c r="BE30" s="757"/>
      <c r="BF30" s="757"/>
      <c r="BG30" s="757"/>
      <c r="BH30" s="757"/>
      <c r="BI30" s="757"/>
      <c r="BJ30" s="757"/>
      <c r="BK30" s="757"/>
      <c r="BL30" s="757"/>
      <c r="BM30" s="757"/>
      <c r="BN30" s="757"/>
      <c r="BO30" s="757"/>
      <c r="BP30" s="757"/>
      <c r="BQ30" s="757"/>
      <c r="BR30" s="757"/>
      <c r="BS30" s="757"/>
      <c r="BT30" s="757"/>
      <c r="BU30" s="757"/>
      <c r="BV30" s="757"/>
      <c r="BW30" s="757"/>
      <c r="BX30" s="757"/>
      <c r="BY30" s="757"/>
      <c r="BZ30" s="757"/>
    </row>
    <row r="31" spans="1:78" ht="14.1" customHeight="1">
      <c r="B31" s="19"/>
      <c r="C31" s="715" t="s">
        <v>206</v>
      </c>
      <c r="D31" s="1194"/>
      <c r="E31" s="1194"/>
      <c r="F31" s="1194"/>
      <c r="G31" s="1194"/>
      <c r="H31" s="1194"/>
      <c r="I31" s="1194"/>
      <c r="J31" s="1194"/>
      <c r="K31" s="1194"/>
      <c r="L31" s="1194"/>
      <c r="M31" s="1194"/>
      <c r="N31" s="1194"/>
      <c r="O31" s="1194"/>
      <c r="P31" s="1194"/>
      <c r="Q31" s="1194"/>
      <c r="R31" s="1194"/>
      <c r="S31" s="1195"/>
      <c r="T31" s="1194"/>
      <c r="U31" s="1194"/>
      <c r="V31" s="1194"/>
      <c r="W31" s="1194"/>
      <c r="X31" s="1194"/>
      <c r="Y31" s="1194"/>
      <c r="Z31" s="1194"/>
      <c r="AA31" s="1194"/>
      <c r="AB31" s="1194"/>
      <c r="AC31" s="1194"/>
      <c r="AD31" s="1194"/>
      <c r="AE31" s="1194"/>
      <c r="AF31" s="1194"/>
      <c r="AG31" s="1194"/>
      <c r="AH31" s="1194"/>
      <c r="AI31" s="1194"/>
      <c r="AJ31" s="1194"/>
      <c r="AK31" s="1194"/>
      <c r="AL31" s="1194"/>
      <c r="AM31" s="1194"/>
      <c r="AN31" s="1194"/>
      <c r="AO31" s="18"/>
      <c r="AQ31" s="68"/>
      <c r="AR31" s="757"/>
      <c r="AS31" s="757"/>
      <c r="AT31" s="757"/>
      <c r="AU31" s="757"/>
      <c r="AV31" s="757"/>
      <c r="AW31" s="757"/>
      <c r="AX31" s="757"/>
      <c r="AY31" s="757"/>
      <c r="AZ31" s="757"/>
      <c r="BA31" s="757"/>
      <c r="BB31" s="757"/>
      <c r="BC31" s="757"/>
      <c r="BD31" s="757"/>
      <c r="BE31" s="757"/>
      <c r="BF31" s="757"/>
      <c r="BG31" s="757"/>
      <c r="BH31" s="757"/>
      <c r="BI31" s="757"/>
      <c r="BJ31" s="757"/>
      <c r="BK31" s="757"/>
      <c r="BL31" s="757"/>
      <c r="BM31" s="757"/>
      <c r="BN31" s="757"/>
      <c r="BO31" s="757"/>
      <c r="BP31" s="757"/>
      <c r="BQ31" s="757"/>
      <c r="BR31" s="757"/>
      <c r="BS31" s="757"/>
      <c r="BT31" s="757"/>
      <c r="BU31" s="757"/>
      <c r="BV31" s="757"/>
      <c r="BW31" s="757"/>
      <c r="BX31" s="757"/>
      <c r="BY31" s="757"/>
      <c r="BZ31" s="757"/>
    </row>
    <row r="32" spans="1:78" ht="14.1" customHeight="1">
      <c r="A32" s="6"/>
      <c r="B32" s="19"/>
      <c r="C32" s="715"/>
      <c r="D32" s="746"/>
      <c r="E32" s="746"/>
      <c r="F32" s="745"/>
      <c r="G32" s="1196"/>
      <c r="H32" s="1196"/>
      <c r="I32" s="1196"/>
      <c r="J32" s="746"/>
      <c r="K32" s="1196"/>
      <c r="L32" s="1196"/>
      <c r="M32" s="1196"/>
      <c r="N32" s="1196"/>
      <c r="O32" s="1196"/>
      <c r="P32" s="746"/>
      <c r="Q32" s="500"/>
      <c r="R32" s="746"/>
      <c r="S32" s="546"/>
      <c r="V32" s="1"/>
      <c r="W32" s="68"/>
      <c r="X32" s="68"/>
      <c r="Y32" s="1"/>
      <c r="Z32" s="1"/>
      <c r="AA32" s="1"/>
      <c r="AB32" s="22"/>
      <c r="AC32" s="76"/>
      <c r="AD32" s="620"/>
      <c r="AE32" s="620"/>
      <c r="AF32" s="620"/>
      <c r="AG32" s="620"/>
      <c r="AH32" s="620"/>
      <c r="AI32" s="620"/>
      <c r="AJ32" s="620"/>
      <c r="AK32" s="620"/>
      <c r="AL32" s="620"/>
      <c r="AM32" s="620"/>
      <c r="AN32" s="620"/>
      <c r="AO32" s="621"/>
      <c r="AQ32" s="68"/>
      <c r="AR32" s="757"/>
      <c r="AS32" s="757"/>
      <c r="AT32" s="757"/>
      <c r="AU32" s="757"/>
      <c r="AV32" s="757"/>
      <c r="AW32" s="757"/>
      <c r="AX32" s="757"/>
      <c r="AY32" s="757"/>
      <c r="AZ32" s="757"/>
      <c r="BA32" s="757"/>
      <c r="BB32" s="757"/>
      <c r="BC32" s="757"/>
      <c r="BD32" s="757"/>
      <c r="BE32" s="757"/>
      <c r="BF32" s="757"/>
      <c r="BG32" s="757"/>
      <c r="BH32" s="757"/>
      <c r="BI32" s="757"/>
      <c r="BJ32" s="757"/>
      <c r="BK32" s="757"/>
      <c r="BL32" s="757"/>
      <c r="BM32" s="757"/>
      <c r="BN32" s="757"/>
      <c r="BO32" s="757"/>
      <c r="BP32" s="757"/>
      <c r="BQ32" s="757"/>
      <c r="BR32" s="757"/>
      <c r="BS32" s="757"/>
      <c r="BT32" s="757"/>
      <c r="BU32" s="757"/>
      <c r="BV32" s="757"/>
      <c r="BW32" s="757"/>
      <c r="BX32" s="757"/>
      <c r="BY32" s="757"/>
      <c r="BZ32" s="757"/>
    </row>
    <row r="33" spans="1:78" ht="14.1" customHeight="1">
      <c r="A33" s="6"/>
      <c r="B33" s="19"/>
      <c r="C33" s="2036" t="s">
        <v>940</v>
      </c>
      <c r="D33" s="2036"/>
      <c r="E33" s="2036"/>
      <c r="F33" s="2036"/>
      <c r="G33" s="2036"/>
      <c r="H33" s="2036"/>
      <c r="I33" s="2036"/>
      <c r="J33" s="2036"/>
      <c r="K33" s="2036"/>
      <c r="L33" s="2036"/>
      <c r="M33" s="2036"/>
      <c r="N33" s="2036"/>
      <c r="O33" s="2036"/>
      <c r="P33" s="2036"/>
      <c r="Q33" s="2036"/>
      <c r="R33" s="2036"/>
      <c r="S33" s="2036"/>
      <c r="T33" s="2036"/>
      <c r="U33" s="2036"/>
      <c r="V33" s="2036"/>
      <c r="W33" s="2036"/>
      <c r="X33" s="2036"/>
      <c r="Y33" s="2036"/>
      <c r="Z33" s="2036"/>
      <c r="AA33" s="2036"/>
      <c r="AB33" s="4368"/>
      <c r="AC33" s="862" t="s">
        <v>12</v>
      </c>
      <c r="AD33" s="4369" t="s">
        <v>826</v>
      </c>
      <c r="AE33" s="4370"/>
      <c r="AF33" s="4370"/>
      <c r="AG33" s="4370"/>
      <c r="AH33" s="4370"/>
      <c r="AI33" s="4370"/>
      <c r="AJ33" s="4370"/>
      <c r="AK33" s="4370"/>
      <c r="AL33" s="4370"/>
      <c r="AM33" s="4370"/>
      <c r="AN33" s="4370"/>
      <c r="AO33" s="4371"/>
      <c r="AP33" s="14"/>
      <c r="AQ33" s="68"/>
      <c r="AR33" s="757"/>
      <c r="AS33" s="757"/>
      <c r="AT33" s="757"/>
      <c r="AU33" s="757"/>
      <c r="AV33" s="757"/>
      <c r="AW33" s="757"/>
      <c r="AX33" s="757"/>
      <c r="AY33" s="757"/>
      <c r="AZ33" s="757"/>
      <c r="BA33" s="757"/>
      <c r="BB33" s="757"/>
      <c r="BC33" s="757"/>
      <c r="BD33" s="757"/>
      <c r="BE33" s="757"/>
      <c r="BF33" s="757"/>
      <c r="BG33" s="757"/>
      <c r="BH33" s="757"/>
      <c r="BI33" s="757"/>
      <c r="BJ33" s="757"/>
      <c r="BK33" s="757"/>
      <c r="BL33" s="757"/>
      <c r="BM33" s="757"/>
      <c r="BN33" s="757"/>
      <c r="BO33" s="757"/>
      <c r="BP33" s="757"/>
      <c r="BQ33" s="757"/>
      <c r="BR33" s="757"/>
      <c r="BS33" s="757"/>
      <c r="BT33" s="757"/>
      <c r="BU33" s="757"/>
      <c r="BV33" s="757"/>
      <c r="BW33" s="757"/>
      <c r="BX33" s="757"/>
      <c r="BY33" s="757"/>
      <c r="BZ33" s="757"/>
    </row>
    <row r="34" spans="1:78" ht="14.1" customHeight="1">
      <c r="A34" s="6"/>
      <c r="B34" s="19"/>
      <c r="C34" s="6"/>
      <c r="D34" s="1" t="s">
        <v>603</v>
      </c>
      <c r="E34" s="1"/>
      <c r="F34" s="6"/>
      <c r="G34" s="1"/>
      <c r="H34" s="1"/>
      <c r="I34" s="1"/>
      <c r="J34" s="6"/>
      <c r="K34" s="1"/>
      <c r="L34" s="1"/>
      <c r="M34" s="1"/>
      <c r="N34" s="1"/>
      <c r="O34" s="1"/>
      <c r="P34" s="1"/>
      <c r="Q34" s="1"/>
      <c r="R34" s="6"/>
      <c r="S34" s="34"/>
      <c r="T34" s="34"/>
      <c r="U34" s="35"/>
      <c r="V34" s="36"/>
      <c r="W34" s="36"/>
      <c r="X34" s="6"/>
      <c r="Y34" s="6"/>
      <c r="Z34" s="6"/>
      <c r="AA34" s="6"/>
      <c r="AB34" s="22"/>
      <c r="AC34" s="716"/>
      <c r="AD34" s="4370"/>
      <c r="AE34" s="4370"/>
      <c r="AF34" s="4370"/>
      <c r="AG34" s="4370"/>
      <c r="AH34" s="4370"/>
      <c r="AI34" s="4370"/>
      <c r="AJ34" s="4370"/>
      <c r="AK34" s="4370"/>
      <c r="AL34" s="4370"/>
      <c r="AM34" s="4370"/>
      <c r="AN34" s="4370"/>
      <c r="AO34" s="4371"/>
      <c r="AP34" s="14"/>
      <c r="AQ34" s="68"/>
      <c r="AR34" s="757"/>
      <c r="AS34" s="757"/>
      <c r="AT34" s="757"/>
      <c r="AU34" s="757"/>
      <c r="AV34" s="757"/>
      <c r="AW34" s="757"/>
      <c r="AX34" s="757"/>
      <c r="AY34" s="757"/>
      <c r="AZ34" s="757"/>
      <c r="BA34" s="757"/>
      <c r="BB34" s="757"/>
      <c r="BC34" s="757"/>
      <c r="BD34" s="757"/>
      <c r="BE34" s="757"/>
      <c r="BF34" s="757"/>
      <c r="BG34" s="757"/>
      <c r="BH34" s="757"/>
      <c r="BI34" s="757"/>
      <c r="BJ34" s="757"/>
      <c r="BK34" s="757"/>
      <c r="BL34" s="757"/>
      <c r="BM34" s="757"/>
      <c r="BN34" s="757"/>
      <c r="BO34" s="757"/>
      <c r="BP34" s="757"/>
      <c r="BQ34" s="757"/>
      <c r="BR34" s="757"/>
      <c r="BS34" s="757"/>
      <c r="BT34" s="757"/>
      <c r="BU34" s="757"/>
      <c r="BV34" s="757"/>
      <c r="BW34" s="757"/>
      <c r="BX34" s="757"/>
      <c r="BY34" s="757"/>
      <c r="BZ34" s="757"/>
    </row>
    <row r="35" spans="1:78" ht="14.1" customHeight="1">
      <c r="A35" s="6"/>
      <c r="B35" s="19"/>
      <c r="C35" s="6"/>
      <c r="D35" s="1"/>
      <c r="E35" s="1"/>
      <c r="F35" s="6"/>
      <c r="G35" s="1"/>
      <c r="H35" s="1"/>
      <c r="I35" s="1"/>
      <c r="J35" s="6"/>
      <c r="K35" s="1"/>
      <c r="L35" s="1"/>
      <c r="M35" s="1"/>
      <c r="N35" s="1"/>
      <c r="O35" s="1"/>
      <c r="P35" s="1"/>
      <c r="Q35" s="1"/>
      <c r="R35" s="6"/>
      <c r="S35" s="34"/>
      <c r="T35" s="34"/>
      <c r="U35" s="35"/>
      <c r="V35" s="36"/>
      <c r="W35" s="36"/>
      <c r="X35" s="6"/>
      <c r="Y35" s="6"/>
      <c r="Z35" s="6"/>
      <c r="AA35" s="6"/>
      <c r="AB35" s="22"/>
      <c r="AC35" s="716"/>
      <c r="AD35" s="4370"/>
      <c r="AE35" s="4370"/>
      <c r="AF35" s="4370"/>
      <c r="AG35" s="4370"/>
      <c r="AH35" s="4370"/>
      <c r="AI35" s="4370"/>
      <c r="AJ35" s="4370"/>
      <c r="AK35" s="4370"/>
      <c r="AL35" s="4370"/>
      <c r="AM35" s="4370"/>
      <c r="AN35" s="4370"/>
      <c r="AO35" s="4371"/>
      <c r="AP35" s="14"/>
      <c r="AQ35" s="68"/>
      <c r="AR35" s="757"/>
      <c r="AS35" s="757"/>
      <c r="AT35" s="757"/>
      <c r="AU35" s="757"/>
      <c r="AV35" s="757"/>
      <c r="AW35" s="757"/>
      <c r="AX35" s="757"/>
      <c r="AY35" s="757"/>
      <c r="AZ35" s="757"/>
      <c r="BA35" s="757"/>
      <c r="BB35" s="757"/>
      <c r="BC35" s="757"/>
      <c r="BD35" s="757"/>
      <c r="BE35" s="757"/>
      <c r="BF35" s="757"/>
      <c r="BG35" s="757"/>
      <c r="BH35" s="757"/>
      <c r="BI35" s="757"/>
      <c r="BJ35" s="757"/>
      <c r="BK35" s="757"/>
      <c r="BL35" s="757"/>
      <c r="BM35" s="757"/>
      <c r="BN35" s="757"/>
      <c r="BO35" s="757"/>
      <c r="BP35" s="757"/>
      <c r="BQ35" s="757"/>
      <c r="BR35" s="757"/>
      <c r="BS35" s="757"/>
      <c r="BT35" s="757"/>
      <c r="BU35" s="757"/>
      <c r="BV35" s="757"/>
      <c r="BW35" s="757"/>
      <c r="BX35" s="757"/>
      <c r="BY35" s="757"/>
      <c r="BZ35" s="757"/>
    </row>
    <row r="36" spans="1:78" ht="14.1" customHeight="1">
      <c r="A36" s="6"/>
      <c r="B36" s="19"/>
      <c r="C36" s="6" t="s">
        <v>315</v>
      </c>
      <c r="D36" s="1"/>
      <c r="E36" s="1"/>
      <c r="F36" s="6"/>
      <c r="G36" s="1"/>
      <c r="H36" s="1"/>
      <c r="I36" s="1"/>
      <c r="J36" s="6"/>
      <c r="K36" s="1"/>
      <c r="L36" s="1"/>
      <c r="M36" s="1"/>
      <c r="N36" s="1"/>
      <c r="O36" s="1"/>
      <c r="P36" s="1"/>
      <c r="Q36" s="1"/>
      <c r="R36" s="6"/>
      <c r="S36" s="34"/>
      <c r="T36" s="34"/>
      <c r="U36" s="35"/>
      <c r="V36" s="36"/>
      <c r="W36" s="36"/>
      <c r="X36" s="6"/>
      <c r="Y36" s="6"/>
      <c r="Z36" s="6"/>
      <c r="AA36" s="6"/>
      <c r="AB36" s="22"/>
      <c r="AC36" s="716"/>
      <c r="AD36" s="4370"/>
      <c r="AE36" s="4370"/>
      <c r="AF36" s="4370"/>
      <c r="AG36" s="4370"/>
      <c r="AH36" s="4370"/>
      <c r="AI36" s="4370"/>
      <c r="AJ36" s="4370"/>
      <c r="AK36" s="4370"/>
      <c r="AL36" s="4370"/>
      <c r="AM36" s="4370"/>
      <c r="AN36" s="4370"/>
      <c r="AO36" s="4371"/>
      <c r="AP36" s="14"/>
      <c r="AQ36" s="68"/>
      <c r="AR36" s="757"/>
      <c r="AS36" s="757"/>
      <c r="AT36" s="757"/>
      <c r="AU36" s="757"/>
      <c r="AV36" s="757"/>
      <c r="AW36" s="757"/>
      <c r="AX36" s="757"/>
      <c r="AY36" s="757"/>
      <c r="AZ36" s="757"/>
      <c r="BA36" s="757"/>
      <c r="BB36" s="757"/>
      <c r="BC36" s="757"/>
      <c r="BD36" s="757"/>
      <c r="BE36" s="757"/>
      <c r="BF36" s="757"/>
      <c r="BG36" s="757"/>
      <c r="BH36" s="757"/>
      <c r="BI36" s="757"/>
      <c r="BJ36" s="757"/>
      <c r="BK36" s="757"/>
      <c r="BL36" s="757"/>
      <c r="BM36" s="757"/>
      <c r="BN36" s="757"/>
      <c r="BO36" s="757"/>
      <c r="BP36" s="757"/>
      <c r="BQ36" s="757"/>
      <c r="BR36" s="757"/>
      <c r="BS36" s="757"/>
      <c r="BT36" s="757"/>
      <c r="BU36" s="757"/>
      <c r="BV36" s="757"/>
      <c r="BW36" s="757"/>
      <c r="BX36" s="757"/>
      <c r="BY36" s="757"/>
      <c r="BZ36" s="757"/>
    </row>
    <row r="37" spans="1:78" ht="14.1" customHeight="1">
      <c r="A37" s="6"/>
      <c r="B37" s="19"/>
      <c r="C37" s="715"/>
      <c r="D37" s="1"/>
      <c r="E37" s="1"/>
      <c r="F37" s="6"/>
      <c r="G37" s="16"/>
      <c r="H37" s="16"/>
      <c r="I37" s="16"/>
      <c r="J37" s="1"/>
      <c r="K37" s="16"/>
      <c r="L37" s="16"/>
      <c r="M37" s="16"/>
      <c r="N37" s="16"/>
      <c r="O37" s="16"/>
      <c r="P37" s="1"/>
      <c r="R37" s="1"/>
      <c r="V37" s="1"/>
      <c r="W37" s="68"/>
      <c r="X37" s="68"/>
      <c r="Y37" s="1"/>
      <c r="Z37" s="1"/>
      <c r="AA37" s="1"/>
      <c r="AB37" s="22"/>
      <c r="AC37" s="717" t="s">
        <v>12</v>
      </c>
      <c r="AD37" s="1573" t="s">
        <v>1098</v>
      </c>
      <c r="AE37" s="1573"/>
      <c r="AF37" s="1573"/>
      <c r="AG37" s="1573"/>
      <c r="AH37" s="1573"/>
      <c r="AI37" s="1573"/>
      <c r="AJ37" s="1573"/>
      <c r="AK37" s="1573"/>
      <c r="AL37" s="1573"/>
      <c r="AM37" s="1573"/>
      <c r="AN37" s="1573"/>
      <c r="AO37" s="1574"/>
      <c r="AQ37" s="68"/>
      <c r="AR37" s="1169"/>
      <c r="AS37" s="757"/>
      <c r="AT37" s="757"/>
      <c r="AU37" s="757"/>
      <c r="AV37" s="757"/>
      <c r="AW37" s="757"/>
      <c r="AX37" s="757"/>
      <c r="AY37" s="757"/>
      <c r="AZ37" s="757"/>
      <c r="BA37" s="757"/>
      <c r="BB37" s="757"/>
      <c r="BC37" s="757"/>
      <c r="BD37" s="757"/>
      <c r="BE37" s="757"/>
      <c r="BF37" s="757"/>
      <c r="BG37" s="757"/>
      <c r="BH37" s="757"/>
      <c r="BI37" s="757"/>
      <c r="BJ37" s="757"/>
      <c r="BK37" s="757"/>
      <c r="BL37" s="757"/>
      <c r="BM37" s="757"/>
      <c r="BN37" s="757"/>
      <c r="BO37" s="757"/>
      <c r="BP37" s="757"/>
      <c r="BQ37" s="757"/>
      <c r="BR37" s="757"/>
      <c r="BS37" s="757"/>
      <c r="BT37" s="757"/>
      <c r="BU37" s="757"/>
      <c r="BV37" s="757"/>
      <c r="BW37" s="757"/>
      <c r="BX37" s="757"/>
      <c r="BY37" s="757"/>
      <c r="BZ37" s="757"/>
    </row>
    <row r="38" spans="1:78" ht="13.5" customHeight="1">
      <c r="A38" s="6"/>
      <c r="B38" s="19"/>
      <c r="C38" s="1"/>
      <c r="D38" s="1"/>
      <c r="E38" s="1"/>
      <c r="F38" s="1"/>
      <c r="G38" s="1"/>
      <c r="H38" s="1"/>
      <c r="I38" s="1"/>
      <c r="J38" s="1"/>
      <c r="K38" s="1"/>
      <c r="L38" s="1"/>
      <c r="M38" s="1"/>
      <c r="N38" s="1"/>
      <c r="O38" s="1"/>
      <c r="P38" s="1"/>
      <c r="Q38" s="1"/>
      <c r="R38" s="1"/>
      <c r="S38" s="1"/>
      <c r="T38" s="1"/>
      <c r="U38" s="1"/>
      <c r="V38" s="1"/>
      <c r="W38" s="1"/>
      <c r="X38" s="1"/>
      <c r="Y38" s="1"/>
      <c r="Z38" s="1"/>
      <c r="AA38" s="1"/>
      <c r="AB38" s="706"/>
      <c r="AC38" s="717"/>
      <c r="AD38" s="1573"/>
      <c r="AE38" s="1573"/>
      <c r="AF38" s="1573"/>
      <c r="AG38" s="1573"/>
      <c r="AH38" s="1573"/>
      <c r="AI38" s="1573"/>
      <c r="AJ38" s="1573"/>
      <c r="AK38" s="1573"/>
      <c r="AL38" s="1573"/>
      <c r="AM38" s="1573"/>
      <c r="AN38" s="1573"/>
      <c r="AO38" s="1574"/>
      <c r="AQ38" s="68"/>
      <c r="AR38" s="757"/>
      <c r="AS38" s="757"/>
      <c r="AT38" s="757"/>
      <c r="AU38" s="757"/>
      <c r="AV38" s="757"/>
      <c r="AW38" s="757"/>
      <c r="AX38" s="757"/>
      <c r="AY38" s="757"/>
      <c r="AZ38" s="757"/>
      <c r="BA38" s="757"/>
      <c r="BB38" s="757"/>
      <c r="BC38" s="757"/>
      <c r="BD38" s="757"/>
      <c r="BE38" s="757"/>
      <c r="BF38" s="757"/>
      <c r="BG38" s="757"/>
      <c r="BH38" s="757"/>
      <c r="BI38" s="757"/>
      <c r="BJ38" s="757"/>
      <c r="BK38" s="757"/>
      <c r="BL38" s="757"/>
      <c r="BM38" s="757"/>
      <c r="BN38" s="757"/>
      <c r="BO38" s="757"/>
      <c r="BP38" s="757"/>
      <c r="BQ38" s="757"/>
      <c r="BR38" s="757"/>
      <c r="BS38" s="757"/>
      <c r="BT38" s="757"/>
      <c r="BU38" s="757"/>
      <c r="BV38" s="757"/>
      <c r="BW38" s="757"/>
      <c r="BX38" s="757"/>
      <c r="BY38" s="757"/>
      <c r="BZ38" s="757"/>
    </row>
    <row r="39" spans="1:78" ht="14.1" customHeight="1">
      <c r="A39" s="6"/>
      <c r="B39" s="19"/>
      <c r="C39" s="1" t="s">
        <v>539</v>
      </c>
      <c r="D39" s="1"/>
      <c r="E39" s="1"/>
      <c r="F39" s="6"/>
      <c r="G39" s="1"/>
      <c r="H39" s="1"/>
      <c r="I39" s="1"/>
      <c r="J39" s="6"/>
      <c r="K39" s="1"/>
      <c r="L39" s="1"/>
      <c r="M39" s="1"/>
      <c r="N39" s="1"/>
      <c r="O39" s="1"/>
      <c r="P39" s="1"/>
      <c r="Q39" s="1"/>
      <c r="R39" s="6"/>
      <c r="S39" s="34"/>
      <c r="T39" s="34"/>
      <c r="U39" s="35"/>
      <c r="V39" s="36"/>
      <c r="W39" s="36"/>
      <c r="X39" s="6"/>
      <c r="Y39" s="6"/>
      <c r="Z39" s="6"/>
      <c r="AA39" s="6"/>
      <c r="AB39" s="22"/>
      <c r="AC39" s="717"/>
      <c r="AD39" s="1573"/>
      <c r="AE39" s="1573"/>
      <c r="AF39" s="1573"/>
      <c r="AG39" s="1573"/>
      <c r="AH39" s="1573"/>
      <c r="AI39" s="1573"/>
      <c r="AJ39" s="1573"/>
      <c r="AK39" s="1573"/>
      <c r="AL39" s="1573"/>
      <c r="AM39" s="1573"/>
      <c r="AN39" s="1573"/>
      <c r="AO39" s="1574"/>
      <c r="AQ39" s="68"/>
      <c r="AR39" s="757"/>
      <c r="AS39" s="757"/>
      <c r="AT39" s="757"/>
      <c r="AU39" s="757"/>
      <c r="AV39" s="757"/>
      <c r="AW39" s="757"/>
      <c r="AX39" s="757"/>
      <c r="AY39" s="757"/>
      <c r="AZ39" s="757"/>
      <c r="BA39" s="757"/>
      <c r="BB39" s="757"/>
      <c r="BC39" s="757"/>
      <c r="BD39" s="757"/>
      <c r="BE39" s="757"/>
      <c r="BF39" s="757"/>
      <c r="BG39" s="757"/>
      <c r="BH39" s="757"/>
      <c r="BI39" s="757"/>
      <c r="BJ39" s="757"/>
      <c r="BK39" s="757"/>
      <c r="BL39" s="757"/>
      <c r="BM39" s="757"/>
      <c r="BN39" s="757"/>
      <c r="BO39" s="757"/>
      <c r="BP39" s="757"/>
      <c r="BQ39" s="757"/>
      <c r="BR39" s="757"/>
      <c r="BS39" s="757"/>
      <c r="BT39" s="757"/>
      <c r="BU39" s="757"/>
      <c r="BV39" s="757"/>
      <c r="BW39" s="757"/>
      <c r="BX39" s="757"/>
      <c r="BY39" s="757"/>
      <c r="BZ39" s="757"/>
    </row>
    <row r="40" spans="1:78" ht="14.1" customHeight="1">
      <c r="A40" s="6"/>
      <c r="B40" s="19"/>
      <c r="D40" s="1" t="s">
        <v>233</v>
      </c>
      <c r="AC40" s="717"/>
      <c r="AD40" s="1573"/>
      <c r="AE40" s="1573"/>
      <c r="AF40" s="1573"/>
      <c r="AG40" s="1573"/>
      <c r="AH40" s="1573"/>
      <c r="AI40" s="1573"/>
      <c r="AJ40" s="1573"/>
      <c r="AK40" s="1573"/>
      <c r="AL40" s="1573"/>
      <c r="AM40" s="1573"/>
      <c r="AN40" s="1573"/>
      <c r="AO40" s="1574"/>
      <c r="AQ40" s="68"/>
      <c r="AR40" s="757"/>
      <c r="AS40" s="757"/>
      <c r="AT40" s="757"/>
      <c r="AU40" s="757"/>
      <c r="AV40" s="757"/>
      <c r="AW40" s="757"/>
      <c r="AX40" s="757"/>
      <c r="AY40" s="757"/>
      <c r="AZ40" s="757"/>
      <c r="BA40" s="757"/>
      <c r="BB40" s="757"/>
      <c r="BC40" s="757"/>
      <c r="BD40" s="757"/>
      <c r="BE40" s="757"/>
      <c r="BF40" s="757"/>
      <c r="BG40" s="757"/>
      <c r="BH40" s="757"/>
      <c r="BI40" s="757"/>
      <c r="BJ40" s="757"/>
      <c r="BK40" s="757"/>
      <c r="BL40" s="757"/>
      <c r="BM40" s="757"/>
      <c r="BN40" s="757"/>
      <c r="BO40" s="757"/>
      <c r="BP40" s="757"/>
      <c r="BQ40" s="757"/>
      <c r="BR40" s="757"/>
      <c r="BS40" s="757"/>
      <c r="BT40" s="757"/>
      <c r="BU40" s="757"/>
      <c r="BV40" s="757"/>
      <c r="BW40" s="757"/>
      <c r="BX40" s="757"/>
      <c r="BY40" s="757"/>
      <c r="BZ40" s="757"/>
    </row>
    <row r="41" spans="1:78" ht="14.1" customHeight="1">
      <c r="A41" s="6"/>
      <c r="B41" s="19"/>
      <c r="C41" s="6"/>
      <c r="D41" s="500"/>
      <c r="E41" s="746"/>
      <c r="F41" s="745"/>
      <c r="G41" s="746"/>
      <c r="H41" s="746"/>
      <c r="I41" s="746"/>
      <c r="J41" s="745"/>
      <c r="K41" s="746"/>
      <c r="L41" s="746"/>
      <c r="M41" s="746"/>
      <c r="N41" s="746"/>
      <c r="O41" s="746"/>
      <c r="P41" s="746"/>
      <c r="Q41" s="746"/>
      <c r="R41" s="745"/>
      <c r="S41" s="863"/>
      <c r="T41" s="863"/>
      <c r="U41" s="864"/>
      <c r="V41" s="865"/>
      <c r="W41" s="865"/>
      <c r="X41" s="745"/>
      <c r="Y41" s="745"/>
      <c r="Z41" s="745"/>
      <c r="AA41" s="745"/>
      <c r="AB41" s="752"/>
      <c r="AC41" s="76" t="s">
        <v>132</v>
      </c>
      <c r="AD41" s="4297" t="s">
        <v>1099</v>
      </c>
      <c r="AE41" s="4297"/>
      <c r="AF41" s="4297"/>
      <c r="AG41" s="4297"/>
      <c r="AH41" s="4297"/>
      <c r="AI41" s="4297"/>
      <c r="AJ41" s="4297"/>
      <c r="AK41" s="4297"/>
      <c r="AL41" s="4297"/>
      <c r="AM41" s="4297"/>
      <c r="AN41" s="4297"/>
      <c r="AO41" s="4298"/>
      <c r="AQ41" s="68"/>
      <c r="AR41" s="757"/>
      <c r="AS41" s="757"/>
      <c r="AT41" s="757"/>
      <c r="AU41" s="757"/>
      <c r="AV41" s="757"/>
      <c r="AW41" s="757"/>
      <c r="AX41" s="757"/>
      <c r="AY41" s="757"/>
      <c r="AZ41" s="757"/>
      <c r="BA41" s="757"/>
      <c r="BB41" s="757"/>
      <c r="BC41" s="757"/>
      <c r="BD41" s="757"/>
      <c r="BE41" s="757"/>
      <c r="BF41" s="757"/>
      <c r="BG41" s="757"/>
      <c r="BH41" s="757"/>
      <c r="BI41" s="757"/>
      <c r="BJ41" s="757"/>
      <c r="BK41" s="757"/>
      <c r="BL41" s="757"/>
      <c r="BM41" s="757"/>
      <c r="BN41" s="757"/>
      <c r="BO41" s="757"/>
      <c r="BP41" s="757"/>
      <c r="BQ41" s="757"/>
      <c r="BR41" s="757"/>
      <c r="BS41" s="757"/>
      <c r="BT41" s="757"/>
      <c r="BU41" s="757"/>
      <c r="BV41" s="757"/>
      <c r="BW41" s="757"/>
      <c r="BX41" s="757"/>
      <c r="BY41" s="757"/>
      <c r="BZ41" s="757"/>
    </row>
    <row r="42" spans="1:78" ht="14.1" customHeight="1">
      <c r="A42" s="6"/>
      <c r="B42" s="19"/>
      <c r="C42" s="500"/>
      <c r="D42" s="4372"/>
      <c r="E42" s="4372"/>
      <c r="F42" s="4372"/>
      <c r="G42" s="4372"/>
      <c r="H42" s="4372"/>
      <c r="I42" s="4372"/>
      <c r="J42" s="4372"/>
      <c r="K42" s="4372"/>
      <c r="L42" s="4372"/>
      <c r="M42" s="4372"/>
      <c r="N42" s="4372"/>
      <c r="O42" s="4372"/>
      <c r="P42" s="4372"/>
      <c r="Q42" s="4372"/>
      <c r="R42" s="4372"/>
      <c r="S42" s="4372"/>
      <c r="T42" s="4372"/>
      <c r="U42" s="4372"/>
      <c r="V42" s="4372"/>
      <c r="W42" s="4372"/>
      <c r="X42" s="4372"/>
      <c r="Y42" s="4372"/>
      <c r="Z42" s="4372"/>
      <c r="AA42" s="4372"/>
      <c r="AB42" s="4373"/>
      <c r="AC42" s="718"/>
      <c r="AD42" s="4297"/>
      <c r="AE42" s="4297"/>
      <c r="AF42" s="4297"/>
      <c r="AG42" s="4297"/>
      <c r="AH42" s="4297"/>
      <c r="AI42" s="4297"/>
      <c r="AJ42" s="4297"/>
      <c r="AK42" s="4297"/>
      <c r="AL42" s="4297"/>
      <c r="AM42" s="4297"/>
      <c r="AN42" s="4297"/>
      <c r="AO42" s="4298"/>
      <c r="AQ42" s="68"/>
      <c r="AR42" s="757"/>
      <c r="AS42" s="757"/>
      <c r="AT42" s="757"/>
      <c r="AU42" s="757"/>
      <c r="AV42" s="757"/>
      <c r="AW42" s="757"/>
      <c r="AX42" s="757"/>
      <c r="AY42" s="757"/>
      <c r="AZ42" s="757"/>
      <c r="BA42" s="757"/>
      <c r="BB42" s="757"/>
      <c r="BC42" s="757"/>
      <c r="BD42" s="757"/>
      <c r="BE42" s="757"/>
      <c r="BF42" s="757"/>
      <c r="BG42" s="757"/>
      <c r="BH42" s="757"/>
      <c r="BI42" s="757"/>
      <c r="BJ42" s="757"/>
      <c r="BK42" s="757"/>
      <c r="BL42" s="757"/>
      <c r="BM42" s="757"/>
      <c r="BN42" s="757"/>
      <c r="BO42" s="757"/>
      <c r="BP42" s="757"/>
      <c r="BQ42" s="757"/>
      <c r="BR42" s="757"/>
      <c r="BS42" s="757"/>
      <c r="BT42" s="757"/>
      <c r="BU42" s="757"/>
      <c r="BV42" s="757"/>
      <c r="BW42" s="757"/>
      <c r="BX42" s="757"/>
      <c r="BY42" s="757"/>
      <c r="BZ42" s="757"/>
    </row>
    <row r="43" spans="1:78" ht="14.1" customHeight="1">
      <c r="A43" s="6"/>
      <c r="B43" s="19"/>
      <c r="C43" s="1" t="s">
        <v>1415</v>
      </c>
      <c r="D43" s="1"/>
      <c r="E43" s="866"/>
      <c r="F43" s="866"/>
      <c r="G43" s="866"/>
      <c r="H43" s="866"/>
      <c r="I43" s="866"/>
      <c r="J43" s="866"/>
      <c r="K43" s="866"/>
      <c r="L43" s="68"/>
      <c r="M43" s="68"/>
      <c r="N43" s="68"/>
      <c r="O43" s="68"/>
      <c r="P43" s="68"/>
      <c r="Q43" s="68"/>
      <c r="R43" s="68"/>
      <c r="T43" s="68"/>
      <c r="U43" s="68"/>
      <c r="V43" s="68"/>
      <c r="W43" s="68"/>
      <c r="X43" s="68"/>
      <c r="Y43" s="68"/>
      <c r="Z43" s="68"/>
      <c r="AA43" s="68"/>
      <c r="AB43" s="752"/>
      <c r="AC43" s="718"/>
      <c r="AD43" s="4297"/>
      <c r="AE43" s="4297"/>
      <c r="AF43" s="4297"/>
      <c r="AG43" s="4297"/>
      <c r="AH43" s="4297"/>
      <c r="AI43" s="4297"/>
      <c r="AJ43" s="4297"/>
      <c r="AK43" s="4297"/>
      <c r="AL43" s="4297"/>
      <c r="AM43" s="4297"/>
      <c r="AN43" s="4297"/>
      <c r="AO43" s="4298"/>
      <c r="AQ43" s="68"/>
      <c r="AR43" s="757"/>
      <c r="AS43" s="757"/>
      <c r="AT43" s="757"/>
      <c r="AU43" s="757"/>
      <c r="AV43" s="757"/>
      <c r="AW43" s="757"/>
      <c r="AX43" s="757"/>
      <c r="AY43" s="757"/>
      <c r="AZ43" s="757"/>
      <c r="BA43" s="757"/>
      <c r="BB43" s="757"/>
      <c r="BC43" s="757"/>
      <c r="BD43" s="757"/>
      <c r="BE43" s="757"/>
      <c r="BF43" s="757"/>
      <c r="BG43" s="757"/>
      <c r="BH43" s="757"/>
      <c r="BI43" s="757"/>
      <c r="BJ43" s="757"/>
      <c r="BK43" s="757"/>
      <c r="BL43" s="757"/>
      <c r="BM43" s="757"/>
      <c r="BN43" s="757"/>
      <c r="BO43" s="757"/>
      <c r="BP43" s="757"/>
      <c r="BQ43" s="757"/>
      <c r="BR43" s="757"/>
      <c r="BS43" s="757"/>
      <c r="BT43" s="757"/>
      <c r="BU43" s="757"/>
      <c r="BV43" s="757"/>
      <c r="BW43" s="757"/>
      <c r="BX43" s="757"/>
      <c r="BY43" s="757"/>
      <c r="BZ43" s="757"/>
    </row>
    <row r="44" spans="1:78" ht="14.1" customHeight="1">
      <c r="A44" s="6"/>
      <c r="B44" s="19"/>
      <c r="C44" s="745"/>
      <c r="D44" s="746"/>
      <c r="E44" s="866"/>
      <c r="F44" s="866"/>
      <c r="G44" s="866"/>
      <c r="H44" s="866"/>
      <c r="I44" s="866"/>
      <c r="J44" s="866"/>
      <c r="K44" s="866"/>
      <c r="L44" s="866"/>
      <c r="M44" s="866"/>
      <c r="N44" s="866"/>
      <c r="O44" s="866"/>
      <c r="P44" s="866"/>
      <c r="Q44" s="866"/>
      <c r="R44" s="866"/>
      <c r="S44" s="866"/>
      <c r="T44" s="866"/>
      <c r="U44" s="866"/>
      <c r="V44" s="866"/>
      <c r="W44" s="866"/>
      <c r="X44" s="866"/>
      <c r="Y44" s="866"/>
      <c r="Z44" s="866"/>
      <c r="AA44" s="866"/>
      <c r="AB44" s="752"/>
      <c r="AC44" s="624"/>
      <c r="AD44" s="4297"/>
      <c r="AE44" s="4297"/>
      <c r="AF44" s="4297"/>
      <c r="AG44" s="4297"/>
      <c r="AH44" s="4297"/>
      <c r="AI44" s="4297"/>
      <c r="AJ44" s="4297"/>
      <c r="AK44" s="4297"/>
      <c r="AL44" s="4297"/>
      <c r="AM44" s="4297"/>
      <c r="AN44" s="4297"/>
      <c r="AO44" s="4298"/>
      <c r="AQ44" s="68"/>
      <c r="AR44" s="757"/>
      <c r="AS44" s="757"/>
      <c r="AT44" s="757"/>
      <c r="AU44" s="757"/>
      <c r="AV44" s="757"/>
      <c r="AW44" s="757"/>
      <c r="AX44" s="757"/>
      <c r="AY44" s="757"/>
      <c r="AZ44" s="757"/>
      <c r="BA44" s="757"/>
      <c r="BB44" s="757"/>
      <c r="BC44" s="757"/>
      <c r="BD44" s="757"/>
      <c r="BE44" s="757"/>
      <c r="BF44" s="757"/>
      <c r="BG44" s="757"/>
      <c r="BH44" s="757"/>
      <c r="BI44" s="757"/>
      <c r="BJ44" s="757"/>
      <c r="BK44" s="757"/>
      <c r="BL44" s="757"/>
      <c r="BM44" s="757"/>
      <c r="BN44" s="757"/>
      <c r="BO44" s="757"/>
      <c r="BP44" s="757"/>
      <c r="BQ44" s="757"/>
      <c r="BR44" s="757"/>
      <c r="BS44" s="757"/>
      <c r="BT44" s="757"/>
      <c r="BU44" s="757"/>
      <c r="BV44" s="757"/>
      <c r="BW44" s="757"/>
      <c r="BX44" s="757"/>
      <c r="BY44" s="757"/>
      <c r="BZ44" s="757"/>
    </row>
    <row r="45" spans="1:78" ht="14.1" customHeight="1">
      <c r="A45" s="6"/>
      <c r="B45" s="19"/>
      <c r="C45" s="1" t="s">
        <v>234</v>
      </c>
      <c r="D45" s="1"/>
      <c r="E45" s="745"/>
      <c r="F45" s="745"/>
      <c r="G45" s="746"/>
      <c r="H45" s="746"/>
      <c r="I45" s="746"/>
      <c r="J45" s="745"/>
      <c r="K45" s="746"/>
      <c r="L45" s="746"/>
      <c r="M45" s="746"/>
      <c r="N45" s="746"/>
      <c r="O45" s="746"/>
      <c r="P45" s="745"/>
      <c r="Q45" s="867"/>
      <c r="R45" s="746"/>
      <c r="S45" s="546"/>
      <c r="T45" s="500"/>
      <c r="U45" s="500"/>
      <c r="V45" s="746"/>
      <c r="W45" s="500"/>
      <c r="X45" s="500"/>
      <c r="Y45" s="500"/>
      <c r="Z45" s="500"/>
      <c r="AA45" s="500"/>
      <c r="AB45" s="752"/>
      <c r="AC45" s="624"/>
      <c r="AD45" s="4297"/>
      <c r="AE45" s="4297"/>
      <c r="AF45" s="4297"/>
      <c r="AG45" s="4297"/>
      <c r="AH45" s="4297"/>
      <c r="AI45" s="4297"/>
      <c r="AJ45" s="4297"/>
      <c r="AK45" s="4297"/>
      <c r="AL45" s="4297"/>
      <c r="AM45" s="4297"/>
      <c r="AN45" s="4297"/>
      <c r="AO45" s="4298"/>
      <c r="AQ45" s="68"/>
      <c r="AR45" s="757"/>
      <c r="AS45" s="757"/>
      <c r="AT45" s="757"/>
      <c r="AU45" s="757"/>
      <c r="AV45" s="757"/>
      <c r="AW45" s="757"/>
      <c r="AX45" s="757"/>
      <c r="AY45" s="757"/>
      <c r="AZ45" s="757"/>
      <c r="BA45" s="757"/>
      <c r="BB45" s="757"/>
      <c r="BC45" s="757"/>
      <c r="BD45" s="757"/>
      <c r="BE45" s="757"/>
      <c r="BF45" s="757"/>
      <c r="BG45" s="757"/>
      <c r="BH45" s="757"/>
      <c r="BI45" s="757"/>
      <c r="BJ45" s="757"/>
      <c r="BK45" s="757"/>
      <c r="BL45" s="757"/>
      <c r="BM45" s="757"/>
      <c r="BN45" s="757"/>
      <c r="BO45" s="757"/>
      <c r="BP45" s="757"/>
      <c r="BQ45" s="757"/>
      <c r="BR45" s="757"/>
      <c r="BS45" s="757"/>
      <c r="BT45" s="757"/>
      <c r="BU45" s="757"/>
      <c r="BV45" s="757"/>
      <c r="BW45" s="757"/>
      <c r="BX45" s="757"/>
      <c r="BY45" s="757"/>
      <c r="BZ45" s="757"/>
    </row>
    <row r="46" spans="1:78" ht="14.1" customHeight="1">
      <c r="A46" s="6"/>
      <c r="B46" s="19"/>
      <c r="C46" s="6"/>
      <c r="D46" s="6" t="s">
        <v>3</v>
      </c>
      <c r="E46" s="6"/>
      <c r="F46" s="6"/>
      <c r="G46" s="1"/>
      <c r="H46" s="1"/>
      <c r="I46" s="1"/>
      <c r="J46" s="1"/>
      <c r="K46" s="1"/>
      <c r="L46" s="1"/>
      <c r="M46" s="1"/>
      <c r="N46" s="1"/>
      <c r="O46" s="6"/>
      <c r="P46" s="1"/>
      <c r="Q46" s="1"/>
      <c r="R46" s="6"/>
      <c r="S46" s="341"/>
      <c r="T46" s="341"/>
      <c r="U46" s="68"/>
      <c r="V46" s="6"/>
      <c r="W46" s="341"/>
      <c r="X46" s="341"/>
      <c r="Y46" s="6"/>
      <c r="Z46" s="6"/>
      <c r="AA46" s="6"/>
      <c r="AB46" s="22"/>
      <c r="AC46" s="117"/>
      <c r="AD46" s="4297"/>
      <c r="AE46" s="4297"/>
      <c r="AF46" s="4297"/>
      <c r="AG46" s="4297"/>
      <c r="AH46" s="4297"/>
      <c r="AI46" s="4297"/>
      <c r="AJ46" s="4297"/>
      <c r="AK46" s="4297"/>
      <c r="AL46" s="4297"/>
      <c r="AM46" s="4297"/>
      <c r="AN46" s="4297"/>
      <c r="AO46" s="4298"/>
      <c r="AQ46" s="68"/>
      <c r="AR46" s="757"/>
      <c r="AS46" s="757"/>
      <c r="AT46" s="757"/>
      <c r="AU46" s="757"/>
      <c r="AV46" s="757"/>
      <c r="AW46" s="757"/>
      <c r="AX46" s="757"/>
      <c r="AY46" s="757"/>
      <c r="AZ46" s="757"/>
      <c r="BA46" s="757"/>
      <c r="BB46" s="757"/>
      <c r="BC46" s="757"/>
      <c r="BD46" s="757"/>
      <c r="BE46" s="757"/>
      <c r="BF46" s="757"/>
      <c r="BG46" s="757"/>
      <c r="BH46" s="757"/>
      <c r="BI46" s="757"/>
      <c r="BJ46" s="757"/>
      <c r="BK46" s="757"/>
      <c r="BL46" s="757"/>
      <c r="BM46" s="757"/>
      <c r="BN46" s="757"/>
      <c r="BO46" s="757"/>
      <c r="BP46" s="757"/>
      <c r="BQ46" s="757"/>
      <c r="BR46" s="757"/>
      <c r="BS46" s="757"/>
      <c r="BT46" s="757"/>
      <c r="BU46" s="757"/>
      <c r="BV46" s="757"/>
      <c r="BW46" s="757"/>
      <c r="BX46" s="757"/>
      <c r="BY46" s="757"/>
      <c r="BZ46" s="757"/>
    </row>
    <row r="47" spans="1:78" ht="14.1" customHeight="1">
      <c r="A47" s="6"/>
      <c r="B47" s="19"/>
      <c r="C47" s="6"/>
      <c r="D47" s="6"/>
      <c r="E47" s="6"/>
      <c r="F47" s="6"/>
      <c r="G47" s="1"/>
      <c r="H47" s="1"/>
      <c r="I47" s="1"/>
      <c r="J47" s="1"/>
      <c r="K47" s="1"/>
      <c r="L47" s="1"/>
      <c r="M47" s="1"/>
      <c r="N47" s="1"/>
      <c r="O47" s="6"/>
      <c r="P47" s="1"/>
      <c r="Q47" s="1"/>
      <c r="R47" s="6"/>
      <c r="S47" s="341"/>
      <c r="T47" s="341"/>
      <c r="U47" s="68"/>
      <c r="V47" s="6"/>
      <c r="W47" s="341"/>
      <c r="X47" s="341"/>
      <c r="Y47" s="6"/>
      <c r="Z47" s="6"/>
      <c r="AA47" s="6"/>
      <c r="AB47" s="22"/>
      <c r="AC47" s="76"/>
      <c r="AD47" s="428"/>
      <c r="AE47" s="428"/>
      <c r="AF47" s="428"/>
      <c r="AG47" s="428"/>
      <c r="AH47" s="428"/>
      <c r="AI47" s="428"/>
      <c r="AJ47" s="428"/>
      <c r="AK47" s="428"/>
      <c r="AL47" s="428"/>
      <c r="AM47" s="428"/>
      <c r="AN47" s="428"/>
      <c r="AO47" s="430"/>
      <c r="AQ47" s="68"/>
      <c r="AR47" s="757"/>
      <c r="AS47" s="757"/>
      <c r="AT47" s="757"/>
      <c r="AU47" s="757"/>
      <c r="AV47" s="757"/>
      <c r="AW47" s="757"/>
      <c r="AX47" s="757"/>
      <c r="AY47" s="757"/>
      <c r="AZ47" s="757"/>
      <c r="BA47" s="757"/>
      <c r="BB47" s="757"/>
      <c r="BC47" s="757"/>
      <c r="BD47" s="757"/>
      <c r="BE47" s="757"/>
      <c r="BF47" s="757"/>
      <c r="BG47" s="757"/>
      <c r="BH47" s="757"/>
      <c r="BI47" s="757"/>
      <c r="BJ47" s="757"/>
      <c r="BK47" s="757"/>
      <c r="BL47" s="757"/>
      <c r="BM47" s="757"/>
      <c r="BN47" s="757"/>
      <c r="BO47" s="757"/>
      <c r="BP47" s="757"/>
      <c r="BQ47" s="757"/>
      <c r="BR47" s="757"/>
      <c r="BS47" s="757"/>
      <c r="BT47" s="757"/>
      <c r="BU47" s="757"/>
      <c r="BV47" s="757"/>
      <c r="BW47" s="757"/>
      <c r="BX47" s="757"/>
      <c r="BY47" s="757"/>
      <c r="BZ47" s="757"/>
    </row>
    <row r="48" spans="1:78" ht="14.1" customHeight="1">
      <c r="A48" s="6"/>
      <c r="B48" s="19"/>
      <c r="C48" s="1" t="s">
        <v>316</v>
      </c>
      <c r="D48" s="6"/>
      <c r="F48" s="6"/>
      <c r="G48" s="6"/>
      <c r="H48" s="6"/>
      <c r="I48" s="6"/>
      <c r="J48" s="6"/>
      <c r="K48" s="6"/>
      <c r="L48" s="6"/>
      <c r="M48" s="6"/>
      <c r="N48" s="6"/>
      <c r="O48" s="6"/>
      <c r="P48" s="6"/>
      <c r="Q48" s="6"/>
      <c r="R48" s="6"/>
      <c r="S48" s="341"/>
      <c r="T48" s="1"/>
      <c r="U48" s="1"/>
      <c r="V48" s="21"/>
      <c r="W48" s="1"/>
      <c r="X48" s="1"/>
      <c r="Y48" s="6"/>
      <c r="Z48" s="6"/>
      <c r="AA48" s="6"/>
      <c r="AB48" s="102"/>
      <c r="AC48" s="76"/>
      <c r="AD48" s="428"/>
      <c r="AE48" s="428"/>
      <c r="AF48" s="428"/>
      <c r="AG48" s="428"/>
      <c r="AH48" s="428"/>
      <c r="AI48" s="428"/>
      <c r="AJ48" s="428"/>
      <c r="AK48" s="428"/>
      <c r="AL48" s="428"/>
      <c r="AM48" s="428"/>
      <c r="AN48" s="428"/>
      <c r="AO48" s="430"/>
      <c r="AQ48" s="68"/>
      <c r="AR48" s="1197"/>
      <c r="AS48" s="757"/>
      <c r="AT48" s="757"/>
      <c r="AU48" s="757"/>
      <c r="AV48" s="757"/>
      <c r="AW48" s="757"/>
      <c r="AX48" s="757"/>
      <c r="AY48" s="757"/>
      <c r="AZ48" s="757"/>
      <c r="BA48" s="757"/>
      <c r="BB48" s="757"/>
      <c r="BC48" s="757"/>
      <c r="BD48" s="757"/>
      <c r="BE48" s="757"/>
      <c r="BF48" s="757"/>
      <c r="BG48" s="757"/>
      <c r="BH48" s="757"/>
      <c r="BI48" s="757"/>
      <c r="BJ48" s="757"/>
      <c r="BK48" s="757"/>
      <c r="BL48" s="757"/>
      <c r="BM48" s="757"/>
      <c r="BN48" s="757"/>
      <c r="BO48" s="757"/>
      <c r="BP48" s="757"/>
      <c r="BQ48" s="757"/>
      <c r="BR48" s="757"/>
      <c r="BS48" s="757"/>
      <c r="BT48" s="757"/>
      <c r="BU48" s="757"/>
      <c r="BV48" s="757"/>
      <c r="BW48" s="757"/>
      <c r="BX48" s="757"/>
      <c r="BY48" s="757"/>
      <c r="BZ48" s="757"/>
    </row>
    <row r="49" spans="1:78" ht="14.1" customHeight="1">
      <c r="A49" s="6"/>
      <c r="B49" s="19"/>
      <c r="D49" s="5" t="s">
        <v>47</v>
      </c>
      <c r="E49" s="1"/>
      <c r="F49" s="1"/>
      <c r="G49" s="1"/>
      <c r="H49" s="1"/>
      <c r="I49" s="1"/>
      <c r="J49" s="1"/>
      <c r="K49" s="1"/>
      <c r="L49" s="1"/>
      <c r="M49" s="1"/>
      <c r="N49" s="1"/>
      <c r="O49" s="1"/>
      <c r="P49" s="1"/>
      <c r="Q49" s="1"/>
      <c r="R49" s="1"/>
      <c r="S49" s="1"/>
      <c r="T49" s="1"/>
      <c r="U49" s="1"/>
      <c r="V49" s="1"/>
      <c r="W49" s="1"/>
      <c r="X49" s="1"/>
      <c r="Y49" s="1"/>
      <c r="Z49" s="1"/>
      <c r="AA49" s="1"/>
      <c r="AB49" s="706"/>
      <c r="AC49" s="380"/>
      <c r="AD49" s="428"/>
      <c r="AE49" s="428"/>
      <c r="AF49" s="428"/>
      <c r="AG49" s="428"/>
      <c r="AH49" s="428"/>
      <c r="AI49" s="428"/>
      <c r="AJ49" s="428"/>
      <c r="AK49" s="428"/>
      <c r="AL49" s="428"/>
      <c r="AM49" s="428"/>
      <c r="AN49" s="428"/>
      <c r="AO49" s="430"/>
      <c r="AQ49" s="68"/>
      <c r="AR49" s="757"/>
      <c r="AS49" s="757"/>
      <c r="AT49" s="757"/>
      <c r="AU49" s="757"/>
      <c r="AV49" s="757"/>
      <c r="AW49" s="757"/>
      <c r="AX49" s="757"/>
      <c r="AY49" s="757"/>
      <c r="AZ49" s="757"/>
      <c r="BA49" s="757"/>
      <c r="BB49" s="757"/>
      <c r="BC49" s="757"/>
      <c r="BD49" s="757"/>
      <c r="BE49" s="757"/>
      <c r="BF49" s="757"/>
      <c r="BG49" s="757"/>
      <c r="BH49" s="757"/>
      <c r="BI49" s="757"/>
      <c r="BJ49" s="757"/>
      <c r="BK49" s="757"/>
      <c r="BL49" s="757"/>
      <c r="BM49" s="757"/>
      <c r="BN49" s="757"/>
      <c r="BO49" s="757"/>
      <c r="BP49" s="757"/>
      <c r="BQ49" s="757"/>
      <c r="BR49" s="757"/>
      <c r="BS49" s="757"/>
      <c r="BT49" s="757"/>
      <c r="BU49" s="757"/>
      <c r="BV49" s="757"/>
      <c r="BW49" s="757"/>
      <c r="BX49" s="757"/>
      <c r="BY49" s="757"/>
      <c r="BZ49" s="757"/>
    </row>
    <row r="50" spans="1:78" ht="14.1" customHeight="1">
      <c r="A50" s="6"/>
      <c r="B50" s="19"/>
      <c r="C50" s="6"/>
      <c r="F50" s="6"/>
      <c r="G50" s="6"/>
      <c r="H50" s="6"/>
      <c r="I50" s="6"/>
      <c r="J50" s="6"/>
      <c r="K50" s="6"/>
      <c r="L50" s="6"/>
      <c r="M50" s="6"/>
      <c r="N50" s="6"/>
      <c r="O50" s="6"/>
      <c r="P50" s="6"/>
      <c r="Q50" s="6"/>
      <c r="R50" s="34"/>
      <c r="S50" s="34"/>
      <c r="T50" s="35"/>
      <c r="U50" s="36"/>
      <c r="V50" s="36"/>
      <c r="W50" s="6"/>
      <c r="X50" s="6"/>
      <c r="Y50" s="40"/>
      <c r="Z50" s="40"/>
      <c r="AA50" s="40"/>
      <c r="AB50" s="102"/>
      <c r="AC50" s="52"/>
      <c r="AD50" s="428"/>
      <c r="AE50" s="428"/>
      <c r="AF50" s="428"/>
      <c r="AG50" s="428"/>
      <c r="AH50" s="428"/>
      <c r="AI50" s="428"/>
      <c r="AJ50" s="428"/>
      <c r="AK50" s="428"/>
      <c r="AL50" s="428"/>
      <c r="AM50" s="428"/>
      <c r="AN50" s="428"/>
      <c r="AO50" s="430"/>
      <c r="AQ50" s="68"/>
      <c r="AR50" s="1135"/>
      <c r="AS50" s="68"/>
      <c r="AT50" s="68"/>
      <c r="AU50" s="68"/>
      <c r="AV50" s="68"/>
      <c r="AW50" s="68"/>
      <c r="AX50" s="68"/>
      <c r="AY50" s="68"/>
      <c r="AZ50" s="68"/>
      <c r="BA50" s="757"/>
      <c r="BB50" s="757"/>
      <c r="BC50" s="757"/>
      <c r="BD50" s="757"/>
      <c r="BE50" s="757"/>
      <c r="BF50" s="757"/>
      <c r="BG50" s="757"/>
      <c r="BH50" s="757"/>
      <c r="BI50" s="757"/>
      <c r="BJ50" s="757"/>
      <c r="BK50" s="757"/>
      <c r="BL50" s="757"/>
      <c r="BM50" s="757"/>
      <c r="BN50" s="757"/>
      <c r="BO50" s="757"/>
      <c r="BP50" s="757"/>
      <c r="BQ50" s="757"/>
      <c r="BR50" s="757"/>
      <c r="BS50" s="757"/>
      <c r="BT50" s="757"/>
      <c r="BU50" s="757"/>
      <c r="BV50" s="757"/>
      <c r="BW50" s="757"/>
      <c r="BX50" s="757"/>
      <c r="BY50" s="757"/>
      <c r="BZ50" s="757"/>
    </row>
    <row r="51" spans="1:78" ht="14.1" customHeight="1">
      <c r="A51" s="6"/>
      <c r="B51" s="19"/>
      <c r="D51" s="1"/>
      <c r="E51" s="6"/>
      <c r="F51" s="6"/>
      <c r="G51" s="6"/>
      <c r="H51" s="1"/>
      <c r="I51" s="1"/>
      <c r="J51" s="1"/>
      <c r="K51" s="1"/>
      <c r="L51" s="1"/>
      <c r="M51" s="1"/>
      <c r="N51" s="1"/>
      <c r="O51" s="1"/>
      <c r="P51" s="1"/>
      <c r="Q51" s="1"/>
      <c r="R51" s="1"/>
      <c r="S51" s="341"/>
      <c r="V51" s="6"/>
      <c r="Y51" s="1"/>
      <c r="Z51" s="1"/>
      <c r="AA51" s="1"/>
      <c r="AB51" s="102"/>
      <c r="AC51" s="868" t="s">
        <v>95</v>
      </c>
      <c r="AD51" s="1653"/>
      <c r="AE51" s="1653"/>
      <c r="AF51" s="1653"/>
      <c r="AG51" s="1653"/>
      <c r="AH51" s="1653"/>
      <c r="AI51" s="1653"/>
      <c r="AJ51" s="1653"/>
      <c r="AK51" s="1653"/>
      <c r="AL51" s="1653"/>
      <c r="AM51" s="1653"/>
      <c r="AN51" s="1653"/>
      <c r="AO51" s="4374"/>
      <c r="AQ51" s="68"/>
      <c r="AR51" s="38"/>
      <c r="AS51" s="68"/>
      <c r="AT51" s="68"/>
      <c r="AU51" s="68"/>
      <c r="AV51" s="68"/>
      <c r="AW51" s="68"/>
      <c r="AX51" s="68"/>
      <c r="AY51" s="68"/>
      <c r="AZ51" s="68"/>
      <c r="BA51" s="757"/>
      <c r="BB51" s="757"/>
      <c r="BC51" s="757"/>
      <c r="BD51" s="757"/>
      <c r="BE51" s="757"/>
      <c r="BF51" s="757"/>
      <c r="BG51" s="757"/>
      <c r="BH51" s="757"/>
      <c r="BI51" s="757"/>
      <c r="BJ51" s="757"/>
      <c r="BK51" s="757"/>
      <c r="BL51" s="757"/>
      <c r="BM51" s="757"/>
      <c r="BN51" s="757"/>
      <c r="BO51" s="757"/>
      <c r="BP51" s="757"/>
      <c r="BQ51" s="757"/>
      <c r="BR51" s="757"/>
      <c r="BS51" s="757"/>
      <c r="BT51" s="757"/>
      <c r="BU51" s="757"/>
      <c r="BV51" s="757"/>
      <c r="BW51" s="757"/>
      <c r="BX51" s="757"/>
      <c r="BY51" s="757"/>
      <c r="BZ51" s="757"/>
    </row>
    <row r="52" spans="1:78" ht="14.1" customHeight="1">
      <c r="A52" s="6"/>
      <c r="B52" s="19"/>
      <c r="D52" s="5" t="s">
        <v>273</v>
      </c>
      <c r="F52" s="1"/>
      <c r="G52" s="6"/>
      <c r="H52" s="6"/>
      <c r="I52" s="6"/>
      <c r="J52" s="6"/>
      <c r="K52" s="1"/>
      <c r="L52" s="1"/>
      <c r="M52" s="1"/>
      <c r="N52" s="6"/>
      <c r="O52" s="6"/>
      <c r="Q52" s="6"/>
      <c r="S52" s="341"/>
      <c r="T52" s="68"/>
      <c r="U52" s="68"/>
      <c r="V52" s="6"/>
      <c r="AB52" s="102"/>
      <c r="AO52" s="66"/>
      <c r="AQ52" s="68"/>
      <c r="AR52" s="757"/>
      <c r="AS52" s="757"/>
      <c r="AT52" s="757"/>
      <c r="AU52" s="757"/>
      <c r="AV52" s="757"/>
      <c r="AW52" s="757"/>
      <c r="AX52" s="757"/>
      <c r="AY52" s="757"/>
      <c r="AZ52" s="757"/>
      <c r="BA52" s="757"/>
      <c r="BB52" s="757"/>
      <c r="BC52" s="757"/>
      <c r="BD52" s="757"/>
      <c r="BE52" s="757"/>
      <c r="BF52" s="757"/>
      <c r="BG52" s="757"/>
      <c r="BH52" s="757"/>
      <c r="BI52" s="757"/>
      <c r="BJ52" s="757"/>
      <c r="BK52" s="757"/>
      <c r="BL52" s="757"/>
      <c r="BM52" s="757"/>
      <c r="BN52" s="757"/>
      <c r="BO52" s="757"/>
      <c r="BP52" s="757"/>
      <c r="BQ52" s="757"/>
      <c r="BR52" s="757"/>
      <c r="BS52" s="757"/>
      <c r="BT52" s="757"/>
      <c r="BU52" s="757"/>
      <c r="BV52" s="757"/>
      <c r="BW52" s="757"/>
      <c r="BX52" s="757"/>
      <c r="BY52" s="757"/>
      <c r="BZ52" s="68"/>
    </row>
    <row r="53" spans="1:78" ht="14.1" customHeight="1">
      <c r="A53" s="6"/>
      <c r="B53" s="19"/>
      <c r="C53" s="6"/>
      <c r="D53" s="5" t="s">
        <v>317</v>
      </c>
      <c r="E53" s="6"/>
      <c r="F53" s="1"/>
      <c r="G53" s="6"/>
      <c r="H53" s="6"/>
      <c r="J53" s="6"/>
      <c r="K53" s="1"/>
      <c r="L53" s="1"/>
      <c r="M53" s="1"/>
      <c r="N53" s="6"/>
      <c r="O53" s="1"/>
      <c r="P53" s="1"/>
      <c r="Q53" s="1"/>
      <c r="R53" s="6"/>
      <c r="S53" s="341"/>
      <c r="T53" s="34"/>
      <c r="U53" s="34"/>
      <c r="V53" s="341"/>
      <c r="AB53" s="102"/>
      <c r="AC53" s="374" t="s">
        <v>12</v>
      </c>
      <c r="AD53" s="4375" t="s">
        <v>1100</v>
      </c>
      <c r="AE53" s="4375"/>
      <c r="AF53" s="4375"/>
      <c r="AG53" s="4375"/>
      <c r="AH53" s="4375"/>
      <c r="AI53" s="4375"/>
      <c r="AJ53" s="4375"/>
      <c r="AK53" s="4375"/>
      <c r="AL53" s="4375"/>
      <c r="AM53" s="4375"/>
      <c r="AN53" s="4375"/>
      <c r="AO53" s="4376"/>
      <c r="AQ53" s="68"/>
      <c r="AR53" s="757"/>
      <c r="AS53" s="757"/>
      <c r="AT53" s="757"/>
      <c r="AU53" s="757"/>
      <c r="AV53" s="757"/>
      <c r="AW53" s="757"/>
      <c r="AX53" s="757"/>
      <c r="AY53" s="757"/>
      <c r="AZ53" s="757"/>
      <c r="BA53" s="757"/>
      <c r="BB53" s="757"/>
      <c r="BC53" s="757"/>
      <c r="BD53" s="757"/>
      <c r="BE53" s="757"/>
      <c r="BF53" s="757"/>
      <c r="BG53" s="757"/>
      <c r="BH53" s="757"/>
      <c r="BI53" s="757"/>
      <c r="BJ53" s="757"/>
      <c r="BK53" s="757"/>
      <c r="BL53" s="757"/>
      <c r="BM53" s="757"/>
      <c r="BN53" s="757"/>
      <c r="BO53" s="757"/>
      <c r="BP53" s="757"/>
      <c r="BQ53" s="757"/>
      <c r="BR53" s="757"/>
      <c r="BS53" s="757"/>
      <c r="BT53" s="757"/>
      <c r="BU53" s="757"/>
      <c r="BV53" s="757"/>
      <c r="BW53" s="757"/>
      <c r="BX53" s="757"/>
      <c r="BY53" s="757"/>
      <c r="BZ53" s="68"/>
    </row>
    <row r="54" spans="1:78" ht="14.1" customHeight="1">
      <c r="A54" s="6"/>
      <c r="B54" s="19"/>
      <c r="AB54" s="102"/>
      <c r="AC54" s="96"/>
      <c r="AD54" s="4375"/>
      <c r="AE54" s="4375"/>
      <c r="AF54" s="4375"/>
      <c r="AG54" s="4375"/>
      <c r="AH54" s="4375"/>
      <c r="AI54" s="4375"/>
      <c r="AJ54" s="4375"/>
      <c r="AK54" s="4375"/>
      <c r="AL54" s="4375"/>
      <c r="AM54" s="4375"/>
      <c r="AN54" s="4375"/>
      <c r="AO54" s="4376"/>
      <c r="AQ54" s="68"/>
      <c r="AR54" s="757"/>
      <c r="AS54" s="757"/>
      <c r="AT54" s="757"/>
      <c r="AU54" s="757"/>
      <c r="AV54" s="757"/>
      <c r="AW54" s="757"/>
      <c r="AX54" s="757"/>
      <c r="AY54" s="757"/>
      <c r="AZ54" s="757"/>
      <c r="BA54" s="757"/>
      <c r="BB54" s="757"/>
      <c r="BC54" s="757"/>
      <c r="BD54" s="757"/>
      <c r="BE54" s="757"/>
      <c r="BF54" s="757"/>
      <c r="BG54" s="757"/>
      <c r="BH54" s="757"/>
      <c r="BI54" s="757"/>
      <c r="BJ54" s="757"/>
      <c r="BK54" s="757"/>
      <c r="BL54" s="757"/>
      <c r="BM54" s="757"/>
      <c r="BN54" s="757"/>
      <c r="BO54" s="757"/>
      <c r="BP54" s="757"/>
      <c r="BQ54" s="757"/>
      <c r="BR54" s="757"/>
      <c r="BS54" s="757"/>
      <c r="BT54" s="757"/>
      <c r="BU54" s="757"/>
      <c r="BV54" s="757"/>
      <c r="BW54" s="757"/>
      <c r="BX54" s="757"/>
      <c r="BY54" s="757"/>
      <c r="BZ54" s="68"/>
    </row>
    <row r="55" spans="1:78" ht="14.1" customHeight="1">
      <c r="A55" s="6"/>
      <c r="B55" s="19"/>
      <c r="AB55" s="102"/>
      <c r="AF55" s="545"/>
      <c r="AG55" s="545"/>
      <c r="AH55" s="545"/>
      <c r="AI55" s="545"/>
      <c r="AJ55" s="545"/>
      <c r="AK55" s="610"/>
      <c r="AL55" s="610"/>
      <c r="AM55" s="610"/>
      <c r="AN55" s="610"/>
      <c r="AO55" s="652"/>
      <c r="AQ55" s="68"/>
      <c r="AR55" s="1181"/>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1135"/>
    </row>
    <row r="56" spans="1:78" ht="14.1" customHeight="1">
      <c r="A56" s="6"/>
      <c r="B56" s="19"/>
      <c r="AB56" s="102"/>
      <c r="AF56" s="545"/>
      <c r="AG56" s="545"/>
      <c r="AH56" s="545"/>
      <c r="AI56" s="545"/>
      <c r="AJ56" s="545"/>
      <c r="AK56" s="610"/>
      <c r="AL56" s="610"/>
      <c r="AM56" s="610"/>
      <c r="AN56" s="610"/>
      <c r="AO56" s="652"/>
      <c r="AQ56" s="68"/>
      <c r="AR56" s="1135"/>
      <c r="AS56" s="1135"/>
      <c r="AT56" s="1135"/>
      <c r="AU56" s="1135"/>
      <c r="AV56" s="1135"/>
      <c r="AW56" s="1135"/>
      <c r="AX56" s="1135"/>
      <c r="AY56" s="1135"/>
      <c r="AZ56" s="1135"/>
      <c r="BA56" s="1135"/>
      <c r="BB56" s="1135"/>
      <c r="BC56" s="1135"/>
      <c r="BD56" s="1135"/>
      <c r="BE56" s="1135"/>
      <c r="BF56" s="1135"/>
      <c r="BG56" s="1135"/>
      <c r="BH56" s="38"/>
      <c r="BI56" s="38"/>
      <c r="BJ56" s="38"/>
      <c r="BK56" s="38"/>
      <c r="BL56" s="38"/>
      <c r="BM56" s="38"/>
      <c r="BN56" s="38"/>
      <c r="BO56" s="38"/>
      <c r="BP56" s="38"/>
      <c r="BQ56" s="38"/>
      <c r="BR56" s="38"/>
      <c r="BS56" s="38"/>
      <c r="BT56" s="38"/>
      <c r="BU56" s="38"/>
      <c r="BV56" s="38"/>
      <c r="BW56" s="38"/>
      <c r="BX56" s="38"/>
      <c r="BY56" s="38"/>
      <c r="BZ56" s="68"/>
    </row>
    <row r="57" spans="1:78" ht="14.1" customHeight="1">
      <c r="A57" s="6"/>
      <c r="B57" s="19"/>
      <c r="C57" s="1" t="s">
        <v>1101</v>
      </c>
      <c r="AB57" s="102"/>
      <c r="AC57" s="869" t="s">
        <v>604</v>
      </c>
      <c r="AD57" s="545"/>
      <c r="AE57" s="545"/>
      <c r="AF57" s="104"/>
      <c r="AG57" s="104"/>
      <c r="AH57" s="104"/>
      <c r="AI57" s="104"/>
      <c r="AJ57" s="104"/>
      <c r="AK57" s="575"/>
      <c r="AL57" s="575"/>
      <c r="AM57" s="575"/>
      <c r="AN57" s="575"/>
      <c r="AO57" s="652"/>
      <c r="AQ57" s="6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68"/>
    </row>
    <row r="58" spans="1:78" ht="14.1" customHeight="1">
      <c r="A58" s="6"/>
      <c r="B58" s="19"/>
      <c r="C58" s="1"/>
      <c r="D58" s="1" t="s">
        <v>1102</v>
      </c>
      <c r="E58" s="1"/>
      <c r="F58" s="1"/>
      <c r="G58" s="1"/>
      <c r="H58" s="1"/>
      <c r="I58" s="1"/>
      <c r="J58" s="1"/>
      <c r="K58" s="1"/>
      <c r="L58" s="1"/>
      <c r="M58" s="1"/>
      <c r="N58" s="1"/>
      <c r="O58" s="1"/>
      <c r="P58" s="1"/>
      <c r="Q58" s="1"/>
      <c r="R58" s="1"/>
      <c r="S58" s="1"/>
      <c r="T58" s="1"/>
      <c r="U58" s="1"/>
      <c r="V58" s="1"/>
      <c r="W58" s="1"/>
      <c r="X58" s="1"/>
      <c r="Y58" s="1"/>
      <c r="Z58" s="1"/>
      <c r="AA58" s="1"/>
      <c r="AB58" s="706"/>
      <c r="AC58" s="869" t="s">
        <v>95</v>
      </c>
      <c r="AD58" s="545" t="s">
        <v>1103</v>
      </c>
      <c r="AE58" s="545"/>
      <c r="AF58" s="870"/>
      <c r="AG58" s="870"/>
      <c r="AH58" s="870"/>
      <c r="AI58" s="870"/>
      <c r="AJ58" s="870"/>
      <c r="AK58" s="871"/>
      <c r="AL58" s="871"/>
      <c r="AM58" s="871"/>
      <c r="AN58" s="575"/>
      <c r="AO58" s="652"/>
      <c r="AQ58" s="68"/>
      <c r="AR58" s="757"/>
      <c r="AS58" s="757"/>
      <c r="AT58" s="757"/>
      <c r="AU58" s="757"/>
      <c r="AV58" s="757"/>
      <c r="AW58" s="757"/>
      <c r="AX58" s="757"/>
      <c r="AY58" s="757"/>
      <c r="AZ58" s="757"/>
      <c r="BA58" s="757"/>
      <c r="BB58" s="757"/>
      <c r="BC58" s="757"/>
      <c r="BD58" s="757"/>
      <c r="BE58" s="757"/>
      <c r="BF58" s="757"/>
      <c r="BG58" s="757"/>
      <c r="BH58" s="757"/>
      <c r="BI58" s="757"/>
      <c r="BJ58" s="757"/>
      <c r="BK58" s="757"/>
      <c r="BL58" s="757"/>
      <c r="BM58" s="757"/>
      <c r="BN58" s="757"/>
      <c r="BO58" s="757"/>
      <c r="BP58" s="757"/>
      <c r="BQ58" s="757"/>
      <c r="BR58" s="757"/>
      <c r="BS58" s="757"/>
      <c r="BT58" s="757"/>
      <c r="BU58" s="757"/>
      <c r="BV58" s="757"/>
      <c r="BW58" s="757"/>
      <c r="BX58" s="757"/>
      <c r="BY58" s="757"/>
      <c r="BZ58" s="68"/>
    </row>
    <row r="59" spans="1:78" ht="14.1" customHeight="1">
      <c r="B59" s="14"/>
      <c r="C59" s="6"/>
      <c r="D59" s="1"/>
      <c r="F59" s="6"/>
      <c r="G59" s="6"/>
      <c r="H59" s="6"/>
      <c r="I59" s="24"/>
      <c r="J59" s="24"/>
      <c r="K59" s="1"/>
      <c r="L59" s="37"/>
      <c r="M59" s="6"/>
      <c r="N59" s="6"/>
      <c r="O59" s="6"/>
      <c r="P59" s="6"/>
      <c r="Q59" s="6"/>
      <c r="R59" s="34"/>
      <c r="S59" s="34"/>
      <c r="T59" s="35"/>
      <c r="U59" s="36"/>
      <c r="V59" s="36"/>
      <c r="W59" s="6"/>
      <c r="X59" s="6"/>
      <c r="Y59" s="40"/>
      <c r="Z59" s="40"/>
      <c r="AA59" s="40"/>
      <c r="AB59" s="102"/>
      <c r="AC59" s="76"/>
      <c r="AO59" s="39"/>
      <c r="AQ59" s="68"/>
      <c r="AR59" s="757"/>
      <c r="AS59" s="757"/>
      <c r="AT59" s="757"/>
      <c r="AU59" s="757"/>
      <c r="AV59" s="757"/>
      <c r="AW59" s="757"/>
      <c r="AX59" s="757"/>
      <c r="AY59" s="757"/>
      <c r="AZ59" s="757"/>
      <c r="BA59" s="757"/>
      <c r="BB59" s="757"/>
      <c r="BC59" s="757"/>
      <c r="BD59" s="757"/>
      <c r="BE59" s="757"/>
      <c r="BF59" s="757"/>
      <c r="BG59" s="757"/>
      <c r="BH59" s="757"/>
      <c r="BI59" s="757"/>
      <c r="BJ59" s="757"/>
      <c r="BK59" s="757"/>
      <c r="BL59" s="757"/>
      <c r="BM59" s="757"/>
      <c r="BN59" s="757"/>
      <c r="BO59" s="757"/>
      <c r="BP59" s="757"/>
      <c r="BQ59" s="757"/>
      <c r="BR59" s="757"/>
      <c r="BS59" s="757"/>
      <c r="BT59" s="757"/>
      <c r="BU59" s="757"/>
      <c r="BV59" s="757"/>
      <c r="BW59" s="757"/>
      <c r="BX59" s="757"/>
      <c r="BY59" s="757"/>
      <c r="BZ59" s="68"/>
    </row>
    <row r="60" spans="1:78" ht="14.1" customHeight="1">
      <c r="B60" s="14"/>
      <c r="C60" s="6"/>
      <c r="D60" s="1"/>
      <c r="F60" s="6"/>
      <c r="G60" s="6"/>
      <c r="H60" s="6"/>
      <c r="I60" s="24"/>
      <c r="J60" s="24"/>
      <c r="K60" s="1"/>
      <c r="L60" s="37"/>
      <c r="M60" s="6"/>
      <c r="N60" s="6"/>
      <c r="O60" s="6"/>
      <c r="P60" s="6"/>
      <c r="Q60" s="6"/>
      <c r="R60" s="34"/>
      <c r="S60" s="34"/>
      <c r="T60" s="35"/>
      <c r="U60" s="36"/>
      <c r="V60" s="36"/>
      <c r="W60" s="6"/>
      <c r="X60" s="6"/>
      <c r="Y60" s="40"/>
      <c r="Z60" s="40"/>
      <c r="AA60" s="40"/>
      <c r="AC60" s="76"/>
      <c r="AO60" s="39"/>
      <c r="AQ60" s="68"/>
      <c r="AR60" s="757"/>
      <c r="AS60" s="757"/>
      <c r="AT60" s="757"/>
      <c r="AU60" s="757"/>
      <c r="AV60" s="757"/>
      <c r="AW60" s="757"/>
      <c r="AX60" s="757"/>
      <c r="AY60" s="757"/>
      <c r="AZ60" s="757"/>
      <c r="BA60" s="757"/>
      <c r="BB60" s="757"/>
      <c r="BC60" s="757"/>
      <c r="BD60" s="757"/>
      <c r="BE60" s="757"/>
      <c r="BF60" s="757"/>
      <c r="BG60" s="757"/>
      <c r="BH60" s="757"/>
      <c r="BI60" s="757"/>
      <c r="BJ60" s="757"/>
      <c r="BK60" s="757"/>
      <c r="BL60" s="757"/>
      <c r="BM60" s="757"/>
      <c r="BN60" s="757"/>
      <c r="BO60" s="757"/>
      <c r="BP60" s="757"/>
      <c r="BQ60" s="757"/>
      <c r="BR60" s="757"/>
      <c r="BS60" s="757"/>
      <c r="BT60" s="757"/>
      <c r="BU60" s="757"/>
      <c r="BV60" s="757"/>
      <c r="BW60" s="757"/>
      <c r="BX60" s="757"/>
      <c r="BY60" s="757"/>
      <c r="BZ60" s="68"/>
    </row>
    <row r="61" spans="1:78" ht="14.1" customHeight="1">
      <c r="B61" s="14"/>
      <c r="C61" s="6"/>
      <c r="D61" s="1"/>
      <c r="F61" s="6"/>
      <c r="G61" s="6"/>
      <c r="H61" s="6"/>
      <c r="I61" s="24"/>
      <c r="J61" s="24"/>
      <c r="K61" s="1"/>
      <c r="L61" s="37"/>
      <c r="M61" s="6"/>
      <c r="N61" s="6"/>
      <c r="O61" s="6"/>
      <c r="P61" s="6"/>
      <c r="Q61" s="6"/>
      <c r="R61" s="34"/>
      <c r="S61" s="34"/>
      <c r="T61" s="35"/>
      <c r="U61" s="36"/>
      <c r="V61" s="36"/>
      <c r="W61" s="6"/>
      <c r="X61" s="6"/>
      <c r="Y61" s="40"/>
      <c r="Z61" s="40"/>
      <c r="AA61" s="40"/>
      <c r="AC61" s="76"/>
      <c r="AO61" s="39"/>
      <c r="AQ61" s="68"/>
      <c r="AR61" s="757"/>
      <c r="AS61" s="757"/>
      <c r="AT61" s="757"/>
      <c r="AU61" s="757"/>
      <c r="AV61" s="757"/>
      <c r="AW61" s="757"/>
      <c r="AX61" s="757"/>
      <c r="AY61" s="757"/>
      <c r="AZ61" s="757"/>
      <c r="BA61" s="757"/>
      <c r="BB61" s="757"/>
      <c r="BC61" s="757"/>
      <c r="BD61" s="757"/>
      <c r="BE61" s="757"/>
      <c r="BF61" s="757"/>
      <c r="BG61" s="757"/>
      <c r="BH61" s="757"/>
      <c r="BI61" s="757"/>
      <c r="BJ61" s="757"/>
      <c r="BK61" s="757"/>
      <c r="BL61" s="757"/>
      <c r="BM61" s="757"/>
      <c r="BN61" s="757"/>
      <c r="BO61" s="757"/>
      <c r="BP61" s="757"/>
      <c r="BQ61" s="757"/>
      <c r="BR61" s="757"/>
      <c r="BS61" s="757"/>
      <c r="BT61" s="757"/>
      <c r="BU61" s="757"/>
      <c r="BV61" s="757"/>
      <c r="BW61" s="757"/>
      <c r="BX61" s="757"/>
      <c r="BY61" s="757"/>
      <c r="BZ61" s="68"/>
    </row>
    <row r="62" spans="1:78" ht="14.1" customHeight="1">
      <c r="B62" s="14"/>
      <c r="C62" s="6"/>
      <c r="D62" s="1"/>
      <c r="F62" s="6"/>
      <c r="G62" s="6"/>
      <c r="H62" s="6"/>
      <c r="I62" s="24"/>
      <c r="J62" s="24"/>
      <c r="K62" s="1"/>
      <c r="L62" s="37"/>
      <c r="M62" s="6"/>
      <c r="N62" s="6"/>
      <c r="O62" s="6"/>
      <c r="P62" s="6"/>
      <c r="Q62" s="6"/>
      <c r="R62" s="34"/>
      <c r="S62" s="34"/>
      <c r="T62" s="35"/>
      <c r="U62" s="36"/>
      <c r="V62" s="36"/>
      <c r="W62" s="6"/>
      <c r="X62" s="6"/>
      <c r="Y62" s="40"/>
      <c r="Z62" s="40"/>
      <c r="AA62" s="40"/>
      <c r="AC62" s="76"/>
      <c r="AO62" s="39"/>
      <c r="AQ62" s="68"/>
      <c r="AR62" s="757"/>
      <c r="AS62" s="757"/>
      <c r="AT62" s="757"/>
      <c r="AU62" s="757"/>
      <c r="AV62" s="757"/>
      <c r="AW62" s="757"/>
      <c r="AX62" s="757"/>
      <c r="AY62" s="757"/>
      <c r="AZ62" s="757"/>
      <c r="BA62" s="757"/>
      <c r="BB62" s="757"/>
      <c r="BC62" s="757"/>
      <c r="BD62" s="757"/>
      <c r="BE62" s="757"/>
      <c r="BF62" s="757"/>
      <c r="BG62" s="757"/>
      <c r="BH62" s="757"/>
      <c r="BI62" s="757"/>
      <c r="BJ62" s="757"/>
      <c r="BK62" s="757"/>
      <c r="BL62" s="757"/>
      <c r="BM62" s="757"/>
      <c r="BN62" s="757"/>
      <c r="BO62" s="757"/>
      <c r="BP62" s="757"/>
      <c r="BQ62" s="757"/>
      <c r="BR62" s="757"/>
      <c r="BS62" s="757"/>
      <c r="BT62" s="757"/>
      <c r="BU62" s="757"/>
      <c r="BV62" s="757"/>
      <c r="BW62" s="757"/>
      <c r="BX62" s="757"/>
      <c r="BY62" s="757"/>
      <c r="BZ62" s="68"/>
    </row>
    <row r="63" spans="1:78" ht="12.75" thickBot="1">
      <c r="B63" s="81"/>
      <c r="C63" s="44"/>
      <c r="D63" s="46"/>
      <c r="E63" s="46"/>
      <c r="F63" s="719"/>
      <c r="G63" s="719"/>
      <c r="H63" s="719"/>
      <c r="I63" s="719"/>
      <c r="J63" s="719"/>
      <c r="K63" s="719"/>
      <c r="L63" s="719"/>
      <c r="M63" s="719"/>
      <c r="N63" s="719"/>
      <c r="O63" s="719"/>
      <c r="P63" s="46"/>
      <c r="Q63" s="46"/>
      <c r="R63" s="46"/>
      <c r="S63" s="101"/>
      <c r="T63" s="45"/>
      <c r="U63" s="45"/>
      <c r="V63" s="44"/>
      <c r="W63" s="45"/>
      <c r="X63" s="45"/>
      <c r="Y63" s="46"/>
      <c r="Z63" s="46"/>
      <c r="AA63" s="46"/>
      <c r="AB63" s="45"/>
      <c r="AC63" s="83"/>
      <c r="AD63" s="45"/>
      <c r="AE63" s="45"/>
      <c r="AF63" s="45"/>
      <c r="AG63" s="45"/>
      <c r="AH63" s="45"/>
      <c r="AI63" s="45"/>
      <c r="AJ63" s="45"/>
      <c r="AK63" s="45"/>
      <c r="AL63" s="45"/>
      <c r="AM63" s="45"/>
      <c r="AN63" s="45"/>
      <c r="AO63" s="84"/>
      <c r="AQ63" s="68"/>
      <c r="AR63" s="1145"/>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68"/>
    </row>
  </sheetData>
  <mergeCells count="40">
    <mergeCell ref="AD37:AO40"/>
    <mergeCell ref="AD41:AO46"/>
    <mergeCell ref="D42:AB42"/>
    <mergeCell ref="AD51:AO51"/>
    <mergeCell ref="AD53:AO54"/>
    <mergeCell ref="C29:F30"/>
    <mergeCell ref="G29:L30"/>
    <mergeCell ref="M29:X30"/>
    <mergeCell ref="Y29:AN30"/>
    <mergeCell ref="C33:AB33"/>
    <mergeCell ref="AD33:AO36"/>
    <mergeCell ref="C25:F26"/>
    <mergeCell ref="G25:L26"/>
    <mergeCell ref="M25:X26"/>
    <mergeCell ref="Y25:AN26"/>
    <mergeCell ref="C27:F28"/>
    <mergeCell ref="G27:L28"/>
    <mergeCell ref="M27:X28"/>
    <mergeCell ref="Y27:AN28"/>
    <mergeCell ref="C21:F22"/>
    <mergeCell ref="G21:L22"/>
    <mergeCell ref="M21:X22"/>
    <mergeCell ref="Y21:AN22"/>
    <mergeCell ref="C23:F24"/>
    <mergeCell ref="G23:L24"/>
    <mergeCell ref="M23:X24"/>
    <mergeCell ref="Y23:AN24"/>
    <mergeCell ref="C12:AB12"/>
    <mergeCell ref="C15:AB15"/>
    <mergeCell ref="C16:AB16"/>
    <mergeCell ref="C19:F20"/>
    <mergeCell ref="G19:L20"/>
    <mergeCell ref="M19:X20"/>
    <mergeCell ref="Y19:AN20"/>
    <mergeCell ref="W9:X9"/>
    <mergeCell ref="B2:AO2"/>
    <mergeCell ref="AP2:AV2"/>
    <mergeCell ref="B4:AB4"/>
    <mergeCell ref="AC4:AO4"/>
    <mergeCell ref="C6:AB6"/>
  </mergeCells>
  <phoneticPr fontId="2"/>
  <hyperlinks>
    <hyperlink ref="AP2" location="目次!A1" display="目次に戻る"/>
  </hyperlinks>
  <printOptions horizontalCentered="1"/>
  <pageMargins left="0.70866141732283472" right="0.31496062992125984" top="0.39370078740157483" bottom="0.39370078740157483" header="0.51181102362204722" footer="0.51181102362204722"/>
  <pageSetup paperSize="9" scale="92" orientation="portrait" r:id="rId1"/>
  <headerFooter alignWithMargins="0"/>
  <colBreaks count="1" manualBreakCount="1">
    <brk id="42" min="1"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955393" r:id="rId4" name="Check Box 1">
              <controlPr defaultSize="0" autoFill="0" autoLine="0" autoPict="0">
                <anchor moveWithCells="1">
                  <from>
                    <xdr:col>18</xdr:col>
                    <xdr:colOff>0</xdr:colOff>
                    <xdr:row>7</xdr:row>
                    <xdr:rowOff>0</xdr:rowOff>
                  </from>
                  <to>
                    <xdr:col>23</xdr:col>
                    <xdr:colOff>95250</xdr:colOff>
                    <xdr:row>8</xdr:row>
                    <xdr:rowOff>0</xdr:rowOff>
                  </to>
                </anchor>
              </controlPr>
            </control>
          </mc:Choice>
        </mc:AlternateContent>
        <mc:AlternateContent xmlns:mc="http://schemas.openxmlformats.org/markup-compatibility/2006">
          <mc:Choice Requires="x14">
            <control shapeId="955394" r:id="rId5" name="Check Box 2">
              <controlPr defaultSize="0" autoFill="0" autoLine="0" autoPict="0">
                <anchor moveWithCells="1">
                  <from>
                    <xdr:col>24</xdr:col>
                    <xdr:colOff>66675</xdr:colOff>
                    <xdr:row>7</xdr:row>
                    <xdr:rowOff>0</xdr:rowOff>
                  </from>
                  <to>
                    <xdr:col>28</xdr:col>
                    <xdr:colOff>0</xdr:colOff>
                    <xdr:row>8</xdr:row>
                    <xdr:rowOff>0</xdr:rowOff>
                  </to>
                </anchor>
              </controlPr>
            </control>
          </mc:Choice>
        </mc:AlternateContent>
        <mc:AlternateContent xmlns:mc="http://schemas.openxmlformats.org/markup-compatibility/2006">
          <mc:Choice Requires="x14">
            <control shapeId="955395" r:id="rId6" name="Check Box 3">
              <controlPr defaultSize="0" autoFill="0" autoLine="0" autoPict="0">
                <anchor moveWithCells="1">
                  <from>
                    <xdr:col>18</xdr:col>
                    <xdr:colOff>0</xdr:colOff>
                    <xdr:row>9</xdr:row>
                    <xdr:rowOff>0</xdr:rowOff>
                  </from>
                  <to>
                    <xdr:col>23</xdr:col>
                    <xdr:colOff>95250</xdr:colOff>
                    <xdr:row>10</xdr:row>
                    <xdr:rowOff>0</xdr:rowOff>
                  </to>
                </anchor>
              </controlPr>
            </control>
          </mc:Choice>
        </mc:AlternateContent>
        <mc:AlternateContent xmlns:mc="http://schemas.openxmlformats.org/markup-compatibility/2006">
          <mc:Choice Requires="x14">
            <control shapeId="955396" r:id="rId7" name="Check Box 4">
              <controlPr defaultSize="0" autoFill="0" autoLine="0" autoPict="0">
                <anchor moveWithCells="1">
                  <from>
                    <xdr:col>24</xdr:col>
                    <xdr:colOff>66675</xdr:colOff>
                    <xdr:row>9</xdr:row>
                    <xdr:rowOff>0</xdr:rowOff>
                  </from>
                  <to>
                    <xdr:col>28</xdr:col>
                    <xdr:colOff>0</xdr:colOff>
                    <xdr:row>10</xdr:row>
                    <xdr:rowOff>0</xdr:rowOff>
                  </to>
                </anchor>
              </controlPr>
            </control>
          </mc:Choice>
        </mc:AlternateContent>
        <mc:AlternateContent xmlns:mc="http://schemas.openxmlformats.org/markup-compatibility/2006">
          <mc:Choice Requires="x14">
            <control shapeId="955397" r:id="rId8" name="Check Box 5">
              <controlPr defaultSize="0" autoFill="0" autoLine="0" autoPict="0">
                <anchor moveWithCells="1">
                  <from>
                    <xdr:col>18</xdr:col>
                    <xdr:colOff>0</xdr:colOff>
                    <xdr:row>12</xdr:row>
                    <xdr:rowOff>85725</xdr:rowOff>
                  </from>
                  <to>
                    <xdr:col>23</xdr:col>
                    <xdr:colOff>95250</xdr:colOff>
                    <xdr:row>13</xdr:row>
                    <xdr:rowOff>85725</xdr:rowOff>
                  </to>
                </anchor>
              </controlPr>
            </control>
          </mc:Choice>
        </mc:AlternateContent>
        <mc:AlternateContent xmlns:mc="http://schemas.openxmlformats.org/markup-compatibility/2006">
          <mc:Choice Requires="x14">
            <control shapeId="955398" r:id="rId9" name="Check Box 6">
              <controlPr defaultSize="0" autoFill="0" autoLine="0" autoPict="0">
                <anchor moveWithCells="1">
                  <from>
                    <xdr:col>24</xdr:col>
                    <xdr:colOff>66675</xdr:colOff>
                    <xdr:row>12</xdr:row>
                    <xdr:rowOff>85725</xdr:rowOff>
                  </from>
                  <to>
                    <xdr:col>28</xdr:col>
                    <xdr:colOff>0</xdr:colOff>
                    <xdr:row>13</xdr:row>
                    <xdr:rowOff>85725</xdr:rowOff>
                  </to>
                </anchor>
              </controlPr>
            </control>
          </mc:Choice>
        </mc:AlternateContent>
        <mc:AlternateContent xmlns:mc="http://schemas.openxmlformats.org/markup-compatibility/2006">
          <mc:Choice Requires="x14">
            <control shapeId="955399" r:id="rId10" name="Check Box 7">
              <controlPr defaultSize="0" autoFill="0" autoLine="0" autoPict="0">
                <anchor moveWithCells="1">
                  <from>
                    <xdr:col>18</xdr:col>
                    <xdr:colOff>0</xdr:colOff>
                    <xdr:row>36</xdr:row>
                    <xdr:rowOff>57150</xdr:rowOff>
                  </from>
                  <to>
                    <xdr:col>23</xdr:col>
                    <xdr:colOff>95250</xdr:colOff>
                    <xdr:row>37</xdr:row>
                    <xdr:rowOff>57150</xdr:rowOff>
                  </to>
                </anchor>
              </controlPr>
            </control>
          </mc:Choice>
        </mc:AlternateContent>
        <mc:AlternateContent xmlns:mc="http://schemas.openxmlformats.org/markup-compatibility/2006">
          <mc:Choice Requires="x14">
            <control shapeId="955400" r:id="rId11" name="Check Box 8">
              <controlPr defaultSize="0" autoFill="0" autoLine="0" autoPict="0">
                <anchor moveWithCells="1">
                  <from>
                    <xdr:col>24</xdr:col>
                    <xdr:colOff>66675</xdr:colOff>
                    <xdr:row>36</xdr:row>
                    <xdr:rowOff>57150</xdr:rowOff>
                  </from>
                  <to>
                    <xdr:col>28</xdr:col>
                    <xdr:colOff>0</xdr:colOff>
                    <xdr:row>37</xdr:row>
                    <xdr:rowOff>57150</xdr:rowOff>
                  </to>
                </anchor>
              </controlPr>
            </control>
          </mc:Choice>
        </mc:AlternateContent>
        <mc:AlternateContent xmlns:mc="http://schemas.openxmlformats.org/markup-compatibility/2006">
          <mc:Choice Requires="x14">
            <control shapeId="955401" r:id="rId12" name="Check Box 9">
              <controlPr defaultSize="0" autoFill="0" autoLine="0" autoPict="0">
                <anchor moveWithCells="1">
                  <from>
                    <xdr:col>18</xdr:col>
                    <xdr:colOff>19050</xdr:colOff>
                    <xdr:row>45</xdr:row>
                    <xdr:rowOff>123825</xdr:rowOff>
                  </from>
                  <to>
                    <xdr:col>23</xdr:col>
                    <xdr:colOff>114300</xdr:colOff>
                    <xdr:row>46</xdr:row>
                    <xdr:rowOff>123825</xdr:rowOff>
                  </to>
                </anchor>
              </controlPr>
            </control>
          </mc:Choice>
        </mc:AlternateContent>
        <mc:AlternateContent xmlns:mc="http://schemas.openxmlformats.org/markup-compatibility/2006">
          <mc:Choice Requires="x14">
            <control shapeId="955402" r:id="rId13" name="Check Box 10">
              <controlPr defaultSize="0" autoFill="0" autoLine="0" autoPict="0">
                <anchor moveWithCells="1">
                  <from>
                    <xdr:col>24</xdr:col>
                    <xdr:colOff>95250</xdr:colOff>
                    <xdr:row>45</xdr:row>
                    <xdr:rowOff>123825</xdr:rowOff>
                  </from>
                  <to>
                    <xdr:col>28</xdr:col>
                    <xdr:colOff>19050</xdr:colOff>
                    <xdr:row>46</xdr:row>
                    <xdr:rowOff>123825</xdr:rowOff>
                  </to>
                </anchor>
              </controlPr>
            </control>
          </mc:Choice>
        </mc:AlternateContent>
        <mc:AlternateContent xmlns:mc="http://schemas.openxmlformats.org/markup-compatibility/2006">
          <mc:Choice Requires="x14">
            <control shapeId="955403" r:id="rId14" name="Check Box 11">
              <controlPr defaultSize="0" autoFill="0" autoLine="0" autoPict="0">
                <anchor moveWithCells="1">
                  <from>
                    <xdr:col>18</xdr:col>
                    <xdr:colOff>19050</xdr:colOff>
                    <xdr:row>58</xdr:row>
                    <xdr:rowOff>28575</xdr:rowOff>
                  </from>
                  <to>
                    <xdr:col>23</xdr:col>
                    <xdr:colOff>114300</xdr:colOff>
                    <xdr:row>59</xdr:row>
                    <xdr:rowOff>28575</xdr:rowOff>
                  </to>
                </anchor>
              </controlPr>
            </control>
          </mc:Choice>
        </mc:AlternateContent>
        <mc:AlternateContent xmlns:mc="http://schemas.openxmlformats.org/markup-compatibility/2006">
          <mc:Choice Requires="x14">
            <control shapeId="955404" r:id="rId15" name="Check Box 12">
              <controlPr defaultSize="0" autoFill="0" autoLine="0" autoPict="0">
                <anchor moveWithCells="1">
                  <from>
                    <xdr:col>24</xdr:col>
                    <xdr:colOff>95250</xdr:colOff>
                    <xdr:row>58</xdr:row>
                    <xdr:rowOff>28575</xdr:rowOff>
                  </from>
                  <to>
                    <xdr:col>28</xdr:col>
                    <xdr:colOff>19050</xdr:colOff>
                    <xdr:row>59</xdr:row>
                    <xdr:rowOff>28575</xdr:rowOff>
                  </to>
                </anchor>
              </controlPr>
            </control>
          </mc:Choice>
        </mc:AlternateContent>
        <mc:AlternateContent xmlns:mc="http://schemas.openxmlformats.org/markup-compatibility/2006">
          <mc:Choice Requires="x14">
            <control shapeId="955405" r:id="rId16" name="Check Box 13">
              <controlPr defaultSize="0" autoFill="0" autoLine="0" autoPict="0">
                <anchor moveWithCells="1">
                  <from>
                    <xdr:col>18</xdr:col>
                    <xdr:colOff>9525</xdr:colOff>
                    <xdr:row>49</xdr:row>
                    <xdr:rowOff>123825</xdr:rowOff>
                  </from>
                  <to>
                    <xdr:col>23</xdr:col>
                    <xdr:colOff>104775</xdr:colOff>
                    <xdr:row>50</xdr:row>
                    <xdr:rowOff>123825</xdr:rowOff>
                  </to>
                </anchor>
              </controlPr>
            </control>
          </mc:Choice>
        </mc:AlternateContent>
        <mc:AlternateContent xmlns:mc="http://schemas.openxmlformats.org/markup-compatibility/2006">
          <mc:Choice Requires="x14">
            <control shapeId="955406" r:id="rId17" name="Check Box 14">
              <controlPr defaultSize="0" autoFill="0" autoLine="0" autoPict="0">
                <anchor moveWithCells="1">
                  <from>
                    <xdr:col>24</xdr:col>
                    <xdr:colOff>76200</xdr:colOff>
                    <xdr:row>49</xdr:row>
                    <xdr:rowOff>123825</xdr:rowOff>
                  </from>
                  <to>
                    <xdr:col>28</xdr:col>
                    <xdr:colOff>9525</xdr:colOff>
                    <xdr:row>50</xdr:row>
                    <xdr:rowOff>123825</xdr:rowOff>
                  </to>
                </anchor>
              </controlPr>
            </control>
          </mc:Choice>
        </mc:AlternateContent>
        <mc:AlternateContent xmlns:mc="http://schemas.openxmlformats.org/markup-compatibility/2006">
          <mc:Choice Requires="x14">
            <control shapeId="955407" r:id="rId18" name="Check Box 15">
              <controlPr defaultSize="0" autoFill="0" autoLine="0" autoPict="0">
                <anchor moveWithCells="1">
                  <from>
                    <xdr:col>18</xdr:col>
                    <xdr:colOff>9525</xdr:colOff>
                    <xdr:row>53</xdr:row>
                    <xdr:rowOff>152400</xdr:rowOff>
                  </from>
                  <to>
                    <xdr:col>23</xdr:col>
                    <xdr:colOff>104775</xdr:colOff>
                    <xdr:row>54</xdr:row>
                    <xdr:rowOff>152400</xdr:rowOff>
                  </to>
                </anchor>
              </controlPr>
            </control>
          </mc:Choice>
        </mc:AlternateContent>
        <mc:AlternateContent xmlns:mc="http://schemas.openxmlformats.org/markup-compatibility/2006">
          <mc:Choice Requires="x14">
            <control shapeId="955408" r:id="rId19" name="Check Box 16">
              <controlPr defaultSize="0" autoFill="0" autoLine="0" autoPict="0">
                <anchor moveWithCells="1">
                  <from>
                    <xdr:col>24</xdr:col>
                    <xdr:colOff>85725</xdr:colOff>
                    <xdr:row>53</xdr:row>
                    <xdr:rowOff>152400</xdr:rowOff>
                  </from>
                  <to>
                    <xdr:col>28</xdr:col>
                    <xdr:colOff>9525</xdr:colOff>
                    <xdr:row>54</xdr:row>
                    <xdr:rowOff>152400</xdr:rowOff>
                  </to>
                </anchor>
              </controlPr>
            </control>
          </mc:Choice>
        </mc:AlternateContent>
        <mc:AlternateContent xmlns:mc="http://schemas.openxmlformats.org/markup-compatibility/2006">
          <mc:Choice Requires="x14">
            <control shapeId="955409" r:id="rId20" name="Check Box 17">
              <controlPr defaultSize="0" autoFill="0" autoLine="0" autoPict="0">
                <anchor moveWithCells="1">
                  <from>
                    <xdr:col>17</xdr:col>
                    <xdr:colOff>133350</xdr:colOff>
                    <xdr:row>41</xdr:row>
                    <xdr:rowOff>0</xdr:rowOff>
                  </from>
                  <to>
                    <xdr:col>20</xdr:col>
                    <xdr:colOff>123825</xdr:colOff>
                    <xdr:row>41</xdr:row>
                    <xdr:rowOff>142875</xdr:rowOff>
                  </to>
                </anchor>
              </controlPr>
            </control>
          </mc:Choice>
        </mc:AlternateContent>
        <mc:AlternateContent xmlns:mc="http://schemas.openxmlformats.org/markup-compatibility/2006">
          <mc:Choice Requires="x14">
            <control shapeId="955410" r:id="rId21" name="Check Box 18">
              <controlPr defaultSize="0" autoFill="0" autoLine="0" autoPict="0">
                <anchor moveWithCells="1">
                  <from>
                    <xdr:col>21</xdr:col>
                    <xdr:colOff>19050</xdr:colOff>
                    <xdr:row>41</xdr:row>
                    <xdr:rowOff>0</xdr:rowOff>
                  </from>
                  <to>
                    <xdr:col>24</xdr:col>
                    <xdr:colOff>19050</xdr:colOff>
                    <xdr:row>41</xdr:row>
                    <xdr:rowOff>142875</xdr:rowOff>
                  </to>
                </anchor>
              </controlPr>
            </control>
          </mc:Choice>
        </mc:AlternateContent>
        <mc:AlternateContent xmlns:mc="http://schemas.openxmlformats.org/markup-compatibility/2006">
          <mc:Choice Requires="x14">
            <control shapeId="955411" r:id="rId22" name="Check Box 19">
              <controlPr defaultSize="0" autoFill="0" autoLine="0" autoPict="0">
                <anchor moveWithCells="1">
                  <from>
                    <xdr:col>25</xdr:col>
                    <xdr:colOff>28575</xdr:colOff>
                    <xdr:row>40</xdr:row>
                    <xdr:rowOff>142875</xdr:rowOff>
                  </from>
                  <to>
                    <xdr:col>27</xdr:col>
                    <xdr:colOff>400050</xdr:colOff>
                    <xdr:row>41</xdr:row>
                    <xdr:rowOff>171450</xdr:rowOff>
                  </to>
                </anchor>
              </controlPr>
            </control>
          </mc:Choice>
        </mc:AlternateContent>
        <mc:AlternateContent xmlns:mc="http://schemas.openxmlformats.org/markup-compatibility/2006">
          <mc:Choice Requires="x14">
            <control shapeId="955412" r:id="rId23" name="Check Box 20">
              <controlPr defaultSize="0" autoFill="0" autoLine="0" autoPict="0">
                <anchor moveWithCells="1">
                  <from>
                    <xdr:col>18</xdr:col>
                    <xdr:colOff>0</xdr:colOff>
                    <xdr:row>34</xdr:row>
                    <xdr:rowOff>0</xdr:rowOff>
                  </from>
                  <to>
                    <xdr:col>23</xdr:col>
                    <xdr:colOff>95250</xdr:colOff>
                    <xdr:row>35</xdr:row>
                    <xdr:rowOff>0</xdr:rowOff>
                  </to>
                </anchor>
              </controlPr>
            </control>
          </mc:Choice>
        </mc:AlternateContent>
        <mc:AlternateContent xmlns:mc="http://schemas.openxmlformats.org/markup-compatibility/2006">
          <mc:Choice Requires="x14">
            <control shapeId="955413" r:id="rId24" name="Check Box 21">
              <controlPr defaultSize="0" autoFill="0" autoLine="0" autoPict="0">
                <anchor moveWithCells="1">
                  <from>
                    <xdr:col>24</xdr:col>
                    <xdr:colOff>66675</xdr:colOff>
                    <xdr:row>34</xdr:row>
                    <xdr:rowOff>0</xdr:rowOff>
                  </from>
                  <to>
                    <xdr:col>28</xdr:col>
                    <xdr:colOff>0</xdr:colOff>
                    <xdr:row>35</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CC"/>
  </sheetPr>
  <dimension ref="A2:BY61"/>
  <sheetViews>
    <sheetView showGridLines="0" view="pageBreakPreview" zoomScaleNormal="100" zoomScaleSheetLayoutView="100" workbookViewId="0">
      <selection activeCell="AU17" sqref="AU17"/>
    </sheetView>
  </sheetViews>
  <sheetFormatPr defaultColWidth="8" defaultRowHeight="12"/>
  <cols>
    <col min="1" max="1" width="1.5" style="68" customWidth="1"/>
    <col min="2" max="2" width="1.625" style="68" customWidth="1"/>
    <col min="3" max="24" width="2.375" style="68" customWidth="1"/>
    <col min="25" max="25" width="4.375" style="68" customWidth="1"/>
    <col min="26" max="92" width="2.375" style="68" customWidth="1"/>
    <col min="93" max="16384" width="8" style="68"/>
  </cols>
  <sheetData>
    <row r="2" spans="1:77" ht="14.1" customHeight="1">
      <c r="B2" s="1437" t="s">
        <v>1417</v>
      </c>
      <c r="C2" s="1438"/>
      <c r="D2" s="1438"/>
      <c r="E2" s="1438"/>
      <c r="F2" s="1438"/>
      <c r="G2" s="1438"/>
      <c r="H2" s="1438"/>
      <c r="I2" s="1438"/>
      <c r="J2" s="1438"/>
      <c r="K2" s="1438"/>
      <c r="L2" s="1438"/>
      <c r="M2" s="1438"/>
      <c r="N2" s="1438"/>
      <c r="O2" s="1438"/>
      <c r="P2" s="1438"/>
      <c r="Q2" s="1438"/>
      <c r="R2" s="1438"/>
      <c r="S2" s="1438"/>
      <c r="T2" s="1438"/>
      <c r="U2" s="1438"/>
      <c r="V2" s="1438"/>
      <c r="W2" s="1438"/>
      <c r="X2" s="1438"/>
      <c r="Y2" s="1438"/>
      <c r="Z2" s="1438"/>
      <c r="AA2" s="1438"/>
      <c r="AB2" s="1438"/>
      <c r="AC2" s="1438"/>
      <c r="AD2" s="1438"/>
      <c r="AE2" s="1438"/>
      <c r="AF2" s="1438"/>
      <c r="AG2" s="1438"/>
      <c r="AH2" s="1438"/>
      <c r="AI2" s="1438"/>
      <c r="AJ2" s="1438"/>
      <c r="AK2" s="1438"/>
      <c r="AL2" s="1438"/>
      <c r="AM2" s="1247"/>
      <c r="AN2" s="1837" t="s">
        <v>769</v>
      </c>
      <c r="AO2" s="1837"/>
      <c r="AP2" s="1837"/>
      <c r="AQ2" s="1837"/>
      <c r="AR2" s="1837"/>
    </row>
    <row r="3" spans="1:77" ht="5.0999999999999996" customHeight="1" thickBot="1"/>
    <row r="4" spans="1:77" ht="14.1" customHeight="1">
      <c r="B4" s="1440" t="s">
        <v>318</v>
      </c>
      <c r="C4" s="1441"/>
      <c r="D4" s="1441"/>
      <c r="E4" s="1441"/>
      <c r="F4" s="1441"/>
      <c r="G4" s="1441"/>
      <c r="H4" s="1441"/>
      <c r="I4" s="1441"/>
      <c r="J4" s="1441"/>
      <c r="K4" s="1441"/>
      <c r="L4" s="1441"/>
      <c r="M4" s="1441"/>
      <c r="N4" s="1441"/>
      <c r="O4" s="1441"/>
      <c r="P4" s="1441"/>
      <c r="Q4" s="1441"/>
      <c r="R4" s="1441"/>
      <c r="S4" s="1441"/>
      <c r="T4" s="1441"/>
      <c r="U4" s="1441"/>
      <c r="V4" s="1441"/>
      <c r="W4" s="1441"/>
      <c r="X4" s="1441"/>
      <c r="Y4" s="1441"/>
      <c r="Z4" s="1884" t="s">
        <v>4</v>
      </c>
      <c r="AA4" s="1441"/>
      <c r="AB4" s="1441"/>
      <c r="AC4" s="1441"/>
      <c r="AD4" s="1441"/>
      <c r="AE4" s="1441"/>
      <c r="AF4" s="1441"/>
      <c r="AG4" s="1441"/>
      <c r="AH4" s="1441"/>
      <c r="AI4" s="1441"/>
      <c r="AJ4" s="1441"/>
      <c r="AK4" s="1441"/>
      <c r="AL4" s="1441"/>
      <c r="AM4" s="475"/>
      <c r="AO4" s="744" t="s">
        <v>982</v>
      </c>
    </row>
    <row r="5" spans="1:77" ht="14.1" customHeight="1">
      <c r="A5" s="1332"/>
      <c r="B5" s="85" t="s">
        <v>319</v>
      </c>
      <c r="T5" s="1449"/>
      <c r="U5" s="1449"/>
      <c r="V5" s="35"/>
      <c r="W5" s="1449"/>
      <c r="X5" s="1449"/>
      <c r="Z5" s="79" t="s">
        <v>779</v>
      </c>
      <c r="AA5" s="38"/>
      <c r="AB5" s="38"/>
      <c r="AC5" s="38"/>
      <c r="AD5" s="38"/>
      <c r="AE5" s="38"/>
      <c r="AF5" s="38"/>
      <c r="AG5" s="38"/>
      <c r="AH5" s="38"/>
      <c r="AI5" s="38"/>
      <c r="AJ5" s="38"/>
      <c r="AK5" s="38"/>
      <c r="AL5" s="1252"/>
      <c r="AM5" s="478"/>
      <c r="AO5" s="749"/>
      <c r="AP5" s="749"/>
      <c r="AQ5" s="749"/>
      <c r="AR5" s="749"/>
      <c r="AS5" s="749"/>
      <c r="AT5" s="749"/>
      <c r="AU5" s="749"/>
      <c r="AV5" s="749"/>
      <c r="AW5" s="749"/>
      <c r="AX5" s="749"/>
      <c r="AY5" s="749"/>
      <c r="AZ5" s="749"/>
      <c r="BA5" s="749"/>
      <c r="BB5" s="749"/>
      <c r="BC5" s="749"/>
      <c r="BD5" s="749"/>
      <c r="BE5" s="749"/>
      <c r="BF5" s="749"/>
      <c r="BG5" s="749"/>
      <c r="BH5" s="749"/>
      <c r="BI5" s="749"/>
      <c r="BJ5" s="749"/>
      <c r="BK5" s="749"/>
      <c r="BL5" s="749"/>
      <c r="BM5" s="749"/>
      <c r="BN5" s="749"/>
      <c r="BO5" s="749"/>
      <c r="BP5" s="749"/>
      <c r="BQ5" s="749"/>
      <c r="BR5" s="749"/>
      <c r="BS5" s="749"/>
      <c r="BT5" s="749"/>
      <c r="BU5" s="749"/>
      <c r="BV5" s="749"/>
      <c r="BW5" s="749"/>
      <c r="BX5" s="749"/>
    </row>
    <row r="6" spans="1:77" ht="14.1" customHeight="1">
      <c r="A6" s="1332"/>
      <c r="B6" s="86"/>
      <c r="C6" s="68" t="s">
        <v>320</v>
      </c>
      <c r="F6" s="1332"/>
      <c r="G6" s="1332"/>
      <c r="H6" s="539"/>
      <c r="I6" s="539"/>
      <c r="J6" s="539"/>
      <c r="K6" s="539"/>
      <c r="L6" s="540"/>
      <c r="M6" s="540"/>
      <c r="N6" s="540"/>
      <c r="O6" s="540"/>
      <c r="P6" s="540"/>
      <c r="Q6" s="540"/>
      <c r="R6" s="540"/>
      <c r="S6" s="540"/>
      <c r="T6" s="540"/>
      <c r="U6" s="540"/>
      <c r="Y6" s="541"/>
      <c r="Z6" s="87" t="s">
        <v>227</v>
      </c>
      <c r="AA6" s="4379" t="s">
        <v>505</v>
      </c>
      <c r="AB6" s="2018"/>
      <c r="AC6" s="2018"/>
      <c r="AD6" s="2018"/>
      <c r="AE6" s="2018"/>
      <c r="AF6" s="2018"/>
      <c r="AG6" s="2018"/>
      <c r="AH6" s="2018"/>
      <c r="AI6" s="2018"/>
      <c r="AJ6" s="2018"/>
      <c r="AK6" s="2018"/>
      <c r="AL6" s="2018"/>
      <c r="AM6" s="720"/>
      <c r="AO6" s="882"/>
      <c r="AP6" s="882"/>
      <c r="AQ6" s="882"/>
      <c r="AR6" s="882"/>
      <c r="AS6" s="882"/>
      <c r="AT6" s="749"/>
      <c r="AU6" s="749"/>
      <c r="AV6" s="749"/>
      <c r="AW6" s="749"/>
      <c r="AX6" s="749"/>
      <c r="AY6" s="749"/>
      <c r="AZ6" s="749"/>
      <c r="BA6" s="749"/>
      <c r="BB6" s="749"/>
      <c r="BC6" s="749"/>
      <c r="BD6" s="749"/>
      <c r="BE6" s="749"/>
      <c r="BF6" s="749"/>
      <c r="BG6" s="749"/>
      <c r="BH6" s="749"/>
      <c r="BI6" s="749"/>
      <c r="BJ6" s="749"/>
      <c r="BK6" s="749"/>
      <c r="BL6" s="749"/>
      <c r="BM6" s="749"/>
      <c r="BN6" s="749"/>
      <c r="BO6" s="749"/>
      <c r="BP6" s="749"/>
      <c r="BQ6" s="749"/>
      <c r="BR6" s="749"/>
      <c r="BS6" s="749"/>
      <c r="BT6" s="749"/>
      <c r="BU6" s="749"/>
      <c r="BV6" s="749"/>
      <c r="BW6" s="749"/>
      <c r="BX6" s="749"/>
    </row>
    <row r="7" spans="1:77" ht="14.1" customHeight="1">
      <c r="A7" s="1332"/>
      <c r="B7" s="86"/>
      <c r="C7" s="1332"/>
      <c r="F7" s="1248"/>
      <c r="G7" s="4380" t="s">
        <v>1104</v>
      </c>
      <c r="H7" s="4380"/>
      <c r="I7" s="4380"/>
      <c r="J7" s="4380"/>
      <c r="K7" s="4380"/>
      <c r="L7" s="4381"/>
      <c r="M7" s="4381"/>
      <c r="N7" s="4381"/>
      <c r="O7" s="542" t="s">
        <v>76</v>
      </c>
      <c r="P7" s="1334"/>
      <c r="Q7" s="542" t="s">
        <v>56</v>
      </c>
      <c r="R7" s="1334"/>
      <c r="S7" s="542" t="s">
        <v>28</v>
      </c>
      <c r="T7" s="543" t="s">
        <v>235</v>
      </c>
      <c r="W7" s="1248"/>
      <c r="X7" s="1248"/>
      <c r="Y7" s="544"/>
      <c r="Z7" s="87" t="s">
        <v>24</v>
      </c>
      <c r="AA7" s="1570" t="s">
        <v>941</v>
      </c>
      <c r="AB7" s="1570"/>
      <c r="AC7" s="1570"/>
      <c r="AD7" s="1570"/>
      <c r="AE7" s="1570"/>
      <c r="AF7" s="1570"/>
      <c r="AG7" s="1570"/>
      <c r="AH7" s="1570"/>
      <c r="AI7" s="1570"/>
      <c r="AJ7" s="1570"/>
      <c r="AK7" s="1570"/>
      <c r="AL7" s="1570"/>
      <c r="AM7" s="477"/>
      <c r="AO7" s="830"/>
      <c r="AP7" s="830"/>
      <c r="AQ7" s="830"/>
      <c r="AR7" s="830"/>
      <c r="AS7" s="830"/>
      <c r="AT7" s="830"/>
      <c r="AU7" s="830"/>
      <c r="AV7" s="830"/>
      <c r="AW7" s="830"/>
      <c r="AX7" s="830"/>
      <c r="AY7" s="830"/>
      <c r="AZ7" s="830"/>
      <c r="BA7" s="830"/>
      <c r="BB7" s="830"/>
      <c r="BC7" s="830"/>
      <c r="BD7" s="830"/>
      <c r="BE7" s="830"/>
      <c r="BF7" s="830"/>
      <c r="BG7" s="830"/>
      <c r="BH7" s="830"/>
      <c r="BI7" s="830"/>
      <c r="BJ7" s="830"/>
      <c r="BK7" s="830"/>
      <c r="BL7" s="830"/>
      <c r="BM7" s="830"/>
      <c r="BN7" s="830"/>
      <c r="BO7" s="830"/>
      <c r="BP7" s="830"/>
      <c r="BQ7" s="830"/>
      <c r="BR7" s="830"/>
      <c r="BS7" s="830"/>
      <c r="BT7" s="830"/>
      <c r="BU7" s="830"/>
      <c r="BV7" s="830"/>
      <c r="BW7" s="830"/>
      <c r="BX7" s="830"/>
    </row>
    <row r="8" spans="1:77" ht="14.1" customHeight="1">
      <c r="A8" s="1332"/>
      <c r="B8" s="86"/>
      <c r="C8" s="1332"/>
      <c r="Z8" s="63"/>
      <c r="AA8" s="1570"/>
      <c r="AB8" s="1570"/>
      <c r="AC8" s="1570"/>
      <c r="AD8" s="1570"/>
      <c r="AE8" s="1570"/>
      <c r="AF8" s="1570"/>
      <c r="AG8" s="1570"/>
      <c r="AH8" s="1570"/>
      <c r="AI8" s="1570"/>
      <c r="AJ8" s="1570"/>
      <c r="AK8" s="1570"/>
      <c r="AL8" s="1570"/>
      <c r="AM8" s="477"/>
      <c r="AO8" s="830"/>
      <c r="AP8" s="830"/>
      <c r="AQ8" s="830"/>
      <c r="AR8" s="830"/>
      <c r="AS8" s="830"/>
      <c r="AT8" s="830"/>
      <c r="AU8" s="830"/>
      <c r="AV8" s="830"/>
      <c r="AW8" s="830"/>
      <c r="AX8" s="830"/>
      <c r="AY8" s="830"/>
      <c r="AZ8" s="830"/>
      <c r="BA8" s="830"/>
      <c r="BB8" s="830"/>
      <c r="BC8" s="830"/>
      <c r="BD8" s="830"/>
      <c r="BE8" s="830"/>
      <c r="BF8" s="830"/>
      <c r="BG8" s="830"/>
      <c r="BH8" s="830"/>
      <c r="BI8" s="830"/>
      <c r="BJ8" s="830"/>
      <c r="BK8" s="830"/>
      <c r="BL8" s="830"/>
      <c r="BM8" s="830"/>
      <c r="BN8" s="830"/>
      <c r="BO8" s="830"/>
      <c r="BP8" s="830"/>
      <c r="BQ8" s="830"/>
      <c r="BR8" s="830"/>
      <c r="BS8" s="830"/>
      <c r="BT8" s="830"/>
      <c r="BU8" s="830"/>
      <c r="BV8" s="830"/>
      <c r="BW8" s="830"/>
      <c r="BX8" s="830"/>
    </row>
    <row r="9" spans="1:77" ht="14.1" customHeight="1">
      <c r="A9" s="1332"/>
      <c r="B9" s="86"/>
      <c r="C9" s="1332"/>
      <c r="D9" s="68" t="s">
        <v>0</v>
      </c>
      <c r="F9" s="1332"/>
      <c r="J9" s="1332"/>
      <c r="K9" s="1332"/>
      <c r="L9" s="1332"/>
      <c r="M9" s="1332"/>
      <c r="N9" s="1332"/>
      <c r="O9" s="1332"/>
      <c r="P9" s="1332"/>
      <c r="Q9" s="1332"/>
      <c r="R9" s="1332"/>
      <c r="S9" s="1332"/>
      <c r="T9" s="1449"/>
      <c r="U9" s="1449"/>
      <c r="V9" s="35"/>
      <c r="Z9" s="63"/>
      <c r="AA9" s="1570"/>
      <c r="AB9" s="1570"/>
      <c r="AC9" s="1570"/>
      <c r="AD9" s="1570"/>
      <c r="AE9" s="1570"/>
      <c r="AF9" s="1570"/>
      <c r="AG9" s="1570"/>
      <c r="AH9" s="1570"/>
      <c r="AI9" s="1570"/>
      <c r="AJ9" s="1570"/>
      <c r="AK9" s="1570"/>
      <c r="AL9" s="1570"/>
      <c r="AM9" s="477"/>
      <c r="AO9" s="1067"/>
      <c r="AP9" s="872"/>
      <c r="AQ9" s="872"/>
      <c r="AR9" s="872"/>
      <c r="AS9" s="872"/>
      <c r="AT9" s="872"/>
      <c r="AU9" s="872"/>
      <c r="AV9" s="872"/>
      <c r="AW9" s="872"/>
      <c r="AX9" s="872"/>
      <c r="AY9" s="872"/>
      <c r="AZ9" s="872"/>
      <c r="BA9" s="872"/>
      <c r="BB9" s="872"/>
      <c r="BC9" s="872"/>
      <c r="BD9" s="872"/>
      <c r="BE9" s="872"/>
      <c r="BF9" s="872"/>
      <c r="BG9" s="872"/>
      <c r="BH9" s="872"/>
      <c r="BI9" s="872"/>
      <c r="BJ9" s="872"/>
      <c r="BK9" s="872"/>
      <c r="BL9" s="872"/>
      <c r="BM9" s="872"/>
      <c r="BN9" s="872"/>
      <c r="BO9" s="872"/>
      <c r="BP9" s="872"/>
      <c r="BQ9" s="872"/>
      <c r="BR9" s="872"/>
      <c r="BS9" s="872"/>
      <c r="BT9" s="872"/>
      <c r="BU9" s="872"/>
      <c r="BV9" s="872"/>
      <c r="BW9" s="872"/>
      <c r="BX9" s="873"/>
    </row>
    <row r="10" spans="1:77" ht="14.1" customHeight="1">
      <c r="A10" s="1332"/>
      <c r="B10" s="86"/>
      <c r="F10" s="1448" t="s">
        <v>34</v>
      </c>
      <c r="G10" s="1448"/>
      <c r="H10" s="4377"/>
      <c r="I10" s="4378"/>
      <c r="J10" s="4378"/>
      <c r="K10" s="4378"/>
      <c r="L10" s="4378"/>
      <c r="M10" s="1448" t="s">
        <v>73</v>
      </c>
      <c r="N10" s="1448"/>
      <c r="O10" s="4377"/>
      <c r="P10" s="4378"/>
      <c r="Q10" s="4378"/>
      <c r="R10" s="4378"/>
      <c r="S10" s="4378"/>
      <c r="T10" s="4378"/>
      <c r="U10" s="4378"/>
      <c r="Z10" s="87"/>
      <c r="AA10" s="1325"/>
      <c r="AB10" s="38"/>
      <c r="AC10" s="38"/>
      <c r="AD10" s="38"/>
      <c r="AE10" s="38"/>
      <c r="AF10" s="38"/>
      <c r="AG10" s="38"/>
      <c r="AH10" s="38"/>
      <c r="AI10" s="38"/>
      <c r="AJ10" s="38"/>
      <c r="AK10" s="38"/>
      <c r="AL10" s="1252"/>
      <c r="AM10" s="478"/>
      <c r="AO10" s="872"/>
      <c r="AP10" s="872"/>
      <c r="AQ10" s="872"/>
      <c r="AR10" s="872"/>
      <c r="AS10" s="872"/>
      <c r="AT10" s="872"/>
      <c r="AU10" s="872"/>
      <c r="AV10" s="872"/>
      <c r="AW10" s="872"/>
      <c r="AX10" s="872"/>
      <c r="AY10" s="872"/>
      <c r="AZ10" s="872"/>
      <c r="BA10" s="872"/>
      <c r="BB10" s="872"/>
      <c r="BC10" s="872"/>
      <c r="BD10" s="872"/>
      <c r="BE10" s="872"/>
      <c r="BF10" s="872"/>
      <c r="BG10" s="872"/>
      <c r="BH10" s="872"/>
      <c r="BI10" s="872"/>
      <c r="BJ10" s="872"/>
      <c r="BK10" s="872"/>
      <c r="BL10" s="872"/>
      <c r="BM10" s="872"/>
      <c r="BN10" s="872"/>
      <c r="BO10" s="872"/>
      <c r="BP10" s="872"/>
      <c r="BQ10" s="872"/>
      <c r="BR10" s="872"/>
      <c r="BS10" s="872"/>
      <c r="BT10" s="872"/>
      <c r="BU10" s="872"/>
      <c r="BV10" s="872"/>
      <c r="BW10" s="872"/>
      <c r="BX10" s="872"/>
      <c r="BY10" s="872"/>
    </row>
    <row r="11" spans="1:77" ht="14.1" customHeight="1">
      <c r="A11" s="1332"/>
      <c r="B11" s="86"/>
      <c r="F11" s="1332"/>
      <c r="V11" s="35"/>
      <c r="Z11" s="96" t="s">
        <v>778</v>
      </c>
      <c r="AA11" s="38"/>
      <c r="AB11" s="38"/>
      <c r="AC11" s="38"/>
      <c r="AD11" s="38"/>
      <c r="AE11" s="1252"/>
      <c r="AF11" s="1252"/>
      <c r="AG11" s="1252"/>
      <c r="AH11" s="1252"/>
      <c r="AI11" s="1252"/>
      <c r="AJ11" s="1252"/>
      <c r="AK11" s="1252"/>
      <c r="AL11" s="361"/>
      <c r="AM11" s="486"/>
      <c r="AO11" s="872"/>
      <c r="AP11" s="872"/>
      <c r="AQ11" s="872"/>
      <c r="AR11" s="872"/>
      <c r="AS11" s="872"/>
      <c r="AT11" s="872"/>
      <c r="AU11" s="872"/>
      <c r="AV11" s="872"/>
      <c r="AW11" s="872"/>
      <c r="AX11" s="872"/>
      <c r="AY11" s="872"/>
      <c r="AZ11" s="872"/>
      <c r="BA11" s="872"/>
      <c r="BB11" s="872"/>
      <c r="BC11" s="872"/>
      <c r="BD11" s="872"/>
      <c r="BE11" s="872"/>
      <c r="BF11" s="872"/>
      <c r="BG11" s="872"/>
      <c r="BH11" s="872"/>
      <c r="BI11" s="872"/>
      <c r="BJ11" s="872"/>
      <c r="BK11" s="872"/>
      <c r="BL11" s="872"/>
      <c r="BM11" s="872"/>
      <c r="BN11" s="872"/>
      <c r="BO11" s="872"/>
      <c r="BP11" s="872"/>
      <c r="BQ11" s="872"/>
      <c r="BR11" s="872"/>
      <c r="BS11" s="872"/>
      <c r="BT11" s="872"/>
      <c r="BU11" s="872"/>
      <c r="BV11" s="872"/>
      <c r="BW11" s="872"/>
      <c r="BX11" s="872"/>
      <c r="BY11" s="872"/>
    </row>
    <row r="12" spans="1:77" ht="14.1" customHeight="1">
      <c r="A12" s="1332"/>
      <c r="B12" s="88"/>
      <c r="C12" s="68" t="s">
        <v>543</v>
      </c>
      <c r="Z12" s="87" t="s">
        <v>227</v>
      </c>
      <c r="AA12" s="545" t="s">
        <v>506</v>
      </c>
      <c r="AB12" s="545"/>
      <c r="AC12" s="38"/>
      <c r="AD12" s="38"/>
      <c r="AE12" s="38"/>
      <c r="AF12" s="38"/>
      <c r="AG12" s="38"/>
      <c r="AH12" s="38"/>
      <c r="AI12" s="38"/>
      <c r="AJ12" s="38"/>
      <c r="AK12" s="38"/>
      <c r="AL12" s="38"/>
      <c r="AM12" s="484"/>
      <c r="AO12" s="872"/>
      <c r="AP12" s="872"/>
      <c r="AQ12" s="872"/>
      <c r="AR12" s="872"/>
      <c r="AS12" s="872"/>
      <c r="AT12" s="872"/>
      <c r="AU12" s="872"/>
      <c r="AV12" s="872"/>
      <c r="AW12" s="872"/>
      <c r="AX12" s="872"/>
      <c r="AY12" s="872"/>
      <c r="AZ12" s="872"/>
      <c r="BA12" s="872"/>
      <c r="BB12" s="872"/>
      <c r="BC12" s="872"/>
      <c r="BD12" s="872"/>
      <c r="BE12" s="872"/>
      <c r="BF12" s="872"/>
      <c r="BG12" s="872"/>
      <c r="BH12" s="872"/>
      <c r="BI12" s="872"/>
      <c r="BJ12" s="872"/>
      <c r="BK12" s="872"/>
      <c r="BL12" s="872"/>
      <c r="BM12" s="872"/>
      <c r="BN12" s="872"/>
      <c r="BO12" s="872"/>
      <c r="BP12" s="872"/>
      <c r="BQ12" s="872"/>
      <c r="BR12" s="872"/>
      <c r="BS12" s="872"/>
      <c r="BT12" s="872"/>
      <c r="BU12" s="872"/>
      <c r="BV12" s="872"/>
      <c r="BW12" s="872"/>
      <c r="BX12" s="872"/>
      <c r="BY12" s="872"/>
    </row>
    <row r="13" spans="1:77" ht="14.1" customHeight="1">
      <c r="A13" s="1332"/>
      <c r="B13" s="86"/>
      <c r="C13" s="1332"/>
      <c r="F13" s="1248"/>
      <c r="G13" s="4380" t="s">
        <v>1104</v>
      </c>
      <c r="H13" s="4380"/>
      <c r="I13" s="4380"/>
      <c r="J13" s="4380"/>
      <c r="K13" s="4380"/>
      <c r="L13" s="4381"/>
      <c r="M13" s="4381"/>
      <c r="N13" s="4381"/>
      <c r="O13" s="542" t="s">
        <v>76</v>
      </c>
      <c r="P13" s="1334"/>
      <c r="Q13" s="542" t="s">
        <v>56</v>
      </c>
      <c r="R13" s="1334"/>
      <c r="S13" s="542" t="s">
        <v>28</v>
      </c>
      <c r="T13" s="543" t="s">
        <v>235</v>
      </c>
      <c r="W13" s="1248"/>
      <c r="X13" s="1248"/>
      <c r="Y13" s="544"/>
      <c r="Z13" s="87" t="s">
        <v>24</v>
      </c>
      <c r="AA13" s="1573" t="s">
        <v>236</v>
      </c>
      <c r="AB13" s="1573"/>
      <c r="AC13" s="1573"/>
      <c r="AD13" s="1573"/>
      <c r="AE13" s="1573"/>
      <c r="AF13" s="1573"/>
      <c r="AG13" s="1573"/>
      <c r="AH13" s="1573"/>
      <c r="AI13" s="1573"/>
      <c r="AJ13" s="1573"/>
      <c r="AK13" s="1573"/>
      <c r="AL13" s="1573"/>
      <c r="AM13" s="721"/>
      <c r="AO13" s="1066"/>
      <c r="AP13" s="823"/>
      <c r="AQ13" s="823"/>
      <c r="AR13" s="823"/>
      <c r="AS13" s="823"/>
      <c r="AT13" s="823"/>
      <c r="AU13" s="823"/>
      <c r="AV13" s="823"/>
      <c r="AW13" s="823"/>
      <c r="AX13" s="823"/>
      <c r="AY13" s="823"/>
      <c r="AZ13" s="823"/>
      <c r="BA13" s="823"/>
      <c r="BB13" s="823"/>
      <c r="BC13" s="823"/>
      <c r="BD13" s="823"/>
      <c r="BE13" s="823"/>
      <c r="BF13" s="823"/>
      <c r="BG13" s="823"/>
      <c r="BH13" s="823"/>
      <c r="BI13" s="823"/>
      <c r="BJ13" s="823"/>
      <c r="BK13" s="823"/>
      <c r="BL13" s="823"/>
      <c r="BM13" s="823"/>
      <c r="BN13" s="823"/>
      <c r="BO13" s="823"/>
      <c r="BP13" s="823"/>
      <c r="BQ13" s="823"/>
      <c r="BR13" s="823"/>
      <c r="BS13" s="823"/>
      <c r="BT13" s="823"/>
      <c r="BU13" s="823"/>
      <c r="BV13" s="823"/>
      <c r="BW13" s="823"/>
      <c r="BX13" s="823"/>
    </row>
    <row r="14" spans="1:77" ht="14.1" customHeight="1">
      <c r="A14" s="1332"/>
      <c r="B14" s="86"/>
      <c r="C14" s="1332"/>
      <c r="H14" s="540"/>
      <c r="I14" s="540"/>
      <c r="J14" s="540"/>
      <c r="Q14" s="540"/>
      <c r="R14" s="540"/>
      <c r="S14" s="540"/>
      <c r="T14" s="540"/>
      <c r="U14" s="540"/>
      <c r="Z14" s="87"/>
      <c r="AA14" s="1573"/>
      <c r="AB14" s="1573"/>
      <c r="AC14" s="1573"/>
      <c r="AD14" s="1573"/>
      <c r="AE14" s="1573"/>
      <c r="AF14" s="1573"/>
      <c r="AG14" s="1573"/>
      <c r="AH14" s="1573"/>
      <c r="AI14" s="1573"/>
      <c r="AJ14" s="1573"/>
      <c r="AK14" s="1573"/>
      <c r="AL14" s="1573"/>
      <c r="AM14" s="721"/>
      <c r="AO14" s="828"/>
      <c r="AP14" s="828"/>
      <c r="AQ14" s="828"/>
      <c r="AR14" s="828"/>
      <c r="AS14" s="828"/>
      <c r="AT14" s="828"/>
      <c r="AU14" s="828"/>
      <c r="AV14" s="828"/>
      <c r="AW14" s="828"/>
      <c r="AX14" s="828"/>
      <c r="AY14" s="828"/>
      <c r="AZ14" s="828"/>
      <c r="BA14" s="828"/>
      <c r="BB14" s="828"/>
      <c r="BC14" s="828"/>
      <c r="BD14" s="828"/>
      <c r="BE14" s="828"/>
      <c r="BF14" s="828"/>
      <c r="BG14" s="828"/>
      <c r="BH14" s="828"/>
      <c r="BI14" s="828"/>
      <c r="BJ14" s="828"/>
      <c r="BK14" s="828"/>
      <c r="BL14" s="828"/>
      <c r="BM14" s="828"/>
      <c r="BN14" s="828"/>
      <c r="BO14" s="828"/>
      <c r="BP14" s="828"/>
      <c r="BQ14" s="828"/>
      <c r="BR14" s="828"/>
      <c r="BS14" s="828"/>
      <c r="BT14" s="828"/>
      <c r="BU14" s="828"/>
      <c r="BV14" s="828"/>
      <c r="BW14" s="828"/>
      <c r="BX14" s="1332"/>
    </row>
    <row r="15" spans="1:77" ht="14.1" customHeight="1">
      <c r="A15" s="1332"/>
      <c r="B15" s="86"/>
      <c r="C15" s="546"/>
      <c r="F15" s="1332"/>
      <c r="V15" s="35"/>
      <c r="Z15" s="87"/>
      <c r="AA15" s="547"/>
      <c r="AB15" s="547"/>
      <c r="AC15" s="547"/>
      <c r="AD15" s="547"/>
      <c r="AE15" s="547"/>
      <c r="AF15" s="547"/>
      <c r="AG15" s="547"/>
      <c r="AH15" s="547"/>
      <c r="AI15" s="547"/>
      <c r="AJ15" s="547"/>
      <c r="AK15" s="547"/>
      <c r="AL15" s="547"/>
      <c r="AM15" s="722"/>
      <c r="AO15" s="1063"/>
      <c r="AP15" s="1063"/>
      <c r="AQ15" s="1063"/>
      <c r="AR15" s="1063"/>
      <c r="AS15" s="1063"/>
      <c r="AT15" s="1063"/>
      <c r="AU15" s="1063"/>
      <c r="AV15" s="1063"/>
      <c r="AW15" s="1063"/>
      <c r="AX15" s="1063"/>
      <c r="AY15" s="1063"/>
      <c r="AZ15" s="1063"/>
      <c r="BA15" s="1063"/>
      <c r="BB15" s="1063"/>
      <c r="BC15" s="1063"/>
      <c r="BD15" s="1063"/>
      <c r="BE15" s="1063"/>
      <c r="BF15" s="1063"/>
      <c r="BG15" s="1063"/>
      <c r="BH15" s="1063"/>
      <c r="BI15" s="1063"/>
      <c r="BJ15" s="1063"/>
      <c r="BK15" s="1063"/>
      <c r="BL15" s="1063"/>
      <c r="BM15" s="1063"/>
      <c r="BN15" s="1063"/>
      <c r="BO15" s="1063"/>
      <c r="BP15" s="1063"/>
      <c r="BQ15" s="1063"/>
      <c r="BR15" s="1063"/>
      <c r="BS15" s="1063"/>
      <c r="BT15" s="1063"/>
      <c r="BU15" s="1063"/>
      <c r="BV15" s="1063"/>
      <c r="BW15" s="1063"/>
      <c r="BX15" s="1063"/>
    </row>
    <row r="16" spans="1:77" ht="14.1" customHeight="1">
      <c r="A16" s="1332"/>
      <c r="B16" s="86"/>
      <c r="C16" s="68" t="s">
        <v>605</v>
      </c>
      <c r="F16" s="1332"/>
      <c r="V16" s="35"/>
      <c r="Z16" s="4384" t="s">
        <v>1490</v>
      </c>
      <c r="AA16" s="4385"/>
      <c r="AB16" s="4385"/>
      <c r="AC16" s="4385"/>
      <c r="AD16" s="4385"/>
      <c r="AE16" s="4385"/>
      <c r="AF16" s="4385"/>
      <c r="AG16" s="4385"/>
      <c r="AH16" s="4385"/>
      <c r="AI16" s="4385"/>
      <c r="AJ16" s="4385"/>
      <c r="AK16" s="4385"/>
      <c r="AL16" s="4374"/>
      <c r="AM16" s="722"/>
      <c r="AO16" s="838"/>
      <c r="AP16" s="823"/>
      <c r="AQ16" s="823"/>
      <c r="AR16" s="823"/>
      <c r="AS16" s="823"/>
      <c r="AT16" s="823"/>
      <c r="AU16" s="823"/>
      <c r="AV16" s="823"/>
      <c r="AW16" s="823"/>
      <c r="AX16" s="823"/>
      <c r="AY16" s="823"/>
      <c r="AZ16" s="823"/>
      <c r="BA16" s="823"/>
      <c r="BB16" s="823"/>
      <c r="BC16" s="823"/>
      <c r="BD16" s="823"/>
      <c r="BE16" s="823"/>
      <c r="BF16" s="823"/>
      <c r="BG16" s="823"/>
      <c r="BH16" s="823"/>
      <c r="BI16" s="823"/>
      <c r="BJ16" s="823"/>
      <c r="BK16" s="823"/>
      <c r="BL16" s="823"/>
      <c r="BM16" s="823"/>
      <c r="BN16" s="823"/>
      <c r="BO16" s="823"/>
      <c r="BP16" s="823"/>
      <c r="BQ16" s="823"/>
      <c r="BR16" s="823"/>
      <c r="BS16" s="823"/>
      <c r="BT16" s="823"/>
      <c r="BU16" s="823"/>
      <c r="BV16" s="823"/>
      <c r="BW16" s="823"/>
      <c r="BX16" s="823"/>
    </row>
    <row r="17" spans="1:76" ht="14.1" customHeight="1">
      <c r="A17" s="1332"/>
      <c r="B17" s="86"/>
      <c r="F17" s="1332"/>
      <c r="G17" s="1332"/>
      <c r="P17" s="35"/>
      <c r="T17" s="1449"/>
      <c r="U17" s="1449"/>
      <c r="V17" s="1449"/>
      <c r="W17" s="1449"/>
      <c r="X17" s="1449"/>
      <c r="Z17" s="96"/>
      <c r="AA17" s="1572" t="s">
        <v>1491</v>
      </c>
      <c r="AB17" s="1572"/>
      <c r="AC17" s="1572"/>
      <c r="AD17" s="1572"/>
      <c r="AE17" s="1572"/>
      <c r="AF17" s="1572"/>
      <c r="AG17" s="1572"/>
      <c r="AH17" s="1572"/>
      <c r="AI17" s="1572"/>
      <c r="AJ17" s="1572"/>
      <c r="AK17" s="1572"/>
      <c r="AL17" s="4386"/>
      <c r="AM17" s="722"/>
      <c r="AO17" s="823"/>
      <c r="AP17" s="823"/>
      <c r="AQ17" s="823"/>
      <c r="AR17" s="823"/>
      <c r="AS17" s="823"/>
      <c r="AT17" s="823"/>
      <c r="AU17" s="823"/>
      <c r="AV17" s="823"/>
      <c r="AW17" s="823"/>
      <c r="AX17" s="823"/>
      <c r="AY17" s="823"/>
      <c r="AZ17" s="823"/>
      <c r="BA17" s="823"/>
      <c r="BB17" s="823"/>
      <c r="BC17" s="823"/>
      <c r="BD17" s="823"/>
      <c r="BE17" s="823"/>
      <c r="BF17" s="823"/>
      <c r="BG17" s="823"/>
      <c r="BH17" s="823"/>
      <c r="BI17" s="823"/>
      <c r="BJ17" s="823"/>
      <c r="BK17" s="823"/>
      <c r="BL17" s="823"/>
      <c r="BM17" s="823"/>
      <c r="BN17" s="823"/>
      <c r="BO17" s="823"/>
      <c r="BP17" s="823"/>
      <c r="BQ17" s="823"/>
      <c r="BR17" s="823"/>
      <c r="BS17" s="823"/>
      <c r="BT17" s="823"/>
      <c r="BU17" s="823"/>
      <c r="BV17" s="823"/>
      <c r="BW17" s="823"/>
      <c r="BX17" s="823"/>
    </row>
    <row r="18" spans="1:76" ht="14.1" customHeight="1">
      <c r="A18" s="1332"/>
      <c r="B18" s="86"/>
      <c r="D18" s="68" t="s">
        <v>237</v>
      </c>
      <c r="F18" s="1332"/>
      <c r="S18" s="1248"/>
      <c r="T18" s="1248"/>
      <c r="U18" s="1248"/>
      <c r="V18" s="1248"/>
      <c r="W18" s="1248"/>
      <c r="X18" s="1248"/>
      <c r="Y18" s="38"/>
      <c r="Z18" s="87"/>
      <c r="AA18" s="1572"/>
      <c r="AB18" s="1572"/>
      <c r="AC18" s="1572"/>
      <c r="AD18" s="1572"/>
      <c r="AE18" s="1572"/>
      <c r="AF18" s="1572"/>
      <c r="AG18" s="1572"/>
      <c r="AH18" s="1572"/>
      <c r="AI18" s="1572"/>
      <c r="AJ18" s="1572"/>
      <c r="AK18" s="1572"/>
      <c r="AL18" s="4386"/>
      <c r="AM18" s="486"/>
      <c r="AO18" s="823"/>
      <c r="AP18" s="823"/>
      <c r="AQ18" s="823"/>
      <c r="AR18" s="823"/>
      <c r="AS18" s="823"/>
      <c r="AT18" s="823"/>
      <c r="AU18" s="823"/>
      <c r="AV18" s="823"/>
      <c r="AW18" s="823"/>
      <c r="AX18" s="823"/>
      <c r="AY18" s="823"/>
      <c r="AZ18" s="823"/>
      <c r="BA18" s="823"/>
      <c r="BB18" s="823"/>
      <c r="BC18" s="823"/>
      <c r="BD18" s="823"/>
      <c r="BE18" s="823"/>
      <c r="BF18" s="823"/>
      <c r="BG18" s="823"/>
      <c r="BH18" s="823"/>
      <c r="BI18" s="823"/>
      <c r="BJ18" s="823"/>
      <c r="BK18" s="823"/>
      <c r="BL18" s="823"/>
      <c r="BM18" s="823"/>
      <c r="BN18" s="823"/>
      <c r="BO18" s="823"/>
      <c r="BP18" s="823"/>
      <c r="BQ18" s="823"/>
      <c r="BR18" s="823"/>
      <c r="BS18" s="823"/>
      <c r="BT18" s="823"/>
      <c r="BU18" s="823"/>
      <c r="BV18" s="823"/>
      <c r="BW18" s="823"/>
      <c r="BX18" s="823"/>
    </row>
    <row r="19" spans="1:76" ht="14.1" customHeight="1">
      <c r="A19" s="1332"/>
      <c r="B19" s="86"/>
      <c r="F19" s="1332"/>
      <c r="H19" s="1332"/>
      <c r="I19" s="1332"/>
      <c r="J19" s="1332"/>
      <c r="K19" s="1332"/>
      <c r="L19" s="1332"/>
      <c r="M19" s="1332"/>
      <c r="N19" s="1332"/>
      <c r="O19" s="1332"/>
      <c r="P19" s="1332"/>
      <c r="Q19" s="1332"/>
      <c r="R19" s="1248"/>
      <c r="S19" s="1248"/>
      <c r="T19" s="35"/>
      <c r="U19" s="36"/>
      <c r="V19" s="36"/>
      <c r="W19" s="1332"/>
      <c r="X19" s="1332"/>
      <c r="Y19" s="38"/>
      <c r="Z19" s="87" t="s">
        <v>132</v>
      </c>
      <c r="AA19" s="1570" t="s">
        <v>561</v>
      </c>
      <c r="AB19" s="1570"/>
      <c r="AC19" s="1570"/>
      <c r="AD19" s="1570"/>
      <c r="AE19" s="1570"/>
      <c r="AF19" s="1570"/>
      <c r="AG19" s="1570"/>
      <c r="AH19" s="1570"/>
      <c r="AI19" s="1570"/>
      <c r="AJ19" s="1570"/>
      <c r="AK19" s="1570"/>
      <c r="AL19" s="1570"/>
      <c r="AM19" s="477"/>
      <c r="AO19" s="823"/>
      <c r="AP19" s="823"/>
      <c r="AQ19" s="823"/>
      <c r="AR19" s="823"/>
      <c r="AS19" s="823"/>
      <c r="AT19" s="823"/>
      <c r="AU19" s="823"/>
      <c r="AV19" s="823"/>
      <c r="AW19" s="823"/>
      <c r="AX19" s="823"/>
      <c r="AY19" s="823"/>
      <c r="AZ19" s="823"/>
      <c r="BA19" s="823"/>
      <c r="BB19" s="823"/>
      <c r="BC19" s="823"/>
      <c r="BD19" s="823"/>
      <c r="BE19" s="823"/>
      <c r="BF19" s="823"/>
      <c r="BG19" s="823"/>
      <c r="BH19" s="823"/>
      <c r="BI19" s="823"/>
      <c r="BJ19" s="823"/>
      <c r="BK19" s="823"/>
      <c r="BL19" s="823"/>
      <c r="BM19" s="823"/>
      <c r="BN19" s="823"/>
      <c r="BO19" s="823"/>
      <c r="BP19" s="823"/>
      <c r="BQ19" s="823"/>
      <c r="BR19" s="823"/>
      <c r="BS19" s="823"/>
      <c r="BT19" s="823"/>
      <c r="BU19" s="823"/>
      <c r="BV19" s="823"/>
      <c r="BW19" s="823"/>
      <c r="BX19" s="823"/>
    </row>
    <row r="20" spans="1:76" ht="14.1" customHeight="1">
      <c r="A20" s="1332"/>
      <c r="B20" s="86"/>
      <c r="D20" s="1332"/>
      <c r="E20" s="1332"/>
      <c r="K20" s="1447"/>
      <c r="L20" s="1447"/>
      <c r="M20" s="1447"/>
      <c r="N20" s="1447"/>
      <c r="O20" s="1447"/>
      <c r="P20" s="1447"/>
      <c r="Q20" s="1447"/>
      <c r="R20" s="1447"/>
      <c r="S20" s="1447"/>
      <c r="T20" s="1447"/>
      <c r="U20" s="1447"/>
      <c r="V20" s="1447"/>
      <c r="W20" s="1447"/>
      <c r="X20" s="1447"/>
      <c r="Z20" s="87"/>
      <c r="AA20" s="1570"/>
      <c r="AB20" s="1570"/>
      <c r="AC20" s="1570"/>
      <c r="AD20" s="1570"/>
      <c r="AE20" s="1570"/>
      <c r="AF20" s="1570"/>
      <c r="AG20" s="1570"/>
      <c r="AH20" s="1570"/>
      <c r="AI20" s="1570"/>
      <c r="AJ20" s="1570"/>
      <c r="AK20" s="1570"/>
      <c r="AL20" s="1570"/>
      <c r="AM20" s="477"/>
      <c r="AO20" s="1068"/>
      <c r="AP20" s="90"/>
      <c r="AQ20" s="90"/>
      <c r="AR20" s="90"/>
      <c r="AS20" s="90"/>
      <c r="AT20" s="90"/>
      <c r="AU20" s="90"/>
      <c r="AV20" s="90"/>
      <c r="AW20" s="90"/>
      <c r="AX20" s="90"/>
      <c r="AY20" s="90"/>
      <c r="AZ20" s="90"/>
      <c r="BA20" s="90"/>
      <c r="BB20" s="90"/>
      <c r="BC20" s="90"/>
      <c r="BD20" s="90"/>
      <c r="BE20" s="90"/>
      <c r="BF20" s="90"/>
      <c r="BG20" s="90"/>
      <c r="BH20" s="90"/>
      <c r="BI20" s="90"/>
      <c r="BJ20" s="90"/>
      <c r="BK20" s="90"/>
      <c r="BL20" s="90"/>
      <c r="BM20" s="90"/>
      <c r="BN20" s="90"/>
      <c r="BO20" s="90"/>
      <c r="BP20" s="90"/>
      <c r="BQ20" s="90"/>
      <c r="BR20" s="90"/>
      <c r="BS20" s="90"/>
      <c r="BT20" s="90"/>
      <c r="BU20" s="90"/>
      <c r="BV20" s="90"/>
      <c r="BW20" s="90"/>
      <c r="BX20" s="90"/>
    </row>
    <row r="21" spans="1:76" ht="14.1" customHeight="1">
      <c r="A21" s="1332"/>
      <c r="B21" s="86"/>
      <c r="D21" s="1332"/>
      <c r="G21" s="1304"/>
      <c r="H21" s="1304"/>
      <c r="I21" s="1304"/>
      <c r="J21" s="1304"/>
      <c r="K21" s="1447"/>
      <c r="L21" s="1447"/>
      <c r="M21" s="1447"/>
      <c r="N21" s="1447"/>
      <c r="O21" s="1447"/>
      <c r="P21" s="1447"/>
      <c r="Q21" s="1447"/>
      <c r="R21" s="1447"/>
      <c r="S21" s="1447"/>
      <c r="T21" s="1447"/>
      <c r="U21" s="1447"/>
      <c r="V21" s="1447"/>
      <c r="W21" s="1447"/>
      <c r="X21" s="1447"/>
      <c r="Y21" s="92"/>
      <c r="Z21" s="87"/>
      <c r="AA21" s="1570"/>
      <c r="AB21" s="1570"/>
      <c r="AC21" s="1570"/>
      <c r="AD21" s="1570"/>
      <c r="AE21" s="1570"/>
      <c r="AF21" s="1570"/>
      <c r="AG21" s="1570"/>
      <c r="AH21" s="1570"/>
      <c r="AI21" s="1570"/>
      <c r="AJ21" s="1570"/>
      <c r="AK21" s="1570"/>
      <c r="AL21" s="1570"/>
      <c r="AM21" s="477"/>
      <c r="AO21" s="1064"/>
      <c r="AP21" s="408"/>
      <c r="AQ21" s="408"/>
      <c r="AR21" s="408"/>
      <c r="AS21" s="408"/>
      <c r="AT21" s="408"/>
      <c r="AU21" s="408"/>
      <c r="AV21" s="408"/>
      <c r="AW21" s="408"/>
      <c r="AX21" s="408"/>
      <c r="AY21" s="408"/>
      <c r="AZ21" s="408"/>
      <c r="BA21" s="408"/>
      <c r="BB21" s="408"/>
      <c r="BC21" s="408"/>
      <c r="BD21" s="408"/>
      <c r="BE21" s="408"/>
      <c r="BF21" s="408"/>
      <c r="BG21" s="408"/>
      <c r="BH21" s="408"/>
      <c r="BI21" s="408"/>
      <c r="BJ21" s="408"/>
      <c r="BK21" s="408"/>
      <c r="BL21" s="408"/>
      <c r="BM21" s="408"/>
      <c r="BN21" s="408"/>
      <c r="BO21" s="408"/>
      <c r="BP21" s="408"/>
      <c r="BQ21" s="408"/>
      <c r="BR21" s="408"/>
      <c r="BS21" s="408"/>
      <c r="BT21" s="408"/>
      <c r="BU21" s="408"/>
      <c r="BV21" s="408"/>
      <c r="BW21" s="408"/>
      <c r="BX21" s="408"/>
    </row>
    <row r="22" spans="1:76" ht="14.1" customHeight="1">
      <c r="A22" s="1332"/>
      <c r="B22" s="86"/>
      <c r="C22" s="1332"/>
      <c r="D22" s="68" t="s">
        <v>606</v>
      </c>
      <c r="F22" s="1332"/>
      <c r="K22" s="1332"/>
      <c r="L22" s="1332"/>
      <c r="N22" s="1332"/>
      <c r="O22" s="1332"/>
      <c r="P22" s="1332"/>
      <c r="Q22" s="1332"/>
      <c r="R22" s="1332"/>
      <c r="S22" s="1332"/>
      <c r="Y22" s="92"/>
      <c r="Z22" s="87" t="s">
        <v>132</v>
      </c>
      <c r="AA22" s="1570" t="s">
        <v>534</v>
      </c>
      <c r="AB22" s="1570"/>
      <c r="AC22" s="1570"/>
      <c r="AD22" s="1570"/>
      <c r="AE22" s="1570"/>
      <c r="AF22" s="1570"/>
      <c r="AG22" s="1570"/>
      <c r="AH22" s="1570"/>
      <c r="AI22" s="1570"/>
      <c r="AJ22" s="1570"/>
      <c r="AK22" s="1570"/>
      <c r="AL22" s="1570"/>
      <c r="AM22" s="477"/>
      <c r="AO22" s="4387"/>
      <c r="AP22" s="4387"/>
      <c r="AQ22" s="4387"/>
      <c r="AR22" s="4387"/>
      <c r="AS22" s="4387"/>
      <c r="AT22" s="4387"/>
      <c r="AU22" s="4387"/>
      <c r="AV22" s="4387"/>
      <c r="AW22" s="4387"/>
      <c r="AX22" s="4387"/>
      <c r="AY22" s="4387"/>
      <c r="AZ22" s="4387"/>
      <c r="BA22" s="4387"/>
      <c r="BB22" s="4387"/>
      <c r="BC22" s="4387"/>
      <c r="BD22" s="4387"/>
      <c r="BE22" s="4387"/>
      <c r="BF22" s="4387"/>
      <c r="BG22" s="4387"/>
      <c r="BH22" s="4387"/>
      <c r="BI22" s="4387"/>
      <c r="BJ22" s="4387"/>
      <c r="BK22" s="4387"/>
      <c r="BL22" s="4387"/>
      <c r="BM22" s="4387"/>
      <c r="BN22" s="4387"/>
      <c r="BO22" s="4387"/>
      <c r="BP22" s="4387"/>
      <c r="BQ22" s="4387"/>
      <c r="BR22" s="4387"/>
      <c r="BS22" s="4387"/>
      <c r="BT22" s="4387"/>
      <c r="BU22" s="4387"/>
      <c r="BV22" s="4387"/>
      <c r="BW22" s="4387"/>
    </row>
    <row r="23" spans="1:76" ht="14.1" customHeight="1">
      <c r="A23" s="1332"/>
      <c r="B23" s="86"/>
      <c r="C23" s="1332"/>
      <c r="F23" s="1332"/>
      <c r="K23" s="1332"/>
      <c r="L23" s="1332"/>
      <c r="N23" s="1332"/>
      <c r="O23" s="1332"/>
      <c r="P23" s="1332"/>
      <c r="Q23" s="1332"/>
      <c r="R23" s="1332"/>
      <c r="S23" s="1332"/>
      <c r="Z23" s="87"/>
      <c r="AA23" s="1570"/>
      <c r="AB23" s="1570"/>
      <c r="AC23" s="1570"/>
      <c r="AD23" s="1570"/>
      <c r="AE23" s="1570"/>
      <c r="AF23" s="1570"/>
      <c r="AG23" s="1570"/>
      <c r="AH23" s="1570"/>
      <c r="AI23" s="1570"/>
      <c r="AJ23" s="1570"/>
      <c r="AK23" s="1570"/>
      <c r="AL23" s="1570"/>
      <c r="AM23" s="477"/>
      <c r="AO23" s="4388" t="s">
        <v>1504</v>
      </c>
      <c r="AP23" s="4388"/>
      <c r="AQ23" s="4388"/>
      <c r="AR23" s="4388"/>
      <c r="AS23" s="4388"/>
      <c r="AT23" s="4388"/>
      <c r="AU23" s="4388"/>
      <c r="AV23" s="4388"/>
      <c r="AW23" s="4388"/>
      <c r="AX23" s="4388"/>
      <c r="AY23" s="4388"/>
      <c r="AZ23" s="4388"/>
      <c r="BA23" s="4388"/>
      <c r="BB23" s="4388"/>
      <c r="BC23" s="4388"/>
      <c r="BD23" s="4388"/>
      <c r="BE23" s="4388"/>
      <c r="BF23" s="4388"/>
      <c r="BG23" s="4388"/>
      <c r="BH23" s="4388"/>
      <c r="BI23" s="4388"/>
      <c r="BJ23" s="4388"/>
      <c r="BK23" s="4388"/>
      <c r="BL23" s="4388"/>
      <c r="BM23" s="4388"/>
      <c r="BN23" s="4388"/>
      <c r="BO23" s="4388"/>
      <c r="BP23" s="4388"/>
      <c r="BQ23" s="4388"/>
      <c r="BR23" s="4388"/>
      <c r="BS23" s="4388"/>
      <c r="BT23" s="4388"/>
      <c r="BU23" s="4388"/>
      <c r="BV23" s="4388"/>
      <c r="BW23" s="4388"/>
      <c r="BX23" s="1336"/>
    </row>
    <row r="24" spans="1:76" ht="14.1" customHeight="1">
      <c r="A24" s="1332"/>
      <c r="B24" s="86"/>
      <c r="C24" s="1332"/>
      <c r="D24" s="4382" t="s">
        <v>942</v>
      </c>
      <c r="E24" s="4382"/>
      <c r="F24" s="4382"/>
      <c r="G24" s="4382"/>
      <c r="H24" s="4382"/>
      <c r="I24" s="4382"/>
      <c r="J24" s="4382"/>
      <c r="K24" s="4382"/>
      <c r="L24" s="4382"/>
      <c r="M24" s="4382"/>
      <c r="N24" s="4382"/>
      <c r="O24" s="4382"/>
      <c r="P24" s="4382"/>
      <c r="Q24" s="4382"/>
      <c r="R24" s="4382"/>
      <c r="S24" s="4382"/>
      <c r="T24" s="4382"/>
      <c r="U24" s="4382"/>
      <c r="V24" s="4382"/>
      <c r="W24" s="4382"/>
      <c r="X24" s="4382"/>
      <c r="Y24" s="4382"/>
      <c r="Z24" s="4382"/>
      <c r="AA24" s="4382"/>
      <c r="AB24" s="4382"/>
      <c r="AC24" s="4382"/>
      <c r="AD24" s="4382"/>
      <c r="AE24" s="4382"/>
      <c r="AF24" s="4382"/>
      <c r="AG24" s="4382"/>
      <c r="AH24" s="4382"/>
      <c r="AI24" s="4382"/>
      <c r="AJ24" s="4382"/>
      <c r="AK24" s="4382"/>
      <c r="AL24" s="4382"/>
      <c r="AM24" s="723"/>
      <c r="AO24" s="4383" t="s">
        <v>1492</v>
      </c>
      <c r="AP24" s="4383"/>
      <c r="AQ24" s="4383"/>
      <c r="AR24" s="1336"/>
      <c r="AS24" s="1336"/>
      <c r="AT24" s="1336"/>
      <c r="AU24" s="1336"/>
      <c r="AV24" s="1336"/>
      <c r="AW24" s="1336"/>
      <c r="AX24" s="1336"/>
      <c r="AY24" s="1336"/>
      <c r="AZ24" s="1336"/>
      <c r="BA24" s="1336"/>
      <c r="BB24" s="1336"/>
      <c r="BC24" s="1336"/>
      <c r="BD24" s="1336"/>
      <c r="BE24" s="1336"/>
      <c r="BF24" s="1336"/>
      <c r="BG24" s="1336"/>
      <c r="BH24" s="1336"/>
      <c r="BI24" s="1336"/>
      <c r="BJ24" s="1336"/>
      <c r="BK24" s="1336"/>
      <c r="BL24" s="1336"/>
      <c r="BM24" s="1336"/>
      <c r="BN24" s="1336"/>
      <c r="BO24" s="1336"/>
      <c r="BP24" s="1336"/>
      <c r="BQ24" s="1336"/>
      <c r="BR24" s="1336"/>
      <c r="BS24" s="1336"/>
      <c r="BT24" s="1336"/>
      <c r="BU24" s="1336"/>
      <c r="BV24" s="1336"/>
      <c r="BW24" s="1336"/>
      <c r="BX24" s="1336"/>
    </row>
    <row r="25" spans="1:76" ht="14.1" customHeight="1">
      <c r="A25" s="1332"/>
      <c r="B25" s="86"/>
      <c r="C25" s="1875" t="s">
        <v>101</v>
      </c>
      <c r="D25" s="1876"/>
      <c r="E25" s="1876"/>
      <c r="F25" s="1876"/>
      <c r="G25" s="1877"/>
      <c r="H25" s="1875" t="s">
        <v>1</v>
      </c>
      <c r="I25" s="1876"/>
      <c r="J25" s="1876"/>
      <c r="K25" s="1876"/>
      <c r="L25" s="1876"/>
      <c r="M25" s="1876"/>
      <c r="N25" s="1876"/>
      <c r="O25" s="1876"/>
      <c r="P25" s="1876"/>
      <c r="Q25" s="1876"/>
      <c r="R25" s="1876"/>
      <c r="S25" s="1876"/>
      <c r="T25" s="1876"/>
      <c r="U25" s="1876"/>
      <c r="V25" s="1876"/>
      <c r="W25" s="1876"/>
      <c r="X25" s="1876"/>
      <c r="Y25" s="1876"/>
      <c r="Z25" s="1876"/>
      <c r="AA25" s="1876"/>
      <c r="AB25" s="1876"/>
      <c r="AC25" s="1877"/>
      <c r="AD25" s="1875" t="s">
        <v>2</v>
      </c>
      <c r="AE25" s="1876"/>
      <c r="AF25" s="1876"/>
      <c r="AG25" s="1876"/>
      <c r="AH25" s="1876"/>
      <c r="AI25" s="1876"/>
      <c r="AJ25" s="1876"/>
      <c r="AK25" s="1877"/>
      <c r="AL25" s="148"/>
      <c r="AM25" s="476"/>
      <c r="AO25" s="1572" t="s">
        <v>1493</v>
      </c>
      <c r="AP25" s="1572"/>
      <c r="AQ25" s="1572"/>
      <c r="AR25" s="1572"/>
      <c r="AS25" s="1572"/>
      <c r="AT25" s="1572"/>
      <c r="AU25" s="1572"/>
      <c r="AV25" s="1572"/>
      <c r="AW25" s="1572"/>
      <c r="AX25" s="1572"/>
      <c r="AY25" s="1572"/>
      <c r="AZ25" s="1572"/>
      <c r="BA25" s="1572"/>
      <c r="BB25" s="1572"/>
      <c r="BC25" s="1572"/>
      <c r="BD25" s="1572"/>
      <c r="BE25" s="1572"/>
      <c r="BF25" s="1572"/>
      <c r="BG25" s="1572"/>
      <c r="BH25" s="1572"/>
      <c r="BI25" s="1572"/>
      <c r="BJ25" s="1572"/>
      <c r="BK25" s="1572"/>
      <c r="BL25" s="1572"/>
      <c r="BM25" s="1572"/>
      <c r="BN25" s="1572"/>
      <c r="BO25" s="1572"/>
      <c r="BP25" s="1572"/>
      <c r="BQ25" s="1572"/>
      <c r="BR25" s="1572"/>
      <c r="BS25" s="1251"/>
      <c r="BT25" s="1251"/>
      <c r="BU25" s="1251"/>
      <c r="BV25" s="1251"/>
      <c r="BW25" s="1251"/>
      <c r="BX25" s="1251"/>
    </row>
    <row r="26" spans="1:76" ht="18" customHeight="1">
      <c r="A26" s="1332"/>
      <c r="B26" s="86"/>
      <c r="C26" s="4389" t="s">
        <v>100</v>
      </c>
      <c r="D26" s="4390"/>
      <c r="E26" s="2258"/>
      <c r="F26" s="2258"/>
      <c r="G26" s="548" t="s">
        <v>28</v>
      </c>
      <c r="H26" s="549"/>
      <c r="I26" s="550"/>
      <c r="J26" s="1335"/>
      <c r="K26" s="1335"/>
      <c r="L26" s="1335"/>
      <c r="M26" s="1335"/>
      <c r="N26" s="1335"/>
      <c r="O26" s="1335"/>
      <c r="P26" s="1335"/>
      <c r="Q26" s="1335"/>
      <c r="R26" s="550"/>
      <c r="S26" s="551" t="s">
        <v>45</v>
      </c>
      <c r="T26" s="4391"/>
      <c r="U26" s="4391"/>
      <c r="V26" s="4391"/>
      <c r="W26" s="4391"/>
      <c r="X26" s="4391"/>
      <c r="Y26" s="4391"/>
      <c r="Z26" s="4391"/>
      <c r="AA26" s="4391"/>
      <c r="AB26" s="4391"/>
      <c r="AC26" s="552" t="s">
        <v>14</v>
      </c>
      <c r="AD26" s="4392"/>
      <c r="AE26" s="4393"/>
      <c r="AF26" s="4393"/>
      <c r="AG26" s="4393"/>
      <c r="AH26" s="4393"/>
      <c r="AI26" s="4393"/>
      <c r="AJ26" s="4393"/>
      <c r="AK26" s="4394"/>
      <c r="AL26" s="148"/>
      <c r="AM26" s="476"/>
      <c r="AO26" s="1572"/>
      <c r="AP26" s="1572"/>
      <c r="AQ26" s="1572"/>
      <c r="AR26" s="1572"/>
      <c r="AS26" s="1572"/>
      <c r="AT26" s="1572"/>
      <c r="AU26" s="1572"/>
      <c r="AV26" s="1572"/>
      <c r="AW26" s="1572"/>
      <c r="AX26" s="1572"/>
      <c r="AY26" s="1572"/>
      <c r="AZ26" s="1572"/>
      <c r="BA26" s="1572"/>
      <c r="BB26" s="1572"/>
      <c r="BC26" s="1572"/>
      <c r="BD26" s="1572"/>
      <c r="BE26" s="1572"/>
      <c r="BF26" s="1572"/>
      <c r="BG26" s="1572"/>
      <c r="BH26" s="1572"/>
      <c r="BI26" s="1572"/>
      <c r="BJ26" s="1572"/>
      <c r="BK26" s="1572"/>
      <c r="BL26" s="1572"/>
      <c r="BM26" s="1572"/>
      <c r="BN26" s="1572"/>
      <c r="BO26" s="1572"/>
      <c r="BP26" s="1572"/>
      <c r="BQ26" s="1572"/>
      <c r="BR26" s="1572"/>
      <c r="BS26" s="1251"/>
      <c r="BT26" s="1251"/>
      <c r="BU26" s="1251"/>
      <c r="BV26" s="1251"/>
      <c r="BW26" s="1251"/>
      <c r="BX26" s="1251"/>
    </row>
    <row r="27" spans="1:76" ht="18" customHeight="1">
      <c r="A27" s="1332"/>
      <c r="B27" s="86"/>
      <c r="C27" s="4389" t="s">
        <v>238</v>
      </c>
      <c r="D27" s="4390"/>
      <c r="E27" s="2258"/>
      <c r="F27" s="2258"/>
      <c r="G27" s="548" t="s">
        <v>28</v>
      </c>
      <c r="H27" s="549"/>
      <c r="I27" s="550"/>
      <c r="J27" s="550"/>
      <c r="K27" s="550"/>
      <c r="L27" s="550"/>
      <c r="M27" s="550"/>
      <c r="N27" s="550"/>
      <c r="O27" s="550"/>
      <c r="P27" s="550"/>
      <c r="Q27" s="550"/>
      <c r="R27" s="550"/>
      <c r="S27" s="551" t="s">
        <v>45</v>
      </c>
      <c r="T27" s="4391"/>
      <c r="U27" s="4391"/>
      <c r="V27" s="4391"/>
      <c r="W27" s="4391"/>
      <c r="X27" s="4391"/>
      <c r="Y27" s="4391"/>
      <c r="Z27" s="4391"/>
      <c r="AA27" s="4391"/>
      <c r="AB27" s="4391"/>
      <c r="AC27" s="552" t="s">
        <v>14</v>
      </c>
      <c r="AD27" s="4392"/>
      <c r="AE27" s="4393"/>
      <c r="AF27" s="4393"/>
      <c r="AG27" s="4393"/>
      <c r="AH27" s="4393"/>
      <c r="AI27" s="4393"/>
      <c r="AJ27" s="4393"/>
      <c r="AK27" s="4394"/>
      <c r="AL27" s="148"/>
      <c r="AM27" s="476"/>
      <c r="AO27" s="1572"/>
      <c r="AP27" s="1572"/>
      <c r="AQ27" s="1572"/>
      <c r="AR27" s="1572"/>
      <c r="AS27" s="1572"/>
      <c r="AT27" s="1572"/>
      <c r="AU27" s="1572"/>
      <c r="AV27" s="1572"/>
      <c r="AW27" s="1572"/>
      <c r="AX27" s="1572"/>
      <c r="AY27" s="1572"/>
      <c r="AZ27" s="1572"/>
      <c r="BA27" s="1572"/>
      <c r="BB27" s="1572"/>
      <c r="BC27" s="1572"/>
      <c r="BD27" s="1572"/>
      <c r="BE27" s="1572"/>
      <c r="BF27" s="1572"/>
      <c r="BG27" s="1572"/>
      <c r="BH27" s="1572"/>
      <c r="BI27" s="1572"/>
      <c r="BJ27" s="1572"/>
      <c r="BK27" s="1572"/>
      <c r="BL27" s="1572"/>
      <c r="BM27" s="1572"/>
      <c r="BN27" s="1572"/>
      <c r="BO27" s="1572"/>
      <c r="BP27" s="1572"/>
      <c r="BQ27" s="1572"/>
      <c r="BR27" s="1572"/>
      <c r="BS27" s="1251"/>
      <c r="BT27" s="1251"/>
      <c r="BU27" s="1251"/>
      <c r="BV27" s="1251"/>
      <c r="BW27" s="1251"/>
      <c r="BX27" s="1251"/>
    </row>
    <row r="28" spans="1:76" ht="18" customHeight="1">
      <c r="A28" s="1332"/>
      <c r="B28" s="85"/>
      <c r="C28" s="4389" t="s">
        <v>239</v>
      </c>
      <c r="D28" s="4390"/>
      <c r="E28" s="2258"/>
      <c r="F28" s="2258"/>
      <c r="G28" s="548" t="s">
        <v>28</v>
      </c>
      <c r="H28" s="549"/>
      <c r="I28" s="550"/>
      <c r="J28" s="550"/>
      <c r="K28" s="550"/>
      <c r="L28" s="550"/>
      <c r="M28" s="550"/>
      <c r="N28" s="550"/>
      <c r="O28" s="550"/>
      <c r="P28" s="550"/>
      <c r="Q28" s="550"/>
      <c r="R28" s="550"/>
      <c r="S28" s="551" t="s">
        <v>45</v>
      </c>
      <c r="T28" s="4391"/>
      <c r="U28" s="4391"/>
      <c r="V28" s="4391"/>
      <c r="W28" s="4391"/>
      <c r="X28" s="4391"/>
      <c r="Y28" s="4391"/>
      <c r="Z28" s="4391"/>
      <c r="AA28" s="4391"/>
      <c r="AB28" s="4391"/>
      <c r="AC28" s="552" t="s">
        <v>14</v>
      </c>
      <c r="AD28" s="4392"/>
      <c r="AE28" s="4393"/>
      <c r="AF28" s="4393"/>
      <c r="AG28" s="4393"/>
      <c r="AH28" s="4393"/>
      <c r="AI28" s="4393"/>
      <c r="AJ28" s="4393"/>
      <c r="AK28" s="4394"/>
      <c r="AL28" s="148"/>
      <c r="AM28" s="476"/>
      <c r="AO28" s="1572"/>
      <c r="AP28" s="1572"/>
      <c r="AQ28" s="1572"/>
      <c r="AR28" s="1572"/>
      <c r="AS28" s="1572"/>
      <c r="AT28" s="1572"/>
      <c r="AU28" s="1572"/>
      <c r="AV28" s="1572"/>
      <c r="AW28" s="1572"/>
      <c r="AX28" s="1572"/>
      <c r="AY28" s="1572"/>
      <c r="AZ28" s="1572"/>
      <c r="BA28" s="1572"/>
      <c r="BB28" s="1572"/>
      <c r="BC28" s="1572"/>
      <c r="BD28" s="1572"/>
      <c r="BE28" s="1572"/>
      <c r="BF28" s="1572"/>
      <c r="BG28" s="1572"/>
      <c r="BH28" s="1572"/>
      <c r="BI28" s="1572"/>
      <c r="BJ28" s="1572"/>
      <c r="BK28" s="1572"/>
      <c r="BL28" s="1572"/>
      <c r="BM28" s="1572"/>
      <c r="BN28" s="1572"/>
      <c r="BO28" s="1572"/>
      <c r="BP28" s="1572"/>
      <c r="BQ28" s="1572"/>
      <c r="BR28" s="1572"/>
      <c r="BS28" s="1252"/>
      <c r="BT28" s="1252"/>
      <c r="BU28" s="1252"/>
      <c r="BV28" s="1252"/>
      <c r="BW28" s="1252"/>
      <c r="BX28" s="1252"/>
    </row>
    <row r="29" spans="1:76" ht="18" customHeight="1">
      <c r="A29" s="1332"/>
      <c r="B29" s="86"/>
      <c r="C29" s="4389" t="s">
        <v>240</v>
      </c>
      <c r="D29" s="4390"/>
      <c r="E29" s="2258"/>
      <c r="F29" s="2258"/>
      <c r="G29" s="548" t="s">
        <v>28</v>
      </c>
      <c r="H29" s="549"/>
      <c r="I29" s="550"/>
      <c r="J29" s="550"/>
      <c r="K29" s="550"/>
      <c r="L29" s="550"/>
      <c r="M29" s="550"/>
      <c r="N29" s="550"/>
      <c r="O29" s="550"/>
      <c r="P29" s="550"/>
      <c r="Q29" s="550"/>
      <c r="R29" s="550"/>
      <c r="S29" s="551" t="s">
        <v>45</v>
      </c>
      <c r="T29" s="4391"/>
      <c r="U29" s="4391"/>
      <c r="V29" s="4391"/>
      <c r="W29" s="4391"/>
      <c r="X29" s="4391"/>
      <c r="Y29" s="4391"/>
      <c r="Z29" s="4391"/>
      <c r="AA29" s="4391"/>
      <c r="AB29" s="4391"/>
      <c r="AC29" s="552" t="s">
        <v>14</v>
      </c>
      <c r="AD29" s="4392"/>
      <c r="AE29" s="4393"/>
      <c r="AF29" s="4393"/>
      <c r="AG29" s="4393"/>
      <c r="AH29" s="4393"/>
      <c r="AI29" s="4393"/>
      <c r="AJ29" s="4393"/>
      <c r="AK29" s="4394"/>
      <c r="AL29" s="148"/>
      <c r="AM29" s="476"/>
      <c r="AO29" s="1572"/>
      <c r="AP29" s="1572"/>
      <c r="AQ29" s="1572"/>
      <c r="AR29" s="1572"/>
      <c r="AS29" s="1572"/>
      <c r="AT29" s="1572"/>
      <c r="AU29" s="1572"/>
      <c r="AV29" s="1572"/>
      <c r="AW29" s="1572"/>
      <c r="AX29" s="1572"/>
      <c r="AY29" s="1572"/>
      <c r="AZ29" s="1572"/>
      <c r="BA29" s="1572"/>
      <c r="BB29" s="1572"/>
      <c r="BC29" s="1572"/>
      <c r="BD29" s="1572"/>
      <c r="BE29" s="1572"/>
      <c r="BF29" s="1572"/>
      <c r="BG29" s="1572"/>
      <c r="BH29" s="1572"/>
      <c r="BI29" s="1572"/>
      <c r="BJ29" s="1572"/>
      <c r="BK29" s="1572"/>
      <c r="BL29" s="1572"/>
      <c r="BM29" s="1572"/>
      <c r="BN29" s="1572"/>
      <c r="BO29" s="1572"/>
      <c r="BP29" s="1572"/>
      <c r="BQ29" s="1572"/>
      <c r="BR29" s="1572"/>
      <c r="BS29" s="1332"/>
      <c r="BT29" s="1332"/>
      <c r="BU29" s="1332"/>
      <c r="BV29" s="1332"/>
      <c r="BW29" s="1332"/>
      <c r="BX29" s="1332"/>
    </row>
    <row r="30" spans="1:76" ht="18" customHeight="1">
      <c r="A30" s="1332"/>
      <c r="B30" s="86"/>
      <c r="C30" s="4389" t="s">
        <v>241</v>
      </c>
      <c r="D30" s="4390"/>
      <c r="E30" s="2258"/>
      <c r="F30" s="2258"/>
      <c r="G30" s="548" t="s">
        <v>28</v>
      </c>
      <c r="H30" s="549"/>
      <c r="I30" s="550"/>
      <c r="J30" s="550"/>
      <c r="K30" s="550"/>
      <c r="L30" s="550"/>
      <c r="M30" s="550"/>
      <c r="N30" s="550"/>
      <c r="O30" s="550"/>
      <c r="P30" s="550"/>
      <c r="Q30" s="550"/>
      <c r="R30" s="550"/>
      <c r="S30" s="551" t="s">
        <v>45</v>
      </c>
      <c r="T30" s="4391"/>
      <c r="U30" s="4391"/>
      <c r="V30" s="4391"/>
      <c r="W30" s="4391"/>
      <c r="X30" s="4391"/>
      <c r="Y30" s="4391"/>
      <c r="Z30" s="4391"/>
      <c r="AA30" s="4391"/>
      <c r="AB30" s="4391"/>
      <c r="AC30" s="552" t="s">
        <v>14</v>
      </c>
      <c r="AD30" s="4392"/>
      <c r="AE30" s="4393"/>
      <c r="AF30" s="4393"/>
      <c r="AG30" s="4393"/>
      <c r="AH30" s="4393"/>
      <c r="AI30" s="4393"/>
      <c r="AJ30" s="4393"/>
      <c r="AK30" s="4394"/>
      <c r="AL30" s="148"/>
      <c r="AM30" s="476"/>
      <c r="AO30" s="1572"/>
      <c r="AP30" s="1572"/>
      <c r="AQ30" s="1572"/>
      <c r="AR30" s="1572"/>
      <c r="AS30" s="1572"/>
      <c r="AT30" s="1572"/>
      <c r="AU30" s="1572"/>
      <c r="AV30" s="1572"/>
      <c r="AW30" s="1572"/>
      <c r="AX30" s="1572"/>
      <c r="AY30" s="1572"/>
      <c r="AZ30" s="1572"/>
      <c r="BA30" s="1572"/>
      <c r="BB30" s="1572"/>
      <c r="BC30" s="1572"/>
      <c r="BD30" s="1572"/>
      <c r="BE30" s="1572"/>
      <c r="BF30" s="1572"/>
      <c r="BG30" s="1572"/>
      <c r="BH30" s="1572"/>
      <c r="BI30" s="1572"/>
      <c r="BJ30" s="1572"/>
      <c r="BK30" s="1572"/>
      <c r="BL30" s="1572"/>
      <c r="BM30" s="1572"/>
      <c r="BN30" s="1572"/>
      <c r="BO30" s="1572"/>
      <c r="BP30" s="1572"/>
      <c r="BQ30" s="1572"/>
      <c r="BR30" s="1572"/>
    </row>
    <row r="31" spans="1:76" ht="18" customHeight="1">
      <c r="A31" s="1332"/>
      <c r="B31" s="86"/>
      <c r="C31" s="4389" t="s">
        <v>242</v>
      </c>
      <c r="D31" s="4390"/>
      <c r="E31" s="2258"/>
      <c r="F31" s="2258"/>
      <c r="G31" s="548" t="s">
        <v>28</v>
      </c>
      <c r="H31" s="549"/>
      <c r="I31" s="550"/>
      <c r="J31" s="550"/>
      <c r="K31" s="550"/>
      <c r="L31" s="550"/>
      <c r="M31" s="550"/>
      <c r="N31" s="550"/>
      <c r="O31" s="550"/>
      <c r="P31" s="550"/>
      <c r="Q31" s="550"/>
      <c r="R31" s="550"/>
      <c r="S31" s="551" t="s">
        <v>45</v>
      </c>
      <c r="T31" s="4391"/>
      <c r="U31" s="4391"/>
      <c r="V31" s="4391"/>
      <c r="W31" s="4391"/>
      <c r="X31" s="4391"/>
      <c r="Y31" s="4391"/>
      <c r="Z31" s="4391"/>
      <c r="AA31" s="4391"/>
      <c r="AB31" s="4391"/>
      <c r="AC31" s="552" t="s">
        <v>14</v>
      </c>
      <c r="AD31" s="4392"/>
      <c r="AE31" s="4393"/>
      <c r="AF31" s="4393"/>
      <c r="AG31" s="4393"/>
      <c r="AH31" s="4393"/>
      <c r="AI31" s="4393"/>
      <c r="AJ31" s="4393"/>
      <c r="AK31" s="4394"/>
      <c r="AL31" s="12"/>
      <c r="AM31" s="483"/>
    </row>
    <row r="32" spans="1:76" ht="18" customHeight="1">
      <c r="A32" s="1332"/>
      <c r="B32" s="86"/>
      <c r="C32" s="4389" t="s">
        <v>243</v>
      </c>
      <c r="D32" s="4390"/>
      <c r="E32" s="2258"/>
      <c r="F32" s="2258"/>
      <c r="G32" s="548" t="s">
        <v>28</v>
      </c>
      <c r="H32" s="549"/>
      <c r="I32" s="550"/>
      <c r="J32" s="550"/>
      <c r="K32" s="550"/>
      <c r="L32" s="550"/>
      <c r="M32" s="550"/>
      <c r="N32" s="550"/>
      <c r="O32" s="550"/>
      <c r="P32" s="550"/>
      <c r="Q32" s="550"/>
      <c r="R32" s="550"/>
      <c r="S32" s="551" t="s">
        <v>45</v>
      </c>
      <c r="T32" s="4391"/>
      <c r="U32" s="4391"/>
      <c r="V32" s="4391"/>
      <c r="W32" s="4391"/>
      <c r="X32" s="4391"/>
      <c r="Y32" s="4391"/>
      <c r="Z32" s="4391"/>
      <c r="AA32" s="4391"/>
      <c r="AB32" s="4391"/>
      <c r="AC32" s="552" t="s">
        <v>14</v>
      </c>
      <c r="AD32" s="4392"/>
      <c r="AE32" s="4393"/>
      <c r="AF32" s="4393"/>
      <c r="AG32" s="4393"/>
      <c r="AH32" s="4393"/>
      <c r="AI32" s="4393"/>
      <c r="AJ32" s="4393"/>
      <c r="AK32" s="4394"/>
      <c r="AL32" s="148"/>
      <c r="AM32" s="476"/>
    </row>
    <row r="33" spans="1:39" ht="18" customHeight="1">
      <c r="A33" s="1332"/>
      <c r="B33" s="86"/>
      <c r="C33" s="4389" t="s">
        <v>244</v>
      </c>
      <c r="D33" s="4390"/>
      <c r="E33" s="2258"/>
      <c r="F33" s="2258"/>
      <c r="G33" s="548" t="s">
        <v>28</v>
      </c>
      <c r="H33" s="549"/>
      <c r="I33" s="550"/>
      <c r="J33" s="550"/>
      <c r="K33" s="550"/>
      <c r="L33" s="550"/>
      <c r="M33" s="550"/>
      <c r="N33" s="550"/>
      <c r="O33" s="550"/>
      <c r="P33" s="550"/>
      <c r="Q33" s="550"/>
      <c r="R33" s="550"/>
      <c r="S33" s="551" t="s">
        <v>45</v>
      </c>
      <c r="T33" s="4391"/>
      <c r="U33" s="4391"/>
      <c r="V33" s="4391"/>
      <c r="W33" s="4391"/>
      <c r="X33" s="4391"/>
      <c r="Y33" s="4391"/>
      <c r="Z33" s="4391"/>
      <c r="AA33" s="4391"/>
      <c r="AB33" s="4391"/>
      <c r="AC33" s="552" t="s">
        <v>14</v>
      </c>
      <c r="AD33" s="4392"/>
      <c r="AE33" s="4393"/>
      <c r="AF33" s="4393"/>
      <c r="AG33" s="4393"/>
      <c r="AH33" s="4393"/>
      <c r="AI33" s="4393"/>
      <c r="AJ33" s="4393"/>
      <c r="AK33" s="4394"/>
      <c r="AL33" s="148"/>
      <c r="AM33" s="476"/>
    </row>
    <row r="34" spans="1:39" ht="18" customHeight="1">
      <c r="A34" s="1332"/>
      <c r="B34" s="86"/>
      <c r="C34" s="4389" t="s">
        <v>245</v>
      </c>
      <c r="D34" s="4390"/>
      <c r="E34" s="2258"/>
      <c r="F34" s="2258"/>
      <c r="G34" s="548" t="s">
        <v>28</v>
      </c>
      <c r="H34" s="549"/>
      <c r="I34" s="550"/>
      <c r="J34" s="550"/>
      <c r="K34" s="550"/>
      <c r="L34" s="550"/>
      <c r="M34" s="550"/>
      <c r="N34" s="550"/>
      <c r="O34" s="550"/>
      <c r="P34" s="550"/>
      <c r="Q34" s="550"/>
      <c r="R34" s="550"/>
      <c r="S34" s="551" t="s">
        <v>45</v>
      </c>
      <c r="T34" s="4391"/>
      <c r="U34" s="4391"/>
      <c r="V34" s="4391"/>
      <c r="W34" s="4391"/>
      <c r="X34" s="4391"/>
      <c r="Y34" s="4391"/>
      <c r="Z34" s="4391"/>
      <c r="AA34" s="4391"/>
      <c r="AB34" s="4391"/>
      <c r="AC34" s="552" t="s">
        <v>14</v>
      </c>
      <c r="AD34" s="4392"/>
      <c r="AE34" s="4393"/>
      <c r="AF34" s="4393"/>
      <c r="AG34" s="4393"/>
      <c r="AH34" s="4393"/>
      <c r="AI34" s="4393"/>
      <c r="AJ34" s="4393"/>
      <c r="AK34" s="4394"/>
      <c r="AL34" s="148"/>
      <c r="AM34" s="476"/>
    </row>
    <row r="35" spans="1:39" ht="18" customHeight="1">
      <c r="A35" s="1332"/>
      <c r="B35" s="86"/>
      <c r="C35" s="4389" t="s">
        <v>246</v>
      </c>
      <c r="D35" s="4390"/>
      <c r="E35" s="2258"/>
      <c r="F35" s="2258"/>
      <c r="G35" s="548" t="s">
        <v>28</v>
      </c>
      <c r="H35" s="549"/>
      <c r="I35" s="550"/>
      <c r="J35" s="550"/>
      <c r="K35" s="550"/>
      <c r="L35" s="550"/>
      <c r="M35" s="550"/>
      <c r="N35" s="550"/>
      <c r="O35" s="550"/>
      <c r="P35" s="550"/>
      <c r="Q35" s="550"/>
      <c r="R35" s="550"/>
      <c r="S35" s="551" t="s">
        <v>45</v>
      </c>
      <c r="T35" s="4391"/>
      <c r="U35" s="4391"/>
      <c r="V35" s="4391"/>
      <c r="W35" s="4391"/>
      <c r="X35" s="4391"/>
      <c r="Y35" s="4391"/>
      <c r="Z35" s="4391"/>
      <c r="AA35" s="4391"/>
      <c r="AB35" s="4391"/>
      <c r="AC35" s="552" t="s">
        <v>14</v>
      </c>
      <c r="AD35" s="4392"/>
      <c r="AE35" s="4393"/>
      <c r="AF35" s="4393"/>
      <c r="AG35" s="4393"/>
      <c r="AH35" s="4393"/>
      <c r="AI35" s="4393"/>
      <c r="AJ35" s="4393"/>
      <c r="AK35" s="4394"/>
      <c r="AM35" s="88"/>
    </row>
    <row r="36" spans="1:39" ht="18" customHeight="1">
      <c r="A36" s="1332"/>
      <c r="B36" s="86"/>
      <c r="C36" s="4389" t="s">
        <v>247</v>
      </c>
      <c r="D36" s="4390"/>
      <c r="E36" s="2258"/>
      <c r="F36" s="2258"/>
      <c r="G36" s="548" t="s">
        <v>28</v>
      </c>
      <c r="H36" s="549"/>
      <c r="I36" s="550"/>
      <c r="J36" s="550"/>
      <c r="K36" s="550"/>
      <c r="L36" s="550"/>
      <c r="M36" s="550"/>
      <c r="N36" s="550"/>
      <c r="O36" s="550"/>
      <c r="P36" s="550"/>
      <c r="Q36" s="550"/>
      <c r="R36" s="550"/>
      <c r="S36" s="551" t="s">
        <v>45</v>
      </c>
      <c r="T36" s="4391"/>
      <c r="U36" s="4391"/>
      <c r="V36" s="4391"/>
      <c r="W36" s="4391"/>
      <c r="X36" s="4391"/>
      <c r="Y36" s="4391"/>
      <c r="Z36" s="4391"/>
      <c r="AA36" s="4391"/>
      <c r="AB36" s="4391"/>
      <c r="AC36" s="552" t="s">
        <v>14</v>
      </c>
      <c r="AD36" s="4392"/>
      <c r="AE36" s="4393"/>
      <c r="AF36" s="4393"/>
      <c r="AG36" s="4393"/>
      <c r="AH36" s="4393"/>
      <c r="AI36" s="4393"/>
      <c r="AJ36" s="4393"/>
      <c r="AK36" s="4394"/>
      <c r="AL36" s="148"/>
      <c r="AM36" s="476"/>
    </row>
    <row r="37" spans="1:39" ht="18" customHeight="1">
      <c r="A37" s="1332"/>
      <c r="B37" s="86"/>
      <c r="C37" s="4389" t="s">
        <v>248</v>
      </c>
      <c r="D37" s="4390"/>
      <c r="E37" s="2258"/>
      <c r="F37" s="2258"/>
      <c r="G37" s="548" t="s">
        <v>28</v>
      </c>
      <c r="H37" s="1875"/>
      <c r="I37" s="1876"/>
      <c r="J37" s="1876"/>
      <c r="K37" s="1876"/>
      <c r="L37" s="1876"/>
      <c r="M37" s="1876"/>
      <c r="N37" s="1876"/>
      <c r="O37" s="1876"/>
      <c r="P37" s="1876"/>
      <c r="Q37" s="1876"/>
      <c r="R37" s="1876"/>
      <c r="S37" s="551" t="s">
        <v>45</v>
      </c>
      <c r="T37" s="4391"/>
      <c r="U37" s="4391"/>
      <c r="V37" s="4391"/>
      <c r="W37" s="4391"/>
      <c r="X37" s="4391"/>
      <c r="Y37" s="4391"/>
      <c r="Z37" s="4391"/>
      <c r="AA37" s="4391"/>
      <c r="AB37" s="4391"/>
      <c r="AC37" s="552" t="s">
        <v>14</v>
      </c>
      <c r="AD37" s="4392"/>
      <c r="AE37" s="4393"/>
      <c r="AF37" s="4393"/>
      <c r="AG37" s="4393"/>
      <c r="AH37" s="4393"/>
      <c r="AI37" s="4393"/>
      <c r="AJ37" s="4393"/>
      <c r="AK37" s="4394"/>
      <c r="AL37" s="148"/>
      <c r="AM37" s="476"/>
    </row>
    <row r="38" spans="1:39" ht="18" customHeight="1">
      <c r="A38" s="1332"/>
      <c r="B38" s="86"/>
      <c r="C38" s="95"/>
      <c r="D38" s="1333" t="s">
        <v>249</v>
      </c>
      <c r="E38" s="876"/>
      <c r="F38" s="876"/>
      <c r="G38" s="144"/>
      <c r="H38" s="1248"/>
      <c r="I38" s="1248"/>
      <c r="J38" s="1248"/>
      <c r="K38" s="1248"/>
      <c r="L38" s="1248"/>
      <c r="M38" s="1248"/>
      <c r="N38" s="1248"/>
      <c r="O38" s="1248"/>
      <c r="P38" s="1248"/>
      <c r="Q38" s="1248"/>
      <c r="R38" s="1248"/>
      <c r="S38" s="1332"/>
      <c r="T38" s="1280"/>
      <c r="U38" s="1280"/>
      <c r="V38" s="1280"/>
      <c r="W38" s="1280"/>
      <c r="X38" s="1280"/>
      <c r="Y38" s="877"/>
      <c r="Z38" s="1280"/>
      <c r="AA38" s="1280"/>
      <c r="AB38" s="1280"/>
      <c r="AD38" s="1280"/>
      <c r="AE38" s="1329"/>
      <c r="AF38" s="1329"/>
      <c r="AG38" s="1329"/>
      <c r="AH38" s="1329"/>
      <c r="AI38" s="1329"/>
      <c r="AJ38" s="1329"/>
      <c r="AK38" s="1329"/>
      <c r="AL38" s="148"/>
      <c r="AM38" s="476"/>
    </row>
    <row r="39" spans="1:39" ht="18" customHeight="1">
      <c r="A39" s="1332"/>
      <c r="B39" s="86"/>
      <c r="C39" s="95"/>
      <c r="D39" s="838" t="s">
        <v>1446</v>
      </c>
      <c r="E39" s="838"/>
      <c r="F39" s="838"/>
      <c r="G39" s="838"/>
      <c r="H39" s="838"/>
      <c r="I39" s="838"/>
      <c r="J39" s="838"/>
      <c r="K39" s="838"/>
      <c r="L39" s="838"/>
      <c r="M39" s="838"/>
      <c r="N39" s="838"/>
      <c r="O39" s="838"/>
      <c r="P39" s="838"/>
      <c r="Q39" s="838"/>
      <c r="R39" s="838"/>
      <c r="S39" s="838"/>
      <c r="T39" s="838"/>
      <c r="U39" s="838"/>
      <c r="V39" s="838"/>
      <c r="W39" s="838"/>
      <c r="X39" s="838"/>
      <c r="Y39" s="878"/>
      <c r="Z39" s="1280"/>
      <c r="AA39" s="1280"/>
      <c r="AB39" s="1280"/>
      <c r="AD39" s="1280"/>
      <c r="AE39" s="1329"/>
      <c r="AF39" s="1329"/>
      <c r="AG39" s="1329"/>
      <c r="AH39" s="1329"/>
      <c r="AI39" s="1329"/>
      <c r="AJ39" s="1329"/>
      <c r="AK39" s="1329"/>
      <c r="AL39" s="148"/>
      <c r="AM39" s="476"/>
    </row>
    <row r="40" spans="1:39" ht="18" customHeight="1">
      <c r="A40" s="1332"/>
      <c r="B40" s="86"/>
      <c r="C40" s="95"/>
      <c r="D40" s="838"/>
      <c r="E40" s="838"/>
      <c r="F40" s="838"/>
      <c r="G40" s="838"/>
      <c r="H40" s="838"/>
      <c r="I40" s="838"/>
      <c r="J40" s="838"/>
      <c r="K40" s="838"/>
      <c r="L40" s="838"/>
      <c r="M40" s="838"/>
      <c r="N40" s="838"/>
      <c r="O40" s="838"/>
      <c r="P40" s="838"/>
      <c r="Q40" s="838"/>
      <c r="R40" s="838"/>
      <c r="S40" s="838"/>
      <c r="T40" s="838"/>
      <c r="U40" s="838"/>
      <c r="V40" s="838"/>
      <c r="W40" s="838"/>
      <c r="X40" s="838"/>
      <c r="Y40" s="838"/>
      <c r="Z40" s="79"/>
      <c r="AA40" s="38"/>
      <c r="AB40" s="38"/>
      <c r="AC40" s="1252"/>
      <c r="AD40" s="38"/>
      <c r="AE40" s="1252"/>
      <c r="AF40" s="1252"/>
      <c r="AG40" s="1252"/>
      <c r="AH40" s="1252"/>
      <c r="AI40" s="1252"/>
      <c r="AJ40" s="1252"/>
      <c r="AK40" s="1252"/>
      <c r="AL40" s="1252"/>
      <c r="AM40" s="478"/>
    </row>
    <row r="41" spans="1:39" ht="14.1" customHeight="1">
      <c r="A41" s="1332"/>
      <c r="B41" s="86"/>
      <c r="C41" s="95"/>
      <c r="D41" s="68" t="s">
        <v>943</v>
      </c>
      <c r="F41" s="553"/>
      <c r="G41" s="553"/>
      <c r="H41" s="1332"/>
      <c r="I41" s="1332"/>
      <c r="J41" s="1332"/>
      <c r="K41" s="1332"/>
      <c r="L41" s="1332"/>
      <c r="M41" s="1332"/>
      <c r="N41" s="1332"/>
      <c r="O41" s="1332"/>
      <c r="P41" s="1332"/>
      <c r="Q41" s="1332"/>
      <c r="R41" s="1248"/>
      <c r="S41" s="1248"/>
      <c r="T41" s="35"/>
      <c r="U41" s="36"/>
      <c r="V41" s="36"/>
      <c r="W41" s="1332"/>
      <c r="X41" s="1332"/>
      <c r="Y41" s="38"/>
      <c r="Z41" s="96"/>
      <c r="AA41" s="1252"/>
      <c r="AB41" s="1252"/>
      <c r="AC41" s="1252"/>
      <c r="AD41" s="1252"/>
      <c r="AE41" s="1252"/>
      <c r="AF41" s="1252"/>
      <c r="AG41" s="1252"/>
      <c r="AH41" s="1252"/>
      <c r="AI41" s="1252"/>
      <c r="AJ41" s="1252"/>
      <c r="AK41" s="38"/>
      <c r="AL41" s="1252"/>
      <c r="AM41" s="478"/>
    </row>
    <row r="42" spans="1:39">
      <c r="A42" s="1332"/>
      <c r="B42" s="86"/>
      <c r="C42" s="1332"/>
      <c r="D42" s="1332"/>
      <c r="E42" s="1332"/>
      <c r="F42" s="1332"/>
      <c r="G42" s="1332"/>
      <c r="H42" s="1449"/>
      <c r="I42" s="1449"/>
      <c r="J42" s="1449"/>
      <c r="K42" s="1449"/>
      <c r="L42" s="1449"/>
      <c r="M42" s="1449"/>
      <c r="N42" s="1449"/>
      <c r="O42" s="1449"/>
      <c r="P42" s="1449"/>
      <c r="Q42" s="1449"/>
      <c r="Y42" s="1332"/>
      <c r="Z42" s="96"/>
      <c r="AM42" s="88"/>
    </row>
    <row r="43" spans="1:39" ht="14.1" customHeight="1">
      <c r="A43" s="1332"/>
      <c r="B43" s="86"/>
      <c r="D43" s="68" t="s">
        <v>944</v>
      </c>
      <c r="S43" s="1248"/>
      <c r="T43" s="1248"/>
      <c r="U43" s="1248"/>
      <c r="V43" s="1248"/>
      <c r="W43" s="1248"/>
      <c r="X43" s="1248"/>
      <c r="Y43" s="38"/>
      <c r="Z43" s="554" t="s">
        <v>24</v>
      </c>
      <c r="AA43" s="1570" t="s">
        <v>250</v>
      </c>
      <c r="AB43" s="4396"/>
      <c r="AC43" s="4396"/>
      <c r="AD43" s="4396"/>
      <c r="AE43" s="4396"/>
      <c r="AF43" s="4396"/>
      <c r="AG43" s="4396"/>
      <c r="AH43" s="4396"/>
      <c r="AI43" s="4396"/>
      <c r="AJ43" s="4396"/>
      <c r="AK43" s="4396"/>
      <c r="AL43" s="4396"/>
      <c r="AM43" s="709"/>
    </row>
    <row r="44" spans="1:39" ht="14.1" customHeight="1">
      <c r="A44" s="1332"/>
      <c r="B44" s="86"/>
      <c r="E44" s="68" t="s">
        <v>251</v>
      </c>
      <c r="H44" s="1332"/>
      <c r="I44" s="1332"/>
      <c r="J44" s="1332"/>
      <c r="K44" s="1332"/>
      <c r="L44" s="1332"/>
      <c r="M44" s="1332"/>
      <c r="N44" s="1332"/>
      <c r="O44" s="1332"/>
      <c r="P44" s="1332"/>
      <c r="Q44" s="1332"/>
      <c r="R44" s="1248"/>
      <c r="S44" s="1248"/>
      <c r="T44" s="35"/>
      <c r="U44" s="36"/>
      <c r="V44" s="36"/>
      <c r="W44" s="1332"/>
      <c r="X44" s="1332"/>
      <c r="Y44" s="38"/>
      <c r="Z44" s="79"/>
      <c r="AA44" s="4396"/>
      <c r="AB44" s="4396"/>
      <c r="AC44" s="4396"/>
      <c r="AD44" s="4396"/>
      <c r="AE44" s="4396"/>
      <c r="AF44" s="4396"/>
      <c r="AG44" s="4396"/>
      <c r="AH44" s="4396"/>
      <c r="AI44" s="4396"/>
      <c r="AJ44" s="4396"/>
      <c r="AK44" s="4396"/>
      <c r="AL44" s="4396"/>
      <c r="AM44" s="709"/>
    </row>
    <row r="45" spans="1:39" ht="14.1" customHeight="1">
      <c r="A45" s="1332"/>
      <c r="B45" s="86"/>
      <c r="D45" s="1332"/>
      <c r="M45" s="1449"/>
      <c r="N45" s="1449"/>
      <c r="O45" s="1449"/>
      <c r="P45" s="1449"/>
      <c r="W45" s="38"/>
      <c r="X45" s="38"/>
      <c r="Y45" s="1252"/>
      <c r="Z45" s="96"/>
      <c r="AA45" s="38"/>
      <c r="AB45" s="1252"/>
      <c r="AC45" s="38"/>
      <c r="AD45" s="38"/>
      <c r="AE45" s="38"/>
      <c r="AF45" s="38"/>
      <c r="AG45" s="38"/>
      <c r="AH45" s="38"/>
      <c r="AI45" s="38"/>
      <c r="AJ45" s="38"/>
      <c r="AK45" s="38"/>
      <c r="AL45" s="1252"/>
      <c r="AM45" s="478"/>
    </row>
    <row r="46" spans="1:39" ht="14.1" customHeight="1">
      <c r="A46" s="1332"/>
      <c r="B46" s="86" t="s">
        <v>13</v>
      </c>
      <c r="C46" s="4397" t="s">
        <v>1105</v>
      </c>
      <c r="D46" s="4397"/>
      <c r="E46" s="4397"/>
      <c r="F46" s="4397"/>
      <c r="G46" s="4397"/>
      <c r="H46" s="4397"/>
      <c r="I46" s="4397"/>
      <c r="J46" s="4397"/>
      <c r="K46" s="4397"/>
      <c r="L46" s="4397"/>
      <c r="M46" s="4397"/>
      <c r="N46" s="4397"/>
      <c r="O46" s="4397"/>
      <c r="P46" s="4397"/>
      <c r="Q46" s="4397"/>
      <c r="R46" s="4397"/>
      <c r="S46" s="4397"/>
      <c r="T46" s="4397"/>
      <c r="U46" s="4397"/>
      <c r="V46" s="4397"/>
      <c r="W46" s="4397"/>
      <c r="X46" s="4397"/>
      <c r="Y46" s="4398"/>
      <c r="Z46" s="98"/>
      <c r="AA46" s="555"/>
      <c r="AB46" s="556"/>
      <c r="AC46" s="556"/>
      <c r="AD46" s="556"/>
      <c r="AE46" s="556"/>
      <c r="AF46" s="556"/>
      <c r="AG46" s="1252"/>
      <c r="AH46" s="1252"/>
      <c r="AI46" s="1252"/>
      <c r="AJ46" s="1252"/>
      <c r="AK46" s="1252"/>
      <c r="AL46" s="1252"/>
      <c r="AM46" s="478"/>
    </row>
    <row r="47" spans="1:39" ht="14.1" customHeight="1">
      <c r="A47" s="1332"/>
      <c r="B47" s="86"/>
      <c r="C47" s="1332"/>
      <c r="D47" s="1332" t="s">
        <v>1106</v>
      </c>
      <c r="E47" s="1332"/>
      <c r="F47" s="1332"/>
      <c r="G47" s="1332"/>
      <c r="H47" s="1332"/>
      <c r="I47" s="1332"/>
      <c r="J47" s="1332"/>
      <c r="K47" s="1332"/>
      <c r="L47" s="1332"/>
      <c r="M47" s="1332"/>
      <c r="N47" s="1332"/>
      <c r="O47" s="1332"/>
      <c r="Q47" s="1332"/>
      <c r="R47" s="1248"/>
      <c r="S47" s="1248"/>
      <c r="T47" s="35"/>
      <c r="U47" s="36"/>
      <c r="V47" s="36"/>
      <c r="W47" s="1332"/>
      <c r="X47" s="1332"/>
      <c r="Y47" s="38"/>
      <c r="Z47" s="63"/>
      <c r="AM47" s="88"/>
    </row>
    <row r="48" spans="1:39" ht="14.1" customHeight="1">
      <c r="A48" s="1332"/>
      <c r="B48" s="86"/>
      <c r="C48" s="1332"/>
      <c r="D48" s="1332"/>
      <c r="E48" s="1332"/>
      <c r="F48" s="1332"/>
      <c r="G48" s="1332"/>
      <c r="H48" s="1332"/>
      <c r="I48" s="1332"/>
      <c r="J48" s="1332"/>
      <c r="K48" s="1332"/>
      <c r="L48" s="1332"/>
      <c r="M48" s="1332"/>
      <c r="N48" s="1332"/>
      <c r="O48" s="1332"/>
      <c r="P48" s="1332"/>
      <c r="Q48" s="1332"/>
      <c r="R48" s="1332"/>
      <c r="S48" s="1248"/>
      <c r="T48" s="1248"/>
      <c r="U48" s="1248"/>
      <c r="V48" s="1248"/>
      <c r="W48" s="1248"/>
      <c r="X48" s="1248"/>
      <c r="Y48" s="38"/>
      <c r="Z48" s="63"/>
      <c r="AM48" s="88"/>
    </row>
    <row r="49" spans="1:39" ht="14.1" customHeight="1">
      <c r="A49" s="1332"/>
      <c r="B49" s="86" t="s">
        <v>13</v>
      </c>
      <c r="C49" s="1332" t="s">
        <v>1107</v>
      </c>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63"/>
      <c r="AM49" s="88"/>
    </row>
    <row r="50" spans="1:39" ht="14.1" customHeight="1">
      <c r="A50" s="1332"/>
      <c r="B50" s="86"/>
      <c r="C50" s="1332"/>
      <c r="D50" s="68" t="s">
        <v>1108</v>
      </c>
      <c r="E50" s="1332"/>
      <c r="F50" s="1332"/>
      <c r="G50" s="1332"/>
      <c r="H50" s="1332"/>
      <c r="I50" s="1332"/>
      <c r="J50" s="1332"/>
      <c r="K50" s="1332"/>
      <c r="L50" s="1332"/>
      <c r="M50" s="1332"/>
      <c r="N50" s="1332"/>
      <c r="O50" s="1332"/>
      <c r="P50" s="1332"/>
      <c r="Q50" s="1332"/>
      <c r="R50" s="1248"/>
      <c r="S50" s="1248"/>
      <c r="T50" s="35"/>
      <c r="U50" s="36"/>
      <c r="V50" s="36"/>
      <c r="W50" s="1332"/>
      <c r="X50" s="1332"/>
      <c r="Y50" s="38"/>
      <c r="Z50" s="4399" t="s">
        <v>634</v>
      </c>
      <c r="AA50" s="4400"/>
      <c r="AB50" s="4400"/>
      <c r="AC50" s="4400"/>
      <c r="AD50" s="4400"/>
      <c r="AE50" s="4400"/>
      <c r="AF50" s="4400"/>
      <c r="AG50" s="4400"/>
      <c r="AH50" s="4400"/>
      <c r="AI50" s="4400"/>
      <c r="AJ50" s="4400"/>
      <c r="AK50" s="4400"/>
      <c r="AL50" s="4400"/>
      <c r="AM50" s="564"/>
    </row>
    <row r="51" spans="1:39" ht="14.1" customHeight="1">
      <c r="A51" s="1332"/>
      <c r="B51" s="86"/>
      <c r="D51" s="68" t="s">
        <v>253</v>
      </c>
      <c r="E51" s="1332"/>
      <c r="F51" s="1332"/>
      <c r="G51" s="1332"/>
      <c r="Q51" s="1332"/>
      <c r="R51" s="1248"/>
      <c r="S51" s="1248"/>
      <c r="T51" s="35"/>
      <c r="U51" s="36"/>
      <c r="V51" s="36"/>
      <c r="W51" s="1332"/>
      <c r="X51" s="1332"/>
      <c r="Y51" s="38"/>
      <c r="Z51" s="4399"/>
      <c r="AA51" s="4400"/>
      <c r="AB51" s="4400"/>
      <c r="AC51" s="4400"/>
      <c r="AD51" s="4400"/>
      <c r="AE51" s="4400"/>
      <c r="AF51" s="4400"/>
      <c r="AG51" s="4400"/>
      <c r="AH51" s="4400"/>
      <c r="AI51" s="4400"/>
      <c r="AJ51" s="4400"/>
      <c r="AK51" s="4400"/>
      <c r="AL51" s="4400"/>
      <c r="AM51" s="564"/>
    </row>
    <row r="52" spans="1:39" ht="14.25">
      <c r="A52" s="1332"/>
      <c r="B52" s="86"/>
      <c r="D52" s="68" t="s">
        <v>275</v>
      </c>
      <c r="E52" s="1332"/>
      <c r="F52" s="1332"/>
      <c r="G52" s="1332"/>
      <c r="Q52" s="1332"/>
      <c r="R52" s="1248"/>
      <c r="S52" s="1248"/>
      <c r="T52" s="35"/>
      <c r="U52" s="36"/>
      <c r="V52" s="36"/>
      <c r="W52" s="1332"/>
      <c r="X52" s="1332"/>
      <c r="Y52" s="544"/>
      <c r="Z52" s="98" t="s">
        <v>12</v>
      </c>
      <c r="AA52" s="1653" t="s">
        <v>252</v>
      </c>
      <c r="AB52" s="1653"/>
      <c r="AC52" s="1653"/>
      <c r="AD52" s="1653"/>
      <c r="AE52" s="1653"/>
      <c r="AF52" s="1653"/>
      <c r="AG52" s="1653"/>
      <c r="AH52" s="1653"/>
      <c r="AI52" s="1653"/>
      <c r="AJ52" s="1653"/>
      <c r="AK52" s="1653"/>
      <c r="AL52" s="1653"/>
      <c r="AM52" s="478"/>
    </row>
    <row r="53" spans="1:39" ht="14.1" customHeight="1">
      <c r="A53" s="1332"/>
      <c r="B53" s="86"/>
      <c r="D53" s="95" t="s">
        <v>95</v>
      </c>
      <c r="E53" s="1332" t="s">
        <v>255</v>
      </c>
      <c r="F53" s="1332"/>
      <c r="G53" s="1332"/>
      <c r="U53" s="36"/>
      <c r="V53" s="36"/>
      <c r="W53" s="1332"/>
      <c r="X53" s="1332"/>
      <c r="Y53" s="544"/>
      <c r="Z53" s="98" t="s">
        <v>12</v>
      </c>
      <c r="AA53" s="1252" t="s">
        <v>254</v>
      </c>
      <c r="AB53" s="1252"/>
      <c r="AC53" s="1252"/>
      <c r="AD53" s="1252"/>
      <c r="AE53" s="1252"/>
      <c r="AF53" s="1252"/>
      <c r="AG53" s="1252"/>
      <c r="AH53" s="1252"/>
      <c r="AI53" s="1252"/>
      <c r="AJ53" s="1252"/>
      <c r="AK53" s="1252"/>
      <c r="AL53" s="1252"/>
      <c r="AM53" s="478"/>
    </row>
    <row r="54" spans="1:39" ht="14.1" customHeight="1">
      <c r="A54" s="1332"/>
      <c r="B54" s="86"/>
      <c r="E54" s="1248">
        <v>1</v>
      </c>
      <c r="F54" s="4401"/>
      <c r="G54" s="4401"/>
      <c r="H54" s="4401"/>
      <c r="I54" s="557" t="s">
        <v>76</v>
      </c>
      <c r="J54" s="4401"/>
      <c r="K54" s="4401"/>
      <c r="L54" s="557" t="s">
        <v>56</v>
      </c>
      <c r="M54" s="1448"/>
      <c r="N54" s="1448"/>
      <c r="O54" s="1335" t="s">
        <v>256</v>
      </c>
      <c r="S54" s="1449"/>
      <c r="T54" s="1449"/>
      <c r="U54" s="1449"/>
      <c r="V54" s="1449"/>
      <c r="W54" s="1449"/>
      <c r="X54" s="1449"/>
      <c r="Y54" s="544"/>
      <c r="Z54" s="98"/>
      <c r="AA54" s="1252"/>
      <c r="AB54" s="1252"/>
      <c r="AC54" s="1252"/>
      <c r="AD54" s="1252"/>
      <c r="AE54" s="1252"/>
      <c r="AF54" s="1252"/>
      <c r="AG54" s="1252"/>
      <c r="AH54" s="1252"/>
      <c r="AI54" s="1252"/>
      <c r="AJ54" s="1252"/>
      <c r="AK54" s="1252"/>
      <c r="AL54" s="1252"/>
      <c r="AM54" s="478"/>
    </row>
    <row r="55" spans="1:39" ht="14.1" customHeight="1">
      <c r="A55" s="1332"/>
      <c r="B55" s="86"/>
      <c r="E55" s="1248">
        <v>2</v>
      </c>
      <c r="F55" s="4395"/>
      <c r="G55" s="4395"/>
      <c r="H55" s="4395"/>
      <c r="I55" s="558" t="s">
        <v>76</v>
      </c>
      <c r="J55" s="4395"/>
      <c r="K55" s="4395"/>
      <c r="L55" s="558" t="s">
        <v>56</v>
      </c>
      <c r="M55" s="1876"/>
      <c r="N55" s="1876"/>
      <c r="O55" s="1264" t="s">
        <v>256</v>
      </c>
      <c r="P55" s="1248"/>
      <c r="Q55" s="1248"/>
      <c r="R55" s="1248"/>
      <c r="S55" s="1449"/>
      <c r="T55" s="1449"/>
      <c r="U55" s="1449"/>
      <c r="V55" s="1449"/>
      <c r="W55" s="1449"/>
      <c r="X55" s="1449"/>
      <c r="Y55" s="544"/>
      <c r="Z55" s="829"/>
      <c r="AA55" s="1252"/>
      <c r="AB55" s="1252"/>
      <c r="AC55" s="1252"/>
      <c r="AD55" s="1252"/>
      <c r="AE55" s="1252"/>
      <c r="AF55" s="1252"/>
      <c r="AG55" s="1252"/>
      <c r="AH55" s="1252"/>
      <c r="AI55" s="1252"/>
      <c r="AJ55" s="1252"/>
      <c r="AK55" s="1252"/>
      <c r="AL55" s="1252"/>
      <c r="AM55" s="478"/>
    </row>
    <row r="56" spans="1:39" ht="14.1" customHeight="1">
      <c r="A56" s="1332"/>
      <c r="B56" s="86"/>
      <c r="D56" s="95"/>
      <c r="E56" s="1332"/>
      <c r="F56" s="1332"/>
      <c r="G56" s="1332"/>
      <c r="Q56" s="1332"/>
      <c r="R56" s="1248"/>
      <c r="S56" s="1248"/>
      <c r="T56" s="35"/>
      <c r="U56" s="36"/>
      <c r="V56" s="36"/>
      <c r="W56" s="1332"/>
      <c r="X56" s="1332"/>
      <c r="Y56" s="544"/>
      <c r="Z56" s="98"/>
      <c r="AA56" s="879"/>
      <c r="AB56" s="879"/>
      <c r="AC56" s="879"/>
      <c r="AD56" s="879"/>
      <c r="AE56" s="879"/>
      <c r="AF56" s="879"/>
      <c r="AG56" s="879"/>
      <c r="AH56" s="879"/>
      <c r="AI56" s="879"/>
      <c r="AJ56" s="879"/>
      <c r="AK56" s="879"/>
      <c r="AL56" s="1252"/>
      <c r="AM56" s="478"/>
    </row>
    <row r="57" spans="1:39" ht="14.1" customHeight="1">
      <c r="A57" s="1332"/>
      <c r="B57" s="86"/>
      <c r="C57" s="546"/>
      <c r="D57" s="68" t="s">
        <v>258</v>
      </c>
      <c r="F57" s="1332"/>
      <c r="G57" s="1332"/>
      <c r="H57" s="1332"/>
      <c r="I57" s="1248"/>
      <c r="J57" s="1248"/>
      <c r="L57" s="95"/>
      <c r="M57" s="1332"/>
      <c r="N57" s="1332"/>
      <c r="O57" s="1332"/>
      <c r="P57" s="1332"/>
      <c r="Q57" s="1332"/>
      <c r="R57" s="1248"/>
      <c r="S57" s="1248"/>
      <c r="T57" s="35"/>
      <c r="U57" s="36"/>
      <c r="V57" s="36"/>
      <c r="W57" s="1332"/>
      <c r="X57" s="1332"/>
      <c r="Y57" s="544"/>
      <c r="Z57" s="79"/>
      <c r="AA57" s="879"/>
      <c r="AB57" s="879"/>
      <c r="AC57" s="879"/>
      <c r="AD57" s="879"/>
      <c r="AE57" s="879"/>
      <c r="AF57" s="879"/>
      <c r="AG57" s="879"/>
      <c r="AH57" s="879"/>
      <c r="AI57" s="879"/>
      <c r="AJ57" s="879"/>
      <c r="AK57" s="879"/>
      <c r="AL57" s="1252"/>
      <c r="AM57" s="478"/>
    </row>
    <row r="58" spans="1:39" ht="14.1" customHeight="1">
      <c r="A58" s="1332"/>
      <c r="B58" s="86"/>
      <c r="C58" s="880"/>
      <c r="D58" s="68" t="s">
        <v>275</v>
      </c>
      <c r="G58" s="1304"/>
      <c r="H58" s="1304"/>
      <c r="I58" s="1304"/>
      <c r="J58" s="1304"/>
      <c r="K58" s="1304"/>
      <c r="L58" s="1304"/>
      <c r="M58" s="1304"/>
      <c r="N58" s="1304"/>
      <c r="O58" s="1304"/>
      <c r="P58" s="1332"/>
      <c r="Q58" s="1332"/>
      <c r="R58" s="1248"/>
      <c r="S58" s="1248"/>
      <c r="T58" s="35"/>
      <c r="U58" s="36"/>
      <c r="V58" s="36"/>
      <c r="W58" s="1332"/>
      <c r="X58" s="1332"/>
      <c r="Y58" s="544"/>
      <c r="Z58" s="96"/>
      <c r="AA58" s="38"/>
      <c r="AB58" s="38"/>
      <c r="AC58" s="38"/>
      <c r="AD58" s="38"/>
      <c r="AE58" s="38"/>
      <c r="AF58" s="38"/>
      <c r="AG58" s="38"/>
      <c r="AH58" s="38"/>
      <c r="AI58" s="38"/>
      <c r="AJ58" s="38"/>
      <c r="AK58" s="38"/>
      <c r="AL58" s="1252"/>
      <c r="AM58" s="478"/>
    </row>
    <row r="59" spans="1:39" ht="14.1" customHeight="1">
      <c r="A59" s="1332"/>
      <c r="B59" s="86"/>
      <c r="C59" s="880"/>
      <c r="D59" s="95" t="s">
        <v>95</v>
      </c>
      <c r="E59" s="1332" t="s">
        <v>257</v>
      </c>
      <c r="H59" s="1304"/>
      <c r="I59" s="1304"/>
      <c r="J59" s="1304"/>
      <c r="K59" s="1304"/>
      <c r="L59" s="1304"/>
      <c r="M59" s="1304"/>
      <c r="O59" s="1304"/>
      <c r="P59" s="1304"/>
      <c r="Q59" s="1332"/>
      <c r="R59" s="1248"/>
      <c r="S59" s="1248"/>
      <c r="T59" s="35"/>
      <c r="U59" s="36"/>
      <c r="V59" s="36"/>
      <c r="W59" s="1332"/>
      <c r="X59" s="1332"/>
      <c r="Y59" s="544"/>
      <c r="Z59" s="96"/>
      <c r="AA59" s="1252"/>
      <c r="AB59" s="38"/>
      <c r="AC59" s="1252"/>
      <c r="AD59" s="1252"/>
      <c r="AE59" s="1252"/>
      <c r="AF59" s="1252"/>
      <c r="AG59" s="1252"/>
      <c r="AH59" s="1252"/>
      <c r="AI59" s="1252"/>
      <c r="AJ59" s="1252"/>
      <c r="AK59" s="1252"/>
      <c r="AL59" s="1252"/>
      <c r="AM59" s="478"/>
    </row>
    <row r="60" spans="1:39" ht="14.1" customHeight="1" thickBot="1">
      <c r="A60" s="1332"/>
      <c r="B60" s="99"/>
      <c r="C60" s="100"/>
      <c r="D60" s="101"/>
      <c r="E60" s="101"/>
      <c r="F60" s="101"/>
      <c r="G60" s="559"/>
      <c r="H60" s="559"/>
      <c r="I60" s="559"/>
      <c r="J60" s="559"/>
      <c r="K60" s="559"/>
      <c r="L60" s="559"/>
      <c r="M60" s="559"/>
      <c r="N60" s="559"/>
      <c r="O60" s="559"/>
      <c r="P60" s="559"/>
      <c r="Q60" s="559"/>
      <c r="R60" s="101"/>
      <c r="S60" s="101"/>
      <c r="T60" s="101"/>
      <c r="U60" s="101"/>
      <c r="V60" s="101"/>
      <c r="W60" s="101"/>
      <c r="X60" s="100"/>
      <c r="Y60" s="100"/>
      <c r="Z60" s="560"/>
      <c r="AA60" s="561"/>
      <c r="AB60" s="561"/>
      <c r="AC60" s="561"/>
      <c r="AD60" s="561"/>
      <c r="AE60" s="562"/>
      <c r="AF60" s="561"/>
      <c r="AG60" s="561"/>
      <c r="AH60" s="561"/>
      <c r="AI60" s="561"/>
      <c r="AJ60" s="561"/>
      <c r="AK60" s="561"/>
      <c r="AL60" s="563"/>
      <c r="AM60" s="486"/>
    </row>
    <row r="61" spans="1:39" ht="6.95" customHeight="1">
      <c r="A61" s="1332"/>
    </row>
  </sheetData>
  <mergeCells count="95">
    <mergeCell ref="H42:L42"/>
    <mergeCell ref="M42:Q42"/>
    <mergeCell ref="J55:K55"/>
    <mergeCell ref="M55:N55"/>
    <mergeCell ref="AA43:AL44"/>
    <mergeCell ref="M45:P45"/>
    <mergeCell ref="C46:Y46"/>
    <mergeCell ref="Z50:AL51"/>
    <mergeCell ref="AA52:AL52"/>
    <mergeCell ref="F54:H54"/>
    <mergeCell ref="J54:K54"/>
    <mergeCell ref="M54:N54"/>
    <mergeCell ref="S54:X55"/>
    <mergeCell ref="F55:H55"/>
    <mergeCell ref="C37:D37"/>
    <mergeCell ref="E37:F37"/>
    <mergeCell ref="H37:R37"/>
    <mergeCell ref="T37:AB37"/>
    <mergeCell ref="AD37:AK37"/>
    <mergeCell ref="AD35:AK35"/>
    <mergeCell ref="C36:D36"/>
    <mergeCell ref="E36:F36"/>
    <mergeCell ref="T36:AB36"/>
    <mergeCell ref="AD36:AK36"/>
    <mergeCell ref="C35:D35"/>
    <mergeCell ref="E35:F35"/>
    <mergeCell ref="T35:AB35"/>
    <mergeCell ref="C33:D33"/>
    <mergeCell ref="E33:F33"/>
    <mergeCell ref="T33:AB33"/>
    <mergeCell ref="AD33:AK33"/>
    <mergeCell ref="C34:D34"/>
    <mergeCell ref="E34:F34"/>
    <mergeCell ref="T34:AB34"/>
    <mergeCell ref="AD34:AK34"/>
    <mergeCell ref="C31:D31"/>
    <mergeCell ref="E31:F31"/>
    <mergeCell ref="T31:AB31"/>
    <mergeCell ref="AD31:AK31"/>
    <mergeCell ref="C32:D32"/>
    <mergeCell ref="E32:F32"/>
    <mergeCell ref="T32:AB32"/>
    <mergeCell ref="AD32:AK32"/>
    <mergeCell ref="C29:D29"/>
    <mergeCell ref="E29:F29"/>
    <mergeCell ref="T29:AB29"/>
    <mergeCell ref="AD29:AK29"/>
    <mergeCell ref="C30:D30"/>
    <mergeCell ref="E30:F30"/>
    <mergeCell ref="T30:AB30"/>
    <mergeCell ref="AD30:AK30"/>
    <mergeCell ref="C25:G25"/>
    <mergeCell ref="H25:AC25"/>
    <mergeCell ref="AD25:AK25"/>
    <mergeCell ref="AO25:BR30"/>
    <mergeCell ref="C26:D26"/>
    <mergeCell ref="E26:F26"/>
    <mergeCell ref="T26:AB26"/>
    <mergeCell ref="AD26:AK26"/>
    <mergeCell ref="C27:D27"/>
    <mergeCell ref="E27:F27"/>
    <mergeCell ref="T27:AB27"/>
    <mergeCell ref="AD27:AK27"/>
    <mergeCell ref="C28:D28"/>
    <mergeCell ref="E28:F28"/>
    <mergeCell ref="T28:AB28"/>
    <mergeCell ref="AD28:AK28"/>
    <mergeCell ref="D24:AL24"/>
    <mergeCell ref="AO24:AQ24"/>
    <mergeCell ref="G13:K13"/>
    <mergeCell ref="L13:N13"/>
    <mergeCell ref="AA13:AL14"/>
    <mergeCell ref="Z16:AL16"/>
    <mergeCell ref="T17:X17"/>
    <mergeCell ref="AA17:AL18"/>
    <mergeCell ref="AA19:AL21"/>
    <mergeCell ref="K20:X21"/>
    <mergeCell ref="AA22:AL23"/>
    <mergeCell ref="AO22:BW22"/>
    <mergeCell ref="AO23:BW23"/>
    <mergeCell ref="F10:G10"/>
    <mergeCell ref="H10:L10"/>
    <mergeCell ref="M10:N10"/>
    <mergeCell ref="O10:U10"/>
    <mergeCell ref="B2:AL2"/>
    <mergeCell ref="AA6:AL6"/>
    <mergeCell ref="G7:K7"/>
    <mergeCell ref="L7:N7"/>
    <mergeCell ref="AA7:AL9"/>
    <mergeCell ref="T9:U9"/>
    <mergeCell ref="AN2:AR2"/>
    <mergeCell ref="B4:Y4"/>
    <mergeCell ref="Z4:AL4"/>
    <mergeCell ref="T5:U5"/>
    <mergeCell ref="W5:X5"/>
  </mergeCells>
  <phoneticPr fontId="2"/>
  <hyperlinks>
    <hyperlink ref="AN2" location="目次!A1" display="目次に戻る"/>
  </hyperlinks>
  <printOptions horizontalCentered="1"/>
  <pageMargins left="0.70866141732283472" right="0.31496062992125984" top="0.39370078740157483" bottom="0.39370078740157483" header="0.51181102362204722" footer="0.51181102362204722"/>
  <pageSetup paperSize="9" scale="95" orientation="portrait" r:id="rId1"/>
  <headerFooter alignWithMargins="0"/>
  <colBreaks count="1" manualBreakCount="1">
    <brk id="3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998401" r:id="rId4" name="Check Box 1">
              <controlPr defaultSize="0" autoFill="0" autoLine="0" autoPict="0">
                <anchor moveWithCells="1">
                  <from>
                    <xdr:col>16</xdr:col>
                    <xdr:colOff>152400</xdr:colOff>
                    <xdr:row>18</xdr:row>
                    <xdr:rowOff>0</xdr:rowOff>
                  </from>
                  <to>
                    <xdr:col>20</xdr:col>
                    <xdr:colOff>95250</xdr:colOff>
                    <xdr:row>19</xdr:row>
                    <xdr:rowOff>0</xdr:rowOff>
                  </to>
                </anchor>
              </controlPr>
            </control>
          </mc:Choice>
        </mc:AlternateContent>
        <mc:AlternateContent xmlns:mc="http://schemas.openxmlformats.org/markup-compatibility/2006">
          <mc:Choice Requires="x14">
            <control shapeId="998402" r:id="rId5" name="Check Box 2">
              <controlPr defaultSize="0" autoFill="0" autoLine="0" autoPict="0">
                <anchor moveWithCells="1">
                  <from>
                    <xdr:col>21</xdr:col>
                    <xdr:colOff>19050</xdr:colOff>
                    <xdr:row>18</xdr:row>
                    <xdr:rowOff>0</xdr:rowOff>
                  </from>
                  <to>
                    <xdr:col>24</xdr:col>
                    <xdr:colOff>152400</xdr:colOff>
                    <xdr:row>19</xdr:row>
                    <xdr:rowOff>0</xdr:rowOff>
                  </to>
                </anchor>
              </controlPr>
            </control>
          </mc:Choice>
        </mc:AlternateContent>
        <mc:AlternateContent xmlns:mc="http://schemas.openxmlformats.org/markup-compatibility/2006">
          <mc:Choice Requires="x14">
            <control shapeId="998403" r:id="rId6" name="Check Box 3">
              <controlPr defaultSize="0" autoFill="0" autoLine="0" autoPict="0">
                <anchor moveWithCells="1">
                  <from>
                    <xdr:col>3</xdr:col>
                    <xdr:colOff>28575</xdr:colOff>
                    <xdr:row>12</xdr:row>
                    <xdr:rowOff>0</xdr:rowOff>
                  </from>
                  <to>
                    <xdr:col>5</xdr:col>
                    <xdr:colOff>171450</xdr:colOff>
                    <xdr:row>13</xdr:row>
                    <xdr:rowOff>38100</xdr:rowOff>
                  </to>
                </anchor>
              </controlPr>
            </control>
          </mc:Choice>
        </mc:AlternateContent>
        <mc:AlternateContent xmlns:mc="http://schemas.openxmlformats.org/markup-compatibility/2006">
          <mc:Choice Requires="x14">
            <control shapeId="998404" r:id="rId7" name="Check Box 4">
              <controlPr defaultSize="0" autoFill="0" autoLine="0" autoPict="0">
                <anchor moveWithCells="1">
                  <from>
                    <xdr:col>21</xdr:col>
                    <xdr:colOff>171450</xdr:colOff>
                    <xdr:row>12</xdr:row>
                    <xdr:rowOff>0</xdr:rowOff>
                  </from>
                  <to>
                    <xdr:col>25</xdr:col>
                    <xdr:colOff>0</xdr:colOff>
                    <xdr:row>12</xdr:row>
                    <xdr:rowOff>171450</xdr:rowOff>
                  </to>
                </anchor>
              </controlPr>
            </control>
          </mc:Choice>
        </mc:AlternateContent>
        <mc:AlternateContent xmlns:mc="http://schemas.openxmlformats.org/markup-compatibility/2006">
          <mc:Choice Requires="x14">
            <control shapeId="998405" r:id="rId8" name="Check Box 5">
              <controlPr defaultSize="0" autoFill="0" autoLine="0" autoPict="0">
                <anchor moveWithCells="1">
                  <from>
                    <xdr:col>3</xdr:col>
                    <xdr:colOff>28575</xdr:colOff>
                    <xdr:row>6</xdr:row>
                    <xdr:rowOff>0</xdr:rowOff>
                  </from>
                  <to>
                    <xdr:col>5</xdr:col>
                    <xdr:colOff>171450</xdr:colOff>
                    <xdr:row>7</xdr:row>
                    <xdr:rowOff>38100</xdr:rowOff>
                  </to>
                </anchor>
              </controlPr>
            </control>
          </mc:Choice>
        </mc:AlternateContent>
        <mc:AlternateContent xmlns:mc="http://schemas.openxmlformats.org/markup-compatibility/2006">
          <mc:Choice Requires="x14">
            <control shapeId="998406" r:id="rId9" name="Check Box 6">
              <controlPr defaultSize="0" autoFill="0" autoLine="0" autoPict="0">
                <anchor moveWithCells="1">
                  <from>
                    <xdr:col>21</xdr:col>
                    <xdr:colOff>171450</xdr:colOff>
                    <xdr:row>6</xdr:row>
                    <xdr:rowOff>0</xdr:rowOff>
                  </from>
                  <to>
                    <xdr:col>25</xdr:col>
                    <xdr:colOff>0</xdr:colOff>
                    <xdr:row>6</xdr:row>
                    <xdr:rowOff>171450</xdr:rowOff>
                  </to>
                </anchor>
              </controlPr>
            </control>
          </mc:Choice>
        </mc:AlternateContent>
        <mc:AlternateContent xmlns:mc="http://schemas.openxmlformats.org/markup-compatibility/2006">
          <mc:Choice Requires="x14">
            <control shapeId="998407" r:id="rId10" name="Check Box 7">
              <controlPr defaultSize="0" autoFill="0" autoLine="0" autoPict="0">
                <anchor moveWithCells="1">
                  <from>
                    <xdr:col>16</xdr:col>
                    <xdr:colOff>152400</xdr:colOff>
                    <xdr:row>40</xdr:row>
                    <xdr:rowOff>0</xdr:rowOff>
                  </from>
                  <to>
                    <xdr:col>20</xdr:col>
                    <xdr:colOff>95250</xdr:colOff>
                    <xdr:row>41</xdr:row>
                    <xdr:rowOff>0</xdr:rowOff>
                  </to>
                </anchor>
              </controlPr>
            </control>
          </mc:Choice>
        </mc:AlternateContent>
        <mc:AlternateContent xmlns:mc="http://schemas.openxmlformats.org/markup-compatibility/2006">
          <mc:Choice Requires="x14">
            <control shapeId="998408" r:id="rId11" name="Check Box 8">
              <controlPr defaultSize="0" autoFill="0" autoLine="0" autoPict="0">
                <anchor moveWithCells="1">
                  <from>
                    <xdr:col>21</xdr:col>
                    <xdr:colOff>19050</xdr:colOff>
                    <xdr:row>40</xdr:row>
                    <xdr:rowOff>0</xdr:rowOff>
                  </from>
                  <to>
                    <xdr:col>24</xdr:col>
                    <xdr:colOff>152400</xdr:colOff>
                    <xdr:row>41</xdr:row>
                    <xdr:rowOff>0</xdr:rowOff>
                  </to>
                </anchor>
              </controlPr>
            </control>
          </mc:Choice>
        </mc:AlternateContent>
        <mc:AlternateContent xmlns:mc="http://schemas.openxmlformats.org/markup-compatibility/2006">
          <mc:Choice Requires="x14">
            <control shapeId="998409" r:id="rId12" name="Check Box 9">
              <controlPr defaultSize="0" autoFill="0" autoLine="0" autoPict="0">
                <anchor moveWithCells="1">
                  <from>
                    <xdr:col>16</xdr:col>
                    <xdr:colOff>152400</xdr:colOff>
                    <xdr:row>43</xdr:row>
                    <xdr:rowOff>0</xdr:rowOff>
                  </from>
                  <to>
                    <xdr:col>20</xdr:col>
                    <xdr:colOff>95250</xdr:colOff>
                    <xdr:row>44</xdr:row>
                    <xdr:rowOff>0</xdr:rowOff>
                  </to>
                </anchor>
              </controlPr>
            </control>
          </mc:Choice>
        </mc:AlternateContent>
        <mc:AlternateContent xmlns:mc="http://schemas.openxmlformats.org/markup-compatibility/2006">
          <mc:Choice Requires="x14">
            <control shapeId="998410" r:id="rId13" name="Check Box 10">
              <controlPr defaultSize="0" autoFill="0" autoLine="0" autoPict="0">
                <anchor moveWithCells="1">
                  <from>
                    <xdr:col>21</xdr:col>
                    <xdr:colOff>19050</xdr:colOff>
                    <xdr:row>43</xdr:row>
                    <xdr:rowOff>0</xdr:rowOff>
                  </from>
                  <to>
                    <xdr:col>24</xdr:col>
                    <xdr:colOff>152400</xdr:colOff>
                    <xdr:row>44</xdr:row>
                    <xdr:rowOff>0</xdr:rowOff>
                  </to>
                </anchor>
              </controlPr>
            </control>
          </mc:Choice>
        </mc:AlternateContent>
        <mc:AlternateContent xmlns:mc="http://schemas.openxmlformats.org/markup-compatibility/2006">
          <mc:Choice Requires="x14">
            <control shapeId="998411" r:id="rId14" name="Check Box 11">
              <controlPr defaultSize="0" autoFill="0" autoLine="0" autoPict="0">
                <anchor moveWithCells="1">
                  <from>
                    <xdr:col>16</xdr:col>
                    <xdr:colOff>152400</xdr:colOff>
                    <xdr:row>46</xdr:row>
                    <xdr:rowOff>0</xdr:rowOff>
                  </from>
                  <to>
                    <xdr:col>20</xdr:col>
                    <xdr:colOff>95250</xdr:colOff>
                    <xdr:row>47</xdr:row>
                    <xdr:rowOff>0</xdr:rowOff>
                  </to>
                </anchor>
              </controlPr>
            </control>
          </mc:Choice>
        </mc:AlternateContent>
        <mc:AlternateContent xmlns:mc="http://schemas.openxmlformats.org/markup-compatibility/2006">
          <mc:Choice Requires="x14">
            <control shapeId="998412" r:id="rId15" name="Check Box 12">
              <controlPr defaultSize="0" autoFill="0" autoLine="0" autoPict="0">
                <anchor moveWithCells="1">
                  <from>
                    <xdr:col>21</xdr:col>
                    <xdr:colOff>19050</xdr:colOff>
                    <xdr:row>46</xdr:row>
                    <xdr:rowOff>0</xdr:rowOff>
                  </from>
                  <to>
                    <xdr:col>24</xdr:col>
                    <xdr:colOff>152400</xdr:colOff>
                    <xdr:row>47</xdr:row>
                    <xdr:rowOff>0</xdr:rowOff>
                  </to>
                </anchor>
              </controlPr>
            </control>
          </mc:Choice>
        </mc:AlternateContent>
        <mc:AlternateContent xmlns:mc="http://schemas.openxmlformats.org/markup-compatibility/2006">
          <mc:Choice Requires="x14">
            <control shapeId="998413" r:id="rId16" name="Check Box 13">
              <controlPr defaultSize="0" autoFill="0" autoLine="0" autoPict="0">
                <anchor moveWithCells="1">
                  <from>
                    <xdr:col>16</xdr:col>
                    <xdr:colOff>152400</xdr:colOff>
                    <xdr:row>50</xdr:row>
                    <xdr:rowOff>0</xdr:rowOff>
                  </from>
                  <to>
                    <xdr:col>20</xdr:col>
                    <xdr:colOff>95250</xdr:colOff>
                    <xdr:row>51</xdr:row>
                    <xdr:rowOff>0</xdr:rowOff>
                  </to>
                </anchor>
              </controlPr>
            </control>
          </mc:Choice>
        </mc:AlternateContent>
        <mc:AlternateContent xmlns:mc="http://schemas.openxmlformats.org/markup-compatibility/2006">
          <mc:Choice Requires="x14">
            <control shapeId="998414" r:id="rId17" name="Check Box 14">
              <controlPr defaultSize="0" autoFill="0" autoLine="0" autoPict="0">
                <anchor moveWithCells="1">
                  <from>
                    <xdr:col>21</xdr:col>
                    <xdr:colOff>19050</xdr:colOff>
                    <xdr:row>50</xdr:row>
                    <xdr:rowOff>0</xdr:rowOff>
                  </from>
                  <to>
                    <xdr:col>24</xdr:col>
                    <xdr:colOff>152400</xdr:colOff>
                    <xdr:row>51</xdr:row>
                    <xdr:rowOff>0</xdr:rowOff>
                  </to>
                </anchor>
              </controlPr>
            </control>
          </mc:Choice>
        </mc:AlternateContent>
        <mc:AlternateContent xmlns:mc="http://schemas.openxmlformats.org/markup-compatibility/2006">
          <mc:Choice Requires="x14">
            <control shapeId="998415" r:id="rId18" name="Check Box 15">
              <controlPr defaultSize="0" autoFill="0" autoLine="0" autoPict="0">
                <anchor moveWithCells="1">
                  <from>
                    <xdr:col>18</xdr:col>
                    <xdr:colOff>28575</xdr:colOff>
                    <xdr:row>53</xdr:row>
                    <xdr:rowOff>0</xdr:rowOff>
                  </from>
                  <to>
                    <xdr:col>19</xdr:col>
                    <xdr:colOff>161925</xdr:colOff>
                    <xdr:row>54</xdr:row>
                    <xdr:rowOff>19050</xdr:rowOff>
                  </to>
                </anchor>
              </controlPr>
            </control>
          </mc:Choice>
        </mc:AlternateContent>
        <mc:AlternateContent xmlns:mc="http://schemas.openxmlformats.org/markup-compatibility/2006">
          <mc:Choice Requires="x14">
            <control shapeId="998416" r:id="rId19" name="Check Box 16">
              <controlPr defaultSize="0" autoFill="0" autoLine="0" autoPict="0">
                <anchor moveWithCells="1">
                  <from>
                    <xdr:col>19</xdr:col>
                    <xdr:colOff>161925</xdr:colOff>
                    <xdr:row>53</xdr:row>
                    <xdr:rowOff>19050</xdr:rowOff>
                  </from>
                  <to>
                    <xdr:col>22</xdr:col>
                    <xdr:colOff>19050</xdr:colOff>
                    <xdr:row>53</xdr:row>
                    <xdr:rowOff>171450</xdr:rowOff>
                  </to>
                </anchor>
              </controlPr>
            </control>
          </mc:Choice>
        </mc:AlternateContent>
        <mc:AlternateContent xmlns:mc="http://schemas.openxmlformats.org/markup-compatibility/2006">
          <mc:Choice Requires="x14">
            <control shapeId="998417" r:id="rId20" name="Check Box 17">
              <controlPr defaultSize="0" autoFill="0" autoLine="0" autoPict="0">
                <anchor moveWithCells="1">
                  <from>
                    <xdr:col>18</xdr:col>
                    <xdr:colOff>28575</xdr:colOff>
                    <xdr:row>53</xdr:row>
                    <xdr:rowOff>152400</xdr:rowOff>
                  </from>
                  <to>
                    <xdr:col>19</xdr:col>
                    <xdr:colOff>161925</xdr:colOff>
                    <xdr:row>54</xdr:row>
                    <xdr:rowOff>171450</xdr:rowOff>
                  </to>
                </anchor>
              </controlPr>
            </control>
          </mc:Choice>
        </mc:AlternateContent>
        <mc:AlternateContent xmlns:mc="http://schemas.openxmlformats.org/markup-compatibility/2006">
          <mc:Choice Requires="x14">
            <control shapeId="998418" r:id="rId21" name="Check Box 18">
              <controlPr defaultSize="0" autoFill="0" autoLine="0" autoPict="0">
                <anchor moveWithCells="1">
                  <from>
                    <xdr:col>19</xdr:col>
                    <xdr:colOff>161925</xdr:colOff>
                    <xdr:row>53</xdr:row>
                    <xdr:rowOff>171450</xdr:rowOff>
                  </from>
                  <to>
                    <xdr:col>22</xdr:col>
                    <xdr:colOff>19050</xdr:colOff>
                    <xdr:row>54</xdr:row>
                    <xdr:rowOff>152400</xdr:rowOff>
                  </to>
                </anchor>
              </controlPr>
            </control>
          </mc:Choice>
        </mc:AlternateContent>
        <mc:AlternateContent xmlns:mc="http://schemas.openxmlformats.org/markup-compatibility/2006">
          <mc:Choice Requires="x14">
            <control shapeId="998419" r:id="rId22" name="Check Box 19">
              <controlPr defaultSize="0" autoFill="0" autoLine="0" autoPict="0">
                <anchor moveWithCells="1">
                  <from>
                    <xdr:col>7</xdr:col>
                    <xdr:colOff>57150</xdr:colOff>
                    <xdr:row>25</xdr:row>
                    <xdr:rowOff>38100</xdr:rowOff>
                  </from>
                  <to>
                    <xdr:col>10</xdr:col>
                    <xdr:colOff>19050</xdr:colOff>
                    <xdr:row>25</xdr:row>
                    <xdr:rowOff>200025</xdr:rowOff>
                  </to>
                </anchor>
              </controlPr>
            </control>
          </mc:Choice>
        </mc:AlternateContent>
        <mc:AlternateContent xmlns:mc="http://schemas.openxmlformats.org/markup-compatibility/2006">
          <mc:Choice Requires="x14">
            <control shapeId="998420" r:id="rId23" name="Check Box 20">
              <controlPr defaultSize="0" autoFill="0" autoLine="0" autoPict="0">
                <anchor moveWithCells="1">
                  <from>
                    <xdr:col>10</xdr:col>
                    <xdr:colOff>104775</xdr:colOff>
                    <xdr:row>25</xdr:row>
                    <xdr:rowOff>28575</xdr:rowOff>
                  </from>
                  <to>
                    <xdr:col>13</xdr:col>
                    <xdr:colOff>66675</xdr:colOff>
                    <xdr:row>25</xdr:row>
                    <xdr:rowOff>190500</xdr:rowOff>
                  </to>
                </anchor>
              </controlPr>
            </control>
          </mc:Choice>
        </mc:AlternateContent>
        <mc:AlternateContent xmlns:mc="http://schemas.openxmlformats.org/markup-compatibility/2006">
          <mc:Choice Requires="x14">
            <control shapeId="998421" r:id="rId24" name="Check Box 21">
              <controlPr defaultSize="0" autoFill="0" autoLine="0" autoPict="0">
                <anchor moveWithCells="1">
                  <from>
                    <xdr:col>13</xdr:col>
                    <xdr:colOff>180975</xdr:colOff>
                    <xdr:row>25</xdr:row>
                    <xdr:rowOff>28575</xdr:rowOff>
                  </from>
                  <to>
                    <xdr:col>16</xdr:col>
                    <xdr:colOff>114300</xdr:colOff>
                    <xdr:row>25</xdr:row>
                    <xdr:rowOff>190500</xdr:rowOff>
                  </to>
                </anchor>
              </controlPr>
            </control>
          </mc:Choice>
        </mc:AlternateContent>
        <mc:AlternateContent xmlns:mc="http://schemas.openxmlformats.org/markup-compatibility/2006">
          <mc:Choice Requires="x14">
            <control shapeId="998422" r:id="rId25" name="Check Box 22">
              <controlPr defaultSize="0" autoFill="0" autoLine="0" autoPict="0">
                <anchor moveWithCells="1">
                  <from>
                    <xdr:col>7</xdr:col>
                    <xdr:colOff>66675</xdr:colOff>
                    <xdr:row>26</xdr:row>
                    <xdr:rowOff>47625</xdr:rowOff>
                  </from>
                  <to>
                    <xdr:col>10</xdr:col>
                    <xdr:colOff>19050</xdr:colOff>
                    <xdr:row>26</xdr:row>
                    <xdr:rowOff>209550</xdr:rowOff>
                  </to>
                </anchor>
              </controlPr>
            </control>
          </mc:Choice>
        </mc:AlternateContent>
        <mc:AlternateContent xmlns:mc="http://schemas.openxmlformats.org/markup-compatibility/2006">
          <mc:Choice Requires="x14">
            <control shapeId="998423" r:id="rId26" name="Check Box 23">
              <controlPr defaultSize="0" autoFill="0" autoLine="0" autoPict="0">
                <anchor moveWithCells="1">
                  <from>
                    <xdr:col>10</xdr:col>
                    <xdr:colOff>123825</xdr:colOff>
                    <xdr:row>26</xdr:row>
                    <xdr:rowOff>66675</xdr:rowOff>
                  </from>
                  <to>
                    <xdr:col>13</xdr:col>
                    <xdr:colOff>104775</xdr:colOff>
                    <xdr:row>26</xdr:row>
                    <xdr:rowOff>228600</xdr:rowOff>
                  </to>
                </anchor>
              </controlPr>
            </control>
          </mc:Choice>
        </mc:AlternateContent>
        <mc:AlternateContent xmlns:mc="http://schemas.openxmlformats.org/markup-compatibility/2006">
          <mc:Choice Requires="x14">
            <control shapeId="998424" r:id="rId27" name="Check Box 24">
              <controlPr defaultSize="0" autoFill="0" autoLine="0" autoPict="0">
                <anchor moveWithCells="1">
                  <from>
                    <xdr:col>14</xdr:col>
                    <xdr:colOff>9525</xdr:colOff>
                    <xdr:row>26</xdr:row>
                    <xdr:rowOff>66675</xdr:rowOff>
                  </from>
                  <to>
                    <xdr:col>16</xdr:col>
                    <xdr:colOff>161925</xdr:colOff>
                    <xdr:row>26</xdr:row>
                    <xdr:rowOff>228600</xdr:rowOff>
                  </to>
                </anchor>
              </controlPr>
            </control>
          </mc:Choice>
        </mc:AlternateContent>
        <mc:AlternateContent xmlns:mc="http://schemas.openxmlformats.org/markup-compatibility/2006">
          <mc:Choice Requires="x14">
            <control shapeId="998425" r:id="rId28" name="Check Box 25">
              <controlPr defaultSize="0" autoFill="0" autoLine="0" autoPict="0">
                <anchor moveWithCells="1">
                  <from>
                    <xdr:col>7</xdr:col>
                    <xdr:colOff>57150</xdr:colOff>
                    <xdr:row>27</xdr:row>
                    <xdr:rowOff>66675</xdr:rowOff>
                  </from>
                  <to>
                    <xdr:col>10</xdr:col>
                    <xdr:colOff>38100</xdr:colOff>
                    <xdr:row>28</xdr:row>
                    <xdr:rowOff>0</xdr:rowOff>
                  </to>
                </anchor>
              </controlPr>
            </control>
          </mc:Choice>
        </mc:AlternateContent>
        <mc:AlternateContent xmlns:mc="http://schemas.openxmlformats.org/markup-compatibility/2006">
          <mc:Choice Requires="x14">
            <control shapeId="998426" r:id="rId29" name="Check Box 26">
              <controlPr defaultSize="0" autoFill="0" autoLine="0" autoPict="0">
                <anchor moveWithCells="1">
                  <from>
                    <xdr:col>10</xdr:col>
                    <xdr:colOff>142875</xdr:colOff>
                    <xdr:row>27</xdr:row>
                    <xdr:rowOff>66675</xdr:rowOff>
                  </from>
                  <to>
                    <xdr:col>13</xdr:col>
                    <xdr:colOff>85725</xdr:colOff>
                    <xdr:row>27</xdr:row>
                    <xdr:rowOff>219075</xdr:rowOff>
                  </to>
                </anchor>
              </controlPr>
            </control>
          </mc:Choice>
        </mc:AlternateContent>
        <mc:AlternateContent xmlns:mc="http://schemas.openxmlformats.org/markup-compatibility/2006">
          <mc:Choice Requires="x14">
            <control shapeId="998427" r:id="rId30" name="Check Box 27">
              <controlPr defaultSize="0" autoFill="0" autoLine="0" autoPict="0">
                <anchor moveWithCells="1">
                  <from>
                    <xdr:col>14</xdr:col>
                    <xdr:colOff>28575</xdr:colOff>
                    <xdr:row>27</xdr:row>
                    <xdr:rowOff>66675</xdr:rowOff>
                  </from>
                  <to>
                    <xdr:col>16</xdr:col>
                    <xdr:colOff>171450</xdr:colOff>
                    <xdr:row>27</xdr:row>
                    <xdr:rowOff>228600</xdr:rowOff>
                  </to>
                </anchor>
              </controlPr>
            </control>
          </mc:Choice>
        </mc:AlternateContent>
        <mc:AlternateContent xmlns:mc="http://schemas.openxmlformats.org/markup-compatibility/2006">
          <mc:Choice Requires="x14">
            <control shapeId="998428" r:id="rId31" name="Check Box 28">
              <controlPr defaultSize="0" autoFill="0" autoLine="0" autoPict="0">
                <anchor moveWithCells="1">
                  <from>
                    <xdr:col>7</xdr:col>
                    <xdr:colOff>66675</xdr:colOff>
                    <xdr:row>28</xdr:row>
                    <xdr:rowOff>76200</xdr:rowOff>
                  </from>
                  <to>
                    <xdr:col>9</xdr:col>
                    <xdr:colOff>180975</xdr:colOff>
                    <xdr:row>29</xdr:row>
                    <xdr:rowOff>0</xdr:rowOff>
                  </to>
                </anchor>
              </controlPr>
            </control>
          </mc:Choice>
        </mc:AlternateContent>
        <mc:AlternateContent xmlns:mc="http://schemas.openxmlformats.org/markup-compatibility/2006">
          <mc:Choice Requires="x14">
            <control shapeId="998429" r:id="rId32" name="Check Box 29">
              <controlPr defaultSize="0" autoFill="0" autoLine="0" autoPict="0">
                <anchor moveWithCells="1">
                  <from>
                    <xdr:col>10</xdr:col>
                    <xdr:colOff>123825</xdr:colOff>
                    <xdr:row>28</xdr:row>
                    <xdr:rowOff>57150</xdr:rowOff>
                  </from>
                  <to>
                    <xdr:col>13</xdr:col>
                    <xdr:colOff>104775</xdr:colOff>
                    <xdr:row>28</xdr:row>
                    <xdr:rowOff>219075</xdr:rowOff>
                  </to>
                </anchor>
              </controlPr>
            </control>
          </mc:Choice>
        </mc:AlternateContent>
        <mc:AlternateContent xmlns:mc="http://schemas.openxmlformats.org/markup-compatibility/2006">
          <mc:Choice Requires="x14">
            <control shapeId="998430" r:id="rId33" name="Check Box 30">
              <controlPr defaultSize="0" autoFill="0" autoLine="0" autoPict="0">
                <anchor moveWithCells="1">
                  <from>
                    <xdr:col>14</xdr:col>
                    <xdr:colOff>9525</xdr:colOff>
                    <xdr:row>28</xdr:row>
                    <xdr:rowOff>76200</xdr:rowOff>
                  </from>
                  <to>
                    <xdr:col>16</xdr:col>
                    <xdr:colOff>152400</xdr:colOff>
                    <xdr:row>29</xdr:row>
                    <xdr:rowOff>9525</xdr:rowOff>
                  </to>
                </anchor>
              </controlPr>
            </control>
          </mc:Choice>
        </mc:AlternateContent>
        <mc:AlternateContent xmlns:mc="http://schemas.openxmlformats.org/markup-compatibility/2006">
          <mc:Choice Requires="x14">
            <control shapeId="998431" r:id="rId34" name="Check Box 31">
              <controlPr defaultSize="0" autoFill="0" autoLine="0" autoPict="0">
                <anchor moveWithCells="1">
                  <from>
                    <xdr:col>7</xdr:col>
                    <xdr:colOff>57150</xdr:colOff>
                    <xdr:row>29</xdr:row>
                    <xdr:rowOff>66675</xdr:rowOff>
                  </from>
                  <to>
                    <xdr:col>10</xdr:col>
                    <xdr:colOff>38100</xdr:colOff>
                    <xdr:row>29</xdr:row>
                    <xdr:rowOff>228600</xdr:rowOff>
                  </to>
                </anchor>
              </controlPr>
            </control>
          </mc:Choice>
        </mc:AlternateContent>
        <mc:AlternateContent xmlns:mc="http://schemas.openxmlformats.org/markup-compatibility/2006">
          <mc:Choice Requires="x14">
            <control shapeId="998432" r:id="rId35" name="Check Box 32">
              <controlPr defaultSize="0" autoFill="0" autoLine="0" autoPict="0">
                <anchor moveWithCells="1">
                  <from>
                    <xdr:col>10</xdr:col>
                    <xdr:colOff>152400</xdr:colOff>
                    <xdr:row>29</xdr:row>
                    <xdr:rowOff>47625</xdr:rowOff>
                  </from>
                  <to>
                    <xdr:col>13</xdr:col>
                    <xdr:colOff>85725</xdr:colOff>
                    <xdr:row>29</xdr:row>
                    <xdr:rowOff>200025</xdr:rowOff>
                  </to>
                </anchor>
              </controlPr>
            </control>
          </mc:Choice>
        </mc:AlternateContent>
        <mc:AlternateContent xmlns:mc="http://schemas.openxmlformats.org/markup-compatibility/2006">
          <mc:Choice Requires="x14">
            <control shapeId="998433" r:id="rId36" name="Check Box 33">
              <controlPr defaultSize="0" autoFill="0" autoLine="0" autoPict="0">
                <anchor moveWithCells="1">
                  <from>
                    <xdr:col>14</xdr:col>
                    <xdr:colOff>9525</xdr:colOff>
                    <xdr:row>29</xdr:row>
                    <xdr:rowOff>85725</xdr:rowOff>
                  </from>
                  <to>
                    <xdr:col>16</xdr:col>
                    <xdr:colOff>142875</xdr:colOff>
                    <xdr:row>30</xdr:row>
                    <xdr:rowOff>19050</xdr:rowOff>
                  </to>
                </anchor>
              </controlPr>
            </control>
          </mc:Choice>
        </mc:AlternateContent>
        <mc:AlternateContent xmlns:mc="http://schemas.openxmlformats.org/markup-compatibility/2006">
          <mc:Choice Requires="x14">
            <control shapeId="998434" r:id="rId37" name="Check Box 34">
              <controlPr defaultSize="0" autoFill="0" autoLine="0" autoPict="0">
                <anchor moveWithCells="1">
                  <from>
                    <xdr:col>7</xdr:col>
                    <xdr:colOff>66675</xdr:colOff>
                    <xdr:row>30</xdr:row>
                    <xdr:rowOff>66675</xdr:rowOff>
                  </from>
                  <to>
                    <xdr:col>10</xdr:col>
                    <xdr:colOff>9525</xdr:colOff>
                    <xdr:row>30</xdr:row>
                    <xdr:rowOff>228600</xdr:rowOff>
                  </to>
                </anchor>
              </controlPr>
            </control>
          </mc:Choice>
        </mc:AlternateContent>
        <mc:AlternateContent xmlns:mc="http://schemas.openxmlformats.org/markup-compatibility/2006">
          <mc:Choice Requires="x14">
            <control shapeId="998435" r:id="rId38" name="Check Box 35">
              <controlPr defaultSize="0" autoFill="0" autoLine="0" autoPict="0">
                <anchor moveWithCells="1">
                  <from>
                    <xdr:col>10</xdr:col>
                    <xdr:colOff>123825</xdr:colOff>
                    <xdr:row>30</xdr:row>
                    <xdr:rowOff>47625</xdr:rowOff>
                  </from>
                  <to>
                    <xdr:col>13</xdr:col>
                    <xdr:colOff>104775</xdr:colOff>
                    <xdr:row>30</xdr:row>
                    <xdr:rowOff>209550</xdr:rowOff>
                  </to>
                </anchor>
              </controlPr>
            </control>
          </mc:Choice>
        </mc:AlternateContent>
        <mc:AlternateContent xmlns:mc="http://schemas.openxmlformats.org/markup-compatibility/2006">
          <mc:Choice Requires="x14">
            <control shapeId="998436" r:id="rId39" name="Check Box 36">
              <controlPr defaultSize="0" autoFill="0" autoLine="0" autoPict="0">
                <anchor moveWithCells="1">
                  <from>
                    <xdr:col>14</xdr:col>
                    <xdr:colOff>9525</xdr:colOff>
                    <xdr:row>30</xdr:row>
                    <xdr:rowOff>76200</xdr:rowOff>
                  </from>
                  <to>
                    <xdr:col>16</xdr:col>
                    <xdr:colOff>152400</xdr:colOff>
                    <xdr:row>31</xdr:row>
                    <xdr:rowOff>9525</xdr:rowOff>
                  </to>
                </anchor>
              </controlPr>
            </control>
          </mc:Choice>
        </mc:AlternateContent>
        <mc:AlternateContent xmlns:mc="http://schemas.openxmlformats.org/markup-compatibility/2006">
          <mc:Choice Requires="x14">
            <control shapeId="998437" r:id="rId40" name="Check Box 37">
              <controlPr defaultSize="0" autoFill="0" autoLine="0" autoPict="0">
                <anchor moveWithCells="1">
                  <from>
                    <xdr:col>7</xdr:col>
                    <xdr:colOff>66675</xdr:colOff>
                    <xdr:row>31</xdr:row>
                    <xdr:rowOff>66675</xdr:rowOff>
                  </from>
                  <to>
                    <xdr:col>10</xdr:col>
                    <xdr:colOff>47625</xdr:colOff>
                    <xdr:row>31</xdr:row>
                    <xdr:rowOff>219075</xdr:rowOff>
                  </to>
                </anchor>
              </controlPr>
            </control>
          </mc:Choice>
        </mc:AlternateContent>
        <mc:AlternateContent xmlns:mc="http://schemas.openxmlformats.org/markup-compatibility/2006">
          <mc:Choice Requires="x14">
            <control shapeId="998438" r:id="rId41" name="Check Box 38">
              <controlPr defaultSize="0" autoFill="0" autoLine="0" autoPict="0">
                <anchor moveWithCells="1">
                  <from>
                    <xdr:col>10</xdr:col>
                    <xdr:colOff>142875</xdr:colOff>
                    <xdr:row>31</xdr:row>
                    <xdr:rowOff>66675</xdr:rowOff>
                  </from>
                  <to>
                    <xdr:col>13</xdr:col>
                    <xdr:colOff>85725</xdr:colOff>
                    <xdr:row>31</xdr:row>
                    <xdr:rowOff>228600</xdr:rowOff>
                  </to>
                </anchor>
              </controlPr>
            </control>
          </mc:Choice>
        </mc:AlternateContent>
        <mc:AlternateContent xmlns:mc="http://schemas.openxmlformats.org/markup-compatibility/2006">
          <mc:Choice Requires="x14">
            <control shapeId="998439" r:id="rId42" name="Check Box 39">
              <controlPr defaultSize="0" autoFill="0" autoLine="0" autoPict="0">
                <anchor moveWithCells="1">
                  <from>
                    <xdr:col>14</xdr:col>
                    <xdr:colOff>19050</xdr:colOff>
                    <xdr:row>31</xdr:row>
                    <xdr:rowOff>47625</xdr:rowOff>
                  </from>
                  <to>
                    <xdr:col>16</xdr:col>
                    <xdr:colOff>161925</xdr:colOff>
                    <xdr:row>31</xdr:row>
                    <xdr:rowOff>209550</xdr:rowOff>
                  </to>
                </anchor>
              </controlPr>
            </control>
          </mc:Choice>
        </mc:AlternateContent>
        <mc:AlternateContent xmlns:mc="http://schemas.openxmlformats.org/markup-compatibility/2006">
          <mc:Choice Requires="x14">
            <control shapeId="998440" r:id="rId43" name="Check Box 40">
              <controlPr defaultSize="0" autoFill="0" autoLine="0" autoPict="0">
                <anchor moveWithCells="1">
                  <from>
                    <xdr:col>7</xdr:col>
                    <xdr:colOff>66675</xdr:colOff>
                    <xdr:row>32</xdr:row>
                    <xdr:rowOff>47625</xdr:rowOff>
                  </from>
                  <to>
                    <xdr:col>10</xdr:col>
                    <xdr:colOff>9525</xdr:colOff>
                    <xdr:row>32</xdr:row>
                    <xdr:rowOff>209550</xdr:rowOff>
                  </to>
                </anchor>
              </controlPr>
            </control>
          </mc:Choice>
        </mc:AlternateContent>
        <mc:AlternateContent xmlns:mc="http://schemas.openxmlformats.org/markup-compatibility/2006">
          <mc:Choice Requires="x14">
            <control shapeId="998441" r:id="rId44" name="Check Box 41">
              <controlPr defaultSize="0" autoFill="0" autoLine="0" autoPict="0">
                <anchor moveWithCells="1">
                  <from>
                    <xdr:col>10</xdr:col>
                    <xdr:colOff>123825</xdr:colOff>
                    <xdr:row>32</xdr:row>
                    <xdr:rowOff>47625</xdr:rowOff>
                  </from>
                  <to>
                    <xdr:col>13</xdr:col>
                    <xdr:colOff>104775</xdr:colOff>
                    <xdr:row>32</xdr:row>
                    <xdr:rowOff>209550</xdr:rowOff>
                  </to>
                </anchor>
              </controlPr>
            </control>
          </mc:Choice>
        </mc:AlternateContent>
        <mc:AlternateContent xmlns:mc="http://schemas.openxmlformats.org/markup-compatibility/2006">
          <mc:Choice Requires="x14">
            <control shapeId="998442" r:id="rId45" name="Check Box 42">
              <controlPr defaultSize="0" autoFill="0" autoLine="0" autoPict="0">
                <anchor moveWithCells="1">
                  <from>
                    <xdr:col>14</xdr:col>
                    <xdr:colOff>47625</xdr:colOff>
                    <xdr:row>31</xdr:row>
                    <xdr:rowOff>219075</xdr:rowOff>
                  </from>
                  <to>
                    <xdr:col>17</xdr:col>
                    <xdr:colOff>0</xdr:colOff>
                    <xdr:row>32</xdr:row>
                    <xdr:rowOff>152400</xdr:rowOff>
                  </to>
                </anchor>
              </controlPr>
            </control>
          </mc:Choice>
        </mc:AlternateContent>
        <mc:AlternateContent xmlns:mc="http://schemas.openxmlformats.org/markup-compatibility/2006">
          <mc:Choice Requires="x14">
            <control shapeId="998443" r:id="rId46" name="Check Box 43">
              <controlPr defaultSize="0" autoFill="0" autoLine="0" autoPict="0">
                <anchor moveWithCells="1">
                  <from>
                    <xdr:col>7</xdr:col>
                    <xdr:colOff>47625</xdr:colOff>
                    <xdr:row>33</xdr:row>
                    <xdr:rowOff>28575</xdr:rowOff>
                  </from>
                  <to>
                    <xdr:col>10</xdr:col>
                    <xdr:colOff>9525</xdr:colOff>
                    <xdr:row>33</xdr:row>
                    <xdr:rowOff>180975</xdr:rowOff>
                  </to>
                </anchor>
              </controlPr>
            </control>
          </mc:Choice>
        </mc:AlternateContent>
        <mc:AlternateContent xmlns:mc="http://schemas.openxmlformats.org/markup-compatibility/2006">
          <mc:Choice Requires="x14">
            <control shapeId="998444" r:id="rId47" name="Check Box 44">
              <controlPr defaultSize="0" autoFill="0" autoLine="0" autoPict="0">
                <anchor moveWithCells="1">
                  <from>
                    <xdr:col>10</xdr:col>
                    <xdr:colOff>133350</xdr:colOff>
                    <xdr:row>32</xdr:row>
                    <xdr:rowOff>228600</xdr:rowOff>
                  </from>
                  <to>
                    <xdr:col>13</xdr:col>
                    <xdr:colOff>95250</xdr:colOff>
                    <xdr:row>33</xdr:row>
                    <xdr:rowOff>161925</xdr:rowOff>
                  </to>
                </anchor>
              </controlPr>
            </control>
          </mc:Choice>
        </mc:AlternateContent>
        <mc:AlternateContent xmlns:mc="http://schemas.openxmlformats.org/markup-compatibility/2006">
          <mc:Choice Requires="x14">
            <control shapeId="998445" r:id="rId48" name="Check Box 45">
              <controlPr defaultSize="0" autoFill="0" autoLine="0" autoPict="0">
                <anchor moveWithCells="1">
                  <from>
                    <xdr:col>14</xdr:col>
                    <xdr:colOff>47625</xdr:colOff>
                    <xdr:row>32</xdr:row>
                    <xdr:rowOff>228600</xdr:rowOff>
                  </from>
                  <to>
                    <xdr:col>17</xdr:col>
                    <xdr:colOff>0</xdr:colOff>
                    <xdr:row>33</xdr:row>
                    <xdr:rowOff>161925</xdr:rowOff>
                  </to>
                </anchor>
              </controlPr>
            </control>
          </mc:Choice>
        </mc:AlternateContent>
        <mc:AlternateContent xmlns:mc="http://schemas.openxmlformats.org/markup-compatibility/2006">
          <mc:Choice Requires="x14">
            <control shapeId="998446" r:id="rId49" name="Check Box 46">
              <controlPr defaultSize="0" autoFill="0" autoLine="0" autoPict="0">
                <anchor moveWithCells="1">
                  <from>
                    <xdr:col>7</xdr:col>
                    <xdr:colOff>57150</xdr:colOff>
                    <xdr:row>34</xdr:row>
                    <xdr:rowOff>9525</xdr:rowOff>
                  </from>
                  <to>
                    <xdr:col>10</xdr:col>
                    <xdr:colOff>9525</xdr:colOff>
                    <xdr:row>34</xdr:row>
                    <xdr:rowOff>161925</xdr:rowOff>
                  </to>
                </anchor>
              </controlPr>
            </control>
          </mc:Choice>
        </mc:AlternateContent>
        <mc:AlternateContent xmlns:mc="http://schemas.openxmlformats.org/markup-compatibility/2006">
          <mc:Choice Requires="x14">
            <control shapeId="998447" r:id="rId50" name="Check Box 47">
              <controlPr defaultSize="0" autoFill="0" autoLine="0" autoPict="0">
                <anchor moveWithCells="1">
                  <from>
                    <xdr:col>10</xdr:col>
                    <xdr:colOff>133350</xdr:colOff>
                    <xdr:row>34</xdr:row>
                    <xdr:rowOff>9525</xdr:rowOff>
                  </from>
                  <to>
                    <xdr:col>13</xdr:col>
                    <xdr:colOff>95250</xdr:colOff>
                    <xdr:row>34</xdr:row>
                    <xdr:rowOff>161925</xdr:rowOff>
                  </to>
                </anchor>
              </controlPr>
            </control>
          </mc:Choice>
        </mc:AlternateContent>
        <mc:AlternateContent xmlns:mc="http://schemas.openxmlformats.org/markup-compatibility/2006">
          <mc:Choice Requires="x14">
            <control shapeId="998448" r:id="rId51" name="Check Box 48">
              <controlPr defaultSize="0" autoFill="0" autoLine="0" autoPict="0">
                <anchor moveWithCells="1">
                  <from>
                    <xdr:col>14</xdr:col>
                    <xdr:colOff>47625</xdr:colOff>
                    <xdr:row>34</xdr:row>
                    <xdr:rowOff>9525</xdr:rowOff>
                  </from>
                  <to>
                    <xdr:col>17</xdr:col>
                    <xdr:colOff>0</xdr:colOff>
                    <xdr:row>34</xdr:row>
                    <xdr:rowOff>161925</xdr:rowOff>
                  </to>
                </anchor>
              </controlPr>
            </control>
          </mc:Choice>
        </mc:AlternateContent>
        <mc:AlternateContent xmlns:mc="http://schemas.openxmlformats.org/markup-compatibility/2006">
          <mc:Choice Requires="x14">
            <control shapeId="998449" r:id="rId52" name="Check Box 49">
              <controlPr defaultSize="0" autoFill="0" autoLine="0" autoPict="0">
                <anchor moveWithCells="1">
                  <from>
                    <xdr:col>7</xdr:col>
                    <xdr:colOff>57150</xdr:colOff>
                    <xdr:row>35</xdr:row>
                    <xdr:rowOff>9525</xdr:rowOff>
                  </from>
                  <to>
                    <xdr:col>10</xdr:col>
                    <xdr:colOff>9525</xdr:colOff>
                    <xdr:row>35</xdr:row>
                    <xdr:rowOff>171450</xdr:rowOff>
                  </to>
                </anchor>
              </controlPr>
            </control>
          </mc:Choice>
        </mc:AlternateContent>
        <mc:AlternateContent xmlns:mc="http://schemas.openxmlformats.org/markup-compatibility/2006">
          <mc:Choice Requires="x14">
            <control shapeId="998450" r:id="rId53" name="Check Box 50">
              <controlPr defaultSize="0" autoFill="0" autoLine="0" autoPict="0">
                <anchor moveWithCells="1">
                  <from>
                    <xdr:col>10</xdr:col>
                    <xdr:colOff>133350</xdr:colOff>
                    <xdr:row>35</xdr:row>
                    <xdr:rowOff>9525</xdr:rowOff>
                  </from>
                  <to>
                    <xdr:col>13</xdr:col>
                    <xdr:colOff>95250</xdr:colOff>
                    <xdr:row>35</xdr:row>
                    <xdr:rowOff>171450</xdr:rowOff>
                  </to>
                </anchor>
              </controlPr>
            </control>
          </mc:Choice>
        </mc:AlternateContent>
        <mc:AlternateContent xmlns:mc="http://schemas.openxmlformats.org/markup-compatibility/2006">
          <mc:Choice Requires="x14">
            <control shapeId="998451" r:id="rId54" name="Check Box 51">
              <controlPr defaultSize="0" autoFill="0" autoLine="0" autoPict="0">
                <anchor moveWithCells="1">
                  <from>
                    <xdr:col>14</xdr:col>
                    <xdr:colOff>47625</xdr:colOff>
                    <xdr:row>35</xdr:row>
                    <xdr:rowOff>9525</xdr:rowOff>
                  </from>
                  <to>
                    <xdr:col>17</xdr:col>
                    <xdr:colOff>0</xdr:colOff>
                    <xdr:row>35</xdr:row>
                    <xdr:rowOff>171450</xdr:rowOff>
                  </to>
                </anchor>
              </controlPr>
            </control>
          </mc:Choice>
        </mc:AlternateContent>
        <mc:AlternateContent xmlns:mc="http://schemas.openxmlformats.org/markup-compatibility/2006">
          <mc:Choice Requires="x14">
            <control shapeId="998452" r:id="rId55" name="Check Box 52">
              <controlPr defaultSize="0" autoFill="0" autoLine="0" autoPict="0">
                <anchor moveWithCells="1">
                  <from>
                    <xdr:col>7</xdr:col>
                    <xdr:colOff>57150</xdr:colOff>
                    <xdr:row>36</xdr:row>
                    <xdr:rowOff>19050</xdr:rowOff>
                  </from>
                  <to>
                    <xdr:col>10</xdr:col>
                    <xdr:colOff>9525</xdr:colOff>
                    <xdr:row>36</xdr:row>
                    <xdr:rowOff>180975</xdr:rowOff>
                  </to>
                </anchor>
              </controlPr>
            </control>
          </mc:Choice>
        </mc:AlternateContent>
        <mc:AlternateContent xmlns:mc="http://schemas.openxmlformats.org/markup-compatibility/2006">
          <mc:Choice Requires="x14">
            <control shapeId="998453" r:id="rId56" name="Check Box 53">
              <controlPr defaultSize="0" autoFill="0" autoLine="0" autoPict="0">
                <anchor moveWithCells="1">
                  <from>
                    <xdr:col>10</xdr:col>
                    <xdr:colOff>133350</xdr:colOff>
                    <xdr:row>36</xdr:row>
                    <xdr:rowOff>19050</xdr:rowOff>
                  </from>
                  <to>
                    <xdr:col>13</xdr:col>
                    <xdr:colOff>95250</xdr:colOff>
                    <xdr:row>36</xdr:row>
                    <xdr:rowOff>180975</xdr:rowOff>
                  </to>
                </anchor>
              </controlPr>
            </control>
          </mc:Choice>
        </mc:AlternateContent>
        <mc:AlternateContent xmlns:mc="http://schemas.openxmlformats.org/markup-compatibility/2006">
          <mc:Choice Requires="x14">
            <control shapeId="998454" r:id="rId57" name="Check Box 54">
              <controlPr defaultSize="0" autoFill="0" autoLine="0" autoPict="0">
                <anchor moveWithCells="1">
                  <from>
                    <xdr:col>14</xdr:col>
                    <xdr:colOff>47625</xdr:colOff>
                    <xdr:row>36</xdr:row>
                    <xdr:rowOff>19050</xdr:rowOff>
                  </from>
                  <to>
                    <xdr:col>17</xdr:col>
                    <xdr:colOff>0</xdr:colOff>
                    <xdr:row>36</xdr:row>
                    <xdr:rowOff>180975</xdr:rowOff>
                  </to>
                </anchor>
              </controlPr>
            </control>
          </mc:Choice>
        </mc:AlternateContent>
        <mc:AlternateContent xmlns:mc="http://schemas.openxmlformats.org/markup-compatibility/2006">
          <mc:Choice Requires="x14">
            <control shapeId="998455" r:id="rId58" name="Check Box 55">
              <controlPr defaultSize="0" autoFill="0" autoLine="0" autoPict="0">
                <anchor moveWithCells="1">
                  <from>
                    <xdr:col>16</xdr:col>
                    <xdr:colOff>152400</xdr:colOff>
                    <xdr:row>58</xdr:row>
                    <xdr:rowOff>19050</xdr:rowOff>
                  </from>
                  <to>
                    <xdr:col>20</xdr:col>
                    <xdr:colOff>95250</xdr:colOff>
                    <xdr:row>59</xdr:row>
                    <xdr:rowOff>19050</xdr:rowOff>
                  </to>
                </anchor>
              </controlPr>
            </control>
          </mc:Choice>
        </mc:AlternateContent>
        <mc:AlternateContent xmlns:mc="http://schemas.openxmlformats.org/markup-compatibility/2006">
          <mc:Choice Requires="x14">
            <control shapeId="998456" r:id="rId59" name="Check Box 56">
              <controlPr defaultSize="0" autoFill="0" autoLine="0" autoPict="0">
                <anchor moveWithCells="1">
                  <from>
                    <xdr:col>21</xdr:col>
                    <xdr:colOff>19050</xdr:colOff>
                    <xdr:row>58</xdr:row>
                    <xdr:rowOff>19050</xdr:rowOff>
                  </from>
                  <to>
                    <xdr:col>24</xdr:col>
                    <xdr:colOff>152400</xdr:colOff>
                    <xdr:row>59</xdr:row>
                    <xdr:rowOff>19050</xdr:rowOff>
                  </to>
                </anchor>
              </controlPr>
            </control>
          </mc:Choice>
        </mc:AlternateContent>
        <mc:AlternateContent xmlns:mc="http://schemas.openxmlformats.org/markup-compatibility/2006">
          <mc:Choice Requires="x14">
            <control shapeId="998457" r:id="rId60" name="Check Box 57">
              <controlPr defaultSize="0" autoFill="0" autoLine="0" autoPict="0">
                <anchor moveWithCells="1">
                  <from>
                    <xdr:col>16</xdr:col>
                    <xdr:colOff>152400</xdr:colOff>
                    <xdr:row>56</xdr:row>
                    <xdr:rowOff>19050</xdr:rowOff>
                  </from>
                  <to>
                    <xdr:col>20</xdr:col>
                    <xdr:colOff>95250</xdr:colOff>
                    <xdr:row>57</xdr:row>
                    <xdr:rowOff>19050</xdr:rowOff>
                  </to>
                </anchor>
              </controlPr>
            </control>
          </mc:Choice>
        </mc:AlternateContent>
        <mc:AlternateContent xmlns:mc="http://schemas.openxmlformats.org/markup-compatibility/2006">
          <mc:Choice Requires="x14">
            <control shapeId="998458" r:id="rId61" name="Check Box 58">
              <controlPr defaultSize="0" autoFill="0" autoLine="0" autoPict="0">
                <anchor moveWithCells="1">
                  <from>
                    <xdr:col>21</xdr:col>
                    <xdr:colOff>19050</xdr:colOff>
                    <xdr:row>56</xdr:row>
                    <xdr:rowOff>19050</xdr:rowOff>
                  </from>
                  <to>
                    <xdr:col>24</xdr:col>
                    <xdr:colOff>152400</xdr:colOff>
                    <xdr:row>57</xdr:row>
                    <xdr:rowOff>19050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CC"/>
  </sheetPr>
  <dimension ref="A2:BY68"/>
  <sheetViews>
    <sheetView showGridLines="0" view="pageBreakPreview" zoomScale="93" zoomScaleNormal="100" zoomScaleSheetLayoutView="93" workbookViewId="0">
      <selection activeCell="B4" sqref="B4:Y4"/>
    </sheetView>
  </sheetViews>
  <sheetFormatPr defaultColWidth="8" defaultRowHeight="12"/>
  <cols>
    <col min="1" max="1" width="1.5" style="5" customWidth="1"/>
    <col min="2" max="2" width="1.625" style="5" customWidth="1"/>
    <col min="3" max="4" width="2.375" style="5" customWidth="1"/>
    <col min="5" max="5" width="2.375" style="68" customWidth="1"/>
    <col min="6" max="19" width="2.375" style="5" customWidth="1"/>
    <col min="20" max="20" width="2.375" style="68" customWidth="1"/>
    <col min="21" max="24" width="2.375" style="5" customWidth="1"/>
    <col min="25" max="25" width="12.875" style="5" customWidth="1"/>
    <col min="26" max="37" width="2.375" style="5" customWidth="1"/>
    <col min="38" max="39" width="3.875" style="5" customWidth="1"/>
    <col min="40" max="89" width="2.375" style="5" customWidth="1"/>
    <col min="90" max="16384" width="8" style="5"/>
  </cols>
  <sheetData>
    <row r="2" spans="1:77" ht="14.1" customHeight="1">
      <c r="B2" s="1872" t="s">
        <v>1418</v>
      </c>
      <c r="C2" s="2025"/>
      <c r="D2" s="2025"/>
      <c r="E2" s="2025"/>
      <c r="F2" s="2025"/>
      <c r="G2" s="2025"/>
      <c r="H2" s="2025"/>
      <c r="I2" s="2025"/>
      <c r="J2" s="2025"/>
      <c r="K2" s="2025"/>
      <c r="L2" s="2025"/>
      <c r="M2" s="2025"/>
      <c r="N2" s="2025"/>
      <c r="O2" s="2025"/>
      <c r="P2" s="2025"/>
      <c r="Q2" s="2025"/>
      <c r="R2" s="2025"/>
      <c r="S2" s="2025"/>
      <c r="T2" s="2025"/>
      <c r="U2" s="2025"/>
      <c r="V2" s="2025"/>
      <c r="W2" s="2025"/>
      <c r="X2" s="2025"/>
      <c r="Y2" s="2025"/>
      <c r="Z2" s="2025"/>
      <c r="AA2" s="2025"/>
      <c r="AB2" s="2025"/>
      <c r="AC2" s="2025"/>
      <c r="AD2" s="2025"/>
      <c r="AE2" s="2025"/>
      <c r="AF2" s="2025"/>
      <c r="AG2" s="2025"/>
      <c r="AH2" s="2025"/>
      <c r="AI2" s="2025"/>
      <c r="AJ2" s="2025"/>
      <c r="AK2" s="2025"/>
      <c r="AL2" s="2025"/>
      <c r="AM2" s="628"/>
      <c r="AN2" s="1837" t="s">
        <v>769</v>
      </c>
      <c r="AO2" s="1837"/>
      <c r="AP2" s="1837"/>
      <c r="AQ2" s="1837"/>
      <c r="AR2" s="1837"/>
    </row>
    <row r="3" spans="1:77" ht="5.0999999999999996" customHeight="1" thickBot="1"/>
    <row r="4" spans="1:77" ht="14.1" customHeight="1">
      <c r="B4" s="1873" t="s">
        <v>321</v>
      </c>
      <c r="C4" s="1874"/>
      <c r="D4" s="1874"/>
      <c r="E4" s="1874"/>
      <c r="F4" s="1874"/>
      <c r="G4" s="1874"/>
      <c r="H4" s="1874"/>
      <c r="I4" s="1874"/>
      <c r="J4" s="1874"/>
      <c r="K4" s="1874"/>
      <c r="L4" s="1874"/>
      <c r="M4" s="1874"/>
      <c r="N4" s="1874"/>
      <c r="O4" s="1874"/>
      <c r="P4" s="1874"/>
      <c r="Q4" s="1874"/>
      <c r="R4" s="1874"/>
      <c r="S4" s="1874"/>
      <c r="T4" s="1874"/>
      <c r="U4" s="1874"/>
      <c r="V4" s="1874"/>
      <c r="W4" s="1874"/>
      <c r="X4" s="1874"/>
      <c r="Y4" s="1874"/>
      <c r="Z4" s="2033" t="s">
        <v>4</v>
      </c>
      <c r="AA4" s="1874"/>
      <c r="AB4" s="1874"/>
      <c r="AC4" s="1874"/>
      <c r="AD4" s="1874"/>
      <c r="AE4" s="1874"/>
      <c r="AF4" s="1874"/>
      <c r="AG4" s="1874"/>
      <c r="AH4" s="1874"/>
      <c r="AI4" s="1874"/>
      <c r="AJ4" s="1874"/>
      <c r="AK4" s="1874"/>
      <c r="AL4" s="2034"/>
      <c r="AM4" s="72"/>
      <c r="AO4" s="5" t="s">
        <v>1045</v>
      </c>
    </row>
    <row r="5" spans="1:77" ht="8.25" customHeight="1">
      <c r="A5" s="6"/>
      <c r="B5" s="65"/>
      <c r="C5" s="1"/>
      <c r="D5" s="724"/>
      <c r="E5" s="881"/>
      <c r="F5" s="724"/>
      <c r="G5" s="724"/>
      <c r="H5" s="724"/>
      <c r="I5" s="724"/>
      <c r="J5" s="724"/>
      <c r="K5" s="724"/>
      <c r="L5" s="724"/>
      <c r="M5" s="724"/>
      <c r="N5" s="724"/>
      <c r="O5" s="724"/>
      <c r="P5" s="724"/>
      <c r="Q5" s="724"/>
      <c r="R5" s="724"/>
      <c r="S5" s="724"/>
      <c r="T5" s="881"/>
      <c r="U5" s="724"/>
      <c r="V5" s="724"/>
      <c r="W5" s="724"/>
      <c r="X5" s="724"/>
      <c r="Y5" s="6"/>
      <c r="Z5" s="439"/>
      <c r="AA5" s="575"/>
      <c r="AB5" s="575"/>
      <c r="AC5" s="575"/>
      <c r="AD5" s="575"/>
      <c r="AE5" s="575"/>
      <c r="AF5" s="575"/>
      <c r="AG5" s="575"/>
      <c r="AH5" s="575"/>
      <c r="AI5" s="575"/>
      <c r="AJ5" s="575"/>
      <c r="AK5" s="575"/>
      <c r="AL5" s="652"/>
      <c r="AM5" s="149"/>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row>
    <row r="6" spans="1:77" ht="14.1" customHeight="1">
      <c r="A6" s="6"/>
      <c r="B6" s="19"/>
      <c r="C6" s="5" t="s">
        <v>524</v>
      </c>
      <c r="D6" s="1"/>
      <c r="F6" s="1"/>
      <c r="G6" s="1"/>
      <c r="H6" s="1"/>
      <c r="I6" s="1"/>
      <c r="J6" s="1"/>
      <c r="K6" s="1"/>
      <c r="L6" s="1"/>
      <c r="M6" s="1"/>
      <c r="N6" s="1"/>
      <c r="O6" s="1"/>
      <c r="P6" s="1"/>
      <c r="Q6" s="1"/>
      <c r="R6" s="1"/>
      <c r="S6" s="1"/>
      <c r="U6" s="68"/>
      <c r="V6" s="1"/>
      <c r="W6" s="68"/>
      <c r="X6" s="68"/>
      <c r="Y6" s="1"/>
      <c r="Z6" s="4402" t="s">
        <v>634</v>
      </c>
      <c r="AA6" s="4403"/>
      <c r="AB6" s="4403"/>
      <c r="AC6" s="4403"/>
      <c r="AD6" s="4403"/>
      <c r="AE6" s="4403"/>
      <c r="AF6" s="4403"/>
      <c r="AG6" s="4403"/>
      <c r="AH6" s="4403"/>
      <c r="AI6" s="4403"/>
      <c r="AJ6" s="4403"/>
      <c r="AK6" s="4403"/>
      <c r="AL6" s="4404"/>
      <c r="AM6" s="564"/>
      <c r="AO6" s="1135"/>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row>
    <row r="7" spans="1:77" ht="14.1" customHeight="1">
      <c r="A7" s="6"/>
      <c r="B7" s="19"/>
      <c r="C7" s="1"/>
      <c r="D7" s="1"/>
      <c r="E7" s="341"/>
      <c r="H7" s="68" t="s">
        <v>540</v>
      </c>
      <c r="I7" s="12"/>
      <c r="J7" s="12"/>
      <c r="K7" s="12"/>
      <c r="L7" s="12"/>
      <c r="M7" s="12"/>
      <c r="N7" s="12"/>
      <c r="O7" s="12"/>
      <c r="P7" s="12"/>
      <c r="Q7" s="12"/>
      <c r="R7" s="12"/>
      <c r="S7" s="12"/>
      <c r="T7" s="12"/>
      <c r="U7" s="12"/>
      <c r="V7" s="12"/>
      <c r="X7" s="16"/>
      <c r="Y7" s="16"/>
      <c r="Z7" s="4402"/>
      <c r="AA7" s="4403"/>
      <c r="AB7" s="4403"/>
      <c r="AC7" s="4403"/>
      <c r="AD7" s="4403"/>
      <c r="AE7" s="4403"/>
      <c r="AF7" s="4403"/>
      <c r="AG7" s="4403"/>
      <c r="AH7" s="4403"/>
      <c r="AI7" s="4403"/>
      <c r="AJ7" s="4403"/>
      <c r="AK7" s="4403"/>
      <c r="AL7" s="4404"/>
      <c r="AM7" s="564"/>
      <c r="AO7" s="90"/>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row>
    <row r="8" spans="1:77" ht="14.1" customHeight="1">
      <c r="A8" s="6"/>
      <c r="B8" s="19"/>
      <c r="C8" s="6"/>
      <c r="D8" s="1"/>
      <c r="F8" s="1"/>
      <c r="G8" s="1"/>
      <c r="H8" s="12"/>
      <c r="I8" s="12"/>
      <c r="J8" s="12"/>
      <c r="K8" s="12"/>
      <c r="L8" s="12"/>
      <c r="M8" s="12"/>
      <c r="N8" s="12"/>
      <c r="O8" s="12"/>
      <c r="P8" s="12"/>
      <c r="Q8" s="12"/>
      <c r="R8" s="12"/>
      <c r="S8" s="12"/>
      <c r="T8" s="12"/>
      <c r="U8" s="12"/>
      <c r="V8" s="12"/>
      <c r="W8" s="68"/>
      <c r="X8" s="341"/>
      <c r="Y8" s="6"/>
      <c r="Z8" s="502" t="s">
        <v>12</v>
      </c>
      <c r="AA8" s="27" t="s">
        <v>1109</v>
      </c>
      <c r="AB8" s="27"/>
      <c r="AC8" s="112"/>
      <c r="AD8" s="57"/>
      <c r="AE8" s="57"/>
      <c r="AF8" s="57"/>
      <c r="AG8" s="57"/>
      <c r="AH8" s="57"/>
      <c r="AI8" s="57"/>
      <c r="AJ8" s="57"/>
      <c r="AK8" s="57"/>
      <c r="AL8" s="66"/>
      <c r="AM8" s="565"/>
      <c r="AO8" s="1145"/>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68"/>
    </row>
    <row r="9" spans="1:77" ht="14.1" customHeight="1">
      <c r="A9" s="6"/>
      <c r="B9" s="19" t="s">
        <v>13</v>
      </c>
      <c r="C9" s="1" t="s">
        <v>1303</v>
      </c>
      <c r="D9" s="1"/>
      <c r="F9" s="68"/>
      <c r="G9" s="1"/>
      <c r="H9" s="1"/>
      <c r="I9" s="1"/>
      <c r="J9" s="1"/>
      <c r="K9" s="1"/>
      <c r="L9" s="1"/>
      <c r="M9" s="1"/>
      <c r="N9" s="1"/>
      <c r="O9" s="1"/>
      <c r="P9" s="1"/>
      <c r="Q9" s="6"/>
      <c r="R9" s="6"/>
      <c r="S9" s="1"/>
      <c r="U9" s="68"/>
      <c r="V9" s="21"/>
      <c r="W9" s="24"/>
      <c r="X9" s="24"/>
      <c r="Y9" s="1"/>
      <c r="Z9" s="4405" t="s">
        <v>780</v>
      </c>
      <c r="AA9" s="4406"/>
      <c r="AB9" s="4406"/>
      <c r="AC9" s="4406"/>
      <c r="AD9" s="4406"/>
      <c r="AE9" s="4406"/>
      <c r="AF9" s="4406"/>
      <c r="AG9" s="4406"/>
      <c r="AH9" s="4406"/>
      <c r="AI9" s="4406"/>
      <c r="AJ9" s="4406"/>
      <c r="AK9" s="4406"/>
      <c r="AL9" s="4407"/>
      <c r="AM9" s="566"/>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row>
    <row r="10" spans="1:77" ht="14.1" customHeight="1">
      <c r="A10" s="6"/>
      <c r="B10" s="19"/>
      <c r="C10" s="1"/>
      <c r="D10" s="1"/>
      <c r="F10" s="68"/>
      <c r="G10" s="1"/>
      <c r="H10" s="68" t="s">
        <v>1110</v>
      </c>
      <c r="I10" s="1"/>
      <c r="J10" s="1"/>
      <c r="K10" s="1"/>
      <c r="L10" s="1"/>
      <c r="M10" s="1"/>
      <c r="N10" s="1"/>
      <c r="O10" s="1"/>
      <c r="P10" s="1"/>
      <c r="Q10" s="6"/>
      <c r="R10" s="6"/>
      <c r="S10" s="1"/>
      <c r="U10" s="68"/>
      <c r="V10" s="21"/>
      <c r="W10" s="24"/>
      <c r="X10" s="24"/>
      <c r="Y10" s="1"/>
      <c r="Z10" s="4405"/>
      <c r="AA10" s="4406"/>
      <c r="AB10" s="4406"/>
      <c r="AC10" s="4406"/>
      <c r="AD10" s="4406"/>
      <c r="AE10" s="4406"/>
      <c r="AF10" s="4406"/>
      <c r="AG10" s="4406"/>
      <c r="AH10" s="4406"/>
      <c r="AI10" s="4406"/>
      <c r="AJ10" s="4406"/>
      <c r="AK10" s="4406"/>
      <c r="AL10" s="4407"/>
      <c r="AM10" s="566"/>
      <c r="AO10" s="1135"/>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row>
    <row r="11" spans="1:77" ht="14.1" customHeight="1">
      <c r="A11" s="6"/>
      <c r="B11" s="19"/>
      <c r="C11" s="1" t="s">
        <v>259</v>
      </c>
      <c r="D11" s="1"/>
      <c r="F11" s="68"/>
      <c r="G11" s="1"/>
      <c r="H11" s="6"/>
      <c r="I11" s="6"/>
      <c r="J11" s="6"/>
      <c r="K11" s="6"/>
      <c r="L11" s="1"/>
      <c r="M11" s="1"/>
      <c r="N11" s="1"/>
      <c r="O11" s="1"/>
      <c r="P11" s="1"/>
      <c r="Q11" s="6"/>
      <c r="R11" s="6"/>
      <c r="S11" s="1"/>
      <c r="U11" s="341"/>
      <c r="V11" s="1"/>
      <c r="W11" s="68"/>
      <c r="X11" s="68"/>
      <c r="Y11" s="1"/>
      <c r="Z11" s="33" t="s">
        <v>12</v>
      </c>
      <c r="AA11" s="4408" t="s">
        <v>1111</v>
      </c>
      <c r="AB11" s="4408"/>
      <c r="AC11" s="4408"/>
      <c r="AD11" s="4408"/>
      <c r="AE11" s="4408"/>
      <c r="AF11" s="4408"/>
      <c r="AG11" s="4408"/>
      <c r="AH11" s="4408"/>
      <c r="AI11" s="4408"/>
      <c r="AJ11" s="4408"/>
      <c r="AK11" s="4408"/>
      <c r="AL11" s="4409"/>
      <c r="AM11" s="149"/>
      <c r="AO11" s="90"/>
      <c r="AP11" s="90"/>
      <c r="AQ11" s="90"/>
      <c r="AR11" s="90"/>
      <c r="AS11" s="90"/>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row>
    <row r="12" spans="1:77" ht="14.1" customHeight="1">
      <c r="A12" s="6"/>
      <c r="B12" s="19"/>
      <c r="C12" s="1"/>
      <c r="D12" s="5" t="s">
        <v>276</v>
      </c>
      <c r="E12" s="341"/>
      <c r="F12" s="6"/>
      <c r="G12" s="6"/>
      <c r="H12" s="6"/>
      <c r="I12" s="6"/>
      <c r="J12" s="6"/>
      <c r="K12" s="6"/>
      <c r="L12" s="6"/>
      <c r="M12" s="1"/>
      <c r="O12" s="1"/>
      <c r="P12" s="1"/>
      <c r="Q12" s="6"/>
      <c r="R12" s="34"/>
      <c r="S12" s="34"/>
      <c r="T12" s="35"/>
      <c r="U12" s="36"/>
      <c r="V12" s="36"/>
      <c r="W12" s="6"/>
      <c r="X12" s="6"/>
      <c r="Y12" s="40"/>
      <c r="Z12" s="52" t="s">
        <v>24</v>
      </c>
      <c r="AA12" s="2021" t="s">
        <v>260</v>
      </c>
      <c r="AB12" s="4410"/>
      <c r="AC12" s="4410"/>
      <c r="AD12" s="4410"/>
      <c r="AE12" s="4410"/>
      <c r="AF12" s="4410"/>
      <c r="AG12" s="4410"/>
      <c r="AH12" s="4410"/>
      <c r="AI12" s="4410"/>
      <c r="AJ12" s="4410"/>
      <c r="AK12" s="4410"/>
      <c r="AL12" s="4411"/>
      <c r="AM12" s="567"/>
      <c r="AO12" s="1145"/>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row>
    <row r="13" spans="1:77" ht="14.1" customHeight="1">
      <c r="A13" s="6"/>
      <c r="B13" s="19"/>
      <c r="C13" s="1"/>
      <c r="D13" s="1" t="s">
        <v>261</v>
      </c>
      <c r="E13" s="341"/>
      <c r="F13" s="6"/>
      <c r="G13" s="6"/>
      <c r="H13" s="6"/>
      <c r="I13" s="6"/>
      <c r="J13" s="6"/>
      <c r="K13" s="6"/>
      <c r="L13" s="6"/>
      <c r="M13" s="1"/>
      <c r="O13" s="1"/>
      <c r="P13" s="1"/>
      <c r="Q13" s="6"/>
      <c r="R13" s="34"/>
      <c r="S13" s="34"/>
      <c r="T13" s="35"/>
      <c r="U13" s="36"/>
      <c r="V13" s="36"/>
      <c r="W13" s="6"/>
      <c r="X13" s="6"/>
      <c r="Y13" s="40"/>
      <c r="Z13" s="67"/>
      <c r="AA13" s="2021"/>
      <c r="AB13" s="4410"/>
      <c r="AC13" s="4410"/>
      <c r="AD13" s="4410"/>
      <c r="AE13" s="4410"/>
      <c r="AF13" s="4410"/>
      <c r="AG13" s="4410"/>
      <c r="AH13" s="4410"/>
      <c r="AI13" s="4410"/>
      <c r="AJ13" s="4410"/>
      <c r="AK13" s="4410"/>
      <c r="AL13" s="4411"/>
      <c r="AM13" s="567"/>
      <c r="AO13" s="68"/>
      <c r="AP13" s="68"/>
      <c r="AQ13" s="89"/>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row>
    <row r="14" spans="1:77" ht="14.1" customHeight="1">
      <c r="A14" s="6"/>
      <c r="B14" s="19"/>
      <c r="C14" s="1"/>
      <c r="D14" s="2019"/>
      <c r="E14" s="2019"/>
      <c r="F14" s="2019"/>
      <c r="G14" s="2019"/>
      <c r="H14" s="2019"/>
      <c r="I14" s="2019"/>
      <c r="J14" s="2019"/>
      <c r="K14" s="2019"/>
      <c r="L14" s="2019"/>
      <c r="M14" s="2019"/>
      <c r="N14" s="2019"/>
      <c r="O14" s="2019"/>
      <c r="P14" s="2019"/>
      <c r="Q14" s="2019"/>
      <c r="R14" s="2019"/>
      <c r="S14" s="2019"/>
      <c r="T14" s="2019"/>
      <c r="U14" s="2019"/>
      <c r="V14" s="2019"/>
      <c r="W14" s="2019"/>
      <c r="X14" s="2019"/>
      <c r="Y14" s="31"/>
      <c r="Z14" s="32"/>
      <c r="AA14" s="4410"/>
      <c r="AB14" s="4410"/>
      <c r="AC14" s="4410"/>
      <c r="AD14" s="4410"/>
      <c r="AE14" s="4410"/>
      <c r="AF14" s="4410"/>
      <c r="AG14" s="4410"/>
      <c r="AH14" s="4410"/>
      <c r="AI14" s="4410"/>
      <c r="AJ14" s="4410"/>
      <c r="AK14" s="4410"/>
      <c r="AL14" s="4411"/>
      <c r="AM14" s="567"/>
      <c r="AO14" s="1135"/>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row>
    <row r="15" spans="1:77" ht="14.1" customHeight="1">
      <c r="A15" s="6"/>
      <c r="B15" s="19"/>
      <c r="C15" s="1"/>
      <c r="D15" s="2019"/>
      <c r="E15" s="2019"/>
      <c r="F15" s="2019"/>
      <c r="G15" s="2019"/>
      <c r="H15" s="2019"/>
      <c r="I15" s="2019"/>
      <c r="J15" s="2019"/>
      <c r="K15" s="2019"/>
      <c r="L15" s="2019"/>
      <c r="M15" s="2019"/>
      <c r="N15" s="2019"/>
      <c r="O15" s="2019"/>
      <c r="P15" s="2019"/>
      <c r="Q15" s="2019"/>
      <c r="R15" s="2019"/>
      <c r="S15" s="2019"/>
      <c r="T15" s="2019"/>
      <c r="U15" s="2019"/>
      <c r="V15" s="2019"/>
      <c r="W15" s="2019"/>
      <c r="X15" s="2019"/>
      <c r="Y15" s="68"/>
      <c r="Z15" s="63"/>
      <c r="AA15" s="28"/>
      <c r="AB15" s="28"/>
      <c r="AC15" s="28"/>
      <c r="AD15" s="28"/>
      <c r="AE15" s="28"/>
      <c r="AF15" s="28"/>
      <c r="AG15" s="28"/>
      <c r="AH15" s="28"/>
      <c r="AI15" s="28"/>
      <c r="AJ15" s="28"/>
      <c r="AK15" s="28"/>
      <c r="AL15" s="18"/>
      <c r="AM15" s="479"/>
      <c r="AO15" s="119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row>
    <row r="16" spans="1:77" ht="14.1" customHeight="1">
      <c r="A16" s="6"/>
      <c r="B16" s="19"/>
      <c r="C16" s="1"/>
      <c r="D16" s="2019"/>
      <c r="E16" s="2019"/>
      <c r="F16" s="2019"/>
      <c r="G16" s="2019"/>
      <c r="H16" s="2019"/>
      <c r="I16" s="2019"/>
      <c r="J16" s="2019"/>
      <c r="K16" s="2019"/>
      <c r="L16" s="2019"/>
      <c r="M16" s="2019"/>
      <c r="N16" s="2019"/>
      <c r="O16" s="2019"/>
      <c r="P16" s="2019"/>
      <c r="Q16" s="2019"/>
      <c r="R16" s="2019"/>
      <c r="S16" s="2019"/>
      <c r="T16" s="2019"/>
      <c r="U16" s="2019"/>
      <c r="V16" s="2019"/>
      <c r="W16" s="2019"/>
      <c r="X16" s="2019"/>
      <c r="Y16" s="68"/>
      <c r="Z16" s="63"/>
      <c r="AA16" s="28"/>
      <c r="AB16" s="28"/>
      <c r="AC16" s="28"/>
      <c r="AD16" s="28"/>
      <c r="AE16" s="28"/>
      <c r="AF16" s="28"/>
      <c r="AG16" s="28"/>
      <c r="AH16" s="28"/>
      <c r="AI16" s="28"/>
      <c r="AJ16" s="28"/>
      <c r="AK16" s="28"/>
      <c r="AL16" s="18"/>
      <c r="AM16" s="479"/>
      <c r="AO16" s="1175"/>
      <c r="AP16" s="1175"/>
      <c r="AQ16" s="1175"/>
      <c r="AR16" s="1175"/>
      <c r="AS16" s="1175"/>
      <c r="AT16" s="1175"/>
      <c r="AU16" s="1175"/>
      <c r="AV16" s="1175"/>
      <c r="AW16" s="1175"/>
      <c r="AX16" s="1175"/>
      <c r="AY16" s="1175"/>
      <c r="AZ16" s="1175"/>
      <c r="BA16" s="1175"/>
      <c r="BB16" s="1175"/>
      <c r="BC16" s="1175"/>
      <c r="BD16" s="1175"/>
      <c r="BE16" s="1175"/>
      <c r="BF16" s="1175"/>
      <c r="BG16" s="1175"/>
      <c r="BH16" s="1175"/>
      <c r="BI16" s="1175"/>
      <c r="BJ16" s="1175"/>
      <c r="BK16" s="1175"/>
      <c r="BL16" s="1175"/>
      <c r="BM16" s="1175"/>
      <c r="BN16" s="1175"/>
      <c r="BO16" s="1175"/>
      <c r="BP16" s="1175"/>
      <c r="BQ16" s="1175"/>
      <c r="BR16" s="1175"/>
      <c r="BS16" s="1175"/>
      <c r="BT16" s="1175"/>
      <c r="BU16" s="1175"/>
      <c r="BV16" s="1175"/>
      <c r="BW16" s="1175"/>
      <c r="BX16" s="1175"/>
      <c r="BY16" s="1198"/>
    </row>
    <row r="17" spans="1:77" ht="14.1" customHeight="1">
      <c r="A17" s="6"/>
      <c r="B17" s="19"/>
      <c r="C17" s="1"/>
      <c r="D17" s="2019"/>
      <c r="E17" s="2019"/>
      <c r="F17" s="2019"/>
      <c r="G17" s="2019"/>
      <c r="H17" s="2019"/>
      <c r="I17" s="2019"/>
      <c r="J17" s="2019"/>
      <c r="K17" s="2019"/>
      <c r="L17" s="2019"/>
      <c r="M17" s="2019"/>
      <c r="N17" s="2019"/>
      <c r="O17" s="2019"/>
      <c r="P17" s="2019"/>
      <c r="Q17" s="2019"/>
      <c r="R17" s="2019"/>
      <c r="S17" s="2019"/>
      <c r="T17" s="2019"/>
      <c r="U17" s="2019"/>
      <c r="V17" s="2019"/>
      <c r="W17" s="2019"/>
      <c r="X17" s="2019"/>
      <c r="Y17" s="68"/>
      <c r="Z17" s="63"/>
      <c r="AA17" s="28"/>
      <c r="AB17" s="28"/>
      <c r="AC17" s="28"/>
      <c r="AD17" s="28"/>
      <c r="AE17" s="28"/>
      <c r="AF17" s="28"/>
      <c r="AG17" s="28"/>
      <c r="AH17" s="28"/>
      <c r="AI17" s="28"/>
      <c r="AJ17" s="28"/>
      <c r="AK17" s="28"/>
      <c r="AL17" s="18"/>
      <c r="AM17" s="479"/>
      <c r="AO17" s="1175"/>
      <c r="AP17" s="1175"/>
      <c r="AQ17" s="1175"/>
      <c r="AR17" s="1175"/>
      <c r="AS17" s="1175"/>
      <c r="AT17" s="1175"/>
      <c r="AU17" s="1175"/>
      <c r="AV17" s="1175"/>
      <c r="AW17" s="1175"/>
      <c r="AX17" s="1175"/>
      <c r="AY17" s="1175"/>
      <c r="AZ17" s="1175"/>
      <c r="BA17" s="1175"/>
      <c r="BB17" s="1175"/>
      <c r="BC17" s="1175"/>
      <c r="BD17" s="1175"/>
      <c r="BE17" s="1175"/>
      <c r="BF17" s="1175"/>
      <c r="BG17" s="1175"/>
      <c r="BH17" s="1175"/>
      <c r="BI17" s="1175"/>
      <c r="BJ17" s="1175"/>
      <c r="BK17" s="1175"/>
      <c r="BL17" s="1175"/>
      <c r="BM17" s="1175"/>
      <c r="BN17" s="1175"/>
      <c r="BO17" s="1175"/>
      <c r="BP17" s="1175"/>
      <c r="BQ17" s="1175"/>
      <c r="BR17" s="1175"/>
      <c r="BS17" s="1175"/>
      <c r="BT17" s="1175"/>
      <c r="BU17" s="1175"/>
      <c r="BV17" s="1175"/>
      <c r="BW17" s="1175"/>
      <c r="BX17" s="1175"/>
      <c r="BY17" s="68"/>
    </row>
    <row r="18" spans="1:77" ht="14.1" customHeight="1">
      <c r="A18" s="6"/>
      <c r="B18" s="19"/>
      <c r="C18" s="1"/>
      <c r="D18" s="2019"/>
      <c r="E18" s="2019"/>
      <c r="F18" s="2019"/>
      <c r="G18" s="2019"/>
      <c r="H18" s="2019"/>
      <c r="I18" s="2019"/>
      <c r="J18" s="2019"/>
      <c r="K18" s="2019"/>
      <c r="L18" s="2019"/>
      <c r="M18" s="2019"/>
      <c r="N18" s="2019"/>
      <c r="O18" s="2019"/>
      <c r="P18" s="2019"/>
      <c r="Q18" s="2019"/>
      <c r="R18" s="2019"/>
      <c r="S18" s="2019"/>
      <c r="T18" s="2019"/>
      <c r="U18" s="2019"/>
      <c r="V18" s="2019"/>
      <c r="W18" s="2019"/>
      <c r="X18" s="2019"/>
      <c r="Y18" s="68"/>
      <c r="Z18" s="63"/>
      <c r="AA18" s="28"/>
      <c r="AB18" s="28"/>
      <c r="AC18" s="28"/>
      <c r="AD18" s="28"/>
      <c r="AE18" s="28"/>
      <c r="AF18" s="28"/>
      <c r="AG18" s="28"/>
      <c r="AH18" s="28"/>
      <c r="AI18" s="28"/>
      <c r="AJ18" s="28"/>
      <c r="AK18" s="28"/>
      <c r="AL18" s="18"/>
      <c r="AM18" s="479"/>
      <c r="AO18" s="1175"/>
      <c r="AP18" s="1175"/>
      <c r="AQ18" s="1175"/>
      <c r="AR18" s="1175"/>
      <c r="AS18" s="1175"/>
      <c r="AT18" s="1175"/>
      <c r="AU18" s="1175"/>
      <c r="AV18" s="1175"/>
      <c r="AW18" s="1175"/>
      <c r="AX18" s="1175"/>
      <c r="AY18" s="1175"/>
      <c r="AZ18" s="1175"/>
      <c r="BA18" s="1175"/>
      <c r="BB18" s="1175"/>
      <c r="BC18" s="1175"/>
      <c r="BD18" s="1175"/>
      <c r="BE18" s="1175"/>
      <c r="BF18" s="1175"/>
      <c r="BG18" s="1175"/>
      <c r="BH18" s="1175"/>
      <c r="BI18" s="1175"/>
      <c r="BJ18" s="1175"/>
      <c r="BK18" s="1175"/>
      <c r="BL18" s="1175"/>
      <c r="BM18" s="1175"/>
      <c r="BN18" s="1175"/>
      <c r="BO18" s="1175"/>
      <c r="BP18" s="1175"/>
      <c r="BQ18" s="1175"/>
      <c r="BR18" s="1175"/>
      <c r="BS18" s="1175"/>
      <c r="BT18" s="1175"/>
      <c r="BU18" s="1175"/>
      <c r="BV18" s="1175"/>
      <c r="BW18" s="1175"/>
      <c r="BX18" s="1175"/>
      <c r="BY18" s="68"/>
    </row>
    <row r="19" spans="1:77" ht="14.1" customHeight="1">
      <c r="A19" s="6"/>
      <c r="B19" s="19"/>
      <c r="C19" s="1"/>
      <c r="D19" s="2019"/>
      <c r="E19" s="2019"/>
      <c r="F19" s="2019"/>
      <c r="G19" s="2019"/>
      <c r="H19" s="2019"/>
      <c r="I19" s="2019"/>
      <c r="J19" s="2019"/>
      <c r="K19" s="2019"/>
      <c r="L19" s="2019"/>
      <c r="M19" s="2019"/>
      <c r="N19" s="2019"/>
      <c r="O19" s="2019"/>
      <c r="P19" s="2019"/>
      <c r="Q19" s="2019"/>
      <c r="R19" s="2019"/>
      <c r="S19" s="2019"/>
      <c r="T19" s="2019"/>
      <c r="U19" s="2019"/>
      <c r="V19" s="2019"/>
      <c r="W19" s="2019"/>
      <c r="X19" s="2019"/>
      <c r="Y19" s="68"/>
      <c r="Z19" s="63"/>
      <c r="AA19" s="568"/>
      <c r="AB19" s="568"/>
      <c r="AC19" s="568"/>
      <c r="AD19" s="568"/>
      <c r="AE19" s="568"/>
      <c r="AF19" s="568"/>
      <c r="AG19" s="568"/>
      <c r="AH19" s="568"/>
      <c r="AI19" s="568"/>
      <c r="AJ19" s="568"/>
      <c r="AK19" s="568"/>
      <c r="AL19" s="18"/>
      <c r="AM19" s="479"/>
      <c r="AO19" s="1135"/>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row>
    <row r="20" spans="1:77" ht="14.1" customHeight="1">
      <c r="A20" s="6"/>
      <c r="B20" s="19"/>
      <c r="C20" s="6"/>
      <c r="D20" s="725" t="s">
        <v>1112</v>
      </c>
      <c r="F20" s="341"/>
      <c r="G20" s="68"/>
      <c r="H20" s="68"/>
      <c r="I20" s="68"/>
      <c r="J20" s="68"/>
      <c r="K20" s="68"/>
      <c r="L20" s="68"/>
      <c r="M20" s="68"/>
      <c r="N20" s="68"/>
      <c r="O20" s="68"/>
      <c r="P20" s="68"/>
      <c r="Q20" s="68"/>
      <c r="R20" s="68"/>
      <c r="S20" s="68"/>
      <c r="U20" s="68"/>
      <c r="V20" s="68"/>
      <c r="W20" s="68"/>
      <c r="X20" s="68"/>
      <c r="Y20" s="68"/>
      <c r="Z20" s="69"/>
      <c r="AA20" s="68"/>
      <c r="AB20" s="341"/>
      <c r="AC20" s="341"/>
      <c r="AD20" s="341"/>
      <c r="AE20" s="68"/>
      <c r="AF20" s="68"/>
      <c r="AG20" s="68"/>
      <c r="AH20" s="68"/>
      <c r="AI20" s="68"/>
      <c r="AJ20" s="68"/>
      <c r="AK20" s="68"/>
      <c r="AL20" s="18"/>
      <c r="AM20" s="479"/>
      <c r="AO20" s="3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row>
    <row r="21" spans="1:77" ht="14.1" customHeight="1">
      <c r="A21" s="6"/>
      <c r="B21" s="19"/>
      <c r="C21" s="1"/>
      <c r="D21" s="2019"/>
      <c r="E21" s="2019"/>
      <c r="F21" s="2019"/>
      <c r="G21" s="2019"/>
      <c r="H21" s="2019"/>
      <c r="I21" s="2019"/>
      <c r="J21" s="2019"/>
      <c r="K21" s="2019"/>
      <c r="L21" s="2019"/>
      <c r="M21" s="2019"/>
      <c r="N21" s="2019"/>
      <c r="O21" s="2019"/>
      <c r="P21" s="2019"/>
      <c r="Q21" s="2019"/>
      <c r="R21" s="2019"/>
      <c r="S21" s="2019"/>
      <c r="T21" s="2019"/>
      <c r="U21" s="2019"/>
      <c r="V21" s="2019"/>
      <c r="W21" s="2019"/>
      <c r="X21" s="2019"/>
      <c r="Y21" s="28"/>
      <c r="Z21" s="70"/>
      <c r="AA21" s="28"/>
      <c r="AB21" s="28"/>
      <c r="AC21" s="28"/>
      <c r="AD21" s="28"/>
      <c r="AE21" s="28"/>
      <c r="AF21" s="28"/>
      <c r="AG21" s="28"/>
      <c r="AH21" s="28"/>
      <c r="AI21" s="28"/>
      <c r="AJ21" s="28"/>
      <c r="AK21" s="28"/>
      <c r="AL21" s="18"/>
      <c r="AM21" s="479"/>
      <c r="AO21" s="534"/>
      <c r="AP21" s="534"/>
      <c r="AQ21" s="534"/>
      <c r="AR21" s="534"/>
      <c r="AS21" s="534"/>
      <c r="AT21" s="534"/>
      <c r="AU21" s="534"/>
      <c r="AV21" s="534"/>
      <c r="AW21" s="534"/>
      <c r="AX21" s="534"/>
      <c r="AY21" s="534"/>
      <c r="AZ21" s="534"/>
      <c r="BA21" s="534"/>
      <c r="BB21" s="534"/>
      <c r="BC21" s="534"/>
      <c r="BD21" s="534"/>
      <c r="BE21" s="534"/>
      <c r="BF21" s="534"/>
      <c r="BG21" s="534"/>
      <c r="BH21" s="534"/>
      <c r="BI21" s="534"/>
      <c r="BJ21" s="534"/>
      <c r="BK21" s="534"/>
      <c r="BL21" s="534"/>
      <c r="BM21" s="534"/>
      <c r="BN21" s="534"/>
      <c r="BO21" s="534"/>
      <c r="BP21" s="534"/>
      <c r="BQ21" s="534"/>
      <c r="BR21" s="534"/>
      <c r="BS21" s="534"/>
      <c r="BT21" s="534"/>
      <c r="BU21" s="534"/>
      <c r="BV21" s="534"/>
      <c r="BW21" s="534"/>
      <c r="BX21" s="534"/>
      <c r="BY21" s="68"/>
    </row>
    <row r="22" spans="1:77" ht="14.1" customHeight="1">
      <c r="A22" s="6"/>
      <c r="B22" s="19"/>
      <c r="C22" s="1"/>
      <c r="D22" s="2019"/>
      <c r="E22" s="2019"/>
      <c r="F22" s="2019"/>
      <c r="G22" s="2019"/>
      <c r="H22" s="2019"/>
      <c r="I22" s="2019"/>
      <c r="J22" s="2019"/>
      <c r="K22" s="2019"/>
      <c r="L22" s="2019"/>
      <c r="M22" s="2019"/>
      <c r="N22" s="2019"/>
      <c r="O22" s="2019"/>
      <c r="P22" s="2019"/>
      <c r="Q22" s="2019"/>
      <c r="R22" s="2019"/>
      <c r="S22" s="2019"/>
      <c r="T22" s="2019"/>
      <c r="U22" s="2019"/>
      <c r="V22" s="2019"/>
      <c r="W22" s="2019"/>
      <c r="X22" s="2019"/>
      <c r="Y22" s="68"/>
      <c r="Z22" s="63"/>
      <c r="AA22" s="28"/>
      <c r="AB22" s="28"/>
      <c r="AC22" s="28"/>
      <c r="AD22" s="28"/>
      <c r="AE22" s="28"/>
      <c r="AF22" s="28"/>
      <c r="AG22" s="28"/>
      <c r="AH22" s="28"/>
      <c r="AI22" s="28"/>
      <c r="AJ22" s="28"/>
      <c r="AK22" s="28"/>
      <c r="AL22" s="18"/>
      <c r="AM22" s="479"/>
      <c r="AO22" s="534"/>
      <c r="AP22" s="534"/>
      <c r="AQ22" s="534"/>
      <c r="AR22" s="534"/>
      <c r="AS22" s="534"/>
      <c r="AT22" s="534"/>
      <c r="AU22" s="534"/>
      <c r="AV22" s="534"/>
      <c r="AW22" s="534"/>
      <c r="AX22" s="534"/>
      <c r="AY22" s="534"/>
      <c r="AZ22" s="534"/>
      <c r="BA22" s="534"/>
      <c r="BB22" s="534"/>
      <c r="BC22" s="534"/>
      <c r="BD22" s="534"/>
      <c r="BE22" s="534"/>
      <c r="BF22" s="534"/>
      <c r="BG22" s="534"/>
      <c r="BH22" s="534"/>
      <c r="BI22" s="534"/>
      <c r="BJ22" s="534"/>
      <c r="BK22" s="534"/>
      <c r="BL22" s="534"/>
      <c r="BM22" s="534"/>
      <c r="BN22" s="534"/>
      <c r="BO22" s="534"/>
      <c r="BP22" s="534"/>
      <c r="BQ22" s="534"/>
      <c r="BR22" s="534"/>
      <c r="BS22" s="534"/>
      <c r="BT22" s="534"/>
      <c r="BU22" s="534"/>
      <c r="BV22" s="534"/>
      <c r="BW22" s="534"/>
      <c r="BX22" s="534"/>
      <c r="BY22" s="68"/>
    </row>
    <row r="23" spans="1:77" ht="14.1" customHeight="1">
      <c r="A23" s="6"/>
      <c r="B23" s="19"/>
      <c r="C23" s="1"/>
      <c r="D23" s="2019"/>
      <c r="E23" s="2019"/>
      <c r="F23" s="2019"/>
      <c r="G23" s="2019"/>
      <c r="H23" s="2019"/>
      <c r="I23" s="2019"/>
      <c r="J23" s="2019"/>
      <c r="K23" s="2019"/>
      <c r="L23" s="2019"/>
      <c r="M23" s="2019"/>
      <c r="N23" s="2019"/>
      <c r="O23" s="2019"/>
      <c r="P23" s="2019"/>
      <c r="Q23" s="2019"/>
      <c r="R23" s="2019"/>
      <c r="S23" s="2019"/>
      <c r="T23" s="2019"/>
      <c r="U23" s="2019"/>
      <c r="V23" s="2019"/>
      <c r="W23" s="2019"/>
      <c r="X23" s="2019"/>
      <c r="Y23" s="68"/>
      <c r="Z23" s="63"/>
      <c r="AA23" s="28"/>
      <c r="AB23" s="28"/>
      <c r="AC23" s="28"/>
      <c r="AD23" s="28"/>
      <c r="AE23" s="28"/>
      <c r="AF23" s="28"/>
      <c r="AG23" s="28"/>
      <c r="AH23" s="28"/>
      <c r="AI23" s="28"/>
      <c r="AJ23" s="28"/>
      <c r="AK23" s="28"/>
      <c r="AL23" s="18"/>
      <c r="AM23" s="479"/>
      <c r="AO23" s="1145"/>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68"/>
    </row>
    <row r="24" spans="1:77" ht="14.1" customHeight="1">
      <c r="A24" s="6"/>
      <c r="B24" s="19"/>
      <c r="C24" s="1"/>
      <c r="D24" s="2019"/>
      <c r="E24" s="2019"/>
      <c r="F24" s="2019"/>
      <c r="G24" s="2019"/>
      <c r="H24" s="2019"/>
      <c r="I24" s="2019"/>
      <c r="J24" s="2019"/>
      <c r="K24" s="2019"/>
      <c r="L24" s="2019"/>
      <c r="M24" s="2019"/>
      <c r="N24" s="2019"/>
      <c r="O24" s="2019"/>
      <c r="P24" s="2019"/>
      <c r="Q24" s="2019"/>
      <c r="R24" s="2019"/>
      <c r="S24" s="2019"/>
      <c r="T24" s="2019"/>
      <c r="U24" s="2019"/>
      <c r="V24" s="2019"/>
      <c r="W24" s="2019"/>
      <c r="X24" s="2019"/>
      <c r="Y24" s="68"/>
      <c r="Z24" s="63"/>
      <c r="AA24" s="28"/>
      <c r="AB24" s="28"/>
      <c r="AC24" s="28"/>
      <c r="AD24" s="28"/>
      <c r="AE24" s="28"/>
      <c r="AF24" s="28"/>
      <c r="AG24" s="28"/>
      <c r="AH24" s="28"/>
      <c r="AI24" s="28"/>
      <c r="AJ24" s="28"/>
      <c r="AK24" s="28"/>
      <c r="AL24" s="7"/>
      <c r="AM24" s="48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row>
    <row r="25" spans="1:77" ht="14.1" customHeight="1">
      <c r="A25" s="6"/>
      <c r="B25" s="19"/>
      <c r="C25" s="1"/>
      <c r="D25" s="2019"/>
      <c r="E25" s="2019"/>
      <c r="F25" s="2019"/>
      <c r="G25" s="2019"/>
      <c r="H25" s="2019"/>
      <c r="I25" s="2019"/>
      <c r="J25" s="2019"/>
      <c r="K25" s="2019"/>
      <c r="L25" s="2019"/>
      <c r="M25" s="2019"/>
      <c r="N25" s="2019"/>
      <c r="O25" s="2019"/>
      <c r="P25" s="2019"/>
      <c r="Q25" s="2019"/>
      <c r="R25" s="2019"/>
      <c r="S25" s="2019"/>
      <c r="T25" s="2019"/>
      <c r="U25" s="2019"/>
      <c r="V25" s="2019"/>
      <c r="W25" s="2019"/>
      <c r="X25" s="2019"/>
      <c r="Y25" s="68"/>
      <c r="Z25" s="63"/>
      <c r="AA25" s="28"/>
      <c r="AB25" s="28"/>
      <c r="AC25" s="28"/>
      <c r="AD25" s="28"/>
      <c r="AE25" s="28"/>
      <c r="AF25" s="28"/>
      <c r="AG25" s="28"/>
      <c r="AH25" s="28"/>
      <c r="AI25" s="28"/>
      <c r="AJ25" s="28"/>
      <c r="AK25" s="28"/>
      <c r="AL25" s="18"/>
      <c r="AM25" s="479"/>
    </row>
    <row r="26" spans="1:77" ht="14.1" customHeight="1">
      <c r="A26" s="6"/>
      <c r="B26" s="19"/>
      <c r="C26" s="1"/>
      <c r="D26" s="2019"/>
      <c r="E26" s="2019"/>
      <c r="F26" s="2019"/>
      <c r="G26" s="2019"/>
      <c r="H26" s="2019"/>
      <c r="I26" s="2019"/>
      <c r="J26" s="2019"/>
      <c r="K26" s="2019"/>
      <c r="L26" s="2019"/>
      <c r="M26" s="2019"/>
      <c r="N26" s="2019"/>
      <c r="O26" s="2019"/>
      <c r="P26" s="2019"/>
      <c r="Q26" s="2019"/>
      <c r="R26" s="2019"/>
      <c r="S26" s="2019"/>
      <c r="T26" s="2019"/>
      <c r="U26" s="2019"/>
      <c r="V26" s="2019"/>
      <c r="W26" s="2019"/>
      <c r="X26" s="2019"/>
      <c r="Y26" s="68"/>
      <c r="Z26" s="63"/>
      <c r="AA26" s="568"/>
      <c r="AB26" s="568"/>
      <c r="AC26" s="568"/>
      <c r="AD26" s="568"/>
      <c r="AE26" s="568"/>
      <c r="AF26" s="568"/>
      <c r="AG26" s="568"/>
      <c r="AH26" s="568"/>
      <c r="AI26" s="568"/>
      <c r="AJ26" s="568"/>
      <c r="AK26" s="568"/>
      <c r="AL26" s="18"/>
      <c r="AM26" s="479"/>
    </row>
    <row r="27" spans="1:77" ht="14.1" customHeight="1">
      <c r="A27" s="6"/>
      <c r="B27" s="19"/>
      <c r="C27" s="1" t="s">
        <v>525</v>
      </c>
      <c r="D27" s="1"/>
      <c r="F27" s="6"/>
      <c r="G27" s="6"/>
      <c r="H27" s="1"/>
      <c r="I27" s="1"/>
      <c r="J27" s="1"/>
      <c r="K27" s="6"/>
      <c r="M27" s="6"/>
      <c r="N27" s="6"/>
      <c r="O27" s="6"/>
      <c r="P27" s="6"/>
      <c r="Q27" s="6"/>
      <c r="R27" s="6"/>
      <c r="S27" s="6"/>
      <c r="U27" s="1"/>
      <c r="V27" s="1"/>
      <c r="W27" s="1"/>
      <c r="X27" s="1"/>
      <c r="Y27" s="706"/>
      <c r="Z27" s="30"/>
      <c r="AA27" s="1"/>
      <c r="AB27" s="1"/>
      <c r="AC27" s="1"/>
      <c r="AD27" s="1"/>
      <c r="AE27" s="6"/>
      <c r="AF27" s="6"/>
      <c r="AG27" s="6"/>
      <c r="AH27" s="6"/>
      <c r="AI27" s="6"/>
      <c r="AJ27" s="6"/>
      <c r="AK27" s="6"/>
      <c r="AL27" s="18"/>
      <c r="AM27" s="479"/>
    </row>
    <row r="28" spans="1:77" ht="14.1" customHeight="1">
      <c r="A28" s="6"/>
      <c r="B28" s="19" t="s">
        <v>13</v>
      </c>
      <c r="C28" s="1"/>
      <c r="D28" s="1"/>
      <c r="E28" s="1"/>
      <c r="F28" s="1"/>
      <c r="G28" s="1"/>
      <c r="H28" s="1"/>
      <c r="I28" s="1"/>
      <c r="J28" s="1"/>
      <c r="K28" s="1"/>
      <c r="L28" s="1"/>
      <c r="M28" s="1"/>
      <c r="N28" s="1"/>
      <c r="O28" s="1"/>
      <c r="P28" s="1"/>
      <c r="Q28" s="1"/>
      <c r="R28" s="1"/>
      <c r="S28" s="1"/>
      <c r="T28" s="1"/>
      <c r="U28" s="1"/>
      <c r="V28" s="1"/>
      <c r="W28" s="1"/>
      <c r="X28" s="1"/>
      <c r="Y28" s="706"/>
      <c r="Z28" s="17"/>
      <c r="AA28" s="6"/>
      <c r="AB28" s="1"/>
      <c r="AC28" s="1"/>
      <c r="AD28" s="1"/>
      <c r="AE28" s="1"/>
      <c r="AF28" s="1"/>
      <c r="AG28" s="1"/>
      <c r="AH28" s="1"/>
      <c r="AI28" s="1"/>
      <c r="AJ28" s="1"/>
      <c r="AK28" s="1"/>
      <c r="AL28" s="18"/>
      <c r="AM28" s="479"/>
    </row>
    <row r="29" spans="1:77" ht="14.1" customHeight="1">
      <c r="A29" s="6"/>
      <c r="B29" s="15"/>
      <c r="C29" s="1"/>
      <c r="D29" s="1"/>
      <c r="F29" s="6"/>
      <c r="H29" s="6"/>
      <c r="I29" s="6"/>
      <c r="K29" s="6"/>
      <c r="L29" s="1"/>
      <c r="M29" s="1"/>
      <c r="N29" s="1"/>
      <c r="O29" s="1"/>
      <c r="P29" s="1"/>
      <c r="Q29" s="6"/>
      <c r="R29" s="34"/>
      <c r="S29" s="34"/>
      <c r="T29" s="35"/>
      <c r="U29" s="36"/>
      <c r="V29" s="36"/>
      <c r="W29" s="6"/>
      <c r="X29" s="6"/>
      <c r="Y29" s="40"/>
      <c r="Z29" s="30"/>
      <c r="AA29" s="1"/>
      <c r="AB29" s="1"/>
      <c r="AC29" s="6"/>
      <c r="AD29" s="1"/>
      <c r="AE29" s="1"/>
      <c r="AF29" s="1"/>
      <c r="AG29" s="1"/>
      <c r="AH29" s="1"/>
      <c r="AI29" s="1"/>
      <c r="AJ29" s="1"/>
      <c r="AK29" s="1"/>
      <c r="AL29" s="18"/>
      <c r="AM29" s="479"/>
    </row>
    <row r="30" spans="1:77" ht="14.1" customHeight="1">
      <c r="A30" s="6"/>
      <c r="B30" s="15"/>
      <c r="C30" s="5" t="s">
        <v>1113</v>
      </c>
      <c r="D30" s="1"/>
      <c r="F30" s="6"/>
      <c r="H30" s="6"/>
      <c r="I30" s="6"/>
      <c r="K30" s="6"/>
      <c r="L30" s="1"/>
      <c r="M30" s="1"/>
      <c r="N30" s="1"/>
      <c r="O30" s="1"/>
      <c r="P30" s="1"/>
      <c r="Q30" s="6"/>
      <c r="R30" s="34"/>
      <c r="S30" s="34"/>
      <c r="T30" s="35"/>
      <c r="U30" s="36"/>
      <c r="V30" s="36"/>
      <c r="W30" s="6"/>
      <c r="X30" s="6"/>
      <c r="Y30" s="40"/>
      <c r="Z30" s="30"/>
      <c r="AA30" s="1"/>
      <c r="AB30" s="1"/>
      <c r="AC30" s="6"/>
      <c r="AD30" s="1"/>
      <c r="AE30" s="1"/>
      <c r="AF30" s="1"/>
      <c r="AG30" s="1"/>
      <c r="AH30" s="1"/>
      <c r="AI30" s="1"/>
      <c r="AJ30" s="1"/>
      <c r="AK30" s="1"/>
      <c r="AL30" s="18"/>
      <c r="AM30" s="479"/>
    </row>
    <row r="31" spans="1:77" ht="14.1" customHeight="1">
      <c r="A31" s="6"/>
      <c r="B31" s="19" t="s">
        <v>13</v>
      </c>
      <c r="D31" s="1" t="s">
        <v>1114</v>
      </c>
      <c r="E31" s="5"/>
      <c r="T31" s="5"/>
      <c r="Y31" s="102"/>
      <c r="Z31" s="726" t="s">
        <v>95</v>
      </c>
      <c r="AA31" s="1925" t="s">
        <v>827</v>
      </c>
      <c r="AB31" s="4410"/>
      <c r="AC31" s="4410"/>
      <c r="AD31" s="4410"/>
      <c r="AE31" s="4410"/>
      <c r="AF31" s="4410"/>
      <c r="AG31" s="4410"/>
      <c r="AH31" s="4410"/>
      <c r="AI31" s="4410"/>
      <c r="AJ31" s="4410"/>
      <c r="AK31" s="4410"/>
      <c r="AL31" s="4411"/>
      <c r="AM31" s="149"/>
    </row>
    <row r="32" spans="1:77" ht="14.1" customHeight="1">
      <c r="A32" s="6"/>
      <c r="B32" s="19"/>
      <c r="C32" s="6" t="s">
        <v>13</v>
      </c>
      <c r="D32" s="1" t="s">
        <v>262</v>
      </c>
      <c r="F32" s="1"/>
      <c r="G32" s="6"/>
      <c r="K32" s="6"/>
      <c r="L32" s="6"/>
      <c r="M32" s="6"/>
      <c r="N32" s="64"/>
      <c r="O32" s="1"/>
      <c r="P32" s="6"/>
      <c r="Q32" s="1"/>
      <c r="R32" s="6"/>
      <c r="S32" s="1"/>
      <c r="U32" s="1"/>
      <c r="V32" s="21"/>
      <c r="W32" s="57"/>
      <c r="X32" s="57"/>
      <c r="Y32" s="40"/>
      <c r="Z32" s="727"/>
      <c r="AA32" s="4410"/>
      <c r="AB32" s="4410"/>
      <c r="AC32" s="4410"/>
      <c r="AD32" s="4410"/>
      <c r="AE32" s="4410"/>
      <c r="AF32" s="4410"/>
      <c r="AG32" s="4410"/>
      <c r="AH32" s="4410"/>
      <c r="AI32" s="4410"/>
      <c r="AJ32" s="4410"/>
      <c r="AK32" s="4410"/>
      <c r="AL32" s="4411"/>
      <c r="AM32" s="486"/>
    </row>
    <row r="33" spans="1:77" ht="14.1" customHeight="1">
      <c r="A33" s="6"/>
      <c r="B33" s="19"/>
      <c r="C33" s="1" t="s">
        <v>13</v>
      </c>
      <c r="D33" s="1"/>
      <c r="F33" s="1"/>
      <c r="G33" s="6"/>
      <c r="H33" s="6"/>
      <c r="I33" s="6"/>
      <c r="J33" s="6"/>
      <c r="K33" s="1"/>
      <c r="L33" s="1"/>
      <c r="M33" s="1"/>
      <c r="N33" s="6"/>
      <c r="O33" s="6"/>
      <c r="Q33" s="6"/>
      <c r="R33" s="34"/>
      <c r="S33" s="34"/>
      <c r="T33" s="35"/>
      <c r="U33" s="36"/>
      <c r="V33" s="36"/>
      <c r="W33" s="6"/>
      <c r="X33" s="6"/>
      <c r="Y33" s="40"/>
      <c r="Z33" s="727"/>
      <c r="AA33" s="4410"/>
      <c r="AB33" s="4410"/>
      <c r="AC33" s="4410"/>
      <c r="AD33" s="4410"/>
      <c r="AE33" s="4410"/>
      <c r="AF33" s="4410"/>
      <c r="AG33" s="4410"/>
      <c r="AH33" s="4410"/>
      <c r="AI33" s="4410"/>
      <c r="AJ33" s="4410"/>
      <c r="AK33" s="4410"/>
      <c r="AL33" s="4411"/>
      <c r="AM33" s="149"/>
      <c r="AO33" s="154" t="s">
        <v>1061</v>
      </c>
    </row>
    <row r="34" spans="1:77" ht="14.1" customHeight="1">
      <c r="B34" s="15" t="s">
        <v>541</v>
      </c>
      <c r="C34" s="11"/>
      <c r="D34" s="423"/>
      <c r="E34" s="591"/>
      <c r="F34" s="423"/>
      <c r="G34" s="423"/>
      <c r="H34" s="423"/>
      <c r="I34" s="423"/>
      <c r="J34" s="423"/>
      <c r="K34" s="423"/>
      <c r="L34" s="423"/>
      <c r="M34" s="423"/>
      <c r="N34" s="423"/>
      <c r="O34" s="423"/>
      <c r="P34" s="423"/>
      <c r="Q34" s="423"/>
      <c r="R34" s="423"/>
      <c r="S34" s="423"/>
      <c r="T34" s="591"/>
      <c r="U34" s="423"/>
      <c r="V34" s="423"/>
      <c r="W34" s="423"/>
      <c r="X34" s="423"/>
      <c r="Y34" s="649"/>
      <c r="Z34" s="73"/>
      <c r="AA34" s="423"/>
      <c r="AB34" s="423"/>
      <c r="AC34" s="423"/>
      <c r="AD34" s="423"/>
      <c r="AE34" s="423"/>
      <c r="AF34" s="423"/>
      <c r="AG34" s="423"/>
      <c r="AH34" s="423"/>
      <c r="AI34" s="423"/>
      <c r="AJ34" s="423"/>
      <c r="AK34" s="423"/>
      <c r="AL34" s="74"/>
      <c r="AM34" s="72"/>
      <c r="AO34" s="883" t="s">
        <v>1115</v>
      </c>
      <c r="AP34" s="854"/>
      <c r="AQ34" s="854"/>
      <c r="AR34" s="854"/>
    </row>
    <row r="35" spans="1:77" ht="14.1" customHeight="1">
      <c r="A35" s="6"/>
      <c r="B35" s="15"/>
      <c r="C35" s="11"/>
      <c r="D35" s="728"/>
      <c r="E35" s="89"/>
      <c r="F35" s="11"/>
      <c r="G35" s="10"/>
      <c r="H35" s="11"/>
      <c r="I35" s="10"/>
      <c r="J35" s="10"/>
      <c r="K35" s="11"/>
      <c r="L35" s="10"/>
      <c r="M35" s="728"/>
      <c r="N35" s="1"/>
      <c r="O35" s="75"/>
      <c r="P35" s="75"/>
      <c r="Q35" s="75"/>
      <c r="R35" s="75"/>
      <c r="S35" s="75"/>
      <c r="T35" s="80"/>
      <c r="U35" s="75"/>
      <c r="V35" s="75"/>
      <c r="W35" s="75"/>
      <c r="X35" s="75"/>
      <c r="Y35" s="22"/>
      <c r="Z35" s="77" t="s">
        <v>95</v>
      </c>
      <c r="AA35" s="38"/>
      <c r="AB35" s="68"/>
      <c r="AC35" s="68"/>
      <c r="AD35" s="68"/>
      <c r="AE35" s="68"/>
      <c r="AF35" s="68"/>
      <c r="AG35" s="68"/>
      <c r="AH35" s="68"/>
      <c r="AI35" s="68"/>
      <c r="AJ35" s="68"/>
      <c r="AK35" s="68"/>
      <c r="AL35" s="39"/>
      <c r="AM35" s="14"/>
      <c r="AO35" s="3124" t="s">
        <v>1116</v>
      </c>
      <c r="AP35" s="3124"/>
      <c r="AQ35" s="3124"/>
      <c r="AR35" s="3124"/>
      <c r="AS35" s="3124"/>
      <c r="AT35" s="3124"/>
      <c r="AU35" s="3124"/>
      <c r="AV35" s="3124"/>
      <c r="AW35" s="3124"/>
      <c r="AX35" s="3124"/>
      <c r="AY35" s="3124"/>
      <c r="AZ35" s="3124"/>
      <c r="BA35" s="3124"/>
      <c r="BB35" s="3124"/>
      <c r="BC35" s="3124"/>
      <c r="BD35" s="3124"/>
      <c r="BE35" s="3124"/>
      <c r="BF35" s="3124"/>
      <c r="BG35" s="3124"/>
      <c r="BH35" s="3124"/>
      <c r="BI35" s="3124"/>
      <c r="BJ35" s="3124"/>
      <c r="BK35" s="3124"/>
      <c r="BL35" s="3124"/>
      <c r="BM35" s="3124"/>
      <c r="BN35" s="3124"/>
      <c r="BO35" s="3124"/>
      <c r="BP35" s="3124"/>
      <c r="BQ35" s="3124"/>
      <c r="BR35" s="3124"/>
      <c r="BS35" s="3124"/>
      <c r="BT35" s="3124"/>
      <c r="BU35" s="3124"/>
      <c r="BV35" s="3124"/>
      <c r="BW35" s="3124"/>
      <c r="BX35" s="3124"/>
    </row>
    <row r="36" spans="1:77" ht="14.1" customHeight="1">
      <c r="A36" s="6"/>
      <c r="B36" s="15"/>
      <c r="C36" s="1" t="s">
        <v>479</v>
      </c>
      <c r="D36" s="728"/>
      <c r="E36" s="89"/>
      <c r="F36" s="11"/>
      <c r="G36" s="10"/>
      <c r="H36" s="11"/>
      <c r="I36" s="10"/>
      <c r="J36" s="10"/>
      <c r="K36" s="11"/>
      <c r="L36" s="10"/>
      <c r="M36" s="728"/>
      <c r="N36" s="1"/>
      <c r="O36" s="75"/>
      <c r="P36" s="75"/>
      <c r="Q36" s="75"/>
      <c r="R36" s="75"/>
      <c r="S36" s="75"/>
      <c r="T36" s="80"/>
      <c r="U36" s="75"/>
      <c r="V36" s="75"/>
      <c r="W36" s="75"/>
      <c r="X36" s="75"/>
      <c r="Y36" s="22"/>
      <c r="AL36" s="39"/>
      <c r="AM36" s="14"/>
      <c r="AO36" s="3124"/>
      <c r="AP36" s="3124"/>
      <c r="AQ36" s="3124"/>
      <c r="AR36" s="3124"/>
      <c r="AS36" s="3124"/>
      <c r="AT36" s="3124"/>
      <c r="AU36" s="3124"/>
      <c r="AV36" s="3124"/>
      <c r="AW36" s="3124"/>
      <c r="AX36" s="3124"/>
      <c r="AY36" s="3124"/>
      <c r="AZ36" s="3124"/>
      <c r="BA36" s="3124"/>
      <c r="BB36" s="3124"/>
      <c r="BC36" s="3124"/>
      <c r="BD36" s="3124"/>
      <c r="BE36" s="3124"/>
      <c r="BF36" s="3124"/>
      <c r="BG36" s="3124"/>
      <c r="BH36" s="3124"/>
      <c r="BI36" s="3124"/>
      <c r="BJ36" s="3124"/>
      <c r="BK36" s="3124"/>
      <c r="BL36" s="3124"/>
      <c r="BM36" s="3124"/>
      <c r="BN36" s="3124"/>
      <c r="BO36" s="3124"/>
      <c r="BP36" s="3124"/>
      <c r="BQ36" s="3124"/>
      <c r="BR36" s="3124"/>
      <c r="BS36" s="3124"/>
      <c r="BT36" s="3124"/>
      <c r="BU36" s="3124"/>
      <c r="BV36" s="3124"/>
      <c r="BW36" s="3124"/>
      <c r="BX36" s="3124"/>
    </row>
    <row r="37" spans="1:77" ht="14.1" customHeight="1">
      <c r="A37" s="6"/>
      <c r="B37" s="15"/>
      <c r="C37" s="1"/>
      <c r="D37" s="1" t="s">
        <v>478</v>
      </c>
      <c r="E37" s="89"/>
      <c r="F37" s="11"/>
      <c r="G37" s="10"/>
      <c r="H37" s="11"/>
      <c r="I37" s="10"/>
      <c r="J37" s="10"/>
      <c r="K37" s="11"/>
      <c r="L37" s="10"/>
      <c r="M37" s="728"/>
      <c r="N37" s="1"/>
      <c r="O37" s="75"/>
      <c r="P37" s="75"/>
      <c r="Q37" s="75"/>
      <c r="R37" s="75"/>
      <c r="S37" s="75"/>
      <c r="T37" s="80"/>
      <c r="U37" s="75"/>
      <c r="V37" s="75"/>
      <c r="W37" s="75"/>
      <c r="X37" s="75"/>
      <c r="Y37" s="22"/>
      <c r="Z37" s="40" t="s">
        <v>636</v>
      </c>
      <c r="AB37" s="40"/>
      <c r="AC37" s="40"/>
      <c r="AD37" s="40"/>
      <c r="AE37" s="40"/>
      <c r="AF37" s="40"/>
      <c r="AG37" s="40"/>
      <c r="AH37" s="40"/>
      <c r="AI37" s="40"/>
      <c r="AJ37" s="40"/>
      <c r="AK37" s="40"/>
      <c r="AL37" s="78"/>
      <c r="AM37" s="485"/>
      <c r="AO37" s="3124"/>
      <c r="AP37" s="3124"/>
      <c r="AQ37" s="3124"/>
      <c r="AR37" s="3124"/>
      <c r="AS37" s="3124"/>
      <c r="AT37" s="3124"/>
      <c r="AU37" s="3124"/>
      <c r="AV37" s="3124"/>
      <c r="AW37" s="3124"/>
      <c r="AX37" s="3124"/>
      <c r="AY37" s="3124"/>
      <c r="AZ37" s="3124"/>
      <c r="BA37" s="3124"/>
      <c r="BB37" s="3124"/>
      <c r="BC37" s="3124"/>
      <c r="BD37" s="3124"/>
      <c r="BE37" s="3124"/>
      <c r="BF37" s="3124"/>
      <c r="BG37" s="3124"/>
      <c r="BH37" s="3124"/>
      <c r="BI37" s="3124"/>
      <c r="BJ37" s="3124"/>
      <c r="BK37" s="3124"/>
      <c r="BL37" s="3124"/>
      <c r="BM37" s="3124"/>
      <c r="BN37" s="3124"/>
      <c r="BO37" s="3124"/>
      <c r="BP37" s="3124"/>
      <c r="BQ37" s="3124"/>
      <c r="BR37" s="3124"/>
      <c r="BS37" s="3124"/>
      <c r="BT37" s="3124"/>
      <c r="BU37" s="3124"/>
      <c r="BV37" s="3124"/>
      <c r="BW37" s="3124"/>
      <c r="BX37" s="3124"/>
    </row>
    <row r="38" spans="1:77" ht="14.1" customHeight="1">
      <c r="A38" s="6"/>
      <c r="B38" s="15"/>
      <c r="C38" s="11"/>
      <c r="D38" s="1"/>
      <c r="E38" s="89"/>
      <c r="F38" s="11"/>
      <c r="G38" s="10"/>
      <c r="H38" s="11"/>
      <c r="I38" s="10"/>
      <c r="J38" s="10"/>
      <c r="K38" s="11"/>
      <c r="L38" s="10"/>
      <c r="M38" s="728"/>
      <c r="N38" s="1"/>
      <c r="O38" s="75"/>
      <c r="P38" s="75"/>
      <c r="Q38" s="75"/>
      <c r="R38" s="75"/>
      <c r="S38" s="75"/>
      <c r="T38" s="80"/>
      <c r="U38" s="75"/>
      <c r="V38" s="75"/>
      <c r="W38" s="75"/>
      <c r="X38" s="75"/>
      <c r="Y38" s="22"/>
      <c r="Z38" s="23" t="s">
        <v>95</v>
      </c>
      <c r="AA38" s="610" t="s">
        <v>1117</v>
      </c>
      <c r="AB38" s="610"/>
      <c r="AC38" s="610"/>
      <c r="AD38" s="610"/>
      <c r="AE38" s="610"/>
      <c r="AF38" s="610"/>
      <c r="AG38" s="610"/>
      <c r="AH38" s="575"/>
      <c r="AI38" s="575"/>
      <c r="AJ38" s="575"/>
      <c r="AK38" s="575"/>
      <c r="AL38" s="652"/>
      <c r="AM38" s="149"/>
      <c r="AO38" s="3124"/>
      <c r="AP38" s="3124"/>
      <c r="AQ38" s="3124"/>
      <c r="AR38" s="3124"/>
      <c r="AS38" s="3124"/>
      <c r="AT38" s="3124"/>
      <c r="AU38" s="3124"/>
      <c r="AV38" s="3124"/>
      <c r="AW38" s="3124"/>
      <c r="AX38" s="3124"/>
      <c r="AY38" s="3124"/>
      <c r="AZ38" s="3124"/>
      <c r="BA38" s="3124"/>
      <c r="BB38" s="3124"/>
      <c r="BC38" s="3124"/>
      <c r="BD38" s="3124"/>
      <c r="BE38" s="3124"/>
      <c r="BF38" s="3124"/>
      <c r="BG38" s="3124"/>
      <c r="BH38" s="3124"/>
      <c r="BI38" s="3124"/>
      <c r="BJ38" s="3124"/>
      <c r="BK38" s="3124"/>
      <c r="BL38" s="3124"/>
      <c r="BM38" s="3124"/>
      <c r="BN38" s="3124"/>
      <c r="BO38" s="3124"/>
      <c r="BP38" s="3124"/>
      <c r="BQ38" s="3124"/>
      <c r="BR38" s="3124"/>
      <c r="BS38" s="3124"/>
      <c r="BT38" s="3124"/>
      <c r="BU38" s="3124"/>
      <c r="BV38" s="3124"/>
      <c r="BW38" s="3124"/>
      <c r="BX38" s="3124"/>
    </row>
    <row r="39" spans="1:77" ht="14.1" customHeight="1">
      <c r="A39" s="6"/>
      <c r="B39" s="15"/>
      <c r="C39" s="1" t="s">
        <v>1118</v>
      </c>
      <c r="D39" s="728"/>
      <c r="E39" s="89"/>
      <c r="F39" s="11"/>
      <c r="G39" s="10"/>
      <c r="H39" s="11"/>
      <c r="I39" s="10"/>
      <c r="J39" s="10"/>
      <c r="K39" s="11"/>
      <c r="L39" s="10"/>
      <c r="M39" s="728"/>
      <c r="N39" s="1"/>
      <c r="O39" s="75"/>
      <c r="P39" s="75"/>
      <c r="Q39" s="75"/>
      <c r="R39" s="75"/>
      <c r="S39" s="75"/>
      <c r="T39" s="80"/>
      <c r="U39" s="75"/>
      <c r="V39" s="75"/>
      <c r="W39" s="75"/>
      <c r="X39" s="75"/>
      <c r="Y39" s="22"/>
      <c r="Z39" s="23"/>
      <c r="AA39" s="1911" t="s">
        <v>777</v>
      </c>
      <c r="AB39" s="1911"/>
      <c r="AC39" s="1911"/>
      <c r="AD39" s="1911"/>
      <c r="AE39" s="1911"/>
      <c r="AF39" s="1911"/>
      <c r="AG39" s="1911"/>
      <c r="AH39" s="1911"/>
      <c r="AI39" s="1911"/>
      <c r="AJ39" s="1911"/>
      <c r="AK39" s="1911"/>
      <c r="AL39" s="1912"/>
      <c r="AM39" s="480"/>
      <c r="AO39" s="3124"/>
      <c r="AP39" s="3124"/>
      <c r="AQ39" s="3124"/>
      <c r="AR39" s="3124"/>
      <c r="AS39" s="3124"/>
      <c r="AT39" s="3124"/>
      <c r="AU39" s="3124"/>
      <c r="AV39" s="3124"/>
      <c r="AW39" s="3124"/>
      <c r="AX39" s="3124"/>
      <c r="AY39" s="3124"/>
      <c r="AZ39" s="3124"/>
      <c r="BA39" s="3124"/>
      <c r="BB39" s="3124"/>
      <c r="BC39" s="3124"/>
      <c r="BD39" s="3124"/>
      <c r="BE39" s="3124"/>
      <c r="BF39" s="3124"/>
      <c r="BG39" s="3124"/>
      <c r="BH39" s="3124"/>
      <c r="BI39" s="3124"/>
      <c r="BJ39" s="3124"/>
      <c r="BK39" s="3124"/>
      <c r="BL39" s="3124"/>
      <c r="BM39" s="3124"/>
      <c r="BN39" s="3124"/>
      <c r="BO39" s="3124"/>
      <c r="BP39" s="3124"/>
      <c r="BQ39" s="3124"/>
      <c r="BR39" s="3124"/>
      <c r="BS39" s="3124"/>
      <c r="BT39" s="3124"/>
      <c r="BU39" s="3124"/>
      <c r="BV39" s="3124"/>
      <c r="BW39" s="3124"/>
      <c r="BX39" s="3124"/>
    </row>
    <row r="40" spans="1:77" ht="14.1" customHeight="1">
      <c r="A40" s="6"/>
      <c r="B40" s="19"/>
      <c r="C40" s="1"/>
      <c r="F40" s="1"/>
      <c r="G40" s="6"/>
      <c r="H40" s="6"/>
      <c r="I40" s="6"/>
      <c r="J40" s="1"/>
      <c r="K40" s="6"/>
      <c r="L40" s="6"/>
      <c r="M40" s="6"/>
      <c r="N40" s="6"/>
      <c r="O40" s="6"/>
      <c r="P40" s="6"/>
      <c r="Q40" s="6"/>
      <c r="R40" s="34"/>
      <c r="S40" s="34"/>
      <c r="T40" s="35"/>
      <c r="U40" s="36"/>
      <c r="V40" s="36"/>
      <c r="W40" s="6"/>
      <c r="X40" s="6"/>
      <c r="Y40" s="40"/>
      <c r="Z40" s="439"/>
      <c r="AA40" s="1911"/>
      <c r="AB40" s="1911"/>
      <c r="AC40" s="1911"/>
      <c r="AD40" s="1911"/>
      <c r="AE40" s="1911"/>
      <c r="AF40" s="1911"/>
      <c r="AG40" s="1911"/>
      <c r="AH40" s="1911"/>
      <c r="AI40" s="1911"/>
      <c r="AJ40" s="1911"/>
      <c r="AK40" s="1911"/>
      <c r="AL40" s="1912"/>
      <c r="AM40" s="480"/>
      <c r="AN40" s="68"/>
      <c r="AO40" s="1146"/>
      <c r="AP40" s="135"/>
      <c r="AQ40" s="135"/>
      <c r="AR40" s="135"/>
      <c r="AS40" s="135"/>
      <c r="AT40" s="135"/>
      <c r="AU40" s="135"/>
      <c r="AV40" s="135"/>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68"/>
      <c r="BY40" s="68"/>
    </row>
    <row r="41" spans="1:77" ht="14.1" customHeight="1">
      <c r="A41" s="6"/>
      <c r="B41" s="19"/>
      <c r="C41" s="1"/>
      <c r="D41" s="5" t="s">
        <v>275</v>
      </c>
      <c r="E41" s="341"/>
      <c r="F41" s="6"/>
      <c r="G41" s="6"/>
      <c r="H41" s="6"/>
      <c r="I41" s="6"/>
      <c r="J41" s="1"/>
      <c r="K41" s="6"/>
      <c r="L41" s="6"/>
      <c r="M41" s="6"/>
      <c r="N41" s="6"/>
      <c r="O41" s="6"/>
      <c r="P41" s="6"/>
      <c r="Q41" s="6"/>
      <c r="R41" s="34"/>
      <c r="S41" s="34"/>
      <c r="T41" s="35"/>
      <c r="U41" s="36"/>
      <c r="V41" s="36"/>
      <c r="W41" s="6"/>
      <c r="X41" s="6"/>
      <c r="Y41" s="40"/>
      <c r="Z41" s="439"/>
      <c r="AA41" s="1911"/>
      <c r="AB41" s="1911"/>
      <c r="AC41" s="1911"/>
      <c r="AD41" s="1911"/>
      <c r="AE41" s="1911"/>
      <c r="AF41" s="1911"/>
      <c r="AG41" s="1911"/>
      <c r="AH41" s="1911"/>
      <c r="AI41" s="1911"/>
      <c r="AJ41" s="1911"/>
      <c r="AK41" s="1911"/>
      <c r="AL41" s="1912"/>
      <c r="AM41" s="480"/>
      <c r="AN41" s="68"/>
      <c r="AO41" s="1199"/>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68"/>
      <c r="BY41" s="68"/>
    </row>
    <row r="42" spans="1:77" ht="14.1" customHeight="1">
      <c r="A42" s="6"/>
      <c r="B42" s="19"/>
      <c r="C42" s="6"/>
      <c r="D42" s="1" t="s">
        <v>1119</v>
      </c>
      <c r="F42" s="1"/>
      <c r="G42" s="1"/>
      <c r="H42" s="1"/>
      <c r="I42" s="1"/>
      <c r="J42" s="1"/>
      <c r="K42" s="1"/>
      <c r="L42" s="1"/>
      <c r="M42" s="1"/>
      <c r="N42" s="1"/>
      <c r="O42" s="1"/>
      <c r="P42" s="1"/>
      <c r="Q42" s="1"/>
      <c r="R42" s="1"/>
      <c r="S42" s="6"/>
      <c r="U42" s="1"/>
      <c r="V42" s="1"/>
      <c r="W42" s="1"/>
      <c r="X42" s="26"/>
      <c r="Y42" s="26"/>
      <c r="Z42" s="439"/>
      <c r="AA42" s="1911"/>
      <c r="AB42" s="1911"/>
      <c r="AC42" s="1911"/>
      <c r="AD42" s="1911"/>
      <c r="AE42" s="1911"/>
      <c r="AF42" s="1911"/>
      <c r="AG42" s="1911"/>
      <c r="AH42" s="1911"/>
      <c r="AI42" s="1911"/>
      <c r="AJ42" s="1911"/>
      <c r="AK42" s="1911"/>
      <c r="AL42" s="1912"/>
      <c r="AM42" s="480"/>
      <c r="AN42" s="68"/>
      <c r="AO42" s="1135"/>
      <c r="AP42" s="68"/>
      <c r="AQ42" s="625"/>
      <c r="AR42" s="625"/>
      <c r="AS42" s="625"/>
      <c r="AT42" s="625"/>
      <c r="AU42" s="625"/>
      <c r="AV42" s="625"/>
      <c r="AW42" s="625"/>
      <c r="AX42" s="625"/>
      <c r="AY42" s="625"/>
      <c r="AZ42" s="625"/>
      <c r="BA42" s="625"/>
      <c r="BB42" s="625"/>
      <c r="BC42" s="625"/>
      <c r="BD42" s="625"/>
      <c r="BE42" s="625"/>
      <c r="BF42" s="625"/>
      <c r="BG42" s="625"/>
      <c r="BH42" s="625"/>
      <c r="BI42" s="625"/>
      <c r="BJ42" s="625"/>
      <c r="BK42" s="625"/>
      <c r="BL42" s="625"/>
      <c r="BM42" s="625"/>
      <c r="BN42" s="625"/>
      <c r="BO42" s="625"/>
      <c r="BP42" s="625"/>
      <c r="BQ42" s="625"/>
      <c r="BR42" s="68"/>
      <c r="BS42" s="68"/>
      <c r="BT42" s="68"/>
      <c r="BU42" s="68"/>
      <c r="BV42" s="68"/>
      <c r="BW42" s="68"/>
      <c r="BX42" s="68"/>
      <c r="BY42" s="68"/>
    </row>
    <row r="43" spans="1:77" ht="14.1" customHeight="1">
      <c r="A43" s="6"/>
      <c r="B43" s="19"/>
      <c r="C43" s="6"/>
      <c r="D43" s="6"/>
      <c r="E43" s="2103"/>
      <c r="F43" s="2103"/>
      <c r="G43" s="2103"/>
      <c r="H43" s="2103"/>
      <c r="I43" s="2103"/>
      <c r="J43" s="2103"/>
      <c r="K43" s="2103"/>
      <c r="L43" s="2103"/>
      <c r="M43" s="2103"/>
      <c r="N43" s="2103"/>
      <c r="O43" s="2103"/>
      <c r="P43" s="2103"/>
      <c r="Q43" s="2103"/>
      <c r="R43" s="2103"/>
      <c r="S43" s="2103"/>
      <c r="T43" s="2103"/>
      <c r="U43" s="2103"/>
      <c r="V43" s="2103"/>
      <c r="W43" s="2103"/>
      <c r="X43" s="2103"/>
      <c r="Y43" s="6"/>
      <c r="Z43" s="79"/>
      <c r="AA43" s="1911"/>
      <c r="AB43" s="1911"/>
      <c r="AC43" s="1911"/>
      <c r="AD43" s="1911"/>
      <c r="AE43" s="1911"/>
      <c r="AF43" s="1911"/>
      <c r="AG43" s="1911"/>
      <c r="AH43" s="1911"/>
      <c r="AI43" s="1911"/>
      <c r="AJ43" s="1911"/>
      <c r="AK43" s="1911"/>
      <c r="AL43" s="1912"/>
      <c r="AM43" s="480"/>
      <c r="AN43" s="68"/>
      <c r="AO43" s="90"/>
      <c r="AP43" s="757"/>
      <c r="AQ43" s="625"/>
      <c r="AR43" s="625"/>
      <c r="AS43" s="625"/>
      <c r="AT43" s="625"/>
      <c r="AU43" s="625"/>
      <c r="AV43" s="625"/>
      <c r="AW43" s="625"/>
      <c r="AX43" s="625"/>
      <c r="AY43" s="625"/>
      <c r="AZ43" s="625"/>
      <c r="BA43" s="625"/>
      <c r="BB43" s="625"/>
      <c r="BC43" s="625"/>
      <c r="BD43" s="625"/>
      <c r="BE43" s="625"/>
      <c r="BF43" s="625"/>
      <c r="BG43" s="625"/>
      <c r="BH43" s="625"/>
      <c r="BI43" s="625"/>
      <c r="BJ43" s="625"/>
      <c r="BK43" s="625"/>
      <c r="BL43" s="625"/>
      <c r="BM43" s="625"/>
      <c r="BN43" s="625"/>
      <c r="BO43" s="625"/>
      <c r="BP43" s="625"/>
      <c r="BQ43" s="625"/>
      <c r="BR43" s="68"/>
      <c r="BS43" s="68"/>
      <c r="BT43" s="68"/>
      <c r="BU43" s="68"/>
      <c r="BV43" s="68"/>
      <c r="BW43" s="68"/>
      <c r="BX43" s="68"/>
      <c r="BY43" s="68"/>
    </row>
    <row r="44" spans="1:77" ht="14.1" customHeight="1">
      <c r="A44" s="6"/>
      <c r="B44" s="19"/>
      <c r="D44" s="6"/>
      <c r="E44" s="2103"/>
      <c r="F44" s="2103"/>
      <c r="G44" s="2103"/>
      <c r="H44" s="2103"/>
      <c r="I44" s="2103"/>
      <c r="J44" s="2103"/>
      <c r="K44" s="2103"/>
      <c r="L44" s="2103"/>
      <c r="M44" s="2103"/>
      <c r="N44" s="2103"/>
      <c r="O44" s="2103"/>
      <c r="P44" s="2103"/>
      <c r="Q44" s="2103"/>
      <c r="R44" s="2103"/>
      <c r="S44" s="2103"/>
      <c r="T44" s="2103"/>
      <c r="U44" s="2103"/>
      <c r="V44" s="2103"/>
      <c r="W44" s="2103"/>
      <c r="X44" s="2103"/>
      <c r="Y44" s="6"/>
      <c r="Z44" s="439"/>
      <c r="AA44" s="575" t="s">
        <v>74</v>
      </c>
      <c r="AB44" s="40"/>
      <c r="AC44" s="57"/>
      <c r="AD44" s="57"/>
      <c r="AE44" s="57"/>
      <c r="AF44" s="57"/>
      <c r="AG44" s="57"/>
      <c r="AH44" s="57"/>
      <c r="AI44" s="57"/>
      <c r="AJ44" s="57"/>
      <c r="AK44" s="57"/>
      <c r="AL44" s="535"/>
      <c r="AM44" s="536"/>
      <c r="AN44" s="68"/>
      <c r="AO44" s="625"/>
      <c r="AP44" s="625"/>
      <c r="AQ44" s="625"/>
      <c r="AR44" s="625"/>
      <c r="AS44" s="625"/>
      <c r="AT44" s="625"/>
      <c r="AU44" s="625"/>
      <c r="AV44" s="625"/>
      <c r="AW44" s="625"/>
      <c r="AX44" s="625"/>
      <c r="AY44" s="625"/>
      <c r="AZ44" s="625"/>
      <c r="BA44" s="625"/>
      <c r="BB44" s="625"/>
      <c r="BC44" s="625"/>
      <c r="BD44" s="625"/>
      <c r="BE44" s="625"/>
      <c r="BF44" s="625"/>
      <c r="BG44" s="625"/>
      <c r="BH44" s="625"/>
      <c r="BI44" s="625"/>
      <c r="BJ44" s="625"/>
      <c r="BK44" s="625"/>
      <c r="BL44" s="625"/>
      <c r="BM44" s="625"/>
      <c r="BN44" s="625"/>
      <c r="BO44" s="625"/>
      <c r="BP44" s="625"/>
      <c r="BQ44" s="625"/>
      <c r="BR44" s="625"/>
      <c r="BS44" s="625"/>
      <c r="BT44" s="625"/>
      <c r="BU44" s="625"/>
      <c r="BV44" s="625"/>
      <c r="BW44" s="625"/>
      <c r="BX44" s="625"/>
      <c r="BY44" s="625"/>
    </row>
    <row r="45" spans="1:77" ht="14.1" customHeight="1">
      <c r="A45" s="6"/>
      <c r="B45" s="19"/>
      <c r="C45" s="6"/>
      <c r="D45" s="6"/>
      <c r="E45" s="2103"/>
      <c r="F45" s="2103"/>
      <c r="G45" s="2103"/>
      <c r="H45" s="2103"/>
      <c r="I45" s="2103"/>
      <c r="J45" s="2103"/>
      <c r="K45" s="2103"/>
      <c r="L45" s="2103"/>
      <c r="M45" s="2103"/>
      <c r="N45" s="2103"/>
      <c r="O45" s="2103"/>
      <c r="P45" s="2103"/>
      <c r="Q45" s="2103"/>
      <c r="R45" s="2103"/>
      <c r="S45" s="2103"/>
      <c r="T45" s="2103"/>
      <c r="U45" s="2103"/>
      <c r="V45" s="2103"/>
      <c r="W45" s="2103"/>
      <c r="X45" s="2103"/>
      <c r="Y45" s="6"/>
      <c r="Z45" s="439"/>
      <c r="AA45" s="57"/>
      <c r="AB45" s="57" t="s">
        <v>263</v>
      </c>
      <c r="AC45" s="40" t="s">
        <v>264</v>
      </c>
      <c r="AD45" s="57"/>
      <c r="AE45" s="57"/>
      <c r="AF45" s="57"/>
      <c r="AG45" s="57"/>
      <c r="AH45" s="57"/>
      <c r="AI45" s="57"/>
      <c r="AJ45" s="57"/>
      <c r="AK45" s="57"/>
      <c r="AL45" s="652"/>
      <c r="AM45" s="149"/>
      <c r="AN45" s="68"/>
      <c r="AO45" s="625"/>
      <c r="AP45" s="625"/>
      <c r="AQ45" s="625"/>
      <c r="AR45" s="625"/>
      <c r="AS45" s="625"/>
      <c r="AT45" s="625"/>
      <c r="AU45" s="625"/>
      <c r="AV45" s="625"/>
      <c r="AW45" s="625"/>
      <c r="AX45" s="625"/>
      <c r="AY45" s="625"/>
      <c r="AZ45" s="625"/>
      <c r="BA45" s="625"/>
      <c r="BB45" s="625"/>
      <c r="BC45" s="625"/>
      <c r="BD45" s="625"/>
      <c r="BE45" s="625"/>
      <c r="BF45" s="625"/>
      <c r="BG45" s="625"/>
      <c r="BH45" s="625"/>
      <c r="BI45" s="625"/>
      <c r="BJ45" s="625"/>
      <c r="BK45" s="625"/>
      <c r="BL45" s="625"/>
      <c r="BM45" s="625"/>
      <c r="BN45" s="625"/>
      <c r="BO45" s="625"/>
      <c r="BP45" s="625"/>
      <c r="BQ45" s="625"/>
      <c r="BR45" s="625"/>
      <c r="BS45" s="625"/>
      <c r="BT45" s="625"/>
      <c r="BU45" s="625"/>
      <c r="BV45" s="625"/>
      <c r="BW45" s="625"/>
      <c r="BX45" s="625"/>
      <c r="BY45" s="625"/>
    </row>
    <row r="46" spans="1:77" ht="14.1" customHeight="1">
      <c r="A46" s="6"/>
      <c r="B46" s="19"/>
      <c r="D46" s="6"/>
      <c r="E46" s="2103"/>
      <c r="F46" s="2103"/>
      <c r="G46" s="2103"/>
      <c r="H46" s="2103"/>
      <c r="I46" s="2103"/>
      <c r="J46" s="2103"/>
      <c r="K46" s="2103"/>
      <c r="L46" s="2103"/>
      <c r="M46" s="2103"/>
      <c r="N46" s="2103"/>
      <c r="O46" s="2103"/>
      <c r="P46" s="2103"/>
      <c r="Q46" s="2103"/>
      <c r="R46" s="2103"/>
      <c r="S46" s="2103"/>
      <c r="T46" s="2103"/>
      <c r="U46" s="2103"/>
      <c r="V46" s="2103"/>
      <c r="W46" s="2103"/>
      <c r="X46" s="2103"/>
      <c r="Y46" s="6"/>
      <c r="Z46" s="439"/>
      <c r="AA46" s="575"/>
      <c r="AB46" s="575" t="s">
        <v>26</v>
      </c>
      <c r="AC46" s="57" t="s">
        <v>265</v>
      </c>
      <c r="AD46" s="575"/>
      <c r="AE46" s="575"/>
      <c r="AF46" s="575"/>
      <c r="AG46" s="575"/>
      <c r="AH46" s="575"/>
      <c r="AI46" s="575"/>
      <c r="AJ46" s="575"/>
      <c r="AK46" s="575"/>
      <c r="AL46" s="652"/>
      <c r="AM46" s="149"/>
      <c r="AN46" s="68"/>
      <c r="AO46" s="625"/>
      <c r="AP46" s="625"/>
      <c r="AQ46" s="625"/>
      <c r="AR46" s="625"/>
      <c r="AS46" s="625"/>
      <c r="AT46" s="625"/>
      <c r="AU46" s="625"/>
      <c r="AV46" s="625"/>
      <c r="AW46" s="625"/>
      <c r="AX46" s="625"/>
      <c r="AY46" s="625"/>
      <c r="AZ46" s="625"/>
      <c r="BA46" s="625"/>
      <c r="BB46" s="625"/>
      <c r="BC46" s="625"/>
      <c r="BD46" s="625"/>
      <c r="BE46" s="625"/>
      <c r="BF46" s="625"/>
      <c r="BG46" s="625"/>
      <c r="BH46" s="625"/>
      <c r="BI46" s="625"/>
      <c r="BJ46" s="625"/>
      <c r="BK46" s="625"/>
      <c r="BL46" s="625"/>
      <c r="BM46" s="625"/>
      <c r="BN46" s="625"/>
      <c r="BO46" s="625"/>
      <c r="BP46" s="625"/>
      <c r="BQ46" s="625"/>
      <c r="BR46" s="625"/>
      <c r="BS46" s="625"/>
      <c r="BT46" s="625"/>
      <c r="BU46" s="625"/>
      <c r="BV46" s="625"/>
      <c r="BW46" s="625"/>
      <c r="BX46" s="625"/>
      <c r="BY46" s="625"/>
    </row>
    <row r="47" spans="1:77" ht="14.1" customHeight="1">
      <c r="A47" s="6"/>
      <c r="B47" s="19"/>
      <c r="C47" s="6"/>
      <c r="D47" s="6"/>
      <c r="E47" s="2103"/>
      <c r="F47" s="2103"/>
      <c r="G47" s="2103"/>
      <c r="H47" s="2103"/>
      <c r="I47" s="2103"/>
      <c r="J47" s="2103"/>
      <c r="K47" s="2103"/>
      <c r="L47" s="2103"/>
      <c r="M47" s="2103"/>
      <c r="N47" s="2103"/>
      <c r="O47" s="2103"/>
      <c r="P47" s="2103"/>
      <c r="Q47" s="2103"/>
      <c r="R47" s="2103"/>
      <c r="S47" s="2103"/>
      <c r="T47" s="2103"/>
      <c r="U47" s="2103"/>
      <c r="V47" s="2103"/>
      <c r="W47" s="2103"/>
      <c r="X47" s="2103"/>
      <c r="Y47" s="57"/>
      <c r="Z47" s="439"/>
      <c r="AA47" s="575"/>
      <c r="AB47" s="575" t="s">
        <v>266</v>
      </c>
      <c r="AC47" s="40" t="s">
        <v>267</v>
      </c>
      <c r="AD47" s="575"/>
      <c r="AE47" s="575"/>
      <c r="AF47" s="575"/>
      <c r="AG47" s="575"/>
      <c r="AH47" s="575"/>
      <c r="AI47" s="575"/>
      <c r="AJ47" s="57"/>
      <c r="AK47" s="655"/>
      <c r="AL47" s="652"/>
      <c r="AM47" s="149"/>
      <c r="AN47" s="68"/>
      <c r="AO47" s="625"/>
      <c r="AP47" s="625"/>
      <c r="AQ47" s="625"/>
      <c r="AR47" s="625"/>
      <c r="AS47" s="625"/>
      <c r="AT47" s="625"/>
      <c r="AU47" s="625"/>
      <c r="AV47" s="625"/>
      <c r="AW47" s="625"/>
      <c r="AX47" s="625"/>
      <c r="AY47" s="625"/>
      <c r="AZ47" s="625"/>
      <c r="BA47" s="625"/>
      <c r="BB47" s="625"/>
      <c r="BC47" s="625"/>
      <c r="BD47" s="625"/>
      <c r="BE47" s="625"/>
      <c r="BF47" s="625"/>
      <c r="BG47" s="625"/>
      <c r="BH47" s="625"/>
      <c r="BI47" s="625"/>
      <c r="BJ47" s="625"/>
      <c r="BK47" s="625"/>
      <c r="BL47" s="625"/>
      <c r="BM47" s="625"/>
      <c r="BN47" s="625"/>
      <c r="BO47" s="625"/>
      <c r="BP47" s="625"/>
      <c r="BQ47" s="625"/>
      <c r="BR47" s="625"/>
      <c r="BS47" s="625"/>
      <c r="BT47" s="625"/>
      <c r="BU47" s="625"/>
      <c r="BV47" s="625"/>
      <c r="BW47" s="625"/>
      <c r="BX47" s="625"/>
      <c r="BY47" s="625"/>
    </row>
    <row r="48" spans="1:77" ht="14.1" customHeight="1">
      <c r="A48" s="6"/>
      <c r="B48" s="19"/>
      <c r="C48" s="1" t="s">
        <v>1120</v>
      </c>
      <c r="D48" s="6"/>
      <c r="E48" s="341"/>
      <c r="F48" s="6"/>
      <c r="G48" s="6"/>
      <c r="H48" s="1"/>
      <c r="I48" s="1"/>
      <c r="J48" s="6"/>
      <c r="K48" s="6"/>
      <c r="L48" s="1"/>
      <c r="M48" s="1"/>
      <c r="N48" s="6"/>
      <c r="O48" s="6"/>
      <c r="P48" s="1"/>
      <c r="Q48" s="1"/>
      <c r="R48" s="1"/>
      <c r="S48" s="1"/>
      <c r="U48" s="1"/>
      <c r="V48" s="1"/>
      <c r="W48" s="57"/>
      <c r="X48" s="57"/>
      <c r="Y48" s="57"/>
      <c r="Z48" s="41"/>
      <c r="AA48" s="57"/>
      <c r="AB48" s="575" t="s">
        <v>268</v>
      </c>
      <c r="AC48" s="57" t="s">
        <v>269</v>
      </c>
      <c r="AD48" s="57"/>
      <c r="AE48" s="57"/>
      <c r="AF48" s="57"/>
      <c r="AG48" s="57"/>
      <c r="AH48" s="57"/>
      <c r="AI48" s="57"/>
      <c r="AJ48" s="57"/>
      <c r="AK48" s="57"/>
      <c r="AL48" s="66"/>
      <c r="AM48" s="565"/>
      <c r="AN48" s="68"/>
      <c r="AO48" s="757"/>
      <c r="AP48" s="757"/>
      <c r="AQ48" s="757"/>
      <c r="AR48" s="757"/>
      <c r="AS48" s="757"/>
      <c r="AT48" s="757"/>
      <c r="AU48" s="757"/>
      <c r="AV48" s="757"/>
      <c r="AW48" s="757"/>
      <c r="AX48" s="757"/>
      <c r="AY48" s="757"/>
      <c r="AZ48" s="757"/>
      <c r="BA48" s="757"/>
      <c r="BB48" s="757"/>
      <c r="BC48" s="757"/>
      <c r="BD48" s="757"/>
      <c r="BE48" s="757"/>
      <c r="BF48" s="757"/>
      <c r="BG48" s="757"/>
      <c r="BH48" s="757"/>
      <c r="BI48" s="757"/>
      <c r="BJ48" s="757"/>
      <c r="BK48" s="757"/>
      <c r="BL48" s="757"/>
      <c r="BM48" s="757"/>
      <c r="BN48" s="757"/>
      <c r="BO48" s="757"/>
      <c r="BP48" s="757"/>
      <c r="BQ48" s="757"/>
      <c r="BR48" s="757"/>
      <c r="BS48" s="757"/>
      <c r="BT48" s="757"/>
      <c r="BU48" s="757"/>
      <c r="BV48" s="757"/>
      <c r="BW48" s="757"/>
      <c r="BX48" s="757"/>
      <c r="BY48" s="408"/>
    </row>
    <row r="49" spans="1:77" ht="14.1" customHeight="1">
      <c r="A49" s="6"/>
      <c r="B49" s="19"/>
      <c r="C49" s="6" t="s">
        <v>945</v>
      </c>
      <c r="E49" s="341"/>
      <c r="F49" s="6"/>
      <c r="G49" s="6"/>
      <c r="H49" s="1"/>
      <c r="I49" s="1"/>
      <c r="J49" s="1"/>
      <c r="K49" s="1"/>
      <c r="L49" s="1"/>
      <c r="M49" s="1"/>
      <c r="N49" s="1"/>
      <c r="O49" s="1"/>
      <c r="P49" s="1"/>
      <c r="Q49" s="1"/>
      <c r="R49" s="1"/>
      <c r="S49" s="75"/>
      <c r="T49" s="80"/>
      <c r="U49" s="341"/>
      <c r="V49" s="6"/>
      <c r="W49" s="341"/>
      <c r="X49" s="341"/>
      <c r="Y49" s="6"/>
      <c r="Z49" s="41"/>
      <c r="AA49" s="575"/>
      <c r="AB49" s="575" t="s">
        <v>270</v>
      </c>
      <c r="AC49" s="1911" t="s">
        <v>271</v>
      </c>
      <c r="AD49" s="1911"/>
      <c r="AE49" s="1911"/>
      <c r="AF49" s="1911"/>
      <c r="AG49" s="1911"/>
      <c r="AH49" s="1911"/>
      <c r="AI49" s="1911"/>
      <c r="AJ49" s="1911"/>
      <c r="AK49" s="1911"/>
      <c r="AL49" s="1912"/>
      <c r="AM49" s="480"/>
      <c r="AN49" s="68"/>
      <c r="AO49" s="757"/>
      <c r="AP49" s="757"/>
      <c r="AQ49" s="757"/>
      <c r="AR49" s="757"/>
      <c r="AS49" s="757"/>
      <c r="AT49" s="757"/>
      <c r="AU49" s="757"/>
      <c r="AV49" s="757"/>
      <c r="AW49" s="757"/>
      <c r="AX49" s="757"/>
      <c r="AY49" s="757"/>
      <c r="AZ49" s="757"/>
      <c r="BA49" s="757"/>
      <c r="BB49" s="757"/>
      <c r="BC49" s="757"/>
      <c r="BD49" s="757"/>
      <c r="BE49" s="757"/>
      <c r="BF49" s="757"/>
      <c r="BG49" s="757"/>
      <c r="BH49" s="757"/>
      <c r="BI49" s="757"/>
      <c r="BJ49" s="757"/>
      <c r="BK49" s="757"/>
      <c r="BL49" s="757"/>
      <c r="BM49" s="757"/>
      <c r="BN49" s="757"/>
      <c r="BO49" s="757"/>
      <c r="BP49" s="757"/>
      <c r="BQ49" s="757"/>
      <c r="BR49" s="757"/>
      <c r="BS49" s="757"/>
      <c r="BT49" s="757"/>
      <c r="BU49" s="757"/>
      <c r="BV49" s="757"/>
      <c r="BW49" s="757"/>
      <c r="BX49" s="757"/>
      <c r="BY49" s="408"/>
    </row>
    <row r="50" spans="1:77" ht="14.1" customHeight="1">
      <c r="A50" s="6"/>
      <c r="B50" s="19"/>
      <c r="C50" s="6"/>
      <c r="D50" s="5" t="s">
        <v>276</v>
      </c>
      <c r="F50" s="6"/>
      <c r="G50" s="6"/>
      <c r="H50" s="1"/>
      <c r="I50" s="1"/>
      <c r="J50" s="1"/>
      <c r="K50" s="1"/>
      <c r="L50" s="1"/>
      <c r="M50" s="1"/>
      <c r="N50" s="1"/>
      <c r="O50" s="1"/>
      <c r="P50" s="1"/>
      <c r="Q50" s="6"/>
      <c r="R50" s="34"/>
      <c r="S50" s="34"/>
      <c r="T50" s="35"/>
      <c r="U50" s="36"/>
      <c r="V50" s="36"/>
      <c r="W50" s="6"/>
      <c r="X50" s="6"/>
      <c r="Y50" s="40"/>
      <c r="Z50" s="403"/>
      <c r="AA50" s="575"/>
      <c r="AB50" s="575"/>
      <c r="AC50" s="1911"/>
      <c r="AD50" s="1911"/>
      <c r="AE50" s="1911"/>
      <c r="AF50" s="1911"/>
      <c r="AG50" s="1911"/>
      <c r="AH50" s="1911"/>
      <c r="AI50" s="1911"/>
      <c r="AJ50" s="1911"/>
      <c r="AK50" s="1911"/>
      <c r="AL50" s="1912"/>
      <c r="AM50" s="480"/>
      <c r="AN50" s="68"/>
      <c r="AO50" s="757"/>
      <c r="AP50" s="757"/>
      <c r="AQ50" s="757"/>
      <c r="AR50" s="757"/>
      <c r="AS50" s="757"/>
      <c r="AT50" s="757"/>
      <c r="AU50" s="757"/>
      <c r="AV50" s="757"/>
      <c r="AW50" s="757"/>
      <c r="AX50" s="757"/>
      <c r="AY50" s="757"/>
      <c r="AZ50" s="757"/>
      <c r="BA50" s="757"/>
      <c r="BB50" s="757"/>
      <c r="BC50" s="757"/>
      <c r="BD50" s="757"/>
      <c r="BE50" s="757"/>
      <c r="BF50" s="757"/>
      <c r="BG50" s="757"/>
      <c r="BH50" s="757"/>
      <c r="BI50" s="757"/>
      <c r="BJ50" s="757"/>
      <c r="BK50" s="757"/>
      <c r="BL50" s="757"/>
      <c r="BM50" s="757"/>
      <c r="BN50" s="757"/>
      <c r="BO50" s="757"/>
      <c r="BP50" s="757"/>
      <c r="BQ50" s="757"/>
      <c r="BR50" s="757"/>
      <c r="BS50" s="757"/>
      <c r="BT50" s="757"/>
      <c r="BU50" s="757"/>
      <c r="BV50" s="757"/>
      <c r="BW50" s="757"/>
      <c r="BX50" s="757"/>
      <c r="BY50" s="408"/>
    </row>
    <row r="51" spans="1:77" ht="14.1" customHeight="1">
      <c r="A51" s="6"/>
      <c r="B51" s="19"/>
      <c r="C51" s="714"/>
      <c r="D51" s="1"/>
      <c r="E51" s="341" t="s">
        <v>1121</v>
      </c>
      <c r="F51" s="6"/>
      <c r="G51" s="6"/>
      <c r="H51" s="1"/>
      <c r="I51" s="1"/>
      <c r="J51" s="1"/>
      <c r="K51" s="1"/>
      <c r="L51" s="1"/>
      <c r="M51" s="1"/>
      <c r="N51" s="1"/>
      <c r="O51" s="1"/>
      <c r="P51" s="1"/>
      <c r="Q51" s="1"/>
      <c r="R51" s="1"/>
      <c r="S51" s="6"/>
      <c r="U51" s="1"/>
      <c r="V51" s="1"/>
      <c r="W51" s="1"/>
      <c r="X51" s="26"/>
      <c r="Y51" s="26"/>
      <c r="Z51" s="76"/>
      <c r="AB51" s="40"/>
      <c r="AC51" s="1911"/>
      <c r="AD51" s="1911"/>
      <c r="AE51" s="1911"/>
      <c r="AF51" s="1911"/>
      <c r="AG51" s="1911"/>
      <c r="AH51" s="1911"/>
      <c r="AI51" s="1911"/>
      <c r="AJ51" s="1911"/>
      <c r="AK51" s="1911"/>
      <c r="AL51" s="1912"/>
      <c r="AM51" s="480"/>
      <c r="AN51" s="68"/>
      <c r="AO51" s="757"/>
      <c r="AP51" s="757"/>
      <c r="AQ51" s="757"/>
      <c r="AR51" s="757"/>
      <c r="AS51" s="757"/>
      <c r="AT51" s="757"/>
      <c r="AU51" s="757"/>
      <c r="AV51" s="757"/>
      <c r="AW51" s="757"/>
      <c r="AX51" s="757"/>
      <c r="AY51" s="757"/>
      <c r="AZ51" s="757"/>
      <c r="BA51" s="757"/>
      <c r="BB51" s="757"/>
      <c r="BC51" s="757"/>
      <c r="BD51" s="757"/>
      <c r="BE51" s="757"/>
      <c r="BF51" s="757"/>
      <c r="BG51" s="757"/>
      <c r="BH51" s="757"/>
      <c r="BI51" s="757"/>
      <c r="BJ51" s="757"/>
      <c r="BK51" s="757"/>
      <c r="BL51" s="757"/>
      <c r="BM51" s="757"/>
      <c r="BN51" s="757"/>
      <c r="BO51" s="757"/>
      <c r="BP51" s="757"/>
      <c r="BQ51" s="757"/>
      <c r="BR51" s="757"/>
      <c r="BS51" s="757"/>
      <c r="BT51" s="757"/>
      <c r="BU51" s="757"/>
      <c r="BV51" s="757"/>
      <c r="BW51" s="757"/>
      <c r="BX51" s="757"/>
      <c r="BY51" s="408"/>
    </row>
    <row r="52" spans="1:77" ht="14.1" customHeight="1">
      <c r="A52" s="6"/>
      <c r="B52" s="19"/>
      <c r="C52" s="714"/>
      <c r="D52" s="1"/>
      <c r="E52" s="4413"/>
      <c r="F52" s="4413"/>
      <c r="G52" s="4413"/>
      <c r="H52" s="4413"/>
      <c r="I52" s="4413"/>
      <c r="J52" s="4413"/>
      <c r="K52" s="4413"/>
      <c r="L52" s="4413"/>
      <c r="M52" s="4413"/>
      <c r="N52" s="4413"/>
      <c r="O52" s="4413"/>
      <c r="P52" s="4413"/>
      <c r="Q52" s="4413"/>
      <c r="R52" s="4413"/>
      <c r="S52" s="4413"/>
      <c r="T52" s="4413"/>
      <c r="U52" s="4413"/>
      <c r="V52" s="4413"/>
      <c r="W52" s="4413"/>
      <c r="X52" s="4413"/>
      <c r="Y52" s="6"/>
      <c r="Z52" s="1061" t="s">
        <v>946</v>
      </c>
      <c r="AB52" s="575"/>
      <c r="AC52" s="575"/>
      <c r="AD52" s="575"/>
      <c r="AE52" s="575"/>
      <c r="AF52" s="575"/>
      <c r="AG52" s="1060"/>
      <c r="AH52" s="1060"/>
      <c r="AI52" s="1060"/>
      <c r="AJ52" s="1060"/>
      <c r="AK52" s="1060"/>
      <c r="AL52" s="652"/>
      <c r="AM52" s="149"/>
      <c r="AN52" s="68"/>
      <c r="AO52" s="1146"/>
      <c r="AP52" s="408"/>
      <c r="AQ52" s="408"/>
      <c r="AR52" s="408"/>
      <c r="AS52" s="408"/>
      <c r="AT52" s="408"/>
      <c r="AU52" s="408"/>
      <c r="AV52" s="408"/>
      <c r="AW52" s="408"/>
      <c r="AX52" s="408"/>
      <c r="AY52" s="408"/>
      <c r="AZ52" s="408"/>
      <c r="BA52" s="408"/>
      <c r="BB52" s="408"/>
      <c r="BC52" s="408"/>
      <c r="BD52" s="408"/>
      <c r="BE52" s="408"/>
      <c r="BF52" s="408"/>
      <c r="BG52" s="408"/>
      <c r="BH52" s="408"/>
      <c r="BI52" s="408"/>
      <c r="BJ52" s="408"/>
      <c r="BK52" s="408"/>
      <c r="BL52" s="408"/>
      <c r="BM52" s="408"/>
      <c r="BN52" s="408"/>
      <c r="BO52" s="408"/>
      <c r="BP52" s="408"/>
      <c r="BQ52" s="408"/>
      <c r="BR52" s="408"/>
      <c r="BS52" s="408"/>
      <c r="BT52" s="408"/>
      <c r="BU52" s="408"/>
      <c r="BV52" s="408"/>
      <c r="BW52" s="408"/>
      <c r="BX52" s="408"/>
      <c r="BY52" s="408"/>
    </row>
    <row r="53" spans="1:77" ht="14.1" customHeight="1">
      <c r="A53" s="6"/>
      <c r="B53" s="19"/>
      <c r="C53" s="714"/>
      <c r="D53" s="1"/>
      <c r="E53" s="4413"/>
      <c r="F53" s="4413"/>
      <c r="G53" s="4413"/>
      <c r="H53" s="4413"/>
      <c r="I53" s="4413"/>
      <c r="J53" s="4413"/>
      <c r="K53" s="4413"/>
      <c r="L53" s="4413"/>
      <c r="M53" s="4413"/>
      <c r="N53" s="4413"/>
      <c r="O53" s="4413"/>
      <c r="P53" s="4413"/>
      <c r="Q53" s="4413"/>
      <c r="R53" s="4413"/>
      <c r="S53" s="4413"/>
      <c r="T53" s="4413"/>
      <c r="U53" s="4413"/>
      <c r="V53" s="4413"/>
      <c r="W53" s="4413"/>
      <c r="X53" s="4413"/>
      <c r="Y53" s="6"/>
      <c r="Z53" s="403" t="s">
        <v>12</v>
      </c>
      <c r="AA53" s="610" t="s">
        <v>1122</v>
      </c>
      <c r="AB53" s="610"/>
      <c r="AC53" s="610"/>
      <c r="AD53" s="610"/>
      <c r="AE53" s="610"/>
      <c r="AF53" s="610"/>
      <c r="AG53" s="610"/>
      <c r="AH53" s="610"/>
      <c r="AI53" s="610"/>
      <c r="AJ53" s="38"/>
      <c r="AK53" s="534"/>
      <c r="AL53" s="652"/>
      <c r="AM53" s="149"/>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row>
    <row r="54" spans="1:77" ht="14.1" customHeight="1">
      <c r="A54" s="6"/>
      <c r="B54" s="19"/>
      <c r="C54" s="714"/>
      <c r="D54" s="1"/>
      <c r="E54" s="4413"/>
      <c r="F54" s="4413"/>
      <c r="G54" s="4413"/>
      <c r="H54" s="4413"/>
      <c r="I54" s="4413"/>
      <c r="J54" s="4413"/>
      <c r="K54" s="4413"/>
      <c r="L54" s="4413"/>
      <c r="M54" s="4413"/>
      <c r="N54" s="4413"/>
      <c r="O54" s="4413"/>
      <c r="P54" s="4413"/>
      <c r="Q54" s="4413"/>
      <c r="R54" s="4413"/>
      <c r="S54" s="4413"/>
      <c r="T54" s="4413"/>
      <c r="U54" s="4413"/>
      <c r="V54" s="4413"/>
      <c r="W54" s="4413"/>
      <c r="X54" s="4413"/>
      <c r="Y54" s="6"/>
      <c r="Z54" s="439" t="s">
        <v>635</v>
      </c>
      <c r="AA54" s="610"/>
      <c r="AB54" s="38"/>
      <c r="AC54" s="610"/>
      <c r="AD54" s="610"/>
      <c r="AE54" s="610"/>
      <c r="AF54" s="610"/>
      <c r="AG54" s="610"/>
      <c r="AH54" s="610"/>
      <c r="AI54" s="610"/>
      <c r="AJ54" s="38"/>
      <c r="AK54" s="534"/>
      <c r="AL54" s="652"/>
      <c r="AM54" s="149"/>
    </row>
    <row r="55" spans="1:77" ht="14.1" customHeight="1">
      <c r="A55" s="6"/>
      <c r="B55" s="19"/>
      <c r="C55" s="6" t="s">
        <v>947</v>
      </c>
      <c r="D55" s="1"/>
      <c r="E55" s="341"/>
      <c r="F55" s="6"/>
      <c r="G55" s="6"/>
      <c r="H55" s="1"/>
      <c r="I55" s="1"/>
      <c r="J55" s="1"/>
      <c r="K55" s="1"/>
      <c r="L55" s="1"/>
      <c r="M55" s="1"/>
      <c r="N55" s="1"/>
      <c r="O55" s="1"/>
      <c r="P55" s="1"/>
      <c r="Q55" s="1"/>
      <c r="R55" s="1"/>
      <c r="S55" s="6"/>
      <c r="U55" s="1"/>
      <c r="V55" s="1"/>
      <c r="W55" s="1"/>
      <c r="X55" s="1"/>
      <c r="Y55" s="6"/>
      <c r="Z55" s="403" t="s">
        <v>12</v>
      </c>
      <c r="AA55" s="408" t="s">
        <v>1123</v>
      </c>
      <c r="AB55" s="757"/>
      <c r="AC55" s="757"/>
      <c r="AD55" s="757"/>
      <c r="AE55" s="757"/>
      <c r="AF55" s="757"/>
      <c r="AG55" s="757"/>
      <c r="AH55" s="757"/>
      <c r="AI55" s="757"/>
      <c r="AJ55" s="757"/>
      <c r="AK55" s="757"/>
      <c r="AL55" s="430"/>
      <c r="AM55" s="149"/>
    </row>
    <row r="56" spans="1:77" ht="14.1" customHeight="1">
      <c r="A56" s="6"/>
      <c r="B56" s="19"/>
      <c r="C56" s="6"/>
      <c r="D56" s="5" t="s">
        <v>276</v>
      </c>
      <c r="F56" s="6"/>
      <c r="G56" s="6"/>
      <c r="H56" s="1"/>
      <c r="I56" s="1"/>
      <c r="J56" s="1"/>
      <c r="K56" s="1"/>
      <c r="L56" s="1"/>
      <c r="M56" s="1"/>
      <c r="N56" s="1"/>
      <c r="O56" s="1"/>
      <c r="P56" s="1"/>
      <c r="Q56" s="6"/>
      <c r="R56" s="34"/>
      <c r="S56" s="34"/>
      <c r="T56" s="35"/>
      <c r="U56" s="36"/>
      <c r="V56" s="36"/>
      <c r="W56" s="6"/>
      <c r="X56" s="6"/>
      <c r="Y56" s="40"/>
      <c r="Z56" s="439"/>
      <c r="AA56" s="428"/>
      <c r="AB56" s="428"/>
      <c r="AC56" s="428"/>
      <c r="AD56" s="428"/>
      <c r="AE56" s="428"/>
      <c r="AF56" s="428"/>
      <c r="AG56" s="428"/>
      <c r="AH56" s="428"/>
      <c r="AI56" s="428"/>
      <c r="AJ56" s="428"/>
      <c r="AK56" s="428"/>
      <c r="AL56" s="430"/>
      <c r="AM56" s="149"/>
    </row>
    <row r="57" spans="1:77" ht="14.1" customHeight="1">
      <c r="A57" s="6"/>
      <c r="B57" s="19"/>
      <c r="C57" s="714"/>
      <c r="D57" s="1"/>
      <c r="E57" s="341" t="s">
        <v>1124</v>
      </c>
      <c r="F57" s="6"/>
      <c r="G57" s="6"/>
      <c r="H57" s="1"/>
      <c r="I57" s="1"/>
      <c r="J57" s="1"/>
      <c r="K57" s="1"/>
      <c r="L57" s="1"/>
      <c r="M57" s="1"/>
      <c r="N57" s="1"/>
      <c r="O57" s="1"/>
      <c r="P57" s="1"/>
      <c r="Q57" s="1"/>
      <c r="R57" s="1"/>
      <c r="S57" s="6"/>
      <c r="U57" s="68"/>
      <c r="V57" s="6"/>
      <c r="W57" s="38"/>
      <c r="X57" s="38"/>
      <c r="Y57" s="6"/>
      <c r="Z57" s="439"/>
      <c r="AA57" s="428"/>
      <c r="AB57" s="428"/>
      <c r="AC57" s="428"/>
      <c r="AD57" s="428"/>
      <c r="AE57" s="428"/>
      <c r="AF57" s="428"/>
      <c r="AG57" s="428"/>
      <c r="AH57" s="428"/>
      <c r="AI57" s="428"/>
      <c r="AJ57" s="428"/>
      <c r="AK57" s="428"/>
      <c r="AL57" s="430"/>
      <c r="AM57" s="149"/>
    </row>
    <row r="58" spans="1:77" ht="14.1" customHeight="1">
      <c r="A58" s="6"/>
      <c r="B58" s="19"/>
      <c r="C58" s="714"/>
      <c r="D58" s="1"/>
      <c r="E58" s="4341"/>
      <c r="F58" s="4341"/>
      <c r="G58" s="4341"/>
      <c r="H58" s="4341"/>
      <c r="I58" s="4341"/>
      <c r="J58" s="4341"/>
      <c r="K58" s="4341"/>
      <c r="L58" s="4341"/>
      <c r="M58" s="4341"/>
      <c r="N58" s="4341"/>
      <c r="O58" s="4341"/>
      <c r="P58" s="4341"/>
      <c r="Q58" s="4341"/>
      <c r="R58" s="4341"/>
      <c r="S58" s="4341"/>
      <c r="T58" s="4341"/>
      <c r="U58" s="4341"/>
      <c r="V58" s="4341"/>
      <c r="W58" s="4341"/>
      <c r="X58" s="4341"/>
      <c r="Y58" s="6"/>
      <c r="Z58" s="439"/>
      <c r="AA58" s="428"/>
      <c r="AB58" s="428"/>
      <c r="AC58" s="428"/>
      <c r="AD58" s="428"/>
      <c r="AE58" s="428"/>
      <c r="AF58" s="428"/>
      <c r="AG58" s="428"/>
      <c r="AH58" s="428"/>
      <c r="AI58" s="428"/>
      <c r="AJ58" s="428"/>
      <c r="AK58" s="428"/>
      <c r="AL58" s="430"/>
      <c r="AM58" s="149"/>
    </row>
    <row r="59" spans="1:77" ht="14.1" customHeight="1">
      <c r="A59" s="6"/>
      <c r="B59" s="19"/>
      <c r="C59" s="714"/>
      <c r="D59" s="1"/>
      <c r="E59" s="4341"/>
      <c r="F59" s="4341"/>
      <c r="G59" s="4341"/>
      <c r="H59" s="4341"/>
      <c r="I59" s="4341"/>
      <c r="J59" s="4341"/>
      <c r="K59" s="4341"/>
      <c r="L59" s="4341"/>
      <c r="M59" s="4341"/>
      <c r="N59" s="4341"/>
      <c r="O59" s="4341"/>
      <c r="P59" s="4341"/>
      <c r="Q59" s="4341"/>
      <c r="R59" s="4341"/>
      <c r="S59" s="4341"/>
      <c r="T59" s="4341"/>
      <c r="U59" s="4341"/>
      <c r="V59" s="4341"/>
      <c r="W59" s="4341"/>
      <c r="X59" s="4341"/>
      <c r="Y59" s="6"/>
      <c r="Z59" s="76"/>
      <c r="AB59" s="428"/>
      <c r="AC59" s="428"/>
      <c r="AD59" s="428"/>
      <c r="AE59" s="428"/>
      <c r="AF59" s="428"/>
      <c r="AG59" s="428"/>
      <c r="AH59" s="428"/>
      <c r="AI59" s="428"/>
      <c r="AJ59" s="428"/>
      <c r="AK59" s="428"/>
      <c r="AL59" s="430"/>
      <c r="AM59" s="487"/>
    </row>
    <row r="60" spans="1:77" ht="14.1" customHeight="1">
      <c r="A60" s="6"/>
      <c r="B60" s="19"/>
      <c r="C60" s="714"/>
      <c r="D60" s="1"/>
      <c r="E60" s="4341"/>
      <c r="F60" s="4341"/>
      <c r="G60" s="4341"/>
      <c r="H60" s="4341"/>
      <c r="I60" s="4341"/>
      <c r="J60" s="4341"/>
      <c r="K60" s="4341"/>
      <c r="L60" s="4341"/>
      <c r="M60" s="4341"/>
      <c r="N60" s="4341"/>
      <c r="O60" s="4341"/>
      <c r="P60" s="4341"/>
      <c r="Q60" s="4341"/>
      <c r="R60" s="4341"/>
      <c r="S60" s="4341"/>
      <c r="T60" s="4341"/>
      <c r="U60" s="4341"/>
      <c r="V60" s="4341"/>
      <c r="W60" s="4341"/>
      <c r="X60" s="4341"/>
      <c r="Y60" s="6"/>
      <c r="Z60" s="439"/>
      <c r="AB60" s="575"/>
      <c r="AC60" s="575"/>
      <c r="AD60" s="575"/>
      <c r="AE60" s="575"/>
      <c r="AF60" s="575"/>
      <c r="AG60" s="575"/>
      <c r="AH60" s="575"/>
      <c r="AI60" s="575"/>
      <c r="AJ60" s="57"/>
      <c r="AK60" s="655"/>
      <c r="AL60" s="652"/>
      <c r="AM60" s="487"/>
    </row>
    <row r="61" spans="1:77" ht="14.1" customHeight="1">
      <c r="A61" s="6"/>
      <c r="B61" s="19"/>
      <c r="C61" s="714"/>
      <c r="D61" s="1"/>
      <c r="E61" s="650"/>
      <c r="F61" s="434"/>
      <c r="G61" s="434"/>
      <c r="H61" s="434"/>
      <c r="I61" s="434"/>
      <c r="J61" s="434"/>
      <c r="K61" s="434"/>
      <c r="L61" s="434"/>
      <c r="M61" s="434"/>
      <c r="N61" s="434"/>
      <c r="O61" s="434"/>
      <c r="P61" s="434"/>
      <c r="Q61" s="434"/>
      <c r="R61" s="434"/>
      <c r="S61" s="434"/>
      <c r="T61" s="650"/>
      <c r="U61" s="434"/>
      <c r="V61" s="434"/>
      <c r="W61" s="434"/>
      <c r="X61" s="434"/>
      <c r="Y61" s="6"/>
      <c r="Z61" s="4415" t="s">
        <v>1514</v>
      </c>
      <c r="AA61" s="4269"/>
      <c r="AB61" s="4269"/>
      <c r="AC61" s="4269"/>
      <c r="AD61" s="4269"/>
      <c r="AE61" s="4269"/>
      <c r="AF61" s="4269"/>
      <c r="AG61" s="4269"/>
      <c r="AH61" s="4269"/>
      <c r="AI61" s="4269"/>
      <c r="AJ61" s="4269"/>
      <c r="AK61" s="4269"/>
      <c r="AL61" s="2029"/>
      <c r="AM61" s="149"/>
      <c r="AO61" s="154" t="s">
        <v>1125</v>
      </c>
    </row>
    <row r="62" spans="1:77" ht="14.1" customHeight="1">
      <c r="A62" s="6"/>
      <c r="B62" s="19"/>
      <c r="C62" s="714" t="s">
        <v>562</v>
      </c>
      <c r="D62" s="1"/>
      <c r="E62" s="650"/>
      <c r="F62" s="434"/>
      <c r="G62" s="434"/>
      <c r="H62" s="434"/>
      <c r="I62" s="434"/>
      <c r="J62" s="434"/>
      <c r="K62" s="434"/>
      <c r="L62" s="434"/>
      <c r="M62" s="434"/>
      <c r="N62" s="434"/>
      <c r="O62" s="434"/>
      <c r="P62" s="434"/>
      <c r="Q62" s="434"/>
      <c r="R62" s="434"/>
      <c r="S62" s="434"/>
      <c r="T62" s="650"/>
      <c r="U62" s="434"/>
      <c r="V62" s="434"/>
      <c r="W62" s="434"/>
      <c r="X62" s="434"/>
      <c r="Y62" s="6"/>
      <c r="Z62" s="4415"/>
      <c r="AA62" s="4269"/>
      <c r="AB62" s="4269"/>
      <c r="AC62" s="4269"/>
      <c r="AD62" s="4269"/>
      <c r="AE62" s="4269"/>
      <c r="AF62" s="4269"/>
      <c r="AG62" s="4269"/>
      <c r="AH62" s="4269"/>
      <c r="AI62" s="4269"/>
      <c r="AJ62" s="4269"/>
      <c r="AK62" s="4269"/>
      <c r="AL62" s="2029"/>
      <c r="AM62" s="149"/>
      <c r="AO62" s="154" t="s">
        <v>1126</v>
      </c>
    </row>
    <row r="63" spans="1:77" ht="14.1" customHeight="1">
      <c r="A63" s="6"/>
      <c r="B63" s="19"/>
      <c r="C63" s="714"/>
      <c r="D63" s="1"/>
      <c r="E63" s="650"/>
      <c r="F63" s="434"/>
      <c r="G63" s="434"/>
      <c r="H63" s="434"/>
      <c r="I63" s="434"/>
      <c r="J63" s="434"/>
      <c r="K63" s="434"/>
      <c r="L63" s="434"/>
      <c r="M63" s="434"/>
      <c r="N63" s="434"/>
      <c r="O63" s="434"/>
      <c r="P63" s="434"/>
      <c r="Q63" s="434"/>
      <c r="R63" s="434"/>
      <c r="S63" s="434"/>
      <c r="T63" s="650"/>
      <c r="U63" s="434"/>
      <c r="V63" s="434"/>
      <c r="W63" s="434"/>
      <c r="X63" s="434"/>
      <c r="Y63" s="6"/>
      <c r="Z63" s="439"/>
      <c r="AA63" s="729"/>
      <c r="AB63" s="575"/>
      <c r="AC63" s="575"/>
      <c r="AD63" s="575"/>
      <c r="AE63" s="575"/>
      <c r="AF63" s="575"/>
      <c r="AG63" s="575"/>
      <c r="AH63" s="575"/>
      <c r="AI63" s="575"/>
      <c r="AJ63" s="57"/>
      <c r="AK63" s="655"/>
      <c r="AL63" s="652"/>
      <c r="AM63" s="149"/>
      <c r="AO63" s="4414" t="s">
        <v>1127</v>
      </c>
      <c r="AP63" s="2185"/>
      <c r="AQ63" s="2185"/>
      <c r="AR63" s="2185"/>
      <c r="AS63" s="2185"/>
      <c r="AT63" s="2185"/>
      <c r="AU63" s="2185"/>
      <c r="AV63" s="2185"/>
      <c r="AW63" s="2185"/>
      <c r="AX63" s="2185"/>
      <c r="AY63" s="2185"/>
      <c r="AZ63" s="2185"/>
      <c r="BA63" s="2185"/>
      <c r="BB63" s="2185"/>
      <c r="BC63" s="2185"/>
      <c r="BD63" s="2185"/>
      <c r="BE63" s="2185"/>
      <c r="BF63" s="2185"/>
      <c r="BG63" s="2185"/>
      <c r="BH63" s="2185"/>
      <c r="BI63" s="2185"/>
      <c r="BJ63" s="2185"/>
      <c r="BK63" s="2185"/>
      <c r="BL63" s="2185"/>
      <c r="BM63" s="2185"/>
      <c r="BN63" s="2185"/>
      <c r="BO63" s="2185"/>
      <c r="BP63" s="2185"/>
      <c r="BQ63" s="2185"/>
      <c r="BR63" s="2185"/>
      <c r="BS63" s="2185"/>
      <c r="BT63" s="2185"/>
      <c r="BU63" s="2185"/>
      <c r="BV63" s="2185"/>
      <c r="BW63" s="2185"/>
      <c r="BX63" s="2185"/>
    </row>
    <row r="64" spans="1:77" ht="14.1" customHeight="1">
      <c r="A64" s="6"/>
      <c r="B64" s="19"/>
      <c r="C64" s="714"/>
      <c r="D64" s="1"/>
      <c r="E64" s="884" t="s">
        <v>563</v>
      </c>
      <c r="F64" s="731"/>
      <c r="G64" s="731"/>
      <c r="H64" s="731"/>
      <c r="I64" s="731"/>
      <c r="J64" s="731"/>
      <c r="K64" s="731"/>
      <c r="L64" s="731"/>
      <c r="M64" s="731"/>
      <c r="N64" s="731"/>
      <c r="O64" s="731"/>
      <c r="P64" s="731"/>
      <c r="Q64" s="731"/>
      <c r="R64" s="731"/>
      <c r="S64" s="731"/>
      <c r="T64" s="885"/>
      <c r="U64" s="731"/>
      <c r="V64" s="434"/>
      <c r="W64" s="434"/>
      <c r="X64" s="434"/>
      <c r="Y64" s="6"/>
      <c r="Z64" s="439"/>
      <c r="AA64" s="729"/>
      <c r="AB64" s="575"/>
      <c r="AC64" s="575"/>
      <c r="AD64" s="575"/>
      <c r="AE64" s="575"/>
      <c r="AF64" s="575"/>
      <c r="AG64" s="575"/>
      <c r="AH64" s="575"/>
      <c r="AI64" s="575"/>
      <c r="AJ64" s="57"/>
      <c r="AK64" s="655"/>
      <c r="AL64" s="652"/>
      <c r="AM64" s="149"/>
    </row>
    <row r="65" spans="1:39" ht="14.1" customHeight="1">
      <c r="A65" s="6"/>
      <c r="B65" s="19"/>
      <c r="C65" s="714"/>
      <c r="D65" s="1"/>
      <c r="E65" s="650"/>
      <c r="F65" s="434"/>
      <c r="G65" s="434"/>
      <c r="H65" s="434"/>
      <c r="I65" s="434"/>
      <c r="J65" s="434"/>
      <c r="K65" s="434"/>
      <c r="L65" s="434"/>
      <c r="M65" s="434"/>
      <c r="N65" s="434"/>
      <c r="O65" s="434"/>
      <c r="P65" s="434"/>
      <c r="Q65" s="434"/>
      <c r="R65" s="434"/>
      <c r="S65" s="434"/>
      <c r="T65" s="650"/>
      <c r="U65" s="434"/>
      <c r="V65" s="434"/>
      <c r="W65" s="434"/>
      <c r="X65" s="434"/>
      <c r="Y65" s="6"/>
      <c r="Z65" s="76"/>
      <c r="AA65" s="729"/>
      <c r="AL65" s="39"/>
      <c r="AM65" s="149"/>
    </row>
    <row r="66" spans="1:39" ht="14.1" customHeight="1">
      <c r="A66" s="6"/>
      <c r="B66" s="19"/>
      <c r="C66" s="714"/>
      <c r="D66" s="1"/>
      <c r="E66" s="341"/>
      <c r="F66" s="6"/>
      <c r="G66" s="6"/>
      <c r="P66" s="730" t="s">
        <v>565</v>
      </c>
      <c r="Q66" s="730"/>
      <c r="R66" s="730"/>
      <c r="S66" s="732"/>
      <c r="T66" s="4412"/>
      <c r="U66" s="4412"/>
      <c r="V66" s="730"/>
      <c r="W66" s="730"/>
      <c r="X66" s="730"/>
      <c r="Y66" s="1" t="s">
        <v>564</v>
      </c>
      <c r="Z66" s="439"/>
      <c r="AA66" s="729"/>
      <c r="AB66" s="575"/>
      <c r="AC66" s="575"/>
      <c r="AD66" s="575"/>
      <c r="AE66" s="575"/>
      <c r="AF66" s="575"/>
      <c r="AG66" s="575"/>
      <c r="AH66" s="575"/>
      <c r="AI66" s="575"/>
      <c r="AJ66" s="57"/>
      <c r="AK66" s="57"/>
      <c r="AL66" s="652"/>
      <c r="AM66" s="149"/>
    </row>
    <row r="67" spans="1:39" ht="6.95" customHeight="1" thickBot="1">
      <c r="B67" s="81"/>
      <c r="C67" s="45"/>
      <c r="D67" s="45"/>
      <c r="E67" s="101"/>
      <c r="F67" s="45"/>
      <c r="G67" s="45"/>
      <c r="H67" s="45"/>
      <c r="I67" s="45"/>
      <c r="J67" s="45"/>
      <c r="K67" s="45"/>
      <c r="L67" s="45"/>
      <c r="M67" s="45"/>
      <c r="N67" s="45"/>
      <c r="O67" s="45"/>
      <c r="P67" s="45"/>
      <c r="Q67" s="45"/>
      <c r="R67" s="45"/>
      <c r="S67" s="45"/>
      <c r="T67" s="101"/>
      <c r="U67" s="45"/>
      <c r="V67" s="45"/>
      <c r="W67" s="45"/>
      <c r="X67" s="45"/>
      <c r="Y67" s="82"/>
      <c r="Z67" s="133"/>
      <c r="AA67" s="115"/>
      <c r="AB67" s="115"/>
      <c r="AC67" s="115"/>
      <c r="AD67" s="115"/>
      <c r="AE67" s="115"/>
      <c r="AF67" s="115"/>
      <c r="AG67" s="115"/>
      <c r="AH67" s="115"/>
      <c r="AI67" s="115"/>
      <c r="AJ67" s="569"/>
      <c r="AK67" s="569"/>
      <c r="AL67" s="116"/>
      <c r="AM67" s="149"/>
    </row>
    <row r="68" spans="1:39">
      <c r="Z68" s="48"/>
      <c r="AA68" s="48"/>
      <c r="AB68" s="48"/>
      <c r="AC68" s="570"/>
      <c r="AD68" s="570"/>
      <c r="AE68" s="570"/>
      <c r="AF68" s="570"/>
      <c r="AG68" s="570"/>
      <c r="AH68" s="570"/>
      <c r="AI68" s="570"/>
      <c r="AJ68" s="571"/>
      <c r="AK68" s="572"/>
      <c r="AL68" s="570"/>
      <c r="AM68" s="575"/>
    </row>
  </sheetData>
  <mergeCells count="20">
    <mergeCell ref="AA31:AL33"/>
    <mergeCell ref="AO35:BX39"/>
    <mergeCell ref="AA39:AL43"/>
    <mergeCell ref="E43:X47"/>
    <mergeCell ref="T66:U66"/>
    <mergeCell ref="AC49:AL51"/>
    <mergeCell ref="E52:X54"/>
    <mergeCell ref="E58:X60"/>
    <mergeCell ref="AO63:BX63"/>
    <mergeCell ref="Z61:AL62"/>
    <mergeCell ref="AA11:AL11"/>
    <mergeCell ref="AA12:AL14"/>
    <mergeCell ref="D14:X19"/>
    <mergeCell ref="B2:AL2"/>
    <mergeCell ref="D21:X26"/>
    <mergeCell ref="AN2:AR2"/>
    <mergeCell ref="B4:Y4"/>
    <mergeCell ref="Z4:AL4"/>
    <mergeCell ref="Z6:AL7"/>
    <mergeCell ref="Z9:AL10"/>
  </mergeCells>
  <phoneticPr fontId="2"/>
  <conditionalFormatting sqref="T66:U66">
    <cfRule type="containsBlanks" dxfId="0" priority="1">
      <formula>LEN(TRIM(T66))=0</formula>
    </cfRule>
  </conditionalFormatting>
  <dataValidations count="1">
    <dataValidation type="list" allowBlank="1" showInputMessage="1" showErrorMessage="1" sqref="T66:U66">
      <formula1>"月,週,"</formula1>
    </dataValidation>
  </dataValidations>
  <hyperlinks>
    <hyperlink ref="AN2" location="目次!A1" display="目次に戻る"/>
    <hyperlink ref="AO63" r:id="rId1"/>
  </hyperlinks>
  <pageMargins left="0.7" right="0.7" top="0.75" bottom="0.75" header="0.3" footer="0.3"/>
  <pageSetup paperSize="9" scale="84" orientation="portrait" r:id="rId2"/>
  <colBreaks count="1" manualBreakCount="1">
    <brk id="38"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846849" r:id="rId5" name="Check Box 1">
              <controlPr defaultSize="0" autoFill="0" autoLine="0" autoPict="0">
                <anchor moveWithCells="1">
                  <from>
                    <xdr:col>4</xdr:col>
                    <xdr:colOff>28575</xdr:colOff>
                    <xdr:row>8</xdr:row>
                    <xdr:rowOff>161925</xdr:rowOff>
                  </from>
                  <to>
                    <xdr:col>7</xdr:col>
                    <xdr:colOff>76200</xdr:colOff>
                    <xdr:row>10</xdr:row>
                    <xdr:rowOff>0</xdr:rowOff>
                  </to>
                </anchor>
              </controlPr>
            </control>
          </mc:Choice>
        </mc:AlternateContent>
        <mc:AlternateContent xmlns:mc="http://schemas.openxmlformats.org/markup-compatibility/2006">
          <mc:Choice Requires="x14">
            <control shapeId="846850" r:id="rId6" name="Check Box 2">
              <controlPr defaultSize="0" autoFill="0" autoLine="0" autoPict="0">
                <anchor moveWithCells="1">
                  <from>
                    <xdr:col>24</xdr:col>
                    <xdr:colOff>219075</xdr:colOff>
                    <xdr:row>8</xdr:row>
                    <xdr:rowOff>161925</xdr:rowOff>
                  </from>
                  <to>
                    <xdr:col>25</xdr:col>
                    <xdr:colOff>66675</xdr:colOff>
                    <xdr:row>9</xdr:row>
                    <xdr:rowOff>142875</xdr:rowOff>
                  </to>
                </anchor>
              </controlPr>
            </control>
          </mc:Choice>
        </mc:AlternateContent>
        <mc:AlternateContent xmlns:mc="http://schemas.openxmlformats.org/markup-compatibility/2006">
          <mc:Choice Requires="x14">
            <control shapeId="846851" r:id="rId7" name="Check Box 3">
              <controlPr defaultSize="0" autoFill="0" autoLine="0" autoPict="0">
                <anchor moveWithCells="1">
                  <from>
                    <xdr:col>19</xdr:col>
                    <xdr:colOff>0</xdr:colOff>
                    <xdr:row>48</xdr:row>
                    <xdr:rowOff>57150</xdr:rowOff>
                  </from>
                  <to>
                    <xdr:col>22</xdr:col>
                    <xdr:colOff>104775</xdr:colOff>
                    <xdr:row>49</xdr:row>
                    <xdr:rowOff>38100</xdr:rowOff>
                  </to>
                </anchor>
              </controlPr>
            </control>
          </mc:Choice>
        </mc:AlternateContent>
        <mc:AlternateContent xmlns:mc="http://schemas.openxmlformats.org/markup-compatibility/2006">
          <mc:Choice Requires="x14">
            <control shapeId="846852" r:id="rId8" name="Check Box 4">
              <controlPr defaultSize="0" autoFill="0" autoLine="0" autoPict="0">
                <anchor moveWithCells="1">
                  <from>
                    <xdr:col>23</xdr:col>
                    <xdr:colOff>28575</xdr:colOff>
                    <xdr:row>48</xdr:row>
                    <xdr:rowOff>57150</xdr:rowOff>
                  </from>
                  <to>
                    <xdr:col>24</xdr:col>
                    <xdr:colOff>504825</xdr:colOff>
                    <xdr:row>49</xdr:row>
                    <xdr:rowOff>38100</xdr:rowOff>
                  </to>
                </anchor>
              </controlPr>
            </control>
          </mc:Choice>
        </mc:AlternateContent>
        <mc:AlternateContent xmlns:mc="http://schemas.openxmlformats.org/markup-compatibility/2006">
          <mc:Choice Requires="x14">
            <control shapeId="846853" r:id="rId9" name="Check Box 5">
              <controlPr defaultSize="0" autoFill="0" autoLine="0" autoPict="0">
                <anchor moveWithCells="1">
                  <from>
                    <xdr:col>18</xdr:col>
                    <xdr:colOff>152400</xdr:colOff>
                    <xdr:row>54</xdr:row>
                    <xdr:rowOff>47625</xdr:rowOff>
                  </from>
                  <to>
                    <xdr:col>22</xdr:col>
                    <xdr:colOff>66675</xdr:colOff>
                    <xdr:row>55</xdr:row>
                    <xdr:rowOff>28575</xdr:rowOff>
                  </to>
                </anchor>
              </controlPr>
            </control>
          </mc:Choice>
        </mc:AlternateContent>
        <mc:AlternateContent xmlns:mc="http://schemas.openxmlformats.org/markup-compatibility/2006">
          <mc:Choice Requires="x14">
            <control shapeId="846854" r:id="rId10" name="Check Box 6">
              <controlPr defaultSize="0" autoFill="0" autoLine="0" autoPict="0">
                <anchor moveWithCells="1">
                  <from>
                    <xdr:col>22</xdr:col>
                    <xdr:colOff>171450</xdr:colOff>
                    <xdr:row>54</xdr:row>
                    <xdr:rowOff>47625</xdr:rowOff>
                  </from>
                  <to>
                    <xdr:col>24</xdr:col>
                    <xdr:colOff>466725</xdr:colOff>
                    <xdr:row>55</xdr:row>
                    <xdr:rowOff>28575</xdr:rowOff>
                  </to>
                </anchor>
              </controlPr>
            </control>
          </mc:Choice>
        </mc:AlternateContent>
        <mc:AlternateContent xmlns:mc="http://schemas.openxmlformats.org/markup-compatibility/2006">
          <mc:Choice Requires="x14">
            <control shapeId="846855" r:id="rId11" name="Check Box 7">
              <controlPr defaultSize="0" autoFill="0" autoLine="0" autoPict="0">
                <anchor moveWithCells="1">
                  <from>
                    <xdr:col>19</xdr:col>
                    <xdr:colOff>0</xdr:colOff>
                    <xdr:row>36</xdr:row>
                    <xdr:rowOff>104775</xdr:rowOff>
                  </from>
                  <to>
                    <xdr:col>24</xdr:col>
                    <xdr:colOff>123825</xdr:colOff>
                    <xdr:row>37</xdr:row>
                    <xdr:rowOff>104775</xdr:rowOff>
                  </to>
                </anchor>
              </controlPr>
            </control>
          </mc:Choice>
        </mc:AlternateContent>
        <mc:AlternateContent xmlns:mc="http://schemas.openxmlformats.org/markup-compatibility/2006">
          <mc:Choice Requires="x14">
            <control shapeId="846856" r:id="rId12" name="Check Box 8">
              <controlPr defaultSize="0" autoFill="0" autoLine="0" autoPict="0">
                <anchor moveWithCells="1">
                  <from>
                    <xdr:col>24</xdr:col>
                    <xdr:colOff>285750</xdr:colOff>
                    <xdr:row>36</xdr:row>
                    <xdr:rowOff>104775</xdr:rowOff>
                  </from>
                  <to>
                    <xdr:col>27</xdr:col>
                    <xdr:colOff>0</xdr:colOff>
                    <xdr:row>37</xdr:row>
                    <xdr:rowOff>104775</xdr:rowOff>
                  </to>
                </anchor>
              </controlPr>
            </control>
          </mc:Choice>
        </mc:AlternateContent>
        <mc:AlternateContent xmlns:mc="http://schemas.openxmlformats.org/markup-compatibility/2006">
          <mc:Choice Requires="x14">
            <control shapeId="846857" r:id="rId13" name="Check Box 9">
              <controlPr defaultSize="0" autoFill="0" autoLine="0" autoPict="0">
                <anchor moveWithCells="1">
                  <from>
                    <xdr:col>19</xdr:col>
                    <xdr:colOff>0</xdr:colOff>
                    <xdr:row>38</xdr:row>
                    <xdr:rowOff>161925</xdr:rowOff>
                  </from>
                  <to>
                    <xdr:col>24</xdr:col>
                    <xdr:colOff>123825</xdr:colOff>
                    <xdr:row>39</xdr:row>
                    <xdr:rowOff>161925</xdr:rowOff>
                  </to>
                </anchor>
              </controlPr>
            </control>
          </mc:Choice>
        </mc:AlternateContent>
        <mc:AlternateContent xmlns:mc="http://schemas.openxmlformats.org/markup-compatibility/2006">
          <mc:Choice Requires="x14">
            <control shapeId="846858" r:id="rId14" name="Check Box 10">
              <controlPr defaultSize="0" autoFill="0" autoLine="0" autoPict="0">
                <anchor moveWithCells="1">
                  <from>
                    <xdr:col>24</xdr:col>
                    <xdr:colOff>285750</xdr:colOff>
                    <xdr:row>38</xdr:row>
                    <xdr:rowOff>161925</xdr:rowOff>
                  </from>
                  <to>
                    <xdr:col>27</xdr:col>
                    <xdr:colOff>0</xdr:colOff>
                    <xdr:row>39</xdr:row>
                    <xdr:rowOff>161925</xdr:rowOff>
                  </to>
                </anchor>
              </controlPr>
            </control>
          </mc:Choice>
        </mc:AlternateContent>
        <mc:AlternateContent xmlns:mc="http://schemas.openxmlformats.org/markup-compatibility/2006">
          <mc:Choice Requires="x14">
            <control shapeId="846859" r:id="rId15" name="Check Box 11">
              <controlPr defaultSize="0" autoFill="0" autoLine="0" autoPict="0">
                <anchor moveWithCells="1">
                  <from>
                    <xdr:col>19</xdr:col>
                    <xdr:colOff>0</xdr:colOff>
                    <xdr:row>31</xdr:row>
                    <xdr:rowOff>66675</xdr:rowOff>
                  </from>
                  <to>
                    <xdr:col>24</xdr:col>
                    <xdr:colOff>123825</xdr:colOff>
                    <xdr:row>32</xdr:row>
                    <xdr:rowOff>66675</xdr:rowOff>
                  </to>
                </anchor>
              </controlPr>
            </control>
          </mc:Choice>
        </mc:AlternateContent>
        <mc:AlternateContent xmlns:mc="http://schemas.openxmlformats.org/markup-compatibility/2006">
          <mc:Choice Requires="x14">
            <control shapeId="846860" r:id="rId16" name="Check Box 12">
              <controlPr defaultSize="0" autoFill="0" autoLine="0" autoPict="0">
                <anchor moveWithCells="1">
                  <from>
                    <xdr:col>24</xdr:col>
                    <xdr:colOff>285750</xdr:colOff>
                    <xdr:row>31</xdr:row>
                    <xdr:rowOff>66675</xdr:rowOff>
                  </from>
                  <to>
                    <xdr:col>27</xdr:col>
                    <xdr:colOff>0</xdr:colOff>
                    <xdr:row>32</xdr:row>
                    <xdr:rowOff>66675</xdr:rowOff>
                  </to>
                </anchor>
              </controlPr>
            </control>
          </mc:Choice>
        </mc:AlternateContent>
        <mc:AlternateContent xmlns:mc="http://schemas.openxmlformats.org/markup-compatibility/2006">
          <mc:Choice Requires="x14">
            <control shapeId="846861" r:id="rId17" name="Check Box 13">
              <controlPr defaultSize="0" autoFill="0" autoLine="0" autoPict="0">
                <anchor moveWithCells="1">
                  <from>
                    <xdr:col>4</xdr:col>
                    <xdr:colOff>19050</xdr:colOff>
                    <xdr:row>6</xdr:row>
                    <xdr:rowOff>0</xdr:rowOff>
                  </from>
                  <to>
                    <xdr:col>7</xdr:col>
                    <xdr:colOff>66675</xdr:colOff>
                    <xdr:row>7</xdr:row>
                    <xdr:rowOff>9525</xdr:rowOff>
                  </to>
                </anchor>
              </controlPr>
            </control>
          </mc:Choice>
        </mc:AlternateContent>
        <mc:AlternateContent xmlns:mc="http://schemas.openxmlformats.org/markup-compatibility/2006">
          <mc:Choice Requires="x14">
            <control shapeId="846862" r:id="rId18" name="Check Box 14">
              <controlPr defaultSize="0" autoFill="0" autoLine="0" autoPict="0">
                <anchor moveWithCells="1">
                  <from>
                    <xdr:col>24</xdr:col>
                    <xdr:colOff>209550</xdr:colOff>
                    <xdr:row>6</xdr:row>
                    <xdr:rowOff>0</xdr:rowOff>
                  </from>
                  <to>
                    <xdr:col>25</xdr:col>
                    <xdr:colOff>66675</xdr:colOff>
                    <xdr:row>6</xdr:row>
                    <xdr:rowOff>152400</xdr:rowOff>
                  </to>
                </anchor>
              </controlPr>
            </control>
          </mc:Choice>
        </mc:AlternateContent>
        <mc:AlternateContent xmlns:mc="http://schemas.openxmlformats.org/markup-compatibility/2006">
          <mc:Choice Requires="x14">
            <control shapeId="846863" r:id="rId19" name="Check Box 15">
              <controlPr defaultSize="0" autoFill="0" autoLine="0" autoPict="0">
                <anchor moveWithCells="1">
                  <from>
                    <xdr:col>14</xdr:col>
                    <xdr:colOff>9525</xdr:colOff>
                    <xdr:row>10</xdr:row>
                    <xdr:rowOff>95250</xdr:rowOff>
                  </from>
                  <to>
                    <xdr:col>19</xdr:col>
                    <xdr:colOff>66675</xdr:colOff>
                    <xdr:row>11</xdr:row>
                    <xdr:rowOff>152400</xdr:rowOff>
                  </to>
                </anchor>
              </controlPr>
            </control>
          </mc:Choice>
        </mc:AlternateContent>
        <mc:AlternateContent xmlns:mc="http://schemas.openxmlformats.org/markup-compatibility/2006">
          <mc:Choice Requires="x14">
            <control shapeId="846864" r:id="rId20" name="Check Box 16">
              <controlPr defaultSize="0" autoFill="0" autoLine="0" autoPict="0">
                <anchor moveWithCells="1">
                  <from>
                    <xdr:col>20</xdr:col>
                    <xdr:colOff>28575</xdr:colOff>
                    <xdr:row>10</xdr:row>
                    <xdr:rowOff>95250</xdr:rowOff>
                  </from>
                  <to>
                    <xdr:col>24</xdr:col>
                    <xdr:colOff>285750</xdr:colOff>
                    <xdr:row>11</xdr:row>
                    <xdr:rowOff>152400</xdr:rowOff>
                  </to>
                </anchor>
              </controlPr>
            </control>
          </mc:Choice>
        </mc:AlternateContent>
        <mc:AlternateContent xmlns:mc="http://schemas.openxmlformats.org/markup-compatibility/2006">
          <mc:Choice Requires="x14">
            <control shapeId="846865" r:id="rId21" name="Check Box 17">
              <controlPr defaultSize="0" autoFill="0" autoLine="0" autoPict="0">
                <anchor moveWithCells="1">
                  <from>
                    <xdr:col>19</xdr:col>
                    <xdr:colOff>0</xdr:colOff>
                    <xdr:row>27</xdr:row>
                    <xdr:rowOff>95250</xdr:rowOff>
                  </from>
                  <to>
                    <xdr:col>24</xdr:col>
                    <xdr:colOff>123825</xdr:colOff>
                    <xdr:row>28</xdr:row>
                    <xdr:rowOff>85725</xdr:rowOff>
                  </to>
                </anchor>
              </controlPr>
            </control>
          </mc:Choice>
        </mc:AlternateContent>
        <mc:AlternateContent xmlns:mc="http://schemas.openxmlformats.org/markup-compatibility/2006">
          <mc:Choice Requires="x14">
            <control shapeId="846866" r:id="rId22" name="Check Box 18">
              <controlPr defaultSize="0" autoFill="0" autoLine="0" autoPict="0">
                <anchor moveWithCells="1">
                  <from>
                    <xdr:col>24</xdr:col>
                    <xdr:colOff>285750</xdr:colOff>
                    <xdr:row>27</xdr:row>
                    <xdr:rowOff>95250</xdr:rowOff>
                  </from>
                  <to>
                    <xdr:col>27</xdr:col>
                    <xdr:colOff>0</xdr:colOff>
                    <xdr:row>28</xdr:row>
                    <xdr:rowOff>85725</xdr:rowOff>
                  </to>
                </anchor>
              </controlPr>
            </control>
          </mc:Choice>
        </mc:AlternateContent>
        <mc:AlternateContent xmlns:mc="http://schemas.openxmlformats.org/markup-compatibility/2006">
          <mc:Choice Requires="x14">
            <control shapeId="846867" r:id="rId23" name="Check Box 19">
              <controlPr defaultSize="0" autoFill="0" autoLine="0" autoPict="0">
                <anchor moveWithCells="1">
                  <from>
                    <xdr:col>19</xdr:col>
                    <xdr:colOff>0</xdr:colOff>
                    <xdr:row>62</xdr:row>
                    <xdr:rowOff>47625</xdr:rowOff>
                  </from>
                  <to>
                    <xdr:col>24</xdr:col>
                    <xdr:colOff>123825</xdr:colOff>
                    <xdr:row>63</xdr:row>
                    <xdr:rowOff>47625</xdr:rowOff>
                  </to>
                </anchor>
              </controlPr>
            </control>
          </mc:Choice>
        </mc:AlternateContent>
        <mc:AlternateContent xmlns:mc="http://schemas.openxmlformats.org/markup-compatibility/2006">
          <mc:Choice Requires="x14">
            <control shapeId="846868" r:id="rId24" name="Check Box 20">
              <controlPr defaultSize="0" autoFill="0" autoLine="0" autoPict="0">
                <anchor moveWithCells="1">
                  <from>
                    <xdr:col>24</xdr:col>
                    <xdr:colOff>285750</xdr:colOff>
                    <xdr:row>62</xdr:row>
                    <xdr:rowOff>47625</xdr:rowOff>
                  </from>
                  <to>
                    <xdr:col>27</xdr:col>
                    <xdr:colOff>0</xdr:colOff>
                    <xdr:row>63</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CCCC"/>
    <pageSetUpPr fitToPage="1"/>
  </sheetPr>
  <dimension ref="A2:BE69"/>
  <sheetViews>
    <sheetView showGridLines="0" view="pageBreakPreview" zoomScaleNormal="100" zoomScaleSheetLayoutView="100" workbookViewId="0">
      <selection activeCell="V19" sqref="V19:W19"/>
    </sheetView>
  </sheetViews>
  <sheetFormatPr defaultColWidth="8" defaultRowHeight="12"/>
  <cols>
    <col min="1" max="1" width="1.5" style="5" customWidth="1"/>
    <col min="2" max="21" width="2.125" style="5" customWidth="1"/>
    <col min="22" max="22" width="5.125" style="5" customWidth="1"/>
    <col min="23" max="29" width="2.125" style="5" customWidth="1"/>
    <col min="30" max="30" width="1.125" style="5" customWidth="1"/>
    <col min="31" max="31" width="5.625" style="5" customWidth="1"/>
    <col min="32" max="44" width="2.125" style="5" customWidth="1"/>
    <col min="45" max="46" width="1.5" style="5" customWidth="1"/>
    <col min="47" max="72" width="2.375" style="5" customWidth="1"/>
    <col min="73" max="16384" width="8" style="5"/>
  </cols>
  <sheetData>
    <row r="2" spans="1:56" ht="14.1" customHeight="1">
      <c r="B2" s="1872" t="s">
        <v>902</v>
      </c>
      <c r="C2" s="1872"/>
      <c r="D2" s="1872"/>
      <c r="E2" s="1872"/>
      <c r="F2" s="1872"/>
      <c r="G2" s="1872"/>
      <c r="H2" s="1872"/>
      <c r="I2" s="1872"/>
      <c r="J2" s="1872"/>
      <c r="K2" s="1872"/>
      <c r="L2" s="1872"/>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1872"/>
      <c r="AO2" s="1872"/>
      <c r="AP2" s="1872"/>
      <c r="AQ2" s="1872"/>
      <c r="AR2" s="1872"/>
      <c r="AS2" s="1872"/>
      <c r="AT2" s="199"/>
      <c r="AU2" s="1837" t="s">
        <v>769</v>
      </c>
      <c r="AV2" s="1837"/>
      <c r="AW2" s="1837"/>
      <c r="AX2" s="1837"/>
      <c r="AY2" s="1837"/>
    </row>
    <row r="3" spans="1:56" ht="5.0999999999999996" customHeight="1" thickBot="1"/>
    <row r="4" spans="1:56" ht="14.1" customHeight="1">
      <c r="B4" s="1873" t="s">
        <v>22</v>
      </c>
      <c r="C4" s="1874"/>
      <c r="D4" s="1874"/>
      <c r="E4" s="1874"/>
      <c r="F4" s="1874"/>
      <c r="G4" s="1874"/>
      <c r="H4" s="1874"/>
      <c r="I4" s="1874"/>
      <c r="J4" s="1874"/>
      <c r="K4" s="1874"/>
      <c r="L4" s="1874"/>
      <c r="M4" s="1874"/>
      <c r="N4" s="1874"/>
      <c r="O4" s="1874"/>
      <c r="P4" s="1874"/>
      <c r="Q4" s="1874"/>
      <c r="R4" s="1874"/>
      <c r="S4" s="1874"/>
      <c r="T4" s="1874"/>
      <c r="U4" s="1874"/>
      <c r="V4" s="1874"/>
      <c r="W4" s="1874"/>
      <c r="X4" s="1874"/>
      <c r="Y4" s="1874"/>
      <c r="Z4" s="1874"/>
      <c r="AA4" s="1874"/>
      <c r="AB4" s="1874"/>
      <c r="AC4" s="1874"/>
      <c r="AD4" s="1874"/>
      <c r="AE4" s="382"/>
      <c r="AF4" s="1884" t="s">
        <v>4</v>
      </c>
      <c r="AG4" s="1441"/>
      <c r="AH4" s="1441"/>
      <c r="AI4" s="1441"/>
      <c r="AJ4" s="1441"/>
      <c r="AK4" s="1441"/>
      <c r="AL4" s="1441"/>
      <c r="AM4" s="1441"/>
      <c r="AN4" s="1441"/>
      <c r="AO4" s="1441"/>
      <c r="AP4" s="1441"/>
      <c r="AQ4" s="1441"/>
      <c r="AR4" s="1441"/>
      <c r="AS4" s="1885"/>
      <c r="AT4" s="475"/>
    </row>
    <row r="5" spans="1:56" ht="5.25" customHeight="1">
      <c r="B5" s="72"/>
      <c r="C5" s="423"/>
      <c r="D5" s="423"/>
      <c r="E5" s="423"/>
      <c r="F5" s="423"/>
      <c r="G5" s="423"/>
      <c r="H5" s="423"/>
      <c r="I5" s="423"/>
      <c r="J5" s="423"/>
      <c r="K5" s="423"/>
      <c r="L5" s="423"/>
      <c r="M5" s="423"/>
      <c r="N5" s="423"/>
      <c r="O5" s="423"/>
      <c r="P5" s="423"/>
      <c r="Q5" s="423"/>
      <c r="R5" s="423"/>
      <c r="S5" s="423"/>
      <c r="T5" s="423"/>
      <c r="U5" s="423"/>
      <c r="V5" s="423"/>
      <c r="W5" s="423"/>
      <c r="X5" s="423"/>
      <c r="Y5" s="423"/>
      <c r="Z5" s="423"/>
      <c r="AA5" s="423"/>
      <c r="AB5" s="423"/>
      <c r="AC5" s="423"/>
      <c r="AD5" s="423"/>
      <c r="AF5" s="593"/>
      <c r="AG5" s="591"/>
      <c r="AH5" s="591"/>
      <c r="AI5" s="591"/>
      <c r="AJ5" s="591"/>
      <c r="AK5" s="591"/>
      <c r="AL5" s="591"/>
      <c r="AM5" s="591"/>
      <c r="AN5" s="591"/>
      <c r="AO5" s="591"/>
      <c r="AP5" s="591"/>
      <c r="AQ5" s="591"/>
      <c r="AR5" s="591"/>
      <c r="AS5" s="592"/>
      <c r="AT5" s="475"/>
    </row>
    <row r="6" spans="1:56" s="68" customFormat="1" ht="14.1" customHeight="1">
      <c r="B6" s="86"/>
      <c r="C6" s="68" t="s">
        <v>912</v>
      </c>
      <c r="D6" s="341"/>
      <c r="E6" s="406"/>
      <c r="F6" s="406"/>
      <c r="G6" s="406"/>
      <c r="H6" s="406"/>
      <c r="I6" s="406"/>
      <c r="J6" s="406"/>
      <c r="K6" s="406"/>
      <c r="L6" s="406"/>
      <c r="M6" s="143"/>
      <c r="N6" s="143"/>
      <c r="O6" s="143"/>
      <c r="P6" s="143"/>
      <c r="Q6" s="143"/>
      <c r="R6" s="143"/>
      <c r="S6" s="143"/>
      <c r="T6" s="143"/>
      <c r="U6" s="143"/>
      <c r="V6" s="143"/>
      <c r="W6" s="143"/>
      <c r="X6" s="143"/>
      <c r="Y6" s="143"/>
      <c r="Z6" s="143"/>
      <c r="AA6" s="143"/>
      <c r="AB6" s="143"/>
      <c r="AC6" s="143"/>
      <c r="AD6" s="143"/>
      <c r="AE6" s="143"/>
      <c r="AF6" s="143"/>
      <c r="AG6" s="591"/>
      <c r="AH6" s="591"/>
      <c r="AI6" s="591"/>
      <c r="AJ6" s="591"/>
      <c r="AK6" s="591"/>
      <c r="AL6" s="591"/>
      <c r="AM6" s="591"/>
      <c r="AN6" s="591"/>
      <c r="AO6" s="591"/>
      <c r="AP6" s="591"/>
      <c r="AQ6" s="591"/>
      <c r="AR6" s="591"/>
      <c r="AS6" s="592"/>
      <c r="AT6" s="475"/>
      <c r="AU6" s="477"/>
    </row>
    <row r="7" spans="1:56" s="68" customFormat="1" ht="14.1" customHeight="1">
      <c r="B7" s="86"/>
      <c r="C7" s="1450" t="s">
        <v>201</v>
      </c>
      <c r="D7" s="1454"/>
      <c r="E7" s="1454"/>
      <c r="F7" s="1454"/>
      <c r="G7" s="1451"/>
      <c r="H7" s="1546" t="s">
        <v>330</v>
      </c>
      <c r="I7" s="1547"/>
      <c r="J7" s="1547"/>
      <c r="K7" s="1548"/>
      <c r="L7" s="1552" t="s">
        <v>345</v>
      </c>
      <c r="M7" s="1553"/>
      <c r="N7" s="1553"/>
      <c r="O7" s="1886"/>
      <c r="P7" s="1875" t="s">
        <v>344</v>
      </c>
      <c r="Q7" s="1876"/>
      <c r="R7" s="1876"/>
      <c r="S7" s="1876"/>
      <c r="T7" s="1876"/>
      <c r="U7" s="1876"/>
      <c r="V7" s="1876"/>
      <c r="W7" s="1876"/>
      <c r="X7" s="1876"/>
      <c r="Y7" s="1876"/>
      <c r="Z7" s="1876"/>
      <c r="AA7" s="1876"/>
      <c r="AB7" s="1876"/>
      <c r="AC7" s="1876"/>
      <c r="AD7" s="1876"/>
      <c r="AE7" s="1876"/>
      <c r="AF7" s="1876"/>
      <c r="AG7" s="1876"/>
      <c r="AH7" s="1876"/>
      <c r="AI7" s="1876"/>
      <c r="AJ7" s="1876"/>
      <c r="AK7" s="1876"/>
      <c r="AL7" s="1876"/>
      <c r="AM7" s="1876"/>
      <c r="AN7" s="1877"/>
      <c r="AS7" s="97"/>
      <c r="AT7" s="476"/>
      <c r="AU7" s="148"/>
    </row>
    <row r="8" spans="1:56" s="68" customFormat="1" ht="14.1" customHeight="1">
      <c r="B8" s="86"/>
      <c r="C8" s="1452"/>
      <c r="D8" s="1448"/>
      <c r="E8" s="1448"/>
      <c r="F8" s="1448"/>
      <c r="G8" s="1453"/>
      <c r="H8" s="1549"/>
      <c r="I8" s="1550"/>
      <c r="J8" s="1550"/>
      <c r="K8" s="1551"/>
      <c r="L8" s="1554"/>
      <c r="M8" s="1555"/>
      <c r="N8" s="1555"/>
      <c r="O8" s="1887"/>
      <c r="P8" s="1875">
        <v>1</v>
      </c>
      <c r="Q8" s="1876"/>
      <c r="R8" s="1876"/>
      <c r="S8" s="1876"/>
      <c r="T8" s="1876"/>
      <c r="U8" s="1876"/>
      <c r="V8" s="1876"/>
      <c r="W8" s="1876"/>
      <c r="X8" s="1897"/>
      <c r="Y8" s="1898">
        <v>2</v>
      </c>
      <c r="Z8" s="1876"/>
      <c r="AA8" s="1876"/>
      <c r="AB8" s="1876"/>
      <c r="AC8" s="1876"/>
      <c r="AD8" s="1876"/>
      <c r="AE8" s="1876"/>
      <c r="AF8" s="1897"/>
      <c r="AG8" s="1898">
        <v>3</v>
      </c>
      <c r="AH8" s="1876"/>
      <c r="AI8" s="1876"/>
      <c r="AJ8" s="1876"/>
      <c r="AK8" s="1876"/>
      <c r="AL8" s="1876"/>
      <c r="AM8" s="1876"/>
      <c r="AN8" s="1877"/>
      <c r="AS8" s="97"/>
      <c r="AT8" s="476"/>
      <c r="AU8" s="148"/>
    </row>
    <row r="9" spans="1:56" s="68" customFormat="1" ht="14.1" customHeight="1">
      <c r="B9" s="86"/>
      <c r="C9" s="1995" t="s">
        <v>329</v>
      </c>
      <c r="D9" s="1996"/>
      <c r="E9" s="1996"/>
      <c r="F9" s="1996"/>
      <c r="G9" s="1997"/>
      <c r="H9" s="1998"/>
      <c r="I9" s="1999"/>
      <c r="J9" s="1999"/>
      <c r="K9" s="2000"/>
      <c r="L9" s="2001">
        <f>V9+AD9+AL9</f>
        <v>0</v>
      </c>
      <c r="M9" s="2002"/>
      <c r="N9" s="2002"/>
      <c r="O9" s="2003"/>
      <c r="P9" s="1995"/>
      <c r="Q9" s="1996"/>
      <c r="R9" s="1996"/>
      <c r="S9" s="1996"/>
      <c r="T9" s="1996"/>
      <c r="U9" s="622" t="s">
        <v>84</v>
      </c>
      <c r="V9" s="1908"/>
      <c r="W9" s="1908"/>
      <c r="X9" s="348" t="s">
        <v>107</v>
      </c>
      <c r="Y9" s="2004"/>
      <c r="Z9" s="1996"/>
      <c r="AA9" s="1996"/>
      <c r="AB9" s="1996"/>
      <c r="AC9" s="622" t="s">
        <v>84</v>
      </c>
      <c r="AD9" s="1908"/>
      <c r="AE9" s="1908"/>
      <c r="AF9" s="348" t="s">
        <v>107</v>
      </c>
      <c r="AG9" s="2004"/>
      <c r="AH9" s="1996"/>
      <c r="AI9" s="1996"/>
      <c r="AJ9" s="1996"/>
      <c r="AK9" s="622" t="s">
        <v>84</v>
      </c>
      <c r="AL9" s="1908"/>
      <c r="AM9" s="1908"/>
      <c r="AN9" s="623" t="s">
        <v>107</v>
      </c>
      <c r="AS9" s="97"/>
      <c r="AT9" s="476"/>
      <c r="AU9" s="148"/>
    </row>
    <row r="10" spans="1:56" s="68" customFormat="1" ht="14.1" customHeight="1">
      <c r="B10" s="86"/>
      <c r="C10" s="2008" t="s">
        <v>342</v>
      </c>
      <c r="D10" s="1732"/>
      <c r="E10" s="1732"/>
      <c r="F10" s="1732"/>
      <c r="G10" s="1733"/>
      <c r="H10" s="2009"/>
      <c r="I10" s="2010"/>
      <c r="J10" s="2010"/>
      <c r="K10" s="2011"/>
      <c r="L10" s="2012">
        <f t="shared" ref="L10:L11" si="0">V10+AD10+AL10</f>
        <v>0</v>
      </c>
      <c r="M10" s="2013"/>
      <c r="N10" s="2013"/>
      <c r="O10" s="2014"/>
      <c r="P10" s="2008"/>
      <c r="Q10" s="1732"/>
      <c r="R10" s="1732"/>
      <c r="S10" s="1732"/>
      <c r="T10" s="1732"/>
      <c r="U10" s="595" t="s">
        <v>84</v>
      </c>
      <c r="V10" s="1955"/>
      <c r="W10" s="1955"/>
      <c r="X10" s="349" t="s">
        <v>107</v>
      </c>
      <c r="Y10" s="2015"/>
      <c r="Z10" s="1732"/>
      <c r="AA10" s="1732"/>
      <c r="AB10" s="1732"/>
      <c r="AC10" s="595" t="s">
        <v>84</v>
      </c>
      <c r="AD10" s="1955"/>
      <c r="AE10" s="1955"/>
      <c r="AF10" s="349" t="s">
        <v>107</v>
      </c>
      <c r="AG10" s="2015"/>
      <c r="AH10" s="1732"/>
      <c r="AI10" s="1732"/>
      <c r="AJ10" s="1732"/>
      <c r="AK10" s="595" t="s">
        <v>84</v>
      </c>
      <c r="AL10" s="1955"/>
      <c r="AM10" s="1955"/>
      <c r="AN10" s="596" t="s">
        <v>107</v>
      </c>
      <c r="AS10" s="97"/>
      <c r="AT10" s="476"/>
      <c r="AU10" s="148"/>
      <c r="AW10" s="1895" t="e">
        <f>IF(L10-#REF!=0,TRUE,FALSE)</f>
        <v>#REF!</v>
      </c>
      <c r="AX10" s="1895"/>
    </row>
    <row r="11" spans="1:56" s="68" customFormat="1" ht="14.25">
      <c r="B11" s="86"/>
      <c r="C11" s="1790" t="s">
        <v>343</v>
      </c>
      <c r="D11" s="1791"/>
      <c r="E11" s="1791"/>
      <c r="F11" s="1791"/>
      <c r="G11" s="1899"/>
      <c r="H11" s="1900"/>
      <c r="I11" s="1901"/>
      <c r="J11" s="1901"/>
      <c r="K11" s="1902"/>
      <c r="L11" s="1903">
        <f t="shared" si="0"/>
        <v>0</v>
      </c>
      <c r="M11" s="1904"/>
      <c r="N11" s="1904"/>
      <c r="O11" s="1905"/>
      <c r="P11" s="1790"/>
      <c r="Q11" s="1791"/>
      <c r="R11" s="1791"/>
      <c r="S11" s="1791"/>
      <c r="T11" s="1791"/>
      <c r="U11" s="608" t="s">
        <v>84</v>
      </c>
      <c r="V11" s="1906"/>
      <c r="W11" s="1906"/>
      <c r="X11" s="350" t="s">
        <v>107</v>
      </c>
      <c r="Y11" s="1907"/>
      <c r="Z11" s="1791"/>
      <c r="AA11" s="1791"/>
      <c r="AB11" s="1791"/>
      <c r="AC11" s="608" t="s">
        <v>84</v>
      </c>
      <c r="AD11" s="1906"/>
      <c r="AE11" s="1906"/>
      <c r="AF11" s="350" t="s">
        <v>107</v>
      </c>
      <c r="AG11" s="1907"/>
      <c r="AH11" s="1791"/>
      <c r="AI11" s="1791"/>
      <c r="AJ11" s="1791"/>
      <c r="AK11" s="608" t="s">
        <v>84</v>
      </c>
      <c r="AL11" s="1906"/>
      <c r="AM11" s="1906"/>
      <c r="AN11" s="619" t="s">
        <v>107</v>
      </c>
      <c r="AS11" s="97"/>
      <c r="AT11" s="476"/>
      <c r="AU11" s="148"/>
      <c r="AW11" s="1895" t="e">
        <f>IF(L11-#REF!=0,TRUE,FALSE)</f>
        <v>#REF!</v>
      </c>
      <c r="AX11" s="1895"/>
    </row>
    <row r="12" spans="1:56" s="68" customFormat="1" ht="14.1" customHeight="1">
      <c r="B12" s="86"/>
      <c r="C12" s="1875" t="s">
        <v>85</v>
      </c>
      <c r="D12" s="1876"/>
      <c r="E12" s="1876"/>
      <c r="F12" s="1876"/>
      <c r="G12" s="1877"/>
      <c r="H12" s="1988">
        <f>SUM(H9:K11)</f>
        <v>0</v>
      </c>
      <c r="I12" s="1989"/>
      <c r="J12" s="1989"/>
      <c r="K12" s="1990"/>
      <c r="L12" s="1991">
        <f>SUM(L9:O11)</f>
        <v>0</v>
      </c>
      <c r="M12" s="1992"/>
      <c r="N12" s="1992"/>
      <c r="O12" s="1993"/>
      <c r="P12" s="1875"/>
      <c r="Q12" s="1876"/>
      <c r="R12" s="1876"/>
      <c r="S12" s="1876"/>
      <c r="T12" s="1876"/>
      <c r="U12" s="614"/>
      <c r="V12" s="614"/>
      <c r="W12" s="614"/>
      <c r="X12" s="614"/>
      <c r="Y12" s="614"/>
      <c r="Z12" s="614"/>
      <c r="AA12" s="614"/>
      <c r="AB12" s="614"/>
      <c r="AC12" s="614"/>
      <c r="AD12" s="614"/>
      <c r="AE12" s="614"/>
      <c r="AF12" s="614"/>
      <c r="AG12" s="614"/>
      <c r="AH12" s="614"/>
      <c r="AI12" s="614"/>
      <c r="AJ12" s="614"/>
      <c r="AK12" s="614"/>
      <c r="AL12" s="614"/>
      <c r="AM12" s="614"/>
      <c r="AN12" s="615"/>
      <c r="AS12" s="97"/>
      <c r="AT12" s="476"/>
      <c r="AU12" s="148"/>
      <c r="AW12" s="1895" t="e">
        <f>IF(L12-#REF!=0,TRUE,FALSE)</f>
        <v>#REF!</v>
      </c>
      <c r="AX12" s="1895"/>
    </row>
    <row r="13" spans="1:56" ht="5.25" customHeight="1">
      <c r="B13" s="72"/>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F13" s="593"/>
      <c r="AG13" s="591"/>
      <c r="AH13" s="591"/>
      <c r="AI13" s="591"/>
      <c r="AJ13" s="591"/>
      <c r="AK13" s="591"/>
      <c r="AL13" s="591"/>
      <c r="AM13" s="591"/>
      <c r="AN13" s="591"/>
      <c r="AO13" s="591"/>
      <c r="AP13" s="591"/>
      <c r="AQ13" s="591"/>
      <c r="AR13" s="591"/>
      <c r="AS13" s="592"/>
      <c r="AT13" s="475"/>
      <c r="AV13" s="5" t="s">
        <v>483</v>
      </c>
      <c r="AW13" s="68"/>
      <c r="AX13" s="68"/>
      <c r="AY13" s="68"/>
      <c r="AZ13" s="68"/>
      <c r="BA13" s="68"/>
      <c r="BB13" s="68"/>
      <c r="BC13" s="68"/>
      <c r="BD13" s="68"/>
    </row>
    <row r="14" spans="1:56" ht="14.1" customHeight="1">
      <c r="A14" s="6"/>
      <c r="B14" s="19"/>
      <c r="C14" s="68" t="s">
        <v>469</v>
      </c>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50"/>
      <c r="AG14" s="6"/>
      <c r="AH14" s="6"/>
      <c r="AI14" s="6"/>
      <c r="AJ14" s="6"/>
      <c r="AK14" s="150"/>
      <c r="AS14" s="39"/>
      <c r="AT14" s="14"/>
    </row>
    <row r="15" spans="1:56" ht="14.1" customHeight="1">
      <c r="A15" s="6"/>
      <c r="B15" s="19"/>
      <c r="C15" s="1875" t="s">
        <v>201</v>
      </c>
      <c r="D15" s="1876"/>
      <c r="E15" s="1876"/>
      <c r="F15" s="1876"/>
      <c r="G15" s="1876"/>
      <c r="H15" s="1876"/>
      <c r="I15" s="1876"/>
      <c r="J15" s="1877"/>
      <c r="K15" s="1878" t="s">
        <v>173</v>
      </c>
      <c r="L15" s="1879"/>
      <c r="M15" s="1879"/>
      <c r="N15" s="1880"/>
      <c r="O15" s="1881" t="s">
        <v>1508</v>
      </c>
      <c r="P15" s="1882"/>
      <c r="Q15" s="1882"/>
      <c r="R15" s="1882"/>
      <c r="S15" s="1882"/>
      <c r="T15" s="1882"/>
      <c r="U15" s="1882"/>
      <c r="V15" s="1882"/>
      <c r="W15" s="1882"/>
      <c r="X15" s="1882"/>
      <c r="Y15" s="1882"/>
      <c r="Z15" s="1882"/>
      <c r="AA15" s="1882"/>
      <c r="AB15" s="1882"/>
      <c r="AC15" s="1882"/>
      <c r="AD15" s="1882"/>
      <c r="AE15" s="1882"/>
      <c r="AF15" s="1883"/>
      <c r="AG15" s="1878" t="s">
        <v>367</v>
      </c>
      <c r="AH15" s="1879"/>
      <c r="AI15" s="1880"/>
      <c r="AJ15" s="1878" t="s">
        <v>369</v>
      </c>
      <c r="AK15" s="1879"/>
      <c r="AL15" s="1879"/>
      <c r="AM15" s="1927"/>
      <c r="AN15" s="1927"/>
      <c r="AO15" s="1927"/>
      <c r="AP15" s="1928"/>
      <c r="AS15" s="39"/>
      <c r="AT15" s="14"/>
      <c r="AV15" s="1895" t="b">
        <f>IF(AG19="○",TRUE,FALSE)</f>
        <v>0</v>
      </c>
      <c r="AW15" s="1895"/>
      <c r="AX15" s="40"/>
      <c r="AY15" s="1895" t="b">
        <f>IF(AG20="○",TRUE,FALSE)</f>
        <v>0</v>
      </c>
      <c r="AZ15" s="1895"/>
    </row>
    <row r="16" spans="1:56" s="316" customFormat="1" ht="14.1" customHeight="1">
      <c r="A16" s="68"/>
      <c r="B16" s="86"/>
      <c r="C16" s="597"/>
      <c r="D16" s="1983" t="s">
        <v>464</v>
      </c>
      <c r="E16" s="1983"/>
      <c r="F16" s="1975" t="s">
        <v>368</v>
      </c>
      <c r="G16" s="1975"/>
      <c r="H16" s="1975"/>
      <c r="I16" s="1975"/>
      <c r="J16" s="1976"/>
      <c r="K16" s="1985" t="s">
        <v>351</v>
      </c>
      <c r="L16" s="1986"/>
      <c r="M16" s="1986"/>
      <c r="N16" s="1987"/>
      <c r="O16" s="1971"/>
      <c r="P16" s="1972"/>
      <c r="Q16" s="1972"/>
      <c r="R16" s="1972"/>
      <c r="S16" s="1978"/>
      <c r="T16" s="1978"/>
      <c r="U16" s="315"/>
      <c r="V16" s="1583">
        <f>H12</f>
        <v>0</v>
      </c>
      <c r="W16" s="1583"/>
      <c r="X16" s="1969" t="s">
        <v>346</v>
      </c>
      <c r="Y16" s="1969"/>
      <c r="Z16" s="1969"/>
      <c r="AA16" s="1969"/>
      <c r="AB16" s="1969"/>
      <c r="AC16" s="1712" t="str">
        <f>IF(V16=0,"",VLOOKUP(V16,'No2'!AV19:BC28,3,FALSE))</f>
        <v/>
      </c>
      <c r="AD16" s="1712"/>
      <c r="AE16" s="1712"/>
      <c r="AF16" s="1778" t="s">
        <v>117</v>
      </c>
      <c r="AG16" s="1591" t="str">
        <f>IF(K17="","",IF(K17&gt;0,IF(AC16:AC16&lt;=K17,"○","×"),""))</f>
        <v/>
      </c>
      <c r="AH16" s="1592"/>
      <c r="AI16" s="1593"/>
      <c r="AJ16" s="1862" t="s">
        <v>361</v>
      </c>
      <c r="AK16" s="1862"/>
      <c r="AL16" s="1862"/>
      <c r="AM16" s="1929"/>
      <c r="AN16" s="1949" t="str">
        <f>IF(AG16="","",IF(AG16="○","－",IF(COUNTIF(#REF!,"×")=0,"○","×")))</f>
        <v/>
      </c>
      <c r="AO16" s="1950"/>
      <c r="AP16" s="1951"/>
      <c r="AS16" s="93"/>
      <c r="AT16" s="476"/>
      <c r="AV16" s="1834" t="b">
        <v>0</v>
      </c>
      <c r="AW16" s="1834"/>
      <c r="AX16" s="5"/>
      <c r="AY16" s="1835" t="s">
        <v>466</v>
      </c>
      <c r="AZ16" s="1835"/>
      <c r="BA16" s="1835"/>
      <c r="BB16" s="1835"/>
      <c r="BC16" s="1835"/>
      <c r="BD16" s="5"/>
    </row>
    <row r="17" spans="1:57" s="316" customFormat="1" ht="14.1" customHeight="1" thickBot="1">
      <c r="A17" s="68"/>
      <c r="B17" s="86"/>
      <c r="C17" s="317"/>
      <c r="D17" s="1984"/>
      <c r="E17" s="1984"/>
      <c r="F17" s="318"/>
      <c r="G17" s="1957"/>
      <c r="H17" s="1957"/>
      <c r="I17" s="1957"/>
      <c r="J17" s="1958"/>
      <c r="K17" s="1959" t="str">
        <f>IF(G17="","",IFERROR(G17-#REF!,""))</f>
        <v/>
      </c>
      <c r="L17" s="1960"/>
      <c r="M17" s="1960"/>
      <c r="N17" s="1961"/>
      <c r="O17" s="1973"/>
      <c r="P17" s="1974"/>
      <c r="Q17" s="1974"/>
      <c r="R17" s="1974"/>
      <c r="S17" s="1979"/>
      <c r="T17" s="1979"/>
      <c r="U17" s="319"/>
      <c r="V17" s="1980"/>
      <c r="W17" s="1980"/>
      <c r="X17" s="1970"/>
      <c r="Y17" s="1970"/>
      <c r="Z17" s="1970"/>
      <c r="AA17" s="1970"/>
      <c r="AB17" s="1970"/>
      <c r="AC17" s="1994"/>
      <c r="AD17" s="1994"/>
      <c r="AE17" s="1994"/>
      <c r="AF17" s="1957"/>
      <c r="AG17" s="2005"/>
      <c r="AH17" s="2006"/>
      <c r="AI17" s="2007"/>
      <c r="AJ17" s="1930"/>
      <c r="AK17" s="1930"/>
      <c r="AL17" s="1930"/>
      <c r="AM17" s="1931"/>
      <c r="AN17" s="1952"/>
      <c r="AO17" s="1953"/>
      <c r="AP17" s="1954"/>
      <c r="AS17" s="93"/>
      <c r="AT17" s="476"/>
      <c r="AV17" s="1834" t="b">
        <v>0</v>
      </c>
      <c r="AW17" s="1834"/>
      <c r="AX17" s="197"/>
      <c r="AY17" s="1835"/>
      <c r="AZ17" s="1835"/>
      <c r="BA17" s="1835"/>
      <c r="BB17" s="1835"/>
      <c r="BC17" s="1835"/>
    </row>
    <row r="18" spans="1:57" s="316" customFormat="1" ht="14.1" customHeight="1" thickTop="1">
      <c r="A18" s="68"/>
      <c r="B18" s="86"/>
      <c r="C18" s="645"/>
      <c r="D18" s="646"/>
      <c r="E18" s="646"/>
      <c r="F18" s="646"/>
      <c r="G18" s="646"/>
      <c r="H18" s="646"/>
      <c r="I18" s="646"/>
      <c r="J18" s="647"/>
      <c r="K18" s="1963"/>
      <c r="L18" s="1964"/>
      <c r="M18" s="1964"/>
      <c r="N18" s="1965"/>
      <c r="O18" s="1981" t="s">
        <v>356</v>
      </c>
      <c r="P18" s="1981"/>
      <c r="Q18" s="1977" t="s">
        <v>503</v>
      </c>
      <c r="R18" s="1977"/>
      <c r="S18" s="1977"/>
      <c r="T18" s="1977"/>
      <c r="U18" s="1977"/>
      <c r="V18" s="1982" t="e">
        <f>#REF!</f>
        <v>#REF!</v>
      </c>
      <c r="W18" s="1982"/>
      <c r="X18" s="1962">
        <v>3.3</v>
      </c>
      <c r="Y18" s="1962"/>
      <c r="Z18" s="1962"/>
      <c r="AA18" s="1962"/>
      <c r="AB18" s="1962"/>
      <c r="AC18" s="1847" t="e">
        <f>IF(V18=0,"",V18*X18)</f>
        <v>#REF!</v>
      </c>
      <c r="AD18" s="1847"/>
      <c r="AE18" s="1847"/>
      <c r="AF18" s="320" t="s">
        <v>116</v>
      </c>
      <c r="AG18" s="1848" t="str">
        <f>IF(K18="","",IF(K18&gt;=0,IF(AC18&lt;=K18,"○","×"),""))</f>
        <v/>
      </c>
      <c r="AH18" s="1849"/>
      <c r="AI18" s="1850"/>
      <c r="AJ18" s="1851" t="s">
        <v>360</v>
      </c>
      <c r="AK18" s="1852"/>
      <c r="AL18" s="1852"/>
      <c r="AM18" s="1853"/>
      <c r="AN18" s="1943" t="str">
        <f>IF(K18&gt;0,IF(COUNTIF(AV14:AZ14,TRUE)=2,"－",IF(AC18:AC18&lt;=K18,"○","×")),"")</f>
        <v/>
      </c>
      <c r="AO18" s="1944"/>
      <c r="AP18" s="1945"/>
      <c r="AS18" s="93"/>
      <c r="AT18" s="476"/>
      <c r="AV18" s="1834" t="b">
        <v>0</v>
      </c>
      <c r="AW18" s="1834"/>
      <c r="AX18" s="197"/>
      <c r="AY18" s="1835"/>
      <c r="AZ18" s="1835"/>
      <c r="BA18" s="1835"/>
      <c r="BB18" s="1835"/>
      <c r="BC18" s="1835"/>
    </row>
    <row r="19" spans="1:57" s="316" customFormat="1" ht="14.1" customHeight="1">
      <c r="A19" s="68"/>
      <c r="B19" s="86"/>
      <c r="C19" s="606"/>
      <c r="D19" s="1956" t="s">
        <v>465</v>
      </c>
      <c r="E19" s="1956"/>
      <c r="F19" s="1956"/>
      <c r="G19" s="1956"/>
      <c r="H19" s="1956"/>
      <c r="I19" s="1956"/>
      <c r="J19" s="602"/>
      <c r="K19" s="1966"/>
      <c r="L19" s="1967"/>
      <c r="M19" s="1967"/>
      <c r="N19" s="1968"/>
      <c r="O19" s="1857" t="s">
        <v>357</v>
      </c>
      <c r="P19" s="1857"/>
      <c r="Q19" s="321"/>
      <c r="R19" s="1868" t="str">
        <f>IFERROR(VLOOKUP(V16,'No2'!AV19:BC28,6,FALSE),"")</f>
        <v/>
      </c>
      <c r="S19" s="1868"/>
      <c r="T19" s="1869" t="s">
        <v>354</v>
      </c>
      <c r="U19" s="1869"/>
      <c r="V19" s="1870" t="e">
        <f>#REF!</f>
        <v>#REF!</v>
      </c>
      <c r="W19" s="1870"/>
      <c r="X19" s="1871">
        <v>3.3</v>
      </c>
      <c r="Y19" s="1871"/>
      <c r="Z19" s="1871"/>
      <c r="AA19" s="1871"/>
      <c r="AB19" s="1871"/>
      <c r="AC19" s="1789" t="str">
        <f>IFERROR(R19+V19*X19,"")</f>
        <v/>
      </c>
      <c r="AD19" s="1789"/>
      <c r="AE19" s="1789"/>
      <c r="AF19" s="609" t="s">
        <v>116</v>
      </c>
      <c r="AG19" s="1858" t="str">
        <f>IF(K18="","",IF(K18&gt;=0,IF(AC19&lt;=K18,"○","×"),""))</f>
        <v/>
      </c>
      <c r="AH19" s="1859"/>
      <c r="AI19" s="1860"/>
      <c r="AJ19" s="1854"/>
      <c r="AK19" s="1855"/>
      <c r="AL19" s="1855"/>
      <c r="AM19" s="1856"/>
      <c r="AN19" s="1946"/>
      <c r="AO19" s="1947"/>
      <c r="AP19" s="1948"/>
      <c r="AS19" s="93"/>
      <c r="AT19" s="476"/>
      <c r="AV19" s="1834" t="b">
        <v>0</v>
      </c>
      <c r="AW19" s="1834"/>
      <c r="AX19" s="197"/>
      <c r="AY19" s="1926"/>
      <c r="AZ19" s="1926"/>
      <c r="BA19" s="1926"/>
      <c r="BB19" s="1926"/>
      <c r="BC19" s="1926"/>
    </row>
    <row r="20" spans="1:57" s="316" customFormat="1" ht="14.1" customHeight="1">
      <c r="A20" s="68"/>
      <c r="B20" s="86"/>
      <c r="C20" s="606"/>
      <c r="D20" s="34"/>
      <c r="E20" s="34"/>
      <c r="F20" s="34"/>
      <c r="G20" s="1450" t="s">
        <v>355</v>
      </c>
      <c r="H20" s="1454"/>
      <c r="I20" s="1454"/>
      <c r="J20" s="1451"/>
      <c r="K20" s="1838"/>
      <c r="L20" s="1839"/>
      <c r="M20" s="1839"/>
      <c r="N20" s="1840"/>
      <c r="O20" s="637"/>
      <c r="P20" s="322" t="s">
        <v>358</v>
      </c>
      <c r="Q20" s="323"/>
      <c r="S20" s="324"/>
      <c r="T20" s="324"/>
      <c r="U20" s="612"/>
      <c r="V20" s="612"/>
      <c r="W20" s="325"/>
      <c r="X20" s="325"/>
      <c r="Y20" s="325"/>
      <c r="Z20" s="325"/>
      <c r="AA20" s="326"/>
      <c r="AB20" s="327"/>
      <c r="AC20" s="327"/>
      <c r="AD20" s="328"/>
      <c r="AE20" s="328"/>
      <c r="AF20" s="604"/>
      <c r="AG20" s="598"/>
      <c r="AH20" s="598"/>
      <c r="AI20" s="599"/>
      <c r="AJ20" s="1861" t="s">
        <v>359</v>
      </c>
      <c r="AK20" s="1862"/>
      <c r="AL20" s="1862"/>
      <c r="AM20" s="1863"/>
      <c r="AN20" s="1933" t="str">
        <f>IF(K18=0,"",IF(AN18="○","－",IF(COUNTIF(AV15:AV18,TRUE)=4,"○","×")))</f>
        <v/>
      </c>
      <c r="AO20" s="1934"/>
      <c r="AP20" s="1935"/>
      <c r="AS20" s="93"/>
      <c r="AT20" s="476"/>
      <c r="AV20" s="1830" t="s">
        <v>330</v>
      </c>
      <c r="AW20" s="1831"/>
      <c r="AX20" s="1875" t="s">
        <v>331</v>
      </c>
      <c r="AY20" s="1876"/>
      <c r="AZ20" s="1877"/>
      <c r="BA20" s="1830" t="s">
        <v>340</v>
      </c>
      <c r="BB20" s="1932"/>
      <c r="BC20" s="1831"/>
    </row>
    <row r="21" spans="1:57" s="316" customFormat="1" ht="14.1" customHeight="1">
      <c r="A21" s="68"/>
      <c r="B21" s="86"/>
      <c r="C21" s="606"/>
      <c r="D21" s="34"/>
      <c r="E21" s="34"/>
      <c r="F21" s="34"/>
      <c r="G21" s="1581"/>
      <c r="H21" s="1449"/>
      <c r="I21" s="1449"/>
      <c r="J21" s="1582"/>
      <c r="K21" s="1841"/>
      <c r="L21" s="1842"/>
      <c r="M21" s="1842"/>
      <c r="N21" s="1843"/>
      <c r="O21" s="634"/>
      <c r="P21" s="610" t="s">
        <v>370</v>
      </c>
      <c r="Q21" s="329"/>
      <c r="S21" s="330"/>
      <c r="T21" s="330"/>
      <c r="U21" s="331"/>
      <c r="V21" s="331"/>
      <c r="W21" s="332"/>
      <c r="X21" s="332"/>
      <c r="Y21" s="332"/>
      <c r="Z21" s="332"/>
      <c r="AA21" s="36"/>
      <c r="AB21" s="610"/>
      <c r="AD21" s="250"/>
      <c r="AE21" s="250"/>
      <c r="AF21" s="613"/>
      <c r="AG21" s="34"/>
      <c r="AH21" s="34"/>
      <c r="AI21" s="603"/>
      <c r="AJ21" s="1851"/>
      <c r="AK21" s="1852"/>
      <c r="AL21" s="1852"/>
      <c r="AM21" s="1864"/>
      <c r="AN21" s="1936"/>
      <c r="AO21" s="1937"/>
      <c r="AP21" s="1938"/>
      <c r="AS21" s="93"/>
      <c r="AT21" s="476"/>
      <c r="AV21" s="1830">
        <v>1</v>
      </c>
      <c r="AW21" s="1831"/>
      <c r="AX21" s="1827">
        <v>180</v>
      </c>
      <c r="AY21" s="1828"/>
      <c r="AZ21" s="1829"/>
      <c r="BA21" s="1827">
        <v>330</v>
      </c>
      <c r="BB21" s="1828"/>
      <c r="BC21" s="1829"/>
    </row>
    <row r="22" spans="1:57" s="316" customFormat="1" ht="14.1" customHeight="1">
      <c r="A22" s="68"/>
      <c r="B22" s="86"/>
      <c r="C22" s="606"/>
      <c r="D22" s="34"/>
      <c r="E22" s="34"/>
      <c r="F22" s="603"/>
      <c r="G22" s="1581"/>
      <c r="H22" s="1449"/>
      <c r="I22" s="1449"/>
      <c r="J22" s="1582"/>
      <c r="K22" s="1841"/>
      <c r="L22" s="1842"/>
      <c r="M22" s="1842"/>
      <c r="N22" s="1843"/>
      <c r="O22" s="634"/>
      <c r="P22" s="610" t="s">
        <v>371</v>
      </c>
      <c r="Q22" s="329"/>
      <c r="S22" s="330"/>
      <c r="T22" s="330"/>
      <c r="U22" s="331"/>
      <c r="V22" s="331"/>
      <c r="W22" s="332"/>
      <c r="X22" s="332"/>
      <c r="Y22" s="332"/>
      <c r="Z22" s="332"/>
      <c r="AA22" s="36"/>
      <c r="AB22" s="610"/>
      <c r="AD22" s="250"/>
      <c r="AE22" s="250"/>
      <c r="AF22" s="613"/>
      <c r="AG22" s="34"/>
      <c r="AH22" s="34"/>
      <c r="AI22" s="603"/>
      <c r="AJ22" s="1851"/>
      <c r="AK22" s="1852"/>
      <c r="AL22" s="1852"/>
      <c r="AM22" s="1864"/>
      <c r="AN22" s="1936"/>
      <c r="AO22" s="1937"/>
      <c r="AP22" s="1939"/>
      <c r="AS22" s="93"/>
      <c r="AT22" s="476"/>
      <c r="AV22" s="1830">
        <v>2</v>
      </c>
      <c r="AW22" s="1831"/>
      <c r="AX22" s="1827">
        <v>320</v>
      </c>
      <c r="AY22" s="1828"/>
      <c r="AZ22" s="1829"/>
      <c r="BA22" s="1827">
        <v>360</v>
      </c>
      <c r="BB22" s="1828"/>
      <c r="BC22" s="1829"/>
    </row>
    <row r="23" spans="1:57" s="316" customFormat="1" ht="14.1" customHeight="1">
      <c r="A23" s="68"/>
      <c r="B23" s="86"/>
      <c r="C23" s="600"/>
      <c r="D23" s="601"/>
      <c r="E23" s="601"/>
      <c r="F23" s="602"/>
      <c r="G23" s="1452"/>
      <c r="H23" s="1448"/>
      <c r="I23" s="1448"/>
      <c r="J23" s="1453"/>
      <c r="K23" s="1844"/>
      <c r="L23" s="1845"/>
      <c r="M23" s="1845"/>
      <c r="N23" s="1846"/>
      <c r="O23" s="635"/>
      <c r="P23" s="333" t="s">
        <v>372</v>
      </c>
      <c r="Q23" s="334"/>
      <c r="S23" s="335"/>
      <c r="T23" s="335"/>
      <c r="U23" s="611"/>
      <c r="V23" s="611"/>
      <c r="W23" s="336"/>
      <c r="X23" s="336"/>
      <c r="Y23" s="336"/>
      <c r="Z23" s="336"/>
      <c r="AA23" s="336"/>
      <c r="AB23" s="337"/>
      <c r="AC23" s="338"/>
      <c r="AD23" s="337"/>
      <c r="AE23" s="337"/>
      <c r="AF23" s="605"/>
      <c r="AG23" s="601"/>
      <c r="AH23" s="601"/>
      <c r="AI23" s="602"/>
      <c r="AJ23" s="1865"/>
      <c r="AK23" s="1866"/>
      <c r="AL23" s="1866"/>
      <c r="AM23" s="1867"/>
      <c r="AN23" s="1940"/>
      <c r="AO23" s="1941"/>
      <c r="AP23" s="1942"/>
      <c r="AS23" s="93"/>
      <c r="AT23" s="476"/>
      <c r="AV23" s="1830">
        <v>3</v>
      </c>
      <c r="AW23" s="1831"/>
      <c r="AX23" s="1827">
        <v>420</v>
      </c>
      <c r="AY23" s="1828"/>
      <c r="AZ23" s="1829"/>
      <c r="BA23" s="1827">
        <v>400</v>
      </c>
      <c r="BB23" s="1828"/>
      <c r="BC23" s="1829"/>
    </row>
    <row r="24" spans="1:57" s="68" customFormat="1" ht="14.1" customHeight="1">
      <c r="A24" s="339"/>
      <c r="B24" s="88"/>
      <c r="C24" s="341" t="s">
        <v>508</v>
      </c>
      <c r="D24" s="316"/>
      <c r="E24" s="341"/>
      <c r="F24" s="341"/>
      <c r="G24" s="341"/>
      <c r="H24" s="341"/>
      <c r="I24" s="341"/>
      <c r="J24" s="341"/>
      <c r="K24" s="341"/>
      <c r="L24" s="341"/>
      <c r="M24" s="341"/>
      <c r="N24" s="341"/>
      <c r="O24" s="341"/>
      <c r="P24" s="341"/>
      <c r="Q24" s="341"/>
      <c r="R24" s="341"/>
      <c r="S24" s="341"/>
      <c r="T24" s="341"/>
      <c r="U24" s="341"/>
      <c r="V24" s="341"/>
      <c r="AS24" s="97"/>
      <c r="AT24" s="88"/>
      <c r="AV24" s="1830">
        <v>4</v>
      </c>
      <c r="AW24" s="1831"/>
      <c r="AX24" s="1827">
        <v>520</v>
      </c>
      <c r="AY24" s="1828"/>
      <c r="AZ24" s="1829"/>
      <c r="BA24" s="1827">
        <v>480</v>
      </c>
      <c r="BB24" s="1828"/>
      <c r="BC24" s="1829"/>
      <c r="BD24" s="316"/>
    </row>
    <row r="25" spans="1:57" s="68" customFormat="1" ht="14.1" customHeight="1">
      <c r="A25" s="339"/>
      <c r="B25" s="88"/>
      <c r="C25" s="340"/>
      <c r="D25" s="341"/>
      <c r="E25" s="341" t="s">
        <v>338</v>
      </c>
      <c r="F25" s="341"/>
      <c r="G25" s="341"/>
      <c r="H25" s="34"/>
      <c r="I25" s="34"/>
      <c r="J25" s="95"/>
      <c r="N25" s="143"/>
      <c r="O25" s="143"/>
      <c r="P25" s="626" t="s">
        <v>107</v>
      </c>
      <c r="Q25" s="68" t="s">
        <v>374</v>
      </c>
      <c r="V25" s="143"/>
      <c r="AB25" s="610" t="s">
        <v>107</v>
      </c>
      <c r="AC25" s="341" t="s">
        <v>467</v>
      </c>
      <c r="AD25" s="341"/>
      <c r="AE25" s="34"/>
      <c r="AF25" s="34"/>
      <c r="AG25" s="95"/>
      <c r="AN25" s="610" t="s">
        <v>107</v>
      </c>
      <c r="AS25" s="97"/>
      <c r="AT25" s="88"/>
      <c r="AV25" s="1830">
        <v>5</v>
      </c>
      <c r="AW25" s="1831"/>
      <c r="AX25" s="1827">
        <v>620</v>
      </c>
      <c r="AY25" s="1828"/>
      <c r="AZ25" s="1829"/>
      <c r="BA25" s="1827">
        <v>560</v>
      </c>
      <c r="BB25" s="1828"/>
      <c r="BC25" s="1829"/>
      <c r="BD25" s="316"/>
    </row>
    <row r="26" spans="1:57" s="68" customFormat="1" ht="14.1" customHeight="1">
      <c r="B26" s="88"/>
      <c r="C26" s="340"/>
      <c r="E26" s="341" t="s">
        <v>339</v>
      </c>
      <c r="F26" s="341"/>
      <c r="G26" s="341"/>
      <c r="H26" s="34"/>
      <c r="I26" s="34"/>
      <c r="J26" s="95"/>
      <c r="P26" s="610" t="s">
        <v>107</v>
      </c>
      <c r="Q26" s="341" t="s">
        <v>900</v>
      </c>
      <c r="R26" s="341"/>
      <c r="S26" s="34"/>
      <c r="T26" s="34"/>
      <c r="U26" s="95"/>
      <c r="AB26" s="610" t="s">
        <v>107</v>
      </c>
      <c r="AD26" s="316"/>
      <c r="AE26" s="316"/>
      <c r="AF26" s="143"/>
      <c r="AI26" s="341"/>
      <c r="AJ26" s="341"/>
      <c r="AK26" s="34"/>
      <c r="AL26" s="34"/>
      <c r="AS26" s="436"/>
      <c r="AT26" s="478"/>
      <c r="AV26" s="1830">
        <v>6</v>
      </c>
      <c r="AW26" s="1831"/>
      <c r="AX26" s="1827">
        <v>720</v>
      </c>
      <c r="AY26" s="1828"/>
      <c r="AZ26" s="1829"/>
      <c r="BA26" s="1827">
        <v>640</v>
      </c>
      <c r="BB26" s="1828"/>
      <c r="BC26" s="1829"/>
    </row>
    <row r="27" spans="1:57" s="68" customFormat="1" ht="14.1" customHeight="1">
      <c r="B27" s="88"/>
      <c r="C27" s="341"/>
      <c r="D27" s="341"/>
      <c r="E27" s="341"/>
      <c r="F27" s="341"/>
      <c r="G27" s="341"/>
      <c r="H27" s="341"/>
      <c r="I27" s="341"/>
      <c r="J27" s="341"/>
      <c r="Q27" s="1449"/>
      <c r="R27" s="1449"/>
      <c r="S27" s="341"/>
      <c r="T27" s="1449"/>
      <c r="U27" s="1449"/>
      <c r="V27" s="341"/>
      <c r="AF27" s="376" t="s">
        <v>468</v>
      </c>
      <c r="AG27" s="1919" t="s">
        <v>1482</v>
      </c>
      <c r="AH27" s="1919"/>
      <c r="AI27" s="1919"/>
      <c r="AJ27" s="1919"/>
      <c r="AK27" s="1919"/>
      <c r="AL27" s="1919"/>
      <c r="AM27" s="1919"/>
      <c r="AN27" s="1919"/>
      <c r="AO27" s="1919"/>
      <c r="AP27" s="1919"/>
      <c r="AQ27" s="1919"/>
      <c r="AR27" s="1919"/>
      <c r="AS27" s="1920"/>
      <c r="AT27" s="477"/>
      <c r="AV27" s="1830">
        <v>7</v>
      </c>
      <c r="AW27" s="1831"/>
      <c r="AX27" s="1827">
        <v>820</v>
      </c>
      <c r="AY27" s="1828"/>
      <c r="AZ27" s="1829"/>
      <c r="BA27" s="1827">
        <v>720</v>
      </c>
      <c r="BB27" s="1828"/>
      <c r="BC27" s="1829"/>
    </row>
    <row r="28" spans="1:57" s="68" customFormat="1" ht="13.5" customHeight="1">
      <c r="B28" s="88"/>
      <c r="C28" s="68" t="s">
        <v>470</v>
      </c>
      <c r="P28" s="34"/>
      <c r="Q28" s="34"/>
      <c r="R28" s="35"/>
      <c r="S28" s="36"/>
      <c r="T28" s="36"/>
      <c r="U28" s="341"/>
      <c r="V28" s="341"/>
      <c r="AF28" s="377"/>
      <c r="AG28" s="1919"/>
      <c r="AH28" s="1919"/>
      <c r="AI28" s="1919"/>
      <c r="AJ28" s="1919"/>
      <c r="AK28" s="1919"/>
      <c r="AL28" s="1919"/>
      <c r="AM28" s="1919"/>
      <c r="AN28" s="1919"/>
      <c r="AO28" s="1919"/>
      <c r="AP28" s="1919"/>
      <c r="AQ28" s="1919"/>
      <c r="AR28" s="1919"/>
      <c r="AS28" s="1920"/>
      <c r="AT28" s="477"/>
      <c r="AV28" s="1830">
        <v>8</v>
      </c>
      <c r="AW28" s="1831"/>
      <c r="AX28" s="1827">
        <v>920</v>
      </c>
      <c r="AY28" s="1828"/>
      <c r="AZ28" s="1829"/>
      <c r="BA28" s="1827">
        <v>800</v>
      </c>
      <c r="BB28" s="1828"/>
      <c r="BC28" s="1829"/>
    </row>
    <row r="29" spans="1:57" s="68" customFormat="1" ht="13.5" customHeight="1">
      <c r="B29" s="88"/>
      <c r="C29" s="68" t="s">
        <v>277</v>
      </c>
      <c r="P29" s="34"/>
      <c r="Q29" s="34"/>
      <c r="R29" s="35"/>
      <c r="S29" s="36"/>
      <c r="T29" s="36"/>
      <c r="U29" s="341"/>
      <c r="V29" s="341"/>
      <c r="AF29" s="378"/>
      <c r="AG29" s="1919"/>
      <c r="AH29" s="1919"/>
      <c r="AI29" s="1919"/>
      <c r="AJ29" s="1919"/>
      <c r="AK29" s="1919"/>
      <c r="AL29" s="1919"/>
      <c r="AM29" s="1919"/>
      <c r="AN29" s="1919"/>
      <c r="AO29" s="1919"/>
      <c r="AP29" s="1919"/>
      <c r="AQ29" s="1919"/>
      <c r="AR29" s="1919"/>
      <c r="AS29" s="1920"/>
      <c r="AT29" s="477"/>
      <c r="AV29" s="1830">
        <v>9</v>
      </c>
      <c r="AW29" s="1831"/>
      <c r="AX29" s="1827">
        <v>1020</v>
      </c>
      <c r="AY29" s="1828"/>
      <c r="AZ29" s="1829"/>
      <c r="BA29" s="1827">
        <v>880</v>
      </c>
      <c r="BB29" s="1828"/>
      <c r="BC29" s="1829"/>
    </row>
    <row r="30" spans="1:57" s="68" customFormat="1" ht="13.5" customHeight="1">
      <c r="B30" s="88"/>
      <c r="C30" s="68" t="s">
        <v>1507</v>
      </c>
      <c r="AF30" s="378"/>
      <c r="AG30" s="1919"/>
      <c r="AH30" s="1919"/>
      <c r="AI30" s="1919"/>
      <c r="AJ30" s="1919"/>
      <c r="AK30" s="1919"/>
      <c r="AL30" s="1919"/>
      <c r="AM30" s="1919"/>
      <c r="AN30" s="1919"/>
      <c r="AO30" s="1919"/>
      <c r="AP30" s="1919"/>
      <c r="AQ30" s="1919"/>
      <c r="AR30" s="1919"/>
      <c r="AS30" s="1920"/>
      <c r="AT30" s="477"/>
      <c r="AU30" s="341"/>
      <c r="AV30" s="1830">
        <v>10</v>
      </c>
      <c r="AW30" s="1831"/>
      <c r="AX30" s="1827">
        <v>1120</v>
      </c>
      <c r="AY30" s="1828"/>
      <c r="AZ30" s="1829"/>
      <c r="BA30" s="1827">
        <v>960</v>
      </c>
      <c r="BB30" s="1828"/>
      <c r="BC30" s="1829"/>
    </row>
    <row r="31" spans="1:57" s="68" customFormat="1" ht="13.5" customHeight="1">
      <c r="A31" s="6"/>
      <c r="B31" s="88"/>
      <c r="D31" s="747"/>
      <c r="AF31" s="378"/>
      <c r="AG31" s="1919"/>
      <c r="AH31" s="1919"/>
      <c r="AI31" s="1919"/>
      <c r="AJ31" s="1919"/>
      <c r="AK31" s="1919"/>
      <c r="AL31" s="1919"/>
      <c r="AM31" s="1919"/>
      <c r="AN31" s="1919"/>
      <c r="AO31" s="1919"/>
      <c r="AP31" s="1919"/>
      <c r="AQ31" s="1919"/>
      <c r="AR31" s="1919"/>
      <c r="AS31" s="1920"/>
      <c r="AT31" s="477"/>
    </row>
    <row r="32" spans="1:57" ht="13.5" customHeight="1">
      <c r="A32" s="6"/>
      <c r="B32" s="19"/>
      <c r="C32" s="6" t="s">
        <v>303</v>
      </c>
      <c r="D32" s="6"/>
      <c r="E32" s="6"/>
      <c r="F32" s="6"/>
      <c r="G32" s="6"/>
      <c r="H32" s="6"/>
      <c r="I32" s="6"/>
      <c r="J32" s="6"/>
      <c r="K32" s="6"/>
      <c r="L32" s="6"/>
      <c r="M32" s="6"/>
      <c r="N32" s="6"/>
      <c r="O32" s="6"/>
      <c r="Q32" s="6"/>
      <c r="R32" s="34"/>
      <c r="S32" s="34"/>
      <c r="T32" s="35"/>
      <c r="U32" s="36"/>
      <c r="V32" s="36"/>
      <c r="W32" s="6"/>
      <c r="X32" s="6"/>
      <c r="Y32" s="6"/>
      <c r="AE32" s="102"/>
      <c r="AF32" s="379"/>
      <c r="AG32" s="1919"/>
      <c r="AH32" s="1919"/>
      <c r="AI32" s="1919"/>
      <c r="AJ32" s="1919"/>
      <c r="AK32" s="1919"/>
      <c r="AL32" s="1919"/>
      <c r="AM32" s="1919"/>
      <c r="AN32" s="1919"/>
      <c r="AO32" s="1919"/>
      <c r="AP32" s="1919"/>
      <c r="AQ32" s="1919"/>
      <c r="AR32" s="1919"/>
      <c r="AS32" s="1920"/>
      <c r="AT32" s="477"/>
      <c r="AU32" s="34"/>
      <c r="AV32" s="68"/>
      <c r="AW32" s="1895"/>
      <c r="AX32" s="1895"/>
      <c r="AY32" s="68"/>
      <c r="AZ32" s="68"/>
      <c r="BA32" s="68"/>
      <c r="BB32" s="68"/>
      <c r="BC32" s="68"/>
      <c r="BD32" s="68"/>
      <c r="BE32" s="68"/>
    </row>
    <row r="33" spans="1:57" ht="13.5" customHeight="1">
      <c r="A33" s="6"/>
      <c r="B33" s="19"/>
      <c r="C33" s="6"/>
      <c r="D33" s="748"/>
      <c r="E33" s="6"/>
      <c r="F33" s="6"/>
      <c r="G33" s="6"/>
      <c r="H33" s="6"/>
      <c r="I33" s="6"/>
      <c r="J33" s="6"/>
      <c r="K33" s="6"/>
      <c r="L33" s="6"/>
      <c r="M33" s="6"/>
      <c r="N33" s="6"/>
      <c r="O33" s="6"/>
      <c r="R33" s="6"/>
      <c r="S33" s="6"/>
      <c r="T33" s="6"/>
      <c r="Y33" s="6"/>
      <c r="AF33" s="377"/>
      <c r="AG33" s="1919"/>
      <c r="AH33" s="1919"/>
      <c r="AI33" s="1919"/>
      <c r="AJ33" s="1919"/>
      <c r="AK33" s="1919"/>
      <c r="AL33" s="1921"/>
      <c r="AM33" s="1919"/>
      <c r="AN33" s="1919"/>
      <c r="AO33" s="1919"/>
      <c r="AP33" s="1919"/>
      <c r="AQ33" s="1919"/>
      <c r="AR33" s="1919"/>
      <c r="AS33" s="1920"/>
      <c r="AT33" s="477"/>
      <c r="AU33" s="35"/>
      <c r="AV33" s="68"/>
      <c r="AW33" s="1895"/>
      <c r="AX33" s="1895"/>
      <c r="AY33" s="68"/>
      <c r="AZ33" s="68"/>
      <c r="BA33" s="68"/>
      <c r="BB33" s="68"/>
      <c r="BC33" s="68"/>
      <c r="BD33" s="68"/>
      <c r="BE33" s="68"/>
    </row>
    <row r="34" spans="1:57" ht="13.5" customHeight="1">
      <c r="A34" s="6"/>
      <c r="B34" s="19"/>
      <c r="C34" s="6" t="s">
        <v>1132</v>
      </c>
      <c r="D34" s="6"/>
      <c r="E34" s="6"/>
      <c r="F34" s="6"/>
      <c r="G34" s="6"/>
      <c r="H34" s="6"/>
      <c r="I34" s="6"/>
      <c r="J34" s="6"/>
      <c r="K34" s="6"/>
      <c r="L34" s="6"/>
      <c r="M34" s="6"/>
      <c r="N34" s="6"/>
      <c r="O34" s="6"/>
      <c r="R34" s="6"/>
      <c r="S34" s="6"/>
      <c r="T34" s="6"/>
      <c r="Y34" s="6"/>
      <c r="AF34" s="377"/>
      <c r="AG34" s="575"/>
      <c r="AS34" s="39"/>
      <c r="AT34" s="14"/>
      <c r="AU34" s="35"/>
      <c r="AV34" s="68"/>
      <c r="AW34" s="1895"/>
      <c r="AX34" s="1895"/>
      <c r="AY34" s="68"/>
      <c r="AZ34" s="68"/>
      <c r="BA34" s="68"/>
      <c r="BB34" s="68"/>
      <c r="BC34" s="68"/>
      <c r="BD34" s="68"/>
      <c r="BE34" s="68"/>
    </row>
    <row r="35" spans="1:57" ht="13.5" customHeight="1">
      <c r="A35" s="6"/>
      <c r="B35" s="19"/>
      <c r="C35" s="6"/>
      <c r="D35" s="6" t="s">
        <v>913</v>
      </c>
      <c r="E35" s="6"/>
      <c r="F35" s="6"/>
      <c r="G35" s="6"/>
      <c r="H35" s="6"/>
      <c r="I35" s="6"/>
      <c r="J35" s="6"/>
      <c r="K35" s="6"/>
      <c r="L35" s="6"/>
      <c r="M35" s="6"/>
      <c r="N35" s="6"/>
      <c r="O35" s="6"/>
      <c r="R35" s="34"/>
      <c r="S35" s="34"/>
      <c r="T35" s="35"/>
      <c r="U35" s="36"/>
      <c r="V35" s="36"/>
      <c r="W35" s="6"/>
      <c r="X35" s="6"/>
      <c r="Y35" s="6"/>
      <c r="AF35" s="678" t="s">
        <v>847</v>
      </c>
      <c r="AG35" s="1913" t="s">
        <v>848</v>
      </c>
      <c r="AH35" s="1914"/>
      <c r="AI35" s="1914"/>
      <c r="AJ35" s="1914"/>
      <c r="AK35" s="1914"/>
      <c r="AL35" s="1914"/>
      <c r="AM35" s="1914"/>
      <c r="AN35" s="1914"/>
      <c r="AO35" s="1914"/>
      <c r="AP35" s="1914"/>
      <c r="AQ35" s="1914"/>
      <c r="AR35" s="1914"/>
      <c r="AS35" s="1915"/>
      <c r="AT35" s="479"/>
      <c r="AU35" s="36"/>
      <c r="AW35" s="68"/>
      <c r="AX35" s="68"/>
      <c r="AY35" s="68"/>
      <c r="AZ35" s="68"/>
      <c r="BA35" s="68"/>
      <c r="BB35" s="68"/>
      <c r="BC35" s="68"/>
      <c r="BD35" s="68"/>
      <c r="BE35" s="68"/>
    </row>
    <row r="36" spans="1:57" ht="13.5" customHeight="1">
      <c r="A36" s="6"/>
      <c r="B36" s="19"/>
      <c r="C36" s="6"/>
      <c r="D36" s="6"/>
      <c r="E36" s="6"/>
      <c r="F36" s="6"/>
      <c r="G36" s="6"/>
      <c r="H36" s="6"/>
      <c r="I36" s="6"/>
      <c r="J36" s="6"/>
      <c r="K36" s="6"/>
      <c r="L36" s="6"/>
      <c r="M36" s="6"/>
      <c r="N36" s="6"/>
      <c r="O36" s="6"/>
      <c r="R36" s="34"/>
      <c r="S36" s="34"/>
      <c r="T36" s="35"/>
      <c r="U36" s="36"/>
      <c r="V36" s="36"/>
      <c r="W36" s="6"/>
      <c r="X36" s="6"/>
      <c r="Y36" s="6"/>
      <c r="AF36" s="76"/>
      <c r="AG36" s="1916" t="s">
        <v>849</v>
      </c>
      <c r="AH36" s="1917"/>
      <c r="AI36" s="1917"/>
      <c r="AJ36" s="1917"/>
      <c r="AK36" s="1917"/>
      <c r="AL36" s="1917"/>
      <c r="AM36" s="1917"/>
      <c r="AN36" s="1917"/>
      <c r="AO36" s="1917"/>
      <c r="AP36" s="1917"/>
      <c r="AQ36" s="1917"/>
      <c r="AR36" s="1917"/>
      <c r="AS36" s="1918"/>
      <c r="AT36" s="679"/>
      <c r="AU36" s="680"/>
    </row>
    <row r="37" spans="1:57" ht="13.5" customHeight="1">
      <c r="A37" s="6"/>
      <c r="B37" s="19"/>
      <c r="C37" s="6"/>
      <c r="D37" s="6" t="s">
        <v>79</v>
      </c>
      <c r="E37" s="6"/>
      <c r="F37" s="6"/>
      <c r="G37" s="6"/>
      <c r="H37" s="6"/>
      <c r="I37" s="6"/>
      <c r="J37" s="6"/>
      <c r="K37" s="6"/>
      <c r="L37" s="6"/>
      <c r="M37" s="6"/>
      <c r="N37" s="6"/>
      <c r="O37" s="6"/>
      <c r="P37" s="6"/>
      <c r="Q37" s="6"/>
      <c r="R37" s="34"/>
      <c r="S37" s="34"/>
      <c r="T37" s="35"/>
      <c r="U37" s="36"/>
      <c r="V37" s="36"/>
      <c r="W37" s="6"/>
      <c r="X37" s="6"/>
      <c r="Y37" s="6"/>
      <c r="AF37" s="380" t="s">
        <v>842</v>
      </c>
      <c r="AG37" s="6"/>
      <c r="AS37" s="39"/>
      <c r="AT37" s="14"/>
      <c r="AU37" s="34"/>
      <c r="AV37" s="1895"/>
      <c r="AW37" s="1895"/>
      <c r="AX37" s="40"/>
      <c r="AY37" s="1895"/>
      <c r="AZ37" s="1895"/>
    </row>
    <row r="38" spans="1:57" ht="13.5" customHeight="1">
      <c r="A38" s="6"/>
      <c r="B38" s="19"/>
      <c r="C38" s="6"/>
      <c r="D38" s="6"/>
      <c r="E38" s="6"/>
      <c r="F38" s="6"/>
      <c r="G38" s="6"/>
      <c r="H38" s="6"/>
      <c r="I38" s="6"/>
      <c r="J38" s="6"/>
      <c r="K38" s="6"/>
      <c r="L38" s="6"/>
      <c r="M38" s="6"/>
      <c r="N38" s="6"/>
      <c r="O38" s="6"/>
      <c r="P38" s="6"/>
      <c r="Q38" s="6"/>
      <c r="R38" s="6"/>
      <c r="S38" s="6"/>
      <c r="T38" s="6"/>
      <c r="Y38" s="6"/>
      <c r="AE38" s="102"/>
      <c r="AF38" s="380" t="s">
        <v>842</v>
      </c>
      <c r="AG38" s="6"/>
      <c r="AI38" s="6"/>
      <c r="AJ38" s="6"/>
      <c r="AK38" s="6"/>
      <c r="AL38" s="6"/>
      <c r="AM38" s="6"/>
      <c r="AN38" s="6"/>
      <c r="AO38" s="6"/>
      <c r="AP38" s="6"/>
      <c r="AQ38" s="6"/>
      <c r="AR38" s="6"/>
      <c r="AS38" s="18"/>
      <c r="AT38" s="479"/>
      <c r="AV38" s="1834"/>
      <c r="AW38" s="1834"/>
      <c r="AY38" s="1835"/>
      <c r="AZ38" s="1835"/>
      <c r="BA38" s="1835"/>
      <c r="BB38" s="1835"/>
      <c r="BC38" s="1835"/>
    </row>
    <row r="39" spans="1:57" ht="13.5" customHeight="1">
      <c r="A39" s="6"/>
      <c r="B39" s="19"/>
      <c r="C39" s="6" t="s">
        <v>1133</v>
      </c>
      <c r="D39" s="6"/>
      <c r="E39" s="6"/>
      <c r="F39" s="6"/>
      <c r="G39" s="6"/>
      <c r="H39" s="6"/>
      <c r="I39" s="6"/>
      <c r="J39" s="6"/>
      <c r="K39" s="6"/>
      <c r="L39" s="6"/>
      <c r="M39" s="6"/>
      <c r="N39" s="6"/>
      <c r="O39" s="6"/>
      <c r="P39" s="6"/>
      <c r="Q39" s="6"/>
      <c r="Y39" s="6"/>
      <c r="AE39" s="102"/>
      <c r="AF39" s="380" t="s">
        <v>531</v>
      </c>
      <c r="AG39" s="1911" t="s">
        <v>584</v>
      </c>
      <c r="AH39" s="1911"/>
      <c r="AI39" s="1911"/>
      <c r="AJ39" s="1911"/>
      <c r="AK39" s="1911"/>
      <c r="AL39" s="1911"/>
      <c r="AM39" s="1911"/>
      <c r="AN39" s="1911"/>
      <c r="AO39" s="1911"/>
      <c r="AP39" s="1911"/>
      <c r="AQ39" s="1911"/>
      <c r="AR39" s="1911"/>
      <c r="AS39" s="1912"/>
      <c r="AT39" s="480"/>
      <c r="AV39" s="1834"/>
      <c r="AW39" s="1834"/>
      <c r="AX39" s="197"/>
      <c r="AY39" s="1835"/>
      <c r="AZ39" s="1835"/>
      <c r="BA39" s="1835"/>
      <c r="BB39" s="1835"/>
      <c r="BC39" s="1835"/>
      <c r="BD39" s="316"/>
      <c r="BE39" s="316"/>
    </row>
    <row r="40" spans="1:57" ht="13.5" customHeight="1">
      <c r="A40" s="6"/>
      <c r="B40" s="19"/>
      <c r="C40" s="6"/>
      <c r="D40" s="6" t="s">
        <v>119</v>
      </c>
      <c r="E40" s="6"/>
      <c r="F40" s="6"/>
      <c r="G40" s="6"/>
      <c r="H40" s="6"/>
      <c r="I40" s="6"/>
      <c r="J40" s="6"/>
      <c r="K40" s="6"/>
      <c r="L40" s="6"/>
      <c r="M40" s="6"/>
      <c r="N40" s="6"/>
      <c r="O40" s="6"/>
      <c r="P40" s="6"/>
      <c r="Q40" s="6"/>
      <c r="R40" s="6"/>
      <c r="S40" s="64"/>
      <c r="T40" s="21"/>
      <c r="U40" s="21"/>
      <c r="V40" s="6"/>
      <c r="W40" s="21"/>
      <c r="X40" s="21"/>
      <c r="Y40" s="6"/>
      <c r="AE40" s="102"/>
      <c r="AG40" s="1911"/>
      <c r="AH40" s="1911"/>
      <c r="AI40" s="1911"/>
      <c r="AJ40" s="1911"/>
      <c r="AK40" s="1911"/>
      <c r="AL40" s="1911"/>
      <c r="AM40" s="1911"/>
      <c r="AN40" s="1911"/>
      <c r="AO40" s="1911"/>
      <c r="AP40" s="1911"/>
      <c r="AQ40" s="1911"/>
      <c r="AR40" s="1911"/>
      <c r="AS40" s="1912"/>
      <c r="AT40" s="480"/>
      <c r="AV40" s="1834"/>
      <c r="AW40" s="1834"/>
      <c r="AX40" s="197"/>
      <c r="AY40" s="1835"/>
      <c r="AZ40" s="1835"/>
      <c r="BA40" s="1835"/>
      <c r="BB40" s="1835"/>
      <c r="BC40" s="1835"/>
      <c r="BD40" s="316"/>
      <c r="BE40" s="316"/>
    </row>
    <row r="41" spans="1:57" ht="13.5" customHeight="1">
      <c r="A41" s="6"/>
      <c r="B41" s="19"/>
      <c r="C41" s="6"/>
      <c r="D41" s="6"/>
      <c r="E41" s="6"/>
      <c r="F41" s="6"/>
      <c r="G41" s="6"/>
      <c r="H41" s="6"/>
      <c r="I41" s="6"/>
      <c r="J41" s="6"/>
      <c r="K41" s="6"/>
      <c r="L41" s="6"/>
      <c r="M41" s="6"/>
      <c r="N41" s="6"/>
      <c r="O41" s="6"/>
      <c r="P41" s="6"/>
      <c r="Q41" s="6"/>
      <c r="R41" s="6"/>
      <c r="S41" s="64"/>
      <c r="T41" s="21"/>
      <c r="U41" s="21"/>
      <c r="V41" s="6"/>
      <c r="W41" s="21"/>
      <c r="X41" s="21"/>
      <c r="Y41" s="6"/>
      <c r="AE41" s="102"/>
      <c r="AF41" s="380"/>
      <c r="AG41" s="1911"/>
      <c r="AH41" s="1911"/>
      <c r="AI41" s="1911"/>
      <c r="AJ41" s="1911"/>
      <c r="AK41" s="1911"/>
      <c r="AL41" s="1911"/>
      <c r="AM41" s="1911"/>
      <c r="AN41" s="1911"/>
      <c r="AO41" s="1911"/>
      <c r="AP41" s="1911"/>
      <c r="AQ41" s="1911"/>
      <c r="AR41" s="1911"/>
      <c r="AS41" s="1912"/>
      <c r="AT41" s="480"/>
      <c r="AV41" s="1834"/>
      <c r="AW41" s="1834"/>
      <c r="AX41" s="197"/>
      <c r="AY41" s="1836"/>
      <c r="AZ41" s="1836"/>
      <c r="BA41" s="1836"/>
      <c r="BB41" s="1836"/>
      <c r="BC41" s="1836"/>
      <c r="BD41" s="316"/>
      <c r="BE41" s="316"/>
    </row>
    <row r="42" spans="1:57" ht="13.5" customHeight="1">
      <c r="A42" s="6"/>
      <c r="B42" s="19"/>
      <c r="C42" s="6"/>
      <c r="D42" s="5" t="s">
        <v>914</v>
      </c>
      <c r="R42" s="6"/>
      <c r="S42" s="6"/>
      <c r="T42" s="6"/>
      <c r="Y42" s="6"/>
      <c r="AE42" s="102"/>
      <c r="AF42" s="577" t="s">
        <v>846</v>
      </c>
      <c r="AG42" s="1925" t="s">
        <v>884</v>
      </c>
      <c r="AH42" s="1925"/>
      <c r="AI42" s="1925"/>
      <c r="AJ42" s="1925"/>
      <c r="AK42" s="1925"/>
      <c r="AL42" s="1925"/>
      <c r="AM42" s="1925"/>
      <c r="AN42" s="1925"/>
      <c r="AO42" s="1925"/>
      <c r="AP42" s="1925"/>
      <c r="AQ42" s="1925"/>
      <c r="AR42" s="1925"/>
      <c r="AS42" s="430"/>
      <c r="AT42" s="480"/>
      <c r="AV42" s="1832"/>
      <c r="AW42" s="1832"/>
      <c r="AX42" s="1896"/>
      <c r="AY42" s="1896"/>
      <c r="AZ42" s="1896"/>
      <c r="BA42" s="1832"/>
      <c r="BB42" s="1832"/>
      <c r="BC42" s="1832"/>
      <c r="BD42" s="316"/>
      <c r="BE42" s="316"/>
    </row>
    <row r="43" spans="1:57" ht="13.5" customHeight="1">
      <c r="A43" s="6"/>
      <c r="B43" s="19"/>
      <c r="C43" s="6"/>
      <c r="D43" s="6"/>
      <c r="E43" s="6" t="s">
        <v>915</v>
      </c>
      <c r="F43" s="6"/>
      <c r="G43" s="6"/>
      <c r="H43" s="6"/>
      <c r="I43" s="6"/>
      <c r="J43" s="6"/>
      <c r="K43" s="6"/>
      <c r="L43" s="6"/>
      <c r="M43" s="6"/>
      <c r="N43" s="6"/>
      <c r="O43" s="6"/>
      <c r="P43" s="6"/>
      <c r="Q43" s="6"/>
      <c r="R43" s="6"/>
      <c r="S43" s="6"/>
      <c r="T43" s="68"/>
      <c r="U43" s="68"/>
      <c r="V43" s="6"/>
      <c r="W43" s="34"/>
      <c r="X43" s="34"/>
      <c r="Y43" s="6"/>
      <c r="AE43" s="102"/>
      <c r="AF43" s="52"/>
      <c r="AG43" s="1925"/>
      <c r="AH43" s="1925"/>
      <c r="AI43" s="1925"/>
      <c r="AJ43" s="1925"/>
      <c r="AK43" s="1925"/>
      <c r="AL43" s="1925"/>
      <c r="AM43" s="1925"/>
      <c r="AN43" s="1925"/>
      <c r="AO43" s="1925"/>
      <c r="AP43" s="1925"/>
      <c r="AQ43" s="1925"/>
      <c r="AR43" s="1925"/>
      <c r="AS43" s="430"/>
      <c r="AT43" s="480"/>
      <c r="AV43" s="1832"/>
      <c r="AW43" s="1832"/>
      <c r="AX43" s="1833"/>
      <c r="AY43" s="1833"/>
      <c r="AZ43" s="1833"/>
      <c r="BA43" s="1833"/>
      <c r="BB43" s="1833"/>
      <c r="BC43" s="1833"/>
      <c r="BD43" s="316"/>
      <c r="BE43" s="316"/>
    </row>
    <row r="44" spans="1:57" ht="13.5" customHeight="1">
      <c r="A44" s="6"/>
      <c r="B44" s="19"/>
      <c r="C44" s="6"/>
      <c r="D44" s="6"/>
      <c r="E44" s="6" t="s">
        <v>364</v>
      </c>
      <c r="F44" s="6"/>
      <c r="G44" s="6"/>
      <c r="H44" s="6"/>
      <c r="I44" s="6"/>
      <c r="J44" s="6"/>
      <c r="K44" s="6"/>
      <c r="L44" s="6"/>
      <c r="M44" s="6"/>
      <c r="N44" s="6"/>
      <c r="O44" s="6"/>
      <c r="P44" s="6"/>
      <c r="Q44" s="6"/>
      <c r="R44" s="34"/>
      <c r="S44" s="34"/>
      <c r="T44" s="35"/>
      <c r="U44" s="36"/>
      <c r="V44" s="36"/>
      <c r="W44" s="6"/>
      <c r="X44" s="6"/>
      <c r="Y44" s="6"/>
      <c r="AE44" s="102"/>
      <c r="AF44" s="581" t="s">
        <v>845</v>
      </c>
      <c r="AG44" s="1925" t="s">
        <v>916</v>
      </c>
      <c r="AH44" s="1925"/>
      <c r="AI44" s="1925"/>
      <c r="AJ44" s="1925"/>
      <c r="AK44" s="1925"/>
      <c r="AL44" s="1925"/>
      <c r="AM44" s="1925"/>
      <c r="AN44" s="1925"/>
      <c r="AO44" s="1925"/>
      <c r="AP44" s="1925"/>
      <c r="AQ44" s="1925"/>
      <c r="AR44" s="1925"/>
      <c r="AS44" s="430"/>
      <c r="AT44" s="480"/>
      <c r="AV44" s="1832"/>
      <c r="AW44" s="1832"/>
      <c r="AX44" s="1833"/>
      <c r="AY44" s="1833"/>
      <c r="AZ44" s="1833"/>
      <c r="BA44" s="1833"/>
      <c r="BB44" s="1833"/>
      <c r="BC44" s="1833"/>
      <c r="BD44" s="316"/>
      <c r="BE44" s="316"/>
    </row>
    <row r="45" spans="1:57" ht="13.5" customHeight="1">
      <c r="A45" s="6"/>
      <c r="B45" s="19"/>
      <c r="C45" s="6"/>
      <c r="D45" s="6"/>
      <c r="E45" s="6"/>
      <c r="F45" s="6"/>
      <c r="G45" s="6"/>
      <c r="H45" s="6"/>
      <c r="I45" s="6"/>
      <c r="J45" s="6"/>
      <c r="K45" s="6"/>
      <c r="L45" s="6"/>
      <c r="M45" s="6"/>
      <c r="N45" s="6"/>
      <c r="O45" s="6"/>
      <c r="P45" s="6"/>
      <c r="Q45" s="6"/>
      <c r="R45" s="6"/>
      <c r="S45" s="6"/>
      <c r="T45" s="6"/>
      <c r="Y45" s="6"/>
      <c r="AE45" s="102"/>
      <c r="AF45" s="380"/>
      <c r="AG45" s="1925"/>
      <c r="AH45" s="1925"/>
      <c r="AI45" s="1925"/>
      <c r="AJ45" s="1925"/>
      <c r="AK45" s="1925"/>
      <c r="AL45" s="1925"/>
      <c r="AM45" s="1925"/>
      <c r="AN45" s="1925"/>
      <c r="AO45" s="1925"/>
      <c r="AP45" s="1925"/>
      <c r="AQ45" s="1925"/>
      <c r="AR45" s="1925"/>
      <c r="AS45" s="430"/>
      <c r="AT45" s="480"/>
      <c r="AV45" s="1832"/>
      <c r="AW45" s="1832"/>
      <c r="AX45" s="1833"/>
      <c r="AY45" s="1833"/>
      <c r="AZ45" s="1833"/>
      <c r="BA45" s="1833"/>
      <c r="BB45" s="1833"/>
      <c r="BC45" s="1833"/>
      <c r="BD45" s="316"/>
      <c r="BE45" s="316"/>
    </row>
    <row r="46" spans="1:57" ht="13.5" customHeight="1">
      <c r="A46" s="6"/>
      <c r="B46" s="19"/>
      <c r="C46" s="6" t="s">
        <v>1134</v>
      </c>
      <c r="D46" s="6"/>
      <c r="E46" s="6"/>
      <c r="F46" s="6"/>
      <c r="G46" s="6"/>
      <c r="H46" s="6"/>
      <c r="I46" s="6"/>
      <c r="J46" s="6"/>
      <c r="K46" s="6"/>
      <c r="L46" s="6"/>
      <c r="M46" s="6"/>
      <c r="N46" s="6"/>
      <c r="O46" s="6"/>
      <c r="P46" s="6"/>
      <c r="Q46" s="6"/>
      <c r="R46" s="6"/>
      <c r="S46" s="64"/>
      <c r="T46" s="6"/>
      <c r="U46" s="6"/>
      <c r="V46" s="6"/>
      <c r="W46" s="6"/>
      <c r="X46" s="6"/>
      <c r="Y46" s="6"/>
      <c r="AE46" s="102"/>
      <c r="AF46" s="377"/>
      <c r="AG46" s="575"/>
      <c r="AH46" s="6"/>
      <c r="AI46" s="6"/>
      <c r="AJ46" s="6"/>
      <c r="AK46" s="6"/>
      <c r="AL46" s="6"/>
      <c r="AM46" s="6"/>
      <c r="AN46" s="6"/>
      <c r="AO46" s="6"/>
      <c r="AP46" s="6"/>
      <c r="AQ46" s="6"/>
      <c r="AR46" s="6"/>
      <c r="AS46" s="18"/>
      <c r="AT46" s="479"/>
      <c r="AV46" s="1832"/>
      <c r="AW46" s="1832"/>
      <c r="AX46" s="1833"/>
      <c r="AY46" s="1833"/>
      <c r="AZ46" s="1833"/>
      <c r="BA46" s="1833"/>
      <c r="BB46" s="1833"/>
      <c r="BC46" s="1833"/>
      <c r="BD46" s="316"/>
      <c r="BE46" s="316"/>
    </row>
    <row r="47" spans="1:57" ht="13.5" customHeight="1">
      <c r="A47" s="6"/>
      <c r="B47" s="19"/>
      <c r="C47" s="6"/>
      <c r="D47" s="6" t="s">
        <v>833</v>
      </c>
      <c r="F47" s="6"/>
      <c r="G47" s="6"/>
      <c r="H47" s="6"/>
      <c r="I47" s="6"/>
      <c r="J47" s="6"/>
      <c r="K47" s="6"/>
      <c r="L47" s="6"/>
      <c r="M47" s="6"/>
      <c r="N47" s="6"/>
      <c r="O47" s="6"/>
      <c r="P47" s="6"/>
      <c r="Q47" s="6"/>
      <c r="R47" s="6"/>
      <c r="S47" s="6"/>
      <c r="T47" s="34"/>
      <c r="U47" s="34"/>
      <c r="V47" s="6"/>
      <c r="W47" s="34"/>
      <c r="X47" s="34"/>
      <c r="Y47" s="6"/>
      <c r="AE47" s="102"/>
      <c r="AF47" s="377"/>
      <c r="AG47" s="575"/>
      <c r="AH47" s="6"/>
      <c r="AI47" s="6"/>
      <c r="AJ47" s="6"/>
      <c r="AK47" s="6"/>
      <c r="AL47" s="6"/>
      <c r="AM47" s="6"/>
      <c r="AN47" s="6"/>
      <c r="AO47" s="6"/>
      <c r="AP47" s="6"/>
      <c r="AQ47" s="6"/>
      <c r="AR47" s="6"/>
      <c r="AS47" s="18"/>
      <c r="AT47" s="479"/>
      <c r="AV47" s="1832"/>
      <c r="AW47" s="1832"/>
      <c r="AX47" s="1833"/>
      <c r="AY47" s="1833"/>
      <c r="AZ47" s="1833"/>
      <c r="BA47" s="1833"/>
      <c r="BB47" s="1833"/>
      <c r="BC47" s="1833"/>
      <c r="BD47" s="316"/>
      <c r="BE47" s="316"/>
    </row>
    <row r="48" spans="1:57" ht="13.5" customHeight="1">
      <c r="A48" s="6"/>
      <c r="B48" s="19"/>
      <c r="C48" s="6"/>
      <c r="D48" s="6"/>
      <c r="E48" s="6"/>
      <c r="F48" s="6"/>
      <c r="G48" s="6"/>
      <c r="H48" s="6"/>
      <c r="I48" s="6"/>
      <c r="J48" s="6"/>
      <c r="K48" s="6"/>
      <c r="L48" s="6"/>
      <c r="M48" s="6"/>
      <c r="N48" s="6"/>
      <c r="O48" s="6"/>
      <c r="P48" s="6"/>
      <c r="Q48" s="6"/>
      <c r="R48" s="34"/>
      <c r="S48" s="34"/>
      <c r="T48" s="35"/>
      <c r="U48" s="36"/>
      <c r="V48" s="36"/>
      <c r="W48" s="6"/>
      <c r="X48" s="6"/>
      <c r="Y48" s="6"/>
      <c r="AE48" s="102"/>
      <c r="AF48" s="380"/>
      <c r="AG48" s="435"/>
      <c r="AH48" s="435"/>
      <c r="AI48" s="435"/>
      <c r="AJ48" s="435"/>
      <c r="AK48" s="435"/>
      <c r="AL48" s="435"/>
      <c r="AM48" s="435"/>
      <c r="AN48" s="435"/>
      <c r="AO48" s="435"/>
      <c r="AP48" s="435"/>
      <c r="AQ48" s="435"/>
      <c r="AR48" s="435"/>
      <c r="AS48" s="29"/>
      <c r="AT48" s="193"/>
      <c r="AV48" s="1832"/>
      <c r="AW48" s="1832"/>
      <c r="AX48" s="1833"/>
      <c r="AY48" s="1833"/>
      <c r="AZ48" s="1833"/>
      <c r="BA48" s="1833"/>
      <c r="BB48" s="1833"/>
      <c r="BC48" s="1833"/>
      <c r="BD48" s="68"/>
      <c r="BE48" s="68"/>
    </row>
    <row r="49" spans="1:57" ht="13.5" customHeight="1">
      <c r="A49" s="6"/>
      <c r="B49" s="19"/>
      <c r="C49" s="6"/>
      <c r="D49" s="1909" t="s">
        <v>1135</v>
      </c>
      <c r="E49" s="1909"/>
      <c r="F49" s="1909"/>
      <c r="G49" s="1909"/>
      <c r="H49" s="1909"/>
      <c r="I49" s="1909"/>
      <c r="J49" s="1909"/>
      <c r="K49" s="1909"/>
      <c r="L49" s="1909"/>
      <c r="M49" s="1909"/>
      <c r="N49" s="1909"/>
      <c r="O49" s="1909"/>
      <c r="P49" s="1909"/>
      <c r="Q49" s="1909"/>
      <c r="R49" s="1909"/>
      <c r="S49" s="1909"/>
      <c r="T49" s="1909"/>
      <c r="U49" s="1909"/>
      <c r="V49" s="1909"/>
      <c r="W49" s="1909"/>
      <c r="X49" s="1909"/>
      <c r="Y49" s="1909"/>
      <c r="Z49" s="1909"/>
      <c r="AA49" s="1909"/>
      <c r="AB49" s="1909"/>
      <c r="AC49" s="1909"/>
      <c r="AD49" s="1909"/>
      <c r="AE49" s="1910"/>
      <c r="AF49" s="52"/>
      <c r="AG49" s="27"/>
      <c r="AH49" s="27"/>
      <c r="AI49" s="27"/>
      <c r="AJ49" s="27"/>
      <c r="AK49" s="27"/>
      <c r="AL49" s="27"/>
      <c r="AM49" s="27"/>
      <c r="AN49" s="27"/>
      <c r="AO49" s="27"/>
      <c r="AP49" s="27"/>
      <c r="AQ49" s="27"/>
      <c r="AR49" s="27"/>
      <c r="AS49" s="425"/>
      <c r="AT49" s="205"/>
      <c r="AV49" s="1832"/>
      <c r="AW49" s="1832"/>
      <c r="AX49" s="1833"/>
      <c r="AY49" s="1833"/>
      <c r="AZ49" s="1833"/>
      <c r="BA49" s="1833"/>
      <c r="BB49" s="1833"/>
      <c r="BC49" s="1833"/>
      <c r="BD49" s="68"/>
      <c r="BE49" s="68"/>
    </row>
    <row r="50" spans="1:57" ht="13.5" customHeight="1">
      <c r="A50" s="6"/>
      <c r="B50" s="19"/>
      <c r="C50" s="6"/>
      <c r="D50" s="1909" t="s">
        <v>917</v>
      </c>
      <c r="E50" s="1909"/>
      <c r="F50" s="1909"/>
      <c r="G50" s="1909"/>
      <c r="H50" s="1909"/>
      <c r="I50" s="1909"/>
      <c r="J50" s="1909"/>
      <c r="K50" s="1909"/>
      <c r="L50" s="1909"/>
      <c r="M50" s="1909"/>
      <c r="N50" s="1909"/>
      <c r="O50" s="1909"/>
      <c r="P50" s="1909"/>
      <c r="Q50" s="1909"/>
      <c r="R50" s="1909"/>
      <c r="S50" s="1909"/>
      <c r="T50" s="1909"/>
      <c r="U50" s="1909"/>
      <c r="V50" s="1909"/>
      <c r="W50" s="1909"/>
      <c r="X50" s="1909"/>
      <c r="Y50" s="1909"/>
      <c r="Z50" s="1909"/>
      <c r="AA50" s="1909"/>
      <c r="AB50" s="1909"/>
      <c r="AC50" s="1909"/>
      <c r="AD50" s="1909"/>
      <c r="AE50" s="1910"/>
      <c r="AF50" s="1922" t="s">
        <v>906</v>
      </c>
      <c r="AG50" s="1923"/>
      <c r="AH50" s="1923"/>
      <c r="AI50" s="1923"/>
      <c r="AJ50" s="1923"/>
      <c r="AK50" s="1923"/>
      <c r="AL50" s="1923"/>
      <c r="AM50" s="1923"/>
      <c r="AN50" s="1923"/>
      <c r="AO50" s="1923"/>
      <c r="AP50" s="1923"/>
      <c r="AQ50" s="1923"/>
      <c r="AR50" s="1923"/>
      <c r="AS50" s="1924"/>
      <c r="AT50" s="205"/>
      <c r="AV50" s="1832"/>
      <c r="AW50" s="1832"/>
      <c r="AX50" s="1833"/>
      <c r="AY50" s="1833"/>
      <c r="AZ50" s="1833"/>
      <c r="BA50" s="1833"/>
      <c r="BB50" s="1833"/>
      <c r="BC50" s="1833"/>
      <c r="BD50" s="68"/>
      <c r="BE50" s="68"/>
    </row>
    <row r="51" spans="1:57" ht="13.5" customHeight="1">
      <c r="A51" s="6"/>
      <c r="B51" s="19"/>
      <c r="C51" s="6"/>
      <c r="D51" s="1"/>
      <c r="F51" s="1"/>
      <c r="G51" s="1"/>
      <c r="H51" s="1"/>
      <c r="I51" s="1"/>
      <c r="J51" s="1"/>
      <c r="K51" s="1"/>
      <c r="L51" s="1"/>
      <c r="M51" s="1"/>
      <c r="N51" s="1"/>
      <c r="O51" s="1"/>
      <c r="P51" s="1"/>
      <c r="Q51" s="1"/>
      <c r="R51" s="1"/>
      <c r="S51" s="1"/>
      <c r="T51" s="1"/>
      <c r="U51" s="1"/>
      <c r="V51" s="1"/>
      <c r="W51" s="1"/>
      <c r="X51" s="1"/>
      <c r="Y51" s="6"/>
      <c r="AE51" s="102"/>
      <c r="AF51" s="67"/>
      <c r="AG51" s="27"/>
      <c r="AH51" s="27"/>
      <c r="AI51" s="27"/>
      <c r="AJ51" s="27"/>
      <c r="AK51" s="27"/>
      <c r="AL51" s="27"/>
      <c r="AM51" s="27"/>
      <c r="AN51" s="27"/>
      <c r="AO51" s="27"/>
      <c r="AP51" s="27"/>
      <c r="AQ51" s="27"/>
      <c r="AR51" s="27"/>
      <c r="AS51" s="425"/>
      <c r="AT51" s="205"/>
      <c r="AV51" s="1832"/>
      <c r="AW51" s="1832"/>
      <c r="AX51" s="1833"/>
      <c r="AY51" s="1833"/>
      <c r="AZ51" s="1833"/>
      <c r="BA51" s="1833"/>
      <c r="BB51" s="1833"/>
      <c r="BC51" s="1833"/>
      <c r="BD51" s="68"/>
      <c r="BE51" s="68"/>
    </row>
    <row r="52" spans="1:57" ht="13.5" customHeight="1">
      <c r="A52" s="6"/>
      <c r="B52" s="19"/>
      <c r="C52" s="6" t="s">
        <v>1136</v>
      </c>
      <c r="D52" s="6"/>
      <c r="E52" s="26"/>
      <c r="F52" s="26"/>
      <c r="G52" s="26"/>
      <c r="H52" s="26"/>
      <c r="I52" s="26"/>
      <c r="J52" s="26"/>
      <c r="K52" s="26"/>
      <c r="L52" s="26"/>
      <c r="M52" s="26"/>
      <c r="N52" s="26"/>
      <c r="O52" s="26"/>
      <c r="P52" s="26"/>
      <c r="Q52" s="6"/>
      <c r="R52" s="6"/>
      <c r="S52" s="6"/>
      <c r="T52" s="6"/>
      <c r="Y52" s="6"/>
      <c r="AE52" s="102"/>
      <c r="AF52" s="380"/>
      <c r="AG52" s="453"/>
      <c r="AH52" s="453"/>
      <c r="AI52" s="453"/>
      <c r="AJ52" s="453"/>
      <c r="AK52" s="453"/>
      <c r="AL52" s="453"/>
      <c r="AM52" s="453"/>
      <c r="AN52" s="453"/>
      <c r="AO52" s="453"/>
      <c r="AP52" s="453"/>
      <c r="AQ52" s="453"/>
      <c r="AR52" s="453"/>
      <c r="AS52" s="638"/>
      <c r="AT52" s="481"/>
      <c r="AV52" s="1832"/>
      <c r="AW52" s="1832"/>
      <c r="AX52" s="1833"/>
      <c r="AY52" s="1833"/>
      <c r="AZ52" s="1833"/>
      <c r="BA52" s="1833"/>
      <c r="BB52" s="1833"/>
      <c r="BC52" s="1833"/>
      <c r="BD52" s="68"/>
      <c r="BE52" s="68"/>
    </row>
    <row r="53" spans="1:57" ht="13.5" customHeight="1">
      <c r="A53" s="6"/>
      <c r="B53" s="19"/>
      <c r="C53" s="6"/>
      <c r="D53" s="1909" t="s">
        <v>948</v>
      </c>
      <c r="E53" s="1909"/>
      <c r="F53" s="1909"/>
      <c r="G53" s="1909"/>
      <c r="H53" s="1909"/>
      <c r="I53" s="1909"/>
      <c r="J53" s="1909"/>
      <c r="K53" s="1909"/>
      <c r="L53" s="1909"/>
      <c r="M53" s="1909"/>
      <c r="N53" s="1909"/>
      <c r="O53" s="1909"/>
      <c r="P53" s="1909"/>
      <c r="Q53" s="1909"/>
      <c r="R53" s="1909"/>
      <c r="S53" s="1909"/>
      <c r="T53" s="1909"/>
      <c r="U53" s="1909"/>
      <c r="V53" s="1909"/>
      <c r="W53" s="1909"/>
      <c r="X53" s="1909"/>
      <c r="Y53" s="1909"/>
      <c r="Z53" s="1909"/>
      <c r="AA53" s="1909"/>
      <c r="AB53" s="1909"/>
      <c r="AC53" s="1909"/>
      <c r="AD53" s="1909"/>
      <c r="AE53" s="1910"/>
      <c r="AF53" s="1888" t="s">
        <v>844</v>
      </c>
      <c r="AG53" s="1889"/>
      <c r="AH53" s="1889"/>
      <c r="AI53" s="1889"/>
      <c r="AJ53" s="1889"/>
      <c r="AK53" s="1889"/>
      <c r="AL53" s="1889"/>
      <c r="AM53" s="1889"/>
      <c r="AN53" s="1889"/>
      <c r="AO53" s="1889"/>
      <c r="AP53" s="1889"/>
      <c r="AQ53" s="1889"/>
      <c r="AR53" s="1889"/>
      <c r="AS53" s="1890"/>
      <c r="AT53" s="481"/>
      <c r="AV53" s="68"/>
      <c r="AW53" s="68"/>
      <c r="AX53" s="68"/>
      <c r="AY53" s="68"/>
      <c r="AZ53" s="68"/>
      <c r="BA53" s="68"/>
      <c r="BB53" s="68"/>
      <c r="BC53" s="68"/>
      <c r="BD53" s="68"/>
      <c r="BE53" s="68"/>
    </row>
    <row r="54" spans="1:57" ht="13.5" customHeight="1">
      <c r="A54" s="6"/>
      <c r="B54" s="19"/>
      <c r="C54" s="6"/>
      <c r="D54" s="1909" t="s">
        <v>949</v>
      </c>
      <c r="E54" s="1909"/>
      <c r="F54" s="1909"/>
      <c r="G54" s="1909"/>
      <c r="H54" s="1909"/>
      <c r="I54" s="1909"/>
      <c r="J54" s="1909"/>
      <c r="K54" s="1909"/>
      <c r="L54" s="1909"/>
      <c r="M54" s="1909"/>
      <c r="N54" s="1909"/>
      <c r="O54" s="1909"/>
      <c r="P54" s="1909"/>
      <c r="Q54" s="1909"/>
      <c r="R54" s="1909"/>
      <c r="S54" s="1909"/>
      <c r="T54" s="1909"/>
      <c r="U54" s="1909"/>
      <c r="V54" s="1909"/>
      <c r="W54" s="1909"/>
      <c r="X54" s="1909"/>
      <c r="Y54" s="1909"/>
      <c r="Z54" s="1909"/>
      <c r="AA54" s="1909"/>
      <c r="AB54" s="1909"/>
      <c r="AC54" s="1909"/>
      <c r="AD54" s="1909"/>
      <c r="AE54" s="1910"/>
      <c r="AF54" s="1891"/>
      <c r="AG54" s="1889"/>
      <c r="AH54" s="1889"/>
      <c r="AI54" s="1889"/>
      <c r="AJ54" s="1889"/>
      <c r="AK54" s="1889"/>
      <c r="AL54" s="1889"/>
      <c r="AM54" s="1889"/>
      <c r="AN54" s="1889"/>
      <c r="AO54" s="1889"/>
      <c r="AP54" s="1889"/>
      <c r="AQ54" s="1889"/>
      <c r="AR54" s="1889"/>
      <c r="AS54" s="1890"/>
      <c r="AT54" s="481"/>
    </row>
    <row r="55" spans="1:57" ht="13.5" customHeight="1">
      <c r="A55" s="6"/>
      <c r="B55" s="19"/>
      <c r="C55" s="6"/>
      <c r="D55" s="1"/>
      <c r="F55" s="1"/>
      <c r="G55" s="1"/>
      <c r="H55" s="1"/>
      <c r="I55" s="1"/>
      <c r="J55" s="1"/>
      <c r="K55" s="1"/>
      <c r="L55" s="1"/>
      <c r="M55" s="1"/>
      <c r="N55" s="1"/>
      <c r="O55" s="1"/>
      <c r="P55" s="1"/>
      <c r="Q55" s="1"/>
      <c r="R55" s="1"/>
      <c r="S55" s="1"/>
      <c r="T55" s="1"/>
      <c r="U55" s="1"/>
      <c r="V55" s="1"/>
      <c r="W55" s="1"/>
      <c r="X55" s="1"/>
      <c r="Y55" s="6"/>
      <c r="AE55" s="102"/>
      <c r="AF55" s="380"/>
      <c r="AG55" s="453"/>
      <c r="AH55" s="453"/>
      <c r="AI55" s="453"/>
      <c r="AJ55" s="453"/>
      <c r="AK55" s="453"/>
      <c r="AL55" s="453"/>
      <c r="AM55" s="453"/>
      <c r="AN55" s="453"/>
      <c r="AO55" s="453"/>
      <c r="AP55" s="453"/>
      <c r="AQ55" s="453"/>
      <c r="AR55" s="453"/>
      <c r="AS55" s="638"/>
      <c r="AT55" s="481"/>
    </row>
    <row r="56" spans="1:57" ht="13.5" customHeight="1">
      <c r="A56" s="6"/>
      <c r="B56" s="19"/>
      <c r="C56" s="6"/>
      <c r="D56" s="1909" t="s">
        <v>834</v>
      </c>
      <c r="E56" s="1909"/>
      <c r="F56" s="1909"/>
      <c r="G56" s="1909"/>
      <c r="H56" s="1909"/>
      <c r="I56" s="1909"/>
      <c r="J56" s="1909"/>
      <c r="K56" s="1909"/>
      <c r="L56" s="1909"/>
      <c r="M56" s="1909"/>
      <c r="N56" s="1909"/>
      <c r="O56" s="1909"/>
      <c r="P56" s="1909"/>
      <c r="Q56" s="1909"/>
      <c r="R56" s="1909"/>
      <c r="S56" s="1909"/>
      <c r="T56" s="1909"/>
      <c r="U56" s="1909"/>
      <c r="V56" s="1909"/>
      <c r="W56" s="1909"/>
      <c r="X56" s="1909"/>
      <c r="Y56" s="1909"/>
      <c r="Z56" s="1909"/>
      <c r="AA56" s="1909"/>
      <c r="AB56" s="1909"/>
      <c r="AC56" s="1909"/>
      <c r="AD56" s="1909"/>
      <c r="AE56" s="1910"/>
      <c r="AF56" s="23"/>
      <c r="AG56" s="1892"/>
      <c r="AH56" s="1893"/>
      <c r="AI56" s="1893"/>
      <c r="AJ56" s="1893"/>
      <c r="AK56" s="1893"/>
      <c r="AL56" s="1893"/>
      <c r="AM56" s="1893"/>
      <c r="AN56" s="1893"/>
      <c r="AO56" s="1893"/>
      <c r="AP56" s="1893"/>
      <c r="AQ56" s="1893"/>
      <c r="AR56" s="1893"/>
      <c r="AS56" s="1894"/>
      <c r="AT56" s="481"/>
    </row>
    <row r="57" spans="1:57" ht="13.5" customHeight="1">
      <c r="A57" s="6"/>
      <c r="B57" s="19"/>
      <c r="C57" s="6"/>
      <c r="D57" s="1909" t="s">
        <v>835</v>
      </c>
      <c r="E57" s="1909"/>
      <c r="F57" s="1909"/>
      <c r="G57" s="1909"/>
      <c r="H57" s="1909"/>
      <c r="I57" s="1909"/>
      <c r="J57" s="1909"/>
      <c r="K57" s="1909"/>
      <c r="L57" s="1909"/>
      <c r="M57" s="1909"/>
      <c r="N57" s="1909"/>
      <c r="O57" s="1909"/>
      <c r="P57" s="1909"/>
      <c r="Q57" s="1909"/>
      <c r="R57" s="1909"/>
      <c r="S57" s="1909"/>
      <c r="T57" s="1909"/>
      <c r="U57" s="1909"/>
      <c r="V57" s="1909"/>
      <c r="W57" s="1909"/>
      <c r="X57" s="1909"/>
      <c r="Y57" s="1909"/>
      <c r="Z57" s="1909"/>
      <c r="AA57" s="1909"/>
      <c r="AB57" s="1909"/>
      <c r="AC57" s="1909"/>
      <c r="AD57" s="1909"/>
      <c r="AE57" s="1910"/>
      <c r="AF57" s="681"/>
      <c r="AG57" s="620"/>
      <c r="AH57" s="620"/>
      <c r="AI57" s="620"/>
      <c r="AJ57" s="620"/>
      <c r="AK57" s="620"/>
      <c r="AL57" s="620"/>
      <c r="AM57" s="620"/>
      <c r="AN57" s="620"/>
      <c r="AO57" s="620"/>
      <c r="AP57" s="620"/>
      <c r="AQ57" s="620"/>
      <c r="AR57" s="620"/>
      <c r="AS57" s="621"/>
      <c r="AT57" s="481"/>
    </row>
    <row r="58" spans="1:57" ht="13.5" customHeight="1">
      <c r="A58" s="6"/>
      <c r="B58" s="19"/>
      <c r="C58" s="6"/>
      <c r="D58" s="1"/>
      <c r="F58" s="1"/>
      <c r="G58" s="1"/>
      <c r="H58" s="1"/>
      <c r="I58" s="1"/>
      <c r="J58" s="1"/>
      <c r="K58" s="1"/>
      <c r="L58" s="1"/>
      <c r="M58" s="1"/>
      <c r="N58" s="1"/>
      <c r="O58" s="1"/>
      <c r="P58" s="1"/>
      <c r="Q58" s="1"/>
      <c r="R58" s="1"/>
      <c r="S58" s="1"/>
      <c r="T58" s="1"/>
      <c r="U58" s="1"/>
      <c r="V58" s="1"/>
      <c r="W58" s="1"/>
      <c r="X58" s="1"/>
      <c r="Y58" s="6"/>
      <c r="AE58" s="102"/>
      <c r="AF58" s="682"/>
      <c r="AG58" s="620"/>
      <c r="AH58" s="620"/>
      <c r="AI58" s="620"/>
      <c r="AJ58" s="620"/>
      <c r="AK58" s="620"/>
      <c r="AL58" s="620"/>
      <c r="AM58" s="620"/>
      <c r="AN58" s="620"/>
      <c r="AO58" s="620"/>
      <c r="AP58" s="620"/>
      <c r="AQ58" s="620"/>
      <c r="AR58" s="620"/>
      <c r="AS58" s="621"/>
      <c r="AT58" s="481"/>
    </row>
    <row r="59" spans="1:57" ht="13.5" customHeight="1">
      <c r="A59" s="6"/>
      <c r="B59" s="19"/>
      <c r="C59" s="6" t="s">
        <v>1137</v>
      </c>
      <c r="D59" s="1"/>
      <c r="F59" s="1"/>
      <c r="G59" s="1"/>
      <c r="H59" s="1"/>
      <c r="I59" s="1"/>
      <c r="J59" s="1"/>
      <c r="K59" s="1"/>
      <c r="L59" s="1"/>
      <c r="M59" s="1"/>
      <c r="N59" s="1"/>
      <c r="O59" s="1"/>
      <c r="P59" s="1"/>
      <c r="Q59" s="1"/>
      <c r="R59" s="1"/>
      <c r="S59" s="1"/>
      <c r="T59" s="1"/>
      <c r="U59" s="1"/>
      <c r="V59" s="1"/>
      <c r="W59" s="1"/>
      <c r="X59" s="1"/>
      <c r="Y59" s="6"/>
      <c r="AE59" s="102"/>
      <c r="AF59" s="683"/>
      <c r="AG59" s="620"/>
      <c r="AH59" s="620"/>
      <c r="AI59" s="620"/>
      <c r="AJ59" s="620"/>
      <c r="AK59" s="620"/>
      <c r="AL59" s="620"/>
      <c r="AM59" s="620"/>
      <c r="AN59" s="620"/>
      <c r="AO59" s="620"/>
      <c r="AP59" s="620"/>
      <c r="AQ59" s="620"/>
      <c r="AR59" s="620"/>
      <c r="AS59" s="621"/>
      <c r="AT59" s="481"/>
    </row>
    <row r="60" spans="1:57" ht="13.5" customHeight="1">
      <c r="A60" s="6"/>
      <c r="B60" s="19"/>
      <c r="C60" s="6"/>
      <c r="D60" s="1" t="s">
        <v>918</v>
      </c>
      <c r="F60" s="26"/>
      <c r="G60" s="26"/>
      <c r="H60" s="26"/>
      <c r="I60" s="26"/>
      <c r="J60" s="26"/>
      <c r="K60" s="26"/>
      <c r="L60" s="26"/>
      <c r="M60" s="26"/>
      <c r="N60" s="26"/>
      <c r="O60" s="26"/>
      <c r="P60" s="26"/>
      <c r="Q60" s="26"/>
      <c r="R60" s="26"/>
      <c r="S60" s="26"/>
      <c r="T60" s="26"/>
      <c r="U60" s="26"/>
      <c r="V60" s="26"/>
      <c r="W60" s="26"/>
      <c r="X60" s="26"/>
      <c r="Y60" s="26"/>
      <c r="AE60" s="102"/>
      <c r="AF60" s="380"/>
      <c r="AG60" s="435"/>
      <c r="AH60" s="435"/>
      <c r="AI60" s="435"/>
      <c r="AJ60" s="435"/>
      <c r="AK60" s="435"/>
      <c r="AL60" s="435"/>
      <c r="AM60" s="435"/>
      <c r="AN60" s="435"/>
      <c r="AO60" s="435"/>
      <c r="AP60" s="435"/>
      <c r="AQ60" s="435"/>
      <c r="AR60" s="435"/>
      <c r="AS60" s="29"/>
      <c r="AT60" s="193"/>
    </row>
    <row r="61" spans="1:57" ht="13.5" customHeight="1">
      <c r="A61" s="6"/>
      <c r="B61" s="19"/>
      <c r="C61" s="6"/>
      <c r="D61" s="6"/>
      <c r="E61" s="6" t="s">
        <v>588</v>
      </c>
      <c r="F61" s="26"/>
      <c r="G61" s="6"/>
      <c r="H61" s="6"/>
      <c r="I61" s="6"/>
      <c r="J61" s="6"/>
      <c r="K61" s="6"/>
      <c r="L61" s="6"/>
      <c r="M61" s="6"/>
      <c r="N61" s="26"/>
      <c r="O61" s="26"/>
      <c r="P61" s="26"/>
      <c r="Q61" s="6"/>
      <c r="R61" s="34"/>
      <c r="S61" s="34"/>
      <c r="T61" s="35"/>
      <c r="U61" s="36"/>
      <c r="V61" s="36"/>
      <c r="W61" s="6"/>
      <c r="X61" s="6"/>
      <c r="Y61" s="6"/>
      <c r="AE61" s="102"/>
      <c r="AF61" s="380" t="s">
        <v>842</v>
      </c>
      <c r="AG61" s="6"/>
      <c r="AH61" s="6"/>
      <c r="AI61" s="6"/>
      <c r="AJ61" s="6"/>
      <c r="AK61" s="6"/>
      <c r="AL61" s="6"/>
      <c r="AM61" s="6"/>
      <c r="AN61" s="435"/>
      <c r="AO61" s="435"/>
      <c r="AP61" s="435"/>
      <c r="AQ61" s="435"/>
      <c r="AR61" s="435"/>
      <c r="AS61" s="29"/>
      <c r="AT61" s="193"/>
    </row>
    <row r="62" spans="1:57" ht="13.5" customHeight="1">
      <c r="A62" s="6"/>
      <c r="B62" s="19"/>
      <c r="C62" s="6"/>
      <c r="D62" s="6"/>
      <c r="E62" s="6"/>
      <c r="F62" s="26"/>
      <c r="G62" s="6"/>
      <c r="H62" s="6"/>
      <c r="I62" s="6"/>
      <c r="J62" s="6"/>
      <c r="K62" s="6"/>
      <c r="L62" s="6"/>
      <c r="M62" s="6"/>
      <c r="N62" s="26"/>
      <c r="O62" s="26"/>
      <c r="P62" s="26"/>
      <c r="Q62" s="6"/>
      <c r="R62" s="34"/>
      <c r="S62" s="34"/>
      <c r="T62" s="35"/>
      <c r="U62" s="36"/>
      <c r="V62" s="36"/>
      <c r="W62" s="6"/>
      <c r="X62" s="6"/>
      <c r="Y62" s="6"/>
      <c r="AE62" s="102"/>
      <c r="AF62" s="380"/>
      <c r="AG62" s="435"/>
      <c r="AH62" s="435"/>
      <c r="AI62" s="435"/>
      <c r="AJ62" s="435"/>
      <c r="AK62" s="435"/>
      <c r="AL62" s="435"/>
      <c r="AM62" s="435"/>
      <c r="AN62" s="435"/>
      <c r="AO62" s="435"/>
      <c r="AP62" s="435"/>
      <c r="AQ62" s="435"/>
      <c r="AR62" s="435"/>
      <c r="AS62" s="29"/>
      <c r="AT62" s="193"/>
    </row>
    <row r="63" spans="1:57" ht="13.5" customHeight="1">
      <c r="A63" s="6"/>
      <c r="B63" s="19"/>
      <c r="C63" s="6"/>
      <c r="D63" s="1" t="s">
        <v>836</v>
      </c>
      <c r="F63" s="1"/>
      <c r="G63" s="1"/>
      <c r="H63" s="1"/>
      <c r="I63" s="1"/>
      <c r="J63" s="1"/>
      <c r="K63" s="1"/>
      <c r="L63" s="1"/>
      <c r="M63" s="1"/>
      <c r="N63" s="1"/>
      <c r="O63" s="1"/>
      <c r="P63" s="1"/>
      <c r="Q63" s="1"/>
      <c r="R63" s="1"/>
      <c r="S63" s="1"/>
      <c r="T63" s="21"/>
      <c r="U63" s="21"/>
      <c r="V63" s="6"/>
      <c r="W63" s="21"/>
      <c r="X63" s="21"/>
      <c r="Y63" s="6"/>
      <c r="AE63" s="102"/>
      <c r="AF63" s="380" t="s">
        <v>842</v>
      </c>
      <c r="AG63" s="6"/>
      <c r="AH63" s="6"/>
      <c r="AI63" s="6"/>
      <c r="AJ63" s="6"/>
      <c r="AK63" s="6"/>
      <c r="AL63" s="6"/>
      <c r="AM63" s="6"/>
      <c r="AN63" s="6"/>
      <c r="AO63" s="6"/>
      <c r="AP63" s="6"/>
      <c r="AQ63" s="6"/>
      <c r="AR63" s="6"/>
      <c r="AS63" s="18"/>
      <c r="AT63" s="479"/>
    </row>
    <row r="64" spans="1:57" ht="13.5" customHeight="1">
      <c r="A64" s="6"/>
      <c r="B64" s="19"/>
      <c r="C64" s="6"/>
      <c r="D64" s="1"/>
      <c r="E64" s="1" t="s">
        <v>373</v>
      </c>
      <c r="G64" s="1"/>
      <c r="H64" s="1"/>
      <c r="I64" s="1"/>
      <c r="J64" s="1"/>
      <c r="K64" s="1"/>
      <c r="L64" s="1"/>
      <c r="M64" s="1"/>
      <c r="N64" s="1"/>
      <c r="O64" s="1"/>
      <c r="P64" s="1"/>
      <c r="Q64" s="1"/>
      <c r="R64" s="34"/>
      <c r="S64" s="34"/>
      <c r="T64" s="35"/>
      <c r="U64" s="36"/>
      <c r="V64" s="36"/>
      <c r="W64" s="6"/>
      <c r="X64" s="6"/>
      <c r="Y64" s="6"/>
      <c r="AE64" s="102"/>
      <c r="AF64" s="380"/>
      <c r="AG64" s="6"/>
      <c r="AH64" s="6"/>
      <c r="AI64" s="6"/>
      <c r="AJ64" s="6"/>
      <c r="AK64" s="6"/>
      <c r="AL64" s="6"/>
      <c r="AM64" s="6"/>
      <c r="AN64" s="6"/>
      <c r="AO64" s="6"/>
      <c r="AP64" s="6"/>
      <c r="AQ64" s="6"/>
      <c r="AR64" s="6"/>
      <c r="AS64" s="18"/>
      <c r="AT64" s="479"/>
    </row>
    <row r="65" spans="1:46" ht="13.5" customHeight="1">
      <c r="A65" s="6"/>
      <c r="B65" s="19"/>
      <c r="C65" s="6"/>
      <c r="D65" s="1"/>
      <c r="E65" s="1"/>
      <c r="F65" s="1"/>
      <c r="G65" s="1"/>
      <c r="H65" s="1"/>
      <c r="I65" s="1"/>
      <c r="J65" s="1"/>
      <c r="K65" s="1"/>
      <c r="L65" s="1"/>
      <c r="M65" s="1"/>
      <c r="N65" s="1"/>
      <c r="O65" s="1"/>
      <c r="P65" s="1"/>
      <c r="Q65" s="1"/>
      <c r="R65" s="6"/>
      <c r="S65" s="6"/>
      <c r="T65" s="6"/>
      <c r="Y65" s="6"/>
      <c r="AE65" s="102"/>
      <c r="AF65" s="380"/>
      <c r="AG65" s="6"/>
      <c r="AH65" s="6"/>
      <c r="AI65" s="6"/>
      <c r="AJ65" s="6"/>
      <c r="AK65" s="6"/>
      <c r="AL65" s="6"/>
      <c r="AM65" s="6"/>
      <c r="AN65" s="6"/>
      <c r="AO65" s="6"/>
      <c r="AP65" s="6"/>
      <c r="AQ65" s="6"/>
      <c r="AR65" s="6"/>
      <c r="AS65" s="18"/>
      <c r="AT65" s="479"/>
    </row>
    <row r="66" spans="1:46" ht="13.5" customHeight="1">
      <c r="A66" s="6"/>
      <c r="B66" s="19"/>
      <c r="C66" s="6"/>
      <c r="D66" s="1" t="s">
        <v>841</v>
      </c>
      <c r="G66" s="1"/>
      <c r="H66" s="1"/>
      <c r="I66" s="1"/>
      <c r="J66" s="1"/>
      <c r="K66" s="1"/>
      <c r="L66" s="1"/>
      <c r="M66" s="1"/>
      <c r="N66" s="1"/>
      <c r="O66" s="1"/>
      <c r="P66" s="1"/>
      <c r="Q66" s="1"/>
      <c r="R66" s="1"/>
      <c r="S66" s="1"/>
      <c r="T66" s="1"/>
      <c r="U66" s="1"/>
      <c r="V66" s="1"/>
      <c r="W66" s="1"/>
      <c r="X66" s="1"/>
      <c r="Y66" s="6"/>
      <c r="AE66" s="102"/>
      <c r="AF66" s="1888" t="s">
        <v>843</v>
      </c>
      <c r="AG66" s="1889"/>
      <c r="AH66" s="1889"/>
      <c r="AI66" s="1889"/>
      <c r="AJ66" s="1889"/>
      <c r="AK66" s="1889"/>
      <c r="AL66" s="1889"/>
      <c r="AM66" s="1889"/>
      <c r="AN66" s="1889"/>
      <c r="AO66" s="1889"/>
      <c r="AP66" s="1889"/>
      <c r="AQ66" s="1889"/>
      <c r="AR66" s="1889"/>
      <c r="AS66" s="1890"/>
      <c r="AT66" s="479"/>
    </row>
    <row r="67" spans="1:46" ht="13.5" customHeight="1">
      <c r="A67" s="6"/>
      <c r="B67" s="19"/>
      <c r="C67" s="6"/>
      <c r="D67" s="1"/>
      <c r="E67" s="1" t="s">
        <v>840</v>
      </c>
      <c r="F67" s="1"/>
      <c r="G67" s="1"/>
      <c r="H67" s="1"/>
      <c r="I67" s="1"/>
      <c r="J67" s="1"/>
      <c r="K67" s="1"/>
      <c r="L67" s="1"/>
      <c r="M67" s="1"/>
      <c r="N67" s="6"/>
      <c r="O67" s="6"/>
      <c r="P67" s="6"/>
      <c r="Q67" s="1"/>
      <c r="R67" s="34"/>
      <c r="S67" s="34"/>
      <c r="T67" s="35"/>
      <c r="U67" s="36"/>
      <c r="V67" s="36"/>
      <c r="W67" s="6"/>
      <c r="X67" s="6"/>
      <c r="Y67" s="6"/>
      <c r="AE67" s="102"/>
      <c r="AF67" s="1891"/>
      <c r="AG67" s="1889"/>
      <c r="AH67" s="1889"/>
      <c r="AI67" s="1889"/>
      <c r="AJ67" s="1889"/>
      <c r="AK67" s="1889"/>
      <c r="AL67" s="1889"/>
      <c r="AM67" s="1889"/>
      <c r="AN67" s="1889"/>
      <c r="AO67" s="1889"/>
      <c r="AP67" s="1889"/>
      <c r="AQ67" s="1889"/>
      <c r="AR67" s="1889"/>
      <c r="AS67" s="1890"/>
      <c r="AT67" s="479"/>
    </row>
    <row r="68" spans="1:46" ht="6.95" customHeight="1" thickBot="1">
      <c r="B68" s="43"/>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132"/>
      <c r="AF68" s="381"/>
      <c r="AG68" s="44"/>
      <c r="AH68" s="44"/>
      <c r="AI68" s="44"/>
      <c r="AJ68" s="44"/>
      <c r="AK68" s="44"/>
      <c r="AL68" s="44"/>
      <c r="AM68" s="44"/>
      <c r="AN68" s="44"/>
      <c r="AO68" s="44"/>
      <c r="AP68" s="44"/>
      <c r="AQ68" s="44"/>
      <c r="AR68" s="44"/>
      <c r="AS68" s="47"/>
      <c r="AT68" s="479"/>
    </row>
    <row r="69" spans="1:46" ht="14.1" customHeight="1">
      <c r="AF69" s="158"/>
    </row>
  </sheetData>
  <mergeCells count="186">
    <mergeCell ref="C9:G9"/>
    <mergeCell ref="H9:K9"/>
    <mergeCell ref="L9:O9"/>
    <mergeCell ref="P9:T9"/>
    <mergeCell ref="V9:W9"/>
    <mergeCell ref="Y9:AB9"/>
    <mergeCell ref="AD9:AE9"/>
    <mergeCell ref="AG9:AJ9"/>
    <mergeCell ref="AF16:AF17"/>
    <mergeCell ref="AG16:AI17"/>
    <mergeCell ref="C10:G10"/>
    <mergeCell ref="H10:K10"/>
    <mergeCell ref="L10:O10"/>
    <mergeCell ref="P10:T10"/>
    <mergeCell ref="V10:W10"/>
    <mergeCell ref="Y10:AB10"/>
    <mergeCell ref="AD10:AE10"/>
    <mergeCell ref="AG10:AJ10"/>
    <mergeCell ref="AL10:AM10"/>
    <mergeCell ref="D19:I19"/>
    <mergeCell ref="G17:J17"/>
    <mergeCell ref="K17:N17"/>
    <mergeCell ref="X18:AB18"/>
    <mergeCell ref="K18:N19"/>
    <mergeCell ref="X16:AB17"/>
    <mergeCell ref="O16:R17"/>
    <mergeCell ref="F16:J16"/>
    <mergeCell ref="Q18:U18"/>
    <mergeCell ref="S16:T17"/>
    <mergeCell ref="V16:W17"/>
    <mergeCell ref="O18:P18"/>
    <mergeCell ref="V18:W18"/>
    <mergeCell ref="D16:E17"/>
    <mergeCell ref="K16:N16"/>
    <mergeCell ref="C12:G12"/>
    <mergeCell ref="H12:K12"/>
    <mergeCell ref="L12:O12"/>
    <mergeCell ref="P12:T12"/>
    <mergeCell ref="AC16:AE17"/>
    <mergeCell ref="AG15:AI15"/>
    <mergeCell ref="AX20:AZ20"/>
    <mergeCell ref="AW12:AX12"/>
    <mergeCell ref="AY15:AZ15"/>
    <mergeCell ref="AY16:BC19"/>
    <mergeCell ref="AJ15:AP15"/>
    <mergeCell ref="AJ16:AM17"/>
    <mergeCell ref="BA20:BC20"/>
    <mergeCell ref="AV15:AW15"/>
    <mergeCell ref="AN20:AP23"/>
    <mergeCell ref="AN18:AP19"/>
    <mergeCell ref="AN16:AP17"/>
    <mergeCell ref="D56:AE56"/>
    <mergeCell ref="D57:AE57"/>
    <mergeCell ref="BA28:BC28"/>
    <mergeCell ref="BA26:BC26"/>
    <mergeCell ref="AV27:AW27"/>
    <mergeCell ref="AX27:AZ27"/>
    <mergeCell ref="BA27:BC27"/>
    <mergeCell ref="D49:AE49"/>
    <mergeCell ref="Q27:R27"/>
    <mergeCell ref="T27:U27"/>
    <mergeCell ref="AG39:AS41"/>
    <mergeCell ref="D53:AE53"/>
    <mergeCell ref="D54:AE54"/>
    <mergeCell ref="AG35:AS35"/>
    <mergeCell ref="AG36:AS36"/>
    <mergeCell ref="AV28:AW28"/>
    <mergeCell ref="AX28:AZ28"/>
    <mergeCell ref="AV26:AW26"/>
    <mergeCell ref="AX26:AZ26"/>
    <mergeCell ref="AG27:AS33"/>
    <mergeCell ref="AF50:AS50"/>
    <mergeCell ref="D50:AE50"/>
    <mergeCell ref="AG44:AR45"/>
    <mergeCell ref="AG42:AR43"/>
    <mergeCell ref="AW34:AX34"/>
    <mergeCell ref="AV37:AW37"/>
    <mergeCell ref="AY37:AZ37"/>
    <mergeCell ref="P7:AN7"/>
    <mergeCell ref="P8:X8"/>
    <mergeCell ref="Y8:AF8"/>
    <mergeCell ref="AG8:AN8"/>
    <mergeCell ref="C11:G11"/>
    <mergeCell ref="H11:K11"/>
    <mergeCell ref="L11:O11"/>
    <mergeCell ref="P11:T11"/>
    <mergeCell ref="V11:W11"/>
    <mergeCell ref="Y11:AB11"/>
    <mergeCell ref="AD11:AE11"/>
    <mergeCell ref="AG11:AJ11"/>
    <mergeCell ref="AL11:AM11"/>
    <mergeCell ref="AL9:AM9"/>
    <mergeCell ref="AW10:AX10"/>
    <mergeCell ref="AV16:AW16"/>
    <mergeCell ref="AV17:AW17"/>
    <mergeCell ref="AV18:AW18"/>
    <mergeCell ref="AV19:AW19"/>
    <mergeCell ref="AV20:AW20"/>
    <mergeCell ref="AW11:AX11"/>
    <mergeCell ref="C7:G8"/>
    <mergeCell ref="H7:K8"/>
    <mergeCell ref="L7:O8"/>
    <mergeCell ref="AF66:AS67"/>
    <mergeCell ref="AF53:AS54"/>
    <mergeCell ref="AG56:AS56"/>
    <mergeCell ref="BA25:BC25"/>
    <mergeCell ref="AV25:AW25"/>
    <mergeCell ref="AX25:AZ25"/>
    <mergeCell ref="BA21:BC21"/>
    <mergeCell ref="AV22:AW22"/>
    <mergeCell ref="AX22:AZ22"/>
    <mergeCell ref="BA22:BC22"/>
    <mergeCell ref="AV23:AW23"/>
    <mergeCell ref="AX23:AZ23"/>
    <mergeCell ref="BA23:BC23"/>
    <mergeCell ref="AV21:AW21"/>
    <mergeCell ref="AX21:AZ21"/>
    <mergeCell ref="AV24:AW24"/>
    <mergeCell ref="BA24:BC24"/>
    <mergeCell ref="AX24:AZ24"/>
    <mergeCell ref="AW32:AX32"/>
    <mergeCell ref="AX42:AZ42"/>
    <mergeCell ref="AW33:AX33"/>
    <mergeCell ref="AV43:AW43"/>
    <mergeCell ref="AX43:AZ43"/>
    <mergeCell ref="BA43:BC43"/>
    <mergeCell ref="AU2:AY2"/>
    <mergeCell ref="G20:J23"/>
    <mergeCell ref="K20:N23"/>
    <mergeCell ref="AC18:AE18"/>
    <mergeCell ref="AG18:AI18"/>
    <mergeCell ref="AJ18:AM19"/>
    <mergeCell ref="O19:P19"/>
    <mergeCell ref="AG19:AI19"/>
    <mergeCell ref="AJ20:AM23"/>
    <mergeCell ref="R19:S19"/>
    <mergeCell ref="T19:U19"/>
    <mergeCell ref="V19:W19"/>
    <mergeCell ref="X19:AB19"/>
    <mergeCell ref="AC19:AE19"/>
    <mergeCell ref="B2:AS2"/>
    <mergeCell ref="B4:AD4"/>
    <mergeCell ref="C15:J15"/>
    <mergeCell ref="K15:N15"/>
    <mergeCell ref="O15:AF15"/>
    <mergeCell ref="AV29:AW29"/>
    <mergeCell ref="AF4:AS4"/>
    <mergeCell ref="AV51:AW51"/>
    <mergeCell ref="AX51:AZ51"/>
    <mergeCell ref="BA51:BC51"/>
    <mergeCell ref="AV52:AW52"/>
    <mergeCell ref="AX52:AZ52"/>
    <mergeCell ref="BA52:BC52"/>
    <mergeCell ref="AV47:AW47"/>
    <mergeCell ref="AX47:AZ47"/>
    <mergeCell ref="BA47:BC47"/>
    <mergeCell ref="AV48:AW48"/>
    <mergeCell ref="AX48:AZ48"/>
    <mergeCell ref="BA48:BC48"/>
    <mergeCell ref="AV49:AW49"/>
    <mergeCell ref="AX49:AZ49"/>
    <mergeCell ref="BA49:BC49"/>
    <mergeCell ref="AX29:AZ29"/>
    <mergeCell ref="BA29:BC29"/>
    <mergeCell ref="AV30:AW30"/>
    <mergeCell ref="AX30:AZ30"/>
    <mergeCell ref="BA30:BC30"/>
    <mergeCell ref="AV50:AW50"/>
    <mergeCell ref="AX50:AZ50"/>
    <mergeCell ref="BA50:BC50"/>
    <mergeCell ref="AV44:AW44"/>
    <mergeCell ref="AX44:AZ44"/>
    <mergeCell ref="BA44:BC44"/>
    <mergeCell ref="AV45:AW45"/>
    <mergeCell ref="AX45:AZ45"/>
    <mergeCell ref="BA45:BC45"/>
    <mergeCell ref="AV46:AW46"/>
    <mergeCell ref="AX46:AZ46"/>
    <mergeCell ref="BA46:BC46"/>
    <mergeCell ref="AV38:AW38"/>
    <mergeCell ref="AY38:BC41"/>
    <mergeCell ref="AV39:AW39"/>
    <mergeCell ref="AV40:AW40"/>
    <mergeCell ref="AV41:AW41"/>
    <mergeCell ref="AV42:AW42"/>
    <mergeCell ref="BA42:BC42"/>
  </mergeCells>
  <phoneticPr fontId="2"/>
  <conditionalFormatting sqref="L9:O11">
    <cfRule type="containsBlanks" dxfId="4" priority="1">
      <formula>LEN(TRIM(L9))=0</formula>
    </cfRule>
  </conditionalFormatting>
  <hyperlinks>
    <hyperlink ref="AU2" location="目次!A1" display="目次に戻る"/>
  </hyperlinks>
  <printOptions horizontalCentered="1"/>
  <pageMargins left="0.19685039370078741" right="0.23622047244094491" top="0.74803149606299213" bottom="0.74803149606299213" header="0.31496062992125984" footer="0.31496062992125984"/>
  <pageSetup paperSize="9" scale="91" fitToWidth="0" orientation="portrait" cellComments="asDisplayed" r:id="rId1"/>
  <headerFooter alignWithMargins="0"/>
  <colBreaks count="1" manualBreakCount="1">
    <brk id="46" min="1" max="68" man="1"/>
  </colBreaks>
  <drawing r:id="rId2"/>
  <legacyDrawing r:id="rId3"/>
  <mc:AlternateContent xmlns:mc="http://schemas.openxmlformats.org/markup-compatibility/2006">
    <mc:Choice Requires="x14">
      <controls>
        <mc:AlternateContent xmlns:mc="http://schemas.openxmlformats.org/markup-compatibility/2006">
          <mc:Choice Requires="x14">
            <control shapeId="646145" r:id="rId4" name="Check Box 1">
              <controlPr defaultSize="0" autoFill="0" autoLine="0" autoPict="0">
                <anchor moveWithCells="1">
                  <from>
                    <xdr:col>14</xdr:col>
                    <xdr:colOff>19050</xdr:colOff>
                    <xdr:row>20</xdr:row>
                    <xdr:rowOff>0</xdr:rowOff>
                  </from>
                  <to>
                    <xdr:col>17</xdr:col>
                    <xdr:colOff>66675</xdr:colOff>
                    <xdr:row>21</xdr:row>
                    <xdr:rowOff>28575</xdr:rowOff>
                  </to>
                </anchor>
              </controlPr>
            </control>
          </mc:Choice>
        </mc:AlternateContent>
        <mc:AlternateContent xmlns:mc="http://schemas.openxmlformats.org/markup-compatibility/2006">
          <mc:Choice Requires="x14">
            <control shapeId="646146" r:id="rId5" name="Check Box 2">
              <controlPr defaultSize="0" autoFill="0" autoLine="0" autoPict="0">
                <anchor moveWithCells="1">
                  <from>
                    <xdr:col>14</xdr:col>
                    <xdr:colOff>19050</xdr:colOff>
                    <xdr:row>19</xdr:row>
                    <xdr:rowOff>0</xdr:rowOff>
                  </from>
                  <to>
                    <xdr:col>17</xdr:col>
                    <xdr:colOff>66675</xdr:colOff>
                    <xdr:row>20</xdr:row>
                    <xdr:rowOff>28575</xdr:rowOff>
                  </to>
                </anchor>
              </controlPr>
            </control>
          </mc:Choice>
        </mc:AlternateContent>
        <mc:AlternateContent xmlns:mc="http://schemas.openxmlformats.org/markup-compatibility/2006">
          <mc:Choice Requires="x14">
            <control shapeId="646147" r:id="rId6" name="Check Box 3">
              <controlPr defaultSize="0" autoFill="0" autoLine="0" autoPict="0">
                <anchor moveWithCells="1">
                  <from>
                    <xdr:col>14</xdr:col>
                    <xdr:colOff>19050</xdr:colOff>
                    <xdr:row>21</xdr:row>
                    <xdr:rowOff>152400</xdr:rowOff>
                  </from>
                  <to>
                    <xdr:col>17</xdr:col>
                    <xdr:colOff>66675</xdr:colOff>
                    <xdr:row>23</xdr:row>
                    <xdr:rowOff>19050</xdr:rowOff>
                  </to>
                </anchor>
              </controlPr>
            </control>
          </mc:Choice>
        </mc:AlternateContent>
        <mc:AlternateContent xmlns:mc="http://schemas.openxmlformats.org/markup-compatibility/2006">
          <mc:Choice Requires="x14">
            <control shapeId="646148" r:id="rId7" name="Check Box 4">
              <controlPr defaultSize="0" autoFill="0" autoLine="0" autoPict="0">
                <anchor moveWithCells="1">
                  <from>
                    <xdr:col>14</xdr:col>
                    <xdr:colOff>19050</xdr:colOff>
                    <xdr:row>20</xdr:row>
                    <xdr:rowOff>161925</xdr:rowOff>
                  </from>
                  <to>
                    <xdr:col>17</xdr:col>
                    <xdr:colOff>66675</xdr:colOff>
                    <xdr:row>22</xdr:row>
                    <xdr:rowOff>28575</xdr:rowOff>
                  </to>
                </anchor>
              </controlPr>
            </control>
          </mc:Choice>
        </mc:AlternateContent>
        <mc:AlternateContent xmlns:mc="http://schemas.openxmlformats.org/markup-compatibility/2006">
          <mc:Choice Requires="x14">
            <control shapeId="646149" r:id="rId8" name="Check Box 5">
              <controlPr defaultSize="0" autoFill="0" autoLine="0" autoPict="0">
                <anchor moveWithCells="1">
                  <from>
                    <xdr:col>24</xdr:col>
                    <xdr:colOff>28575</xdr:colOff>
                    <xdr:row>27</xdr:row>
                    <xdr:rowOff>0</xdr:rowOff>
                  </from>
                  <to>
                    <xdr:col>28</xdr:col>
                    <xdr:colOff>38100</xdr:colOff>
                    <xdr:row>28</xdr:row>
                    <xdr:rowOff>28575</xdr:rowOff>
                  </to>
                </anchor>
              </controlPr>
            </control>
          </mc:Choice>
        </mc:AlternateContent>
        <mc:AlternateContent xmlns:mc="http://schemas.openxmlformats.org/markup-compatibility/2006">
          <mc:Choice Requires="x14">
            <control shapeId="646150" r:id="rId9" name="Check Box 6">
              <controlPr defaultSize="0" autoFill="0" autoLine="0" autoPict="0">
                <anchor moveWithCells="1">
                  <from>
                    <xdr:col>28</xdr:col>
                    <xdr:colOff>57150</xdr:colOff>
                    <xdr:row>27</xdr:row>
                    <xdr:rowOff>0</xdr:rowOff>
                  </from>
                  <to>
                    <xdr:col>31</xdr:col>
                    <xdr:colOff>0</xdr:colOff>
                    <xdr:row>28</xdr:row>
                    <xdr:rowOff>19050</xdr:rowOff>
                  </to>
                </anchor>
              </controlPr>
            </control>
          </mc:Choice>
        </mc:AlternateContent>
        <mc:AlternateContent xmlns:mc="http://schemas.openxmlformats.org/markup-compatibility/2006">
          <mc:Choice Requires="x14">
            <control shapeId="646151" r:id="rId10" name="Check Box 7">
              <controlPr defaultSize="0" autoFill="0" autoLine="0" autoPict="0">
                <anchor moveWithCells="1">
                  <from>
                    <xdr:col>24</xdr:col>
                    <xdr:colOff>28575</xdr:colOff>
                    <xdr:row>29</xdr:row>
                    <xdr:rowOff>0</xdr:rowOff>
                  </from>
                  <to>
                    <xdr:col>28</xdr:col>
                    <xdr:colOff>38100</xdr:colOff>
                    <xdr:row>30</xdr:row>
                    <xdr:rowOff>28575</xdr:rowOff>
                  </to>
                </anchor>
              </controlPr>
            </control>
          </mc:Choice>
        </mc:AlternateContent>
        <mc:AlternateContent xmlns:mc="http://schemas.openxmlformats.org/markup-compatibility/2006">
          <mc:Choice Requires="x14">
            <control shapeId="646152" r:id="rId11" name="Check Box 8">
              <controlPr defaultSize="0" autoFill="0" autoLine="0" autoPict="0">
                <anchor moveWithCells="1">
                  <from>
                    <xdr:col>28</xdr:col>
                    <xdr:colOff>57150</xdr:colOff>
                    <xdr:row>29</xdr:row>
                    <xdr:rowOff>0</xdr:rowOff>
                  </from>
                  <to>
                    <xdr:col>31</xdr:col>
                    <xdr:colOff>0</xdr:colOff>
                    <xdr:row>30</xdr:row>
                    <xdr:rowOff>19050</xdr:rowOff>
                  </to>
                </anchor>
              </controlPr>
            </control>
          </mc:Choice>
        </mc:AlternateContent>
        <mc:AlternateContent xmlns:mc="http://schemas.openxmlformats.org/markup-compatibility/2006">
          <mc:Choice Requires="x14">
            <control shapeId="646153" r:id="rId12" name="Check Box 9">
              <controlPr defaultSize="0" autoFill="0" autoLine="0" autoPict="0">
                <anchor moveWithCells="1">
                  <from>
                    <xdr:col>24</xdr:col>
                    <xdr:colOff>28575</xdr:colOff>
                    <xdr:row>31</xdr:row>
                    <xdr:rowOff>0</xdr:rowOff>
                  </from>
                  <to>
                    <xdr:col>28</xdr:col>
                    <xdr:colOff>38100</xdr:colOff>
                    <xdr:row>32</xdr:row>
                    <xdr:rowOff>28575</xdr:rowOff>
                  </to>
                </anchor>
              </controlPr>
            </control>
          </mc:Choice>
        </mc:AlternateContent>
        <mc:AlternateContent xmlns:mc="http://schemas.openxmlformats.org/markup-compatibility/2006">
          <mc:Choice Requires="x14">
            <control shapeId="646154" r:id="rId13" name="Check Box 10">
              <controlPr defaultSize="0" autoFill="0" autoLine="0" autoPict="0">
                <anchor moveWithCells="1">
                  <from>
                    <xdr:col>28</xdr:col>
                    <xdr:colOff>57150</xdr:colOff>
                    <xdr:row>31</xdr:row>
                    <xdr:rowOff>0</xdr:rowOff>
                  </from>
                  <to>
                    <xdr:col>31</xdr:col>
                    <xdr:colOff>0</xdr:colOff>
                    <xdr:row>32</xdr:row>
                    <xdr:rowOff>19050</xdr:rowOff>
                  </to>
                </anchor>
              </controlPr>
            </control>
          </mc:Choice>
        </mc:AlternateContent>
        <mc:AlternateContent xmlns:mc="http://schemas.openxmlformats.org/markup-compatibility/2006">
          <mc:Choice Requires="x14">
            <control shapeId="646155" r:id="rId14" name="Check Box 11">
              <controlPr defaultSize="0" autoFill="0" autoLine="0" autoPict="0">
                <anchor moveWithCells="1">
                  <from>
                    <xdr:col>24</xdr:col>
                    <xdr:colOff>28575</xdr:colOff>
                    <xdr:row>34</xdr:row>
                    <xdr:rowOff>0</xdr:rowOff>
                  </from>
                  <to>
                    <xdr:col>28</xdr:col>
                    <xdr:colOff>38100</xdr:colOff>
                    <xdr:row>35</xdr:row>
                    <xdr:rowOff>28575</xdr:rowOff>
                  </to>
                </anchor>
              </controlPr>
            </control>
          </mc:Choice>
        </mc:AlternateContent>
        <mc:AlternateContent xmlns:mc="http://schemas.openxmlformats.org/markup-compatibility/2006">
          <mc:Choice Requires="x14">
            <control shapeId="646156" r:id="rId15" name="Check Box 12">
              <controlPr defaultSize="0" autoFill="0" autoLine="0" autoPict="0">
                <anchor moveWithCells="1">
                  <from>
                    <xdr:col>28</xdr:col>
                    <xdr:colOff>57150</xdr:colOff>
                    <xdr:row>34</xdr:row>
                    <xdr:rowOff>0</xdr:rowOff>
                  </from>
                  <to>
                    <xdr:col>31</xdr:col>
                    <xdr:colOff>0</xdr:colOff>
                    <xdr:row>35</xdr:row>
                    <xdr:rowOff>19050</xdr:rowOff>
                  </to>
                </anchor>
              </controlPr>
            </control>
          </mc:Choice>
        </mc:AlternateContent>
        <mc:AlternateContent xmlns:mc="http://schemas.openxmlformats.org/markup-compatibility/2006">
          <mc:Choice Requires="x14">
            <control shapeId="646157" r:id="rId16" name="Check Box 13">
              <controlPr defaultSize="0" autoFill="0" autoLine="0" autoPict="0">
                <anchor moveWithCells="1">
                  <from>
                    <xdr:col>24</xdr:col>
                    <xdr:colOff>28575</xdr:colOff>
                    <xdr:row>35</xdr:row>
                    <xdr:rowOff>171450</xdr:rowOff>
                  </from>
                  <to>
                    <xdr:col>28</xdr:col>
                    <xdr:colOff>38100</xdr:colOff>
                    <xdr:row>37</xdr:row>
                    <xdr:rowOff>28575</xdr:rowOff>
                  </to>
                </anchor>
              </controlPr>
            </control>
          </mc:Choice>
        </mc:AlternateContent>
        <mc:AlternateContent xmlns:mc="http://schemas.openxmlformats.org/markup-compatibility/2006">
          <mc:Choice Requires="x14">
            <control shapeId="646158" r:id="rId17" name="Check Box 14">
              <controlPr defaultSize="0" autoFill="0" autoLine="0" autoPict="0">
                <anchor moveWithCells="1">
                  <from>
                    <xdr:col>28</xdr:col>
                    <xdr:colOff>57150</xdr:colOff>
                    <xdr:row>35</xdr:row>
                    <xdr:rowOff>171450</xdr:rowOff>
                  </from>
                  <to>
                    <xdr:col>31</xdr:col>
                    <xdr:colOff>0</xdr:colOff>
                    <xdr:row>37</xdr:row>
                    <xdr:rowOff>19050</xdr:rowOff>
                  </to>
                </anchor>
              </controlPr>
            </control>
          </mc:Choice>
        </mc:AlternateContent>
        <mc:AlternateContent xmlns:mc="http://schemas.openxmlformats.org/markup-compatibility/2006">
          <mc:Choice Requires="x14">
            <control shapeId="646159" r:id="rId18" name="Check Box 15">
              <controlPr defaultSize="0" autoFill="0" autoLine="0" autoPict="0">
                <anchor moveWithCells="1">
                  <from>
                    <xdr:col>24</xdr:col>
                    <xdr:colOff>28575</xdr:colOff>
                    <xdr:row>39</xdr:row>
                    <xdr:rowOff>0</xdr:rowOff>
                  </from>
                  <to>
                    <xdr:col>28</xdr:col>
                    <xdr:colOff>38100</xdr:colOff>
                    <xdr:row>40</xdr:row>
                    <xdr:rowOff>28575</xdr:rowOff>
                  </to>
                </anchor>
              </controlPr>
            </control>
          </mc:Choice>
        </mc:AlternateContent>
        <mc:AlternateContent xmlns:mc="http://schemas.openxmlformats.org/markup-compatibility/2006">
          <mc:Choice Requires="x14">
            <control shapeId="646160" r:id="rId19" name="Check Box 16">
              <controlPr defaultSize="0" autoFill="0" autoLine="0" autoPict="0">
                <anchor moveWithCells="1">
                  <from>
                    <xdr:col>28</xdr:col>
                    <xdr:colOff>57150</xdr:colOff>
                    <xdr:row>39</xdr:row>
                    <xdr:rowOff>0</xdr:rowOff>
                  </from>
                  <to>
                    <xdr:col>31</xdr:col>
                    <xdr:colOff>0</xdr:colOff>
                    <xdr:row>40</xdr:row>
                    <xdr:rowOff>19050</xdr:rowOff>
                  </to>
                </anchor>
              </controlPr>
            </control>
          </mc:Choice>
        </mc:AlternateContent>
        <mc:AlternateContent xmlns:mc="http://schemas.openxmlformats.org/markup-compatibility/2006">
          <mc:Choice Requires="x14">
            <control shapeId="646161" r:id="rId20" name="Check Box 17">
              <controlPr defaultSize="0" autoFill="0" autoLine="0" autoPict="0">
                <anchor moveWithCells="1">
                  <from>
                    <xdr:col>24</xdr:col>
                    <xdr:colOff>28575</xdr:colOff>
                    <xdr:row>43</xdr:row>
                    <xdr:rowOff>0</xdr:rowOff>
                  </from>
                  <to>
                    <xdr:col>28</xdr:col>
                    <xdr:colOff>38100</xdr:colOff>
                    <xdr:row>44</xdr:row>
                    <xdr:rowOff>28575</xdr:rowOff>
                  </to>
                </anchor>
              </controlPr>
            </control>
          </mc:Choice>
        </mc:AlternateContent>
        <mc:AlternateContent xmlns:mc="http://schemas.openxmlformats.org/markup-compatibility/2006">
          <mc:Choice Requires="x14">
            <control shapeId="646162" r:id="rId21" name="Check Box 18">
              <controlPr defaultSize="0" autoFill="0" autoLine="0" autoPict="0">
                <anchor moveWithCells="1">
                  <from>
                    <xdr:col>28</xdr:col>
                    <xdr:colOff>57150</xdr:colOff>
                    <xdr:row>43</xdr:row>
                    <xdr:rowOff>0</xdr:rowOff>
                  </from>
                  <to>
                    <xdr:col>31</xdr:col>
                    <xdr:colOff>0</xdr:colOff>
                    <xdr:row>44</xdr:row>
                    <xdr:rowOff>19050</xdr:rowOff>
                  </to>
                </anchor>
              </controlPr>
            </control>
          </mc:Choice>
        </mc:AlternateContent>
        <mc:AlternateContent xmlns:mc="http://schemas.openxmlformats.org/markup-compatibility/2006">
          <mc:Choice Requires="x14">
            <control shapeId="646163" r:id="rId22" name="Check Box 19">
              <controlPr defaultSize="0" autoFill="0" autoLine="0" autoPict="0">
                <anchor moveWithCells="1">
                  <from>
                    <xdr:col>24</xdr:col>
                    <xdr:colOff>28575</xdr:colOff>
                    <xdr:row>46</xdr:row>
                    <xdr:rowOff>0</xdr:rowOff>
                  </from>
                  <to>
                    <xdr:col>28</xdr:col>
                    <xdr:colOff>38100</xdr:colOff>
                    <xdr:row>47</xdr:row>
                    <xdr:rowOff>28575</xdr:rowOff>
                  </to>
                </anchor>
              </controlPr>
            </control>
          </mc:Choice>
        </mc:AlternateContent>
        <mc:AlternateContent xmlns:mc="http://schemas.openxmlformats.org/markup-compatibility/2006">
          <mc:Choice Requires="x14">
            <control shapeId="646164" r:id="rId23" name="Check Box 20">
              <controlPr defaultSize="0" autoFill="0" autoLine="0" autoPict="0">
                <anchor moveWithCells="1">
                  <from>
                    <xdr:col>28</xdr:col>
                    <xdr:colOff>57150</xdr:colOff>
                    <xdr:row>46</xdr:row>
                    <xdr:rowOff>0</xdr:rowOff>
                  </from>
                  <to>
                    <xdr:col>31</xdr:col>
                    <xdr:colOff>0</xdr:colOff>
                    <xdr:row>47</xdr:row>
                    <xdr:rowOff>19050</xdr:rowOff>
                  </to>
                </anchor>
              </controlPr>
            </control>
          </mc:Choice>
        </mc:AlternateContent>
        <mc:AlternateContent xmlns:mc="http://schemas.openxmlformats.org/markup-compatibility/2006">
          <mc:Choice Requires="x14">
            <control shapeId="646165" r:id="rId24" name="Check Box 21">
              <controlPr defaultSize="0" autoFill="0" autoLine="0" autoPict="0">
                <anchor moveWithCells="1">
                  <from>
                    <xdr:col>24</xdr:col>
                    <xdr:colOff>28575</xdr:colOff>
                    <xdr:row>50</xdr:row>
                    <xdr:rowOff>0</xdr:rowOff>
                  </from>
                  <to>
                    <xdr:col>28</xdr:col>
                    <xdr:colOff>38100</xdr:colOff>
                    <xdr:row>51</xdr:row>
                    <xdr:rowOff>28575</xdr:rowOff>
                  </to>
                </anchor>
              </controlPr>
            </control>
          </mc:Choice>
        </mc:AlternateContent>
        <mc:AlternateContent xmlns:mc="http://schemas.openxmlformats.org/markup-compatibility/2006">
          <mc:Choice Requires="x14">
            <control shapeId="646166" r:id="rId25" name="Check Box 22">
              <controlPr defaultSize="0" autoFill="0" autoLine="0" autoPict="0">
                <anchor moveWithCells="1">
                  <from>
                    <xdr:col>28</xdr:col>
                    <xdr:colOff>57150</xdr:colOff>
                    <xdr:row>50</xdr:row>
                    <xdr:rowOff>0</xdr:rowOff>
                  </from>
                  <to>
                    <xdr:col>31</xdr:col>
                    <xdr:colOff>0</xdr:colOff>
                    <xdr:row>51</xdr:row>
                    <xdr:rowOff>19050</xdr:rowOff>
                  </to>
                </anchor>
              </controlPr>
            </control>
          </mc:Choice>
        </mc:AlternateContent>
        <mc:AlternateContent xmlns:mc="http://schemas.openxmlformats.org/markup-compatibility/2006">
          <mc:Choice Requires="x14">
            <control shapeId="646169" r:id="rId26" name="Check Box 25">
              <controlPr defaultSize="0" autoFill="0" autoLine="0" autoPict="0">
                <anchor moveWithCells="1">
                  <from>
                    <xdr:col>24</xdr:col>
                    <xdr:colOff>28575</xdr:colOff>
                    <xdr:row>59</xdr:row>
                    <xdr:rowOff>0</xdr:rowOff>
                  </from>
                  <to>
                    <xdr:col>28</xdr:col>
                    <xdr:colOff>38100</xdr:colOff>
                    <xdr:row>62</xdr:row>
                    <xdr:rowOff>0</xdr:rowOff>
                  </to>
                </anchor>
              </controlPr>
            </control>
          </mc:Choice>
        </mc:AlternateContent>
        <mc:AlternateContent xmlns:mc="http://schemas.openxmlformats.org/markup-compatibility/2006">
          <mc:Choice Requires="x14">
            <control shapeId="646170" r:id="rId27" name="Check Box 26">
              <controlPr defaultSize="0" autoFill="0" autoLine="0" autoPict="0">
                <anchor moveWithCells="1">
                  <from>
                    <xdr:col>28</xdr:col>
                    <xdr:colOff>57150</xdr:colOff>
                    <xdr:row>59</xdr:row>
                    <xdr:rowOff>0</xdr:rowOff>
                  </from>
                  <to>
                    <xdr:col>31</xdr:col>
                    <xdr:colOff>0</xdr:colOff>
                    <xdr:row>61</xdr:row>
                    <xdr:rowOff>152400</xdr:rowOff>
                  </to>
                </anchor>
              </controlPr>
            </control>
          </mc:Choice>
        </mc:AlternateContent>
        <mc:AlternateContent xmlns:mc="http://schemas.openxmlformats.org/markup-compatibility/2006">
          <mc:Choice Requires="x14">
            <control shapeId="646171" r:id="rId28" name="Check Box 27">
              <controlPr defaultSize="0" autoFill="0" autoLine="0" autoPict="0">
                <anchor moveWithCells="1">
                  <from>
                    <xdr:col>24</xdr:col>
                    <xdr:colOff>28575</xdr:colOff>
                    <xdr:row>63</xdr:row>
                    <xdr:rowOff>0</xdr:rowOff>
                  </from>
                  <to>
                    <xdr:col>28</xdr:col>
                    <xdr:colOff>38100</xdr:colOff>
                    <xdr:row>64</xdr:row>
                    <xdr:rowOff>28575</xdr:rowOff>
                  </to>
                </anchor>
              </controlPr>
            </control>
          </mc:Choice>
        </mc:AlternateContent>
        <mc:AlternateContent xmlns:mc="http://schemas.openxmlformats.org/markup-compatibility/2006">
          <mc:Choice Requires="x14">
            <control shapeId="646172" r:id="rId29" name="Check Box 28">
              <controlPr defaultSize="0" autoFill="0" autoLine="0" autoPict="0">
                <anchor moveWithCells="1">
                  <from>
                    <xdr:col>28</xdr:col>
                    <xdr:colOff>57150</xdr:colOff>
                    <xdr:row>63</xdr:row>
                    <xdr:rowOff>0</xdr:rowOff>
                  </from>
                  <to>
                    <xdr:col>31</xdr:col>
                    <xdr:colOff>0</xdr:colOff>
                    <xdr:row>64</xdr:row>
                    <xdr:rowOff>19050</xdr:rowOff>
                  </to>
                </anchor>
              </controlPr>
            </control>
          </mc:Choice>
        </mc:AlternateContent>
        <mc:AlternateContent xmlns:mc="http://schemas.openxmlformats.org/markup-compatibility/2006">
          <mc:Choice Requires="x14">
            <control shapeId="646173" r:id="rId30" name="Check Box 29">
              <controlPr defaultSize="0" autoFill="0" autoLine="0" autoPict="0">
                <anchor moveWithCells="1">
                  <from>
                    <xdr:col>24</xdr:col>
                    <xdr:colOff>28575</xdr:colOff>
                    <xdr:row>66</xdr:row>
                    <xdr:rowOff>0</xdr:rowOff>
                  </from>
                  <to>
                    <xdr:col>28</xdr:col>
                    <xdr:colOff>38100</xdr:colOff>
                    <xdr:row>67</xdr:row>
                    <xdr:rowOff>0</xdr:rowOff>
                  </to>
                </anchor>
              </controlPr>
            </control>
          </mc:Choice>
        </mc:AlternateContent>
        <mc:AlternateContent xmlns:mc="http://schemas.openxmlformats.org/markup-compatibility/2006">
          <mc:Choice Requires="x14">
            <control shapeId="646174" r:id="rId31" name="Check Box 30">
              <controlPr defaultSize="0" autoFill="0" autoLine="0" autoPict="0">
                <anchor moveWithCells="1">
                  <from>
                    <xdr:col>28</xdr:col>
                    <xdr:colOff>57150</xdr:colOff>
                    <xdr:row>66</xdr:row>
                    <xdr:rowOff>0</xdr:rowOff>
                  </from>
                  <to>
                    <xdr:col>31</xdr:col>
                    <xdr:colOff>0</xdr:colOff>
                    <xdr:row>66</xdr:row>
                    <xdr:rowOff>161925</xdr:rowOff>
                  </to>
                </anchor>
              </controlPr>
            </control>
          </mc:Choice>
        </mc:AlternateContent>
        <mc:AlternateContent xmlns:mc="http://schemas.openxmlformats.org/markup-compatibility/2006">
          <mc:Choice Requires="x14">
            <control shapeId="646185" r:id="rId32" name="Check Box 41">
              <controlPr defaultSize="0" autoFill="0" autoLine="0" autoPict="0">
                <anchor moveWithCells="1">
                  <from>
                    <xdr:col>10</xdr:col>
                    <xdr:colOff>19050</xdr:colOff>
                    <xdr:row>24</xdr:row>
                    <xdr:rowOff>0</xdr:rowOff>
                  </from>
                  <to>
                    <xdr:col>12</xdr:col>
                    <xdr:colOff>28575</xdr:colOff>
                    <xdr:row>25</xdr:row>
                    <xdr:rowOff>0</xdr:rowOff>
                  </to>
                </anchor>
              </controlPr>
            </control>
          </mc:Choice>
        </mc:AlternateContent>
        <mc:AlternateContent xmlns:mc="http://schemas.openxmlformats.org/markup-compatibility/2006">
          <mc:Choice Requires="x14">
            <control shapeId="646186" r:id="rId33" name="Check Box 42">
              <controlPr defaultSize="0" autoFill="0" autoLine="0" autoPict="0">
                <anchor moveWithCells="1">
                  <from>
                    <xdr:col>12</xdr:col>
                    <xdr:colOff>114300</xdr:colOff>
                    <xdr:row>23</xdr:row>
                    <xdr:rowOff>171450</xdr:rowOff>
                  </from>
                  <to>
                    <xdr:col>14</xdr:col>
                    <xdr:colOff>47625</xdr:colOff>
                    <xdr:row>25</xdr:row>
                    <xdr:rowOff>0</xdr:rowOff>
                  </to>
                </anchor>
              </controlPr>
            </control>
          </mc:Choice>
        </mc:AlternateContent>
        <mc:AlternateContent xmlns:mc="http://schemas.openxmlformats.org/markup-compatibility/2006">
          <mc:Choice Requires="x14">
            <control shapeId="646187" r:id="rId34" name="Check Box 43">
              <controlPr defaultSize="0" autoFill="0" autoLine="0" autoPict="0">
                <anchor moveWithCells="1">
                  <from>
                    <xdr:col>10</xdr:col>
                    <xdr:colOff>19050</xdr:colOff>
                    <xdr:row>25</xdr:row>
                    <xdr:rowOff>28575</xdr:rowOff>
                  </from>
                  <to>
                    <xdr:col>12</xdr:col>
                    <xdr:colOff>28575</xdr:colOff>
                    <xdr:row>26</xdr:row>
                    <xdr:rowOff>0</xdr:rowOff>
                  </to>
                </anchor>
              </controlPr>
            </control>
          </mc:Choice>
        </mc:AlternateContent>
        <mc:AlternateContent xmlns:mc="http://schemas.openxmlformats.org/markup-compatibility/2006">
          <mc:Choice Requires="x14">
            <control shapeId="646188" r:id="rId35" name="Check Box 44">
              <controlPr defaultSize="0" autoFill="0" autoLine="0" autoPict="0">
                <anchor moveWithCells="1">
                  <from>
                    <xdr:col>12</xdr:col>
                    <xdr:colOff>114300</xdr:colOff>
                    <xdr:row>25</xdr:row>
                    <xdr:rowOff>28575</xdr:rowOff>
                  </from>
                  <to>
                    <xdr:col>14</xdr:col>
                    <xdr:colOff>47625</xdr:colOff>
                    <xdr:row>26</xdr:row>
                    <xdr:rowOff>9525</xdr:rowOff>
                  </to>
                </anchor>
              </controlPr>
            </control>
          </mc:Choice>
        </mc:AlternateContent>
        <mc:AlternateContent xmlns:mc="http://schemas.openxmlformats.org/markup-compatibility/2006">
          <mc:Choice Requires="x14">
            <control shapeId="646189" r:id="rId36" name="Check Box 45">
              <controlPr defaultSize="0" autoFill="0" autoLine="0" autoPict="0">
                <anchor moveWithCells="1">
                  <from>
                    <xdr:col>21</xdr:col>
                    <xdr:colOff>304800</xdr:colOff>
                    <xdr:row>24</xdr:row>
                    <xdr:rowOff>0</xdr:rowOff>
                  </from>
                  <to>
                    <xdr:col>23</xdr:col>
                    <xdr:colOff>85725</xdr:colOff>
                    <xdr:row>25</xdr:row>
                    <xdr:rowOff>0</xdr:rowOff>
                  </to>
                </anchor>
              </controlPr>
            </control>
          </mc:Choice>
        </mc:AlternateContent>
        <mc:AlternateContent xmlns:mc="http://schemas.openxmlformats.org/markup-compatibility/2006">
          <mc:Choice Requires="x14">
            <control shapeId="646190" r:id="rId37" name="Check Box 46">
              <controlPr defaultSize="0" autoFill="0" autoLine="0" autoPict="0">
                <anchor moveWithCells="1">
                  <from>
                    <xdr:col>24</xdr:col>
                    <xdr:colOff>0</xdr:colOff>
                    <xdr:row>24</xdr:row>
                    <xdr:rowOff>0</xdr:rowOff>
                  </from>
                  <to>
                    <xdr:col>25</xdr:col>
                    <xdr:colOff>104775</xdr:colOff>
                    <xdr:row>25</xdr:row>
                    <xdr:rowOff>0</xdr:rowOff>
                  </to>
                </anchor>
              </controlPr>
            </control>
          </mc:Choice>
        </mc:AlternateContent>
        <mc:AlternateContent xmlns:mc="http://schemas.openxmlformats.org/markup-compatibility/2006">
          <mc:Choice Requires="x14">
            <control shapeId="646191" r:id="rId38" name="Check Box 47">
              <controlPr defaultSize="0" autoFill="0" autoLine="0" autoPict="0">
                <anchor moveWithCells="1">
                  <from>
                    <xdr:col>21</xdr:col>
                    <xdr:colOff>295275</xdr:colOff>
                    <xdr:row>25</xdr:row>
                    <xdr:rowOff>28575</xdr:rowOff>
                  </from>
                  <to>
                    <xdr:col>23</xdr:col>
                    <xdr:colOff>76200</xdr:colOff>
                    <xdr:row>26</xdr:row>
                    <xdr:rowOff>0</xdr:rowOff>
                  </to>
                </anchor>
              </controlPr>
            </control>
          </mc:Choice>
        </mc:AlternateContent>
        <mc:AlternateContent xmlns:mc="http://schemas.openxmlformats.org/markup-compatibility/2006">
          <mc:Choice Requires="x14">
            <control shapeId="646192" r:id="rId39" name="Check Box 48">
              <controlPr defaultSize="0" autoFill="0" autoLine="0" autoPict="0">
                <anchor moveWithCells="1">
                  <from>
                    <xdr:col>24</xdr:col>
                    <xdr:colOff>9525</xdr:colOff>
                    <xdr:row>25</xdr:row>
                    <xdr:rowOff>28575</xdr:rowOff>
                  </from>
                  <to>
                    <xdr:col>25</xdr:col>
                    <xdr:colOff>114300</xdr:colOff>
                    <xdr:row>26</xdr:row>
                    <xdr:rowOff>0</xdr:rowOff>
                  </to>
                </anchor>
              </controlPr>
            </control>
          </mc:Choice>
        </mc:AlternateContent>
        <mc:AlternateContent xmlns:mc="http://schemas.openxmlformats.org/markup-compatibility/2006">
          <mc:Choice Requires="x14">
            <control shapeId="646193" r:id="rId40" name="Check Box 49">
              <controlPr defaultSize="0" autoFill="0" autoLine="0" autoPict="0">
                <anchor moveWithCells="1">
                  <from>
                    <xdr:col>32</xdr:col>
                    <xdr:colOff>47625</xdr:colOff>
                    <xdr:row>24</xdr:row>
                    <xdr:rowOff>19050</xdr:rowOff>
                  </from>
                  <to>
                    <xdr:col>34</xdr:col>
                    <xdr:colOff>57150</xdr:colOff>
                    <xdr:row>25</xdr:row>
                    <xdr:rowOff>0</xdr:rowOff>
                  </to>
                </anchor>
              </controlPr>
            </control>
          </mc:Choice>
        </mc:AlternateContent>
        <mc:AlternateContent xmlns:mc="http://schemas.openxmlformats.org/markup-compatibility/2006">
          <mc:Choice Requires="x14">
            <control shapeId="646194" r:id="rId41" name="Check Box 50">
              <controlPr defaultSize="0" autoFill="0" autoLine="0" autoPict="0">
                <anchor moveWithCells="1">
                  <from>
                    <xdr:col>35</xdr:col>
                    <xdr:colOff>38100</xdr:colOff>
                    <xdr:row>24</xdr:row>
                    <xdr:rowOff>28575</xdr:rowOff>
                  </from>
                  <to>
                    <xdr:col>36</xdr:col>
                    <xdr:colOff>142875</xdr:colOff>
                    <xdr:row>25</xdr:row>
                    <xdr:rowOff>0</xdr:rowOff>
                  </to>
                </anchor>
              </controlPr>
            </control>
          </mc:Choice>
        </mc:AlternateContent>
        <mc:AlternateContent xmlns:mc="http://schemas.openxmlformats.org/markup-compatibility/2006">
          <mc:Choice Requires="x14">
            <control shapeId="646195" r:id="rId42" name="Check Box 51">
              <controlPr defaultSize="0" autoFill="0" autoLine="0" autoPict="0">
                <anchor moveWithCells="1">
                  <from>
                    <xdr:col>24</xdr:col>
                    <xdr:colOff>28575</xdr:colOff>
                    <xdr:row>56</xdr:row>
                    <xdr:rowOff>161925</xdr:rowOff>
                  </from>
                  <to>
                    <xdr:col>28</xdr:col>
                    <xdr:colOff>38100</xdr:colOff>
                    <xdr:row>58</xdr:row>
                    <xdr:rowOff>19050</xdr:rowOff>
                  </to>
                </anchor>
              </controlPr>
            </control>
          </mc:Choice>
        </mc:AlternateContent>
        <mc:AlternateContent xmlns:mc="http://schemas.openxmlformats.org/markup-compatibility/2006">
          <mc:Choice Requires="x14">
            <control shapeId="646196" r:id="rId43" name="Check Box 52">
              <controlPr defaultSize="0" autoFill="0" autoLine="0" autoPict="0">
                <anchor moveWithCells="1">
                  <from>
                    <xdr:col>28</xdr:col>
                    <xdr:colOff>57150</xdr:colOff>
                    <xdr:row>56</xdr:row>
                    <xdr:rowOff>161925</xdr:rowOff>
                  </from>
                  <to>
                    <xdr:col>31</xdr:col>
                    <xdr:colOff>0</xdr:colOff>
                    <xdr:row>58</xdr:row>
                    <xdr:rowOff>9525</xdr:rowOff>
                  </to>
                </anchor>
              </controlPr>
            </control>
          </mc:Choice>
        </mc:AlternateContent>
        <mc:AlternateContent xmlns:mc="http://schemas.openxmlformats.org/markup-compatibility/2006">
          <mc:Choice Requires="x14">
            <control shapeId="646204" r:id="rId44" name="Check Box 60">
              <controlPr defaultSize="0" autoFill="0" autoLine="0" autoPict="0">
                <anchor moveWithCells="1">
                  <from>
                    <xdr:col>24</xdr:col>
                    <xdr:colOff>28575</xdr:colOff>
                    <xdr:row>53</xdr:row>
                    <xdr:rowOff>57150</xdr:rowOff>
                  </from>
                  <to>
                    <xdr:col>28</xdr:col>
                    <xdr:colOff>38100</xdr:colOff>
                    <xdr:row>54</xdr:row>
                    <xdr:rowOff>85725</xdr:rowOff>
                  </to>
                </anchor>
              </controlPr>
            </control>
          </mc:Choice>
        </mc:AlternateContent>
        <mc:AlternateContent xmlns:mc="http://schemas.openxmlformats.org/markup-compatibility/2006">
          <mc:Choice Requires="x14">
            <control shapeId="646205" r:id="rId45" name="Check Box 61">
              <controlPr defaultSize="0" autoFill="0" autoLine="0" autoPict="0">
                <anchor moveWithCells="1">
                  <from>
                    <xdr:col>28</xdr:col>
                    <xdr:colOff>57150</xdr:colOff>
                    <xdr:row>53</xdr:row>
                    <xdr:rowOff>57150</xdr:rowOff>
                  </from>
                  <to>
                    <xdr:col>31</xdr:col>
                    <xdr:colOff>0</xdr:colOff>
                    <xdr:row>54</xdr:row>
                    <xdr:rowOff>76200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CCC"/>
  </sheetPr>
  <dimension ref="A2:CA65"/>
  <sheetViews>
    <sheetView showGridLines="0" view="pageBreakPreview" zoomScaleNormal="100" zoomScaleSheetLayoutView="100" workbookViewId="0">
      <selection activeCell="D5" sqref="D5"/>
    </sheetView>
  </sheetViews>
  <sheetFormatPr defaultColWidth="8" defaultRowHeight="12"/>
  <cols>
    <col min="1" max="1" width="1.5" style="5" customWidth="1"/>
    <col min="2" max="2" width="1.625" style="5" customWidth="1"/>
    <col min="3" max="27" width="2.375" style="5" customWidth="1"/>
    <col min="28" max="28" width="3.5" style="5" customWidth="1"/>
    <col min="29" max="29" width="2.375" style="383" customWidth="1"/>
    <col min="30" max="100" width="2.375" style="5" customWidth="1"/>
    <col min="101" max="16384" width="8" style="5"/>
  </cols>
  <sheetData>
    <row r="2" spans="1:65" ht="14.1" customHeight="1">
      <c r="B2" s="1872" t="s">
        <v>903</v>
      </c>
      <c r="C2" s="2025"/>
      <c r="D2" s="2025"/>
      <c r="E2" s="2025"/>
      <c r="F2" s="2025"/>
      <c r="G2" s="2025"/>
      <c r="H2" s="2025"/>
      <c r="I2" s="2025"/>
      <c r="J2" s="2025"/>
      <c r="K2" s="2025"/>
      <c r="L2" s="2025"/>
      <c r="M2" s="2025"/>
      <c r="N2" s="2025"/>
      <c r="O2" s="2025"/>
      <c r="P2" s="2025"/>
      <c r="Q2" s="2025"/>
      <c r="R2" s="2025"/>
      <c r="S2" s="2025"/>
      <c r="T2" s="2025"/>
      <c r="U2" s="2025"/>
      <c r="V2" s="2025"/>
      <c r="W2" s="2025"/>
      <c r="X2" s="2025"/>
      <c r="Y2" s="2025"/>
      <c r="Z2" s="2025"/>
      <c r="AA2" s="2025"/>
      <c r="AB2" s="2025"/>
      <c r="AC2" s="2025"/>
      <c r="AD2" s="2025"/>
      <c r="AE2" s="2025"/>
      <c r="AF2" s="2025"/>
      <c r="AG2" s="2025"/>
      <c r="AH2" s="2025"/>
      <c r="AI2" s="2025"/>
      <c r="AJ2" s="2025"/>
      <c r="AK2" s="2025"/>
      <c r="AL2" s="2025"/>
      <c r="AM2" s="2025"/>
      <c r="AN2" s="2025"/>
      <c r="AO2" s="2025"/>
      <c r="AP2" s="628"/>
      <c r="AQ2" s="1837" t="s">
        <v>769</v>
      </c>
      <c r="AR2" s="1837"/>
      <c r="AS2" s="1837"/>
      <c r="AT2" s="1837"/>
      <c r="AU2" s="1837"/>
    </row>
    <row r="3" spans="1:65" ht="5.0999999999999996" customHeight="1" thickBot="1"/>
    <row r="4" spans="1:65" ht="14.1" customHeight="1">
      <c r="B4" s="2026" t="s">
        <v>120</v>
      </c>
      <c r="C4" s="2027"/>
      <c r="D4" s="2027"/>
      <c r="E4" s="2027"/>
      <c r="F4" s="2027"/>
      <c r="G4" s="2027"/>
      <c r="H4" s="2027"/>
      <c r="I4" s="2027"/>
      <c r="J4" s="2027"/>
      <c r="K4" s="2027"/>
      <c r="L4" s="2027"/>
      <c r="M4" s="2027"/>
      <c r="N4" s="2027"/>
      <c r="O4" s="2027"/>
      <c r="P4" s="2027"/>
      <c r="Q4" s="2027"/>
      <c r="R4" s="2027"/>
      <c r="S4" s="2027"/>
      <c r="T4" s="2027"/>
      <c r="U4" s="2027"/>
      <c r="V4" s="2027"/>
      <c r="W4" s="2027"/>
      <c r="X4" s="2027"/>
      <c r="Y4" s="2027"/>
      <c r="Z4" s="2027"/>
      <c r="AA4" s="2027"/>
      <c r="AB4" s="2027"/>
      <c r="AC4" s="2027" t="s">
        <v>86</v>
      </c>
      <c r="AD4" s="2027"/>
      <c r="AE4" s="2027"/>
      <c r="AF4" s="2027"/>
      <c r="AG4" s="2027"/>
      <c r="AH4" s="2027"/>
      <c r="AI4" s="2027"/>
      <c r="AJ4" s="2027"/>
      <c r="AK4" s="2027"/>
      <c r="AL4" s="2027"/>
      <c r="AM4" s="2027"/>
      <c r="AN4" s="2027"/>
      <c r="AO4" s="2028"/>
      <c r="AP4" s="72"/>
    </row>
    <row r="5" spans="1:65" ht="13.5" customHeight="1">
      <c r="A5" s="6"/>
      <c r="B5" s="19"/>
      <c r="C5" s="6"/>
      <c r="D5" s="6"/>
      <c r="E5" s="6"/>
      <c r="F5" s="6"/>
      <c r="G5" s="6"/>
      <c r="H5" s="6"/>
      <c r="I5" s="6"/>
      <c r="J5" s="6"/>
      <c r="K5" s="6"/>
      <c r="L5" s="6"/>
      <c r="M5" s="6"/>
      <c r="N5" s="6"/>
      <c r="O5" s="6"/>
      <c r="P5" s="6"/>
      <c r="Q5" s="1"/>
      <c r="R5" s="34"/>
      <c r="S5" s="34"/>
      <c r="T5" s="35"/>
      <c r="U5" s="36"/>
      <c r="V5" s="36"/>
      <c r="W5" s="6"/>
      <c r="X5" s="6"/>
      <c r="Y5" s="6"/>
      <c r="Z5" s="6"/>
      <c r="AA5" s="6"/>
      <c r="AC5" s="384"/>
      <c r="AD5" s="124"/>
      <c r="AE5" s="124"/>
      <c r="AF5" s="124"/>
      <c r="AG5" s="124"/>
      <c r="AH5" s="424"/>
      <c r="AI5" s="6"/>
      <c r="AJ5" s="6"/>
      <c r="AK5" s="6"/>
      <c r="AL5" s="6"/>
      <c r="AM5" s="6"/>
      <c r="AN5" s="6"/>
      <c r="AO5" s="152"/>
      <c r="AP5" s="19"/>
      <c r="AQ5" s="6"/>
      <c r="AR5" s="6"/>
      <c r="AS5" s="26"/>
      <c r="AT5" s="26"/>
      <c r="AU5" s="150"/>
    </row>
    <row r="6" spans="1:65" ht="13.5" customHeight="1">
      <c r="A6" s="6"/>
      <c r="B6" s="19"/>
      <c r="C6" s="6"/>
      <c r="D6" s="1" t="s">
        <v>837</v>
      </c>
      <c r="F6" s="1"/>
      <c r="G6" s="6"/>
      <c r="H6" s="6"/>
      <c r="I6" s="6"/>
      <c r="J6" s="6"/>
      <c r="K6" s="6"/>
      <c r="L6" s="6"/>
      <c r="M6" s="6"/>
      <c r="N6" s="6"/>
      <c r="O6" s="6"/>
      <c r="P6" s="6"/>
      <c r="Q6" s="1"/>
      <c r="R6" s="34"/>
      <c r="S6" s="34"/>
      <c r="T6" s="35"/>
      <c r="U6" s="36"/>
      <c r="V6" s="36"/>
      <c r="W6" s="6"/>
      <c r="X6" s="6"/>
      <c r="Y6" s="6"/>
      <c r="Z6" s="6"/>
      <c r="AA6" s="6"/>
      <c r="AC6" s="380" t="s">
        <v>95</v>
      </c>
      <c r="AD6" s="735" t="s">
        <v>1500</v>
      </c>
      <c r="AH6" s="1270"/>
      <c r="AI6" s="1270"/>
      <c r="AJ6" s="1270"/>
      <c r="AK6" s="1270"/>
      <c r="AL6" s="1270"/>
      <c r="AM6" s="1270"/>
      <c r="AN6" s="1270"/>
      <c r="AO6" s="1299"/>
      <c r="AP6" s="19"/>
      <c r="AQ6" s="6"/>
      <c r="AR6" s="6"/>
      <c r="AS6" s="26"/>
      <c r="AT6" s="26"/>
      <c r="AU6" s="150"/>
    </row>
    <row r="7" spans="1:65" ht="13.5" customHeight="1">
      <c r="A7" s="6"/>
      <c r="B7" s="19"/>
      <c r="C7" s="6"/>
      <c r="D7" s="6"/>
      <c r="E7" s="6"/>
      <c r="F7" s="6"/>
      <c r="G7" s="6"/>
      <c r="H7" s="6"/>
      <c r="I7" s="6"/>
      <c r="J7" s="6"/>
      <c r="K7" s="6"/>
      <c r="L7" s="6"/>
      <c r="M7" s="6"/>
      <c r="N7" s="6"/>
      <c r="O7" s="6"/>
      <c r="P7" s="6"/>
      <c r="Q7" s="1"/>
      <c r="R7" s="34"/>
      <c r="S7" s="34"/>
      <c r="T7" s="35"/>
      <c r="U7" s="36"/>
      <c r="V7" s="36"/>
      <c r="W7" s="6"/>
      <c r="X7" s="6"/>
      <c r="Y7" s="6"/>
      <c r="Z7" s="6"/>
      <c r="AA7" s="6"/>
      <c r="AC7" s="380"/>
      <c r="AD7" s="1270"/>
      <c r="AH7" s="1270"/>
      <c r="AI7" s="1270"/>
      <c r="AJ7" s="1270"/>
      <c r="AK7" s="1270"/>
      <c r="AL7" s="1270"/>
      <c r="AM7" s="1270"/>
      <c r="AN7" s="1270"/>
      <c r="AO7" s="1299"/>
      <c r="AP7" s="19"/>
      <c r="AQ7" s="6"/>
      <c r="AR7" s="6"/>
      <c r="AS7" s="26"/>
      <c r="AT7" s="26"/>
      <c r="AU7" s="150"/>
    </row>
    <row r="8" spans="1:65" ht="13.5" customHeight="1">
      <c r="A8" s="6"/>
      <c r="B8" s="19"/>
      <c r="C8" s="6"/>
      <c r="D8" s="1" t="s">
        <v>838</v>
      </c>
      <c r="F8" s="6"/>
      <c r="G8" s="6"/>
      <c r="H8" s="6"/>
      <c r="I8" s="6"/>
      <c r="J8" s="6"/>
      <c r="K8" s="6"/>
      <c r="L8" s="6"/>
      <c r="M8" s="6"/>
      <c r="N8" s="6"/>
      <c r="O8" s="6"/>
      <c r="P8" s="6"/>
      <c r="Q8" s="1"/>
      <c r="R8" s="34"/>
      <c r="S8" s="34"/>
      <c r="T8" s="35"/>
      <c r="U8" s="36"/>
      <c r="V8" s="36"/>
      <c r="W8" s="6"/>
      <c r="X8" s="6"/>
      <c r="Y8" s="6"/>
      <c r="Z8" s="6"/>
      <c r="AA8" s="6"/>
      <c r="AC8" s="380" t="s">
        <v>95</v>
      </c>
      <c r="AD8" s="735" t="s">
        <v>1500</v>
      </c>
      <c r="AH8" s="1270"/>
      <c r="AI8" s="1270"/>
      <c r="AJ8" s="1270"/>
      <c r="AK8" s="1270"/>
      <c r="AL8" s="1270"/>
      <c r="AM8" s="1270"/>
      <c r="AN8" s="1270"/>
      <c r="AO8" s="1299"/>
      <c r="AP8" s="19"/>
      <c r="AQ8" s="6"/>
      <c r="AR8" s="6"/>
      <c r="AS8" s="26"/>
      <c r="AT8" s="26"/>
      <c r="AU8" s="150"/>
    </row>
    <row r="9" spans="1:65" ht="13.5" customHeight="1">
      <c r="A9" s="6"/>
      <c r="B9" s="19"/>
      <c r="C9" s="6"/>
      <c r="D9" s="1"/>
      <c r="E9" s="1" t="s">
        <v>365</v>
      </c>
      <c r="F9" s="6"/>
      <c r="G9" s="6"/>
      <c r="H9" s="6"/>
      <c r="I9" s="6"/>
      <c r="J9" s="6"/>
      <c r="K9" s="6"/>
      <c r="L9" s="6"/>
      <c r="M9" s="6"/>
      <c r="N9" s="6"/>
      <c r="O9" s="6"/>
      <c r="P9" s="6"/>
      <c r="Q9" s="1"/>
      <c r="R9" s="34"/>
      <c r="S9" s="34"/>
      <c r="T9" s="35"/>
      <c r="U9" s="36"/>
      <c r="V9" s="36"/>
      <c r="W9" s="6"/>
      <c r="X9" s="6"/>
      <c r="Y9" s="6"/>
      <c r="Z9" s="6"/>
      <c r="AA9" s="6"/>
      <c r="AC9" s="380"/>
      <c r="AD9" s="1270"/>
      <c r="AH9" s="1270"/>
      <c r="AI9" s="1270"/>
      <c r="AJ9" s="1270"/>
      <c r="AK9" s="1270"/>
      <c r="AL9" s="1270"/>
      <c r="AM9" s="1270"/>
      <c r="AN9" s="1270"/>
      <c r="AO9" s="1299"/>
      <c r="AP9" s="19"/>
      <c r="AQ9" s="6"/>
      <c r="AR9" s="6"/>
      <c r="AS9" s="26"/>
      <c r="AT9" s="26"/>
      <c r="AU9" s="150"/>
    </row>
    <row r="10" spans="1:65" ht="13.5" customHeight="1">
      <c r="A10" s="6"/>
      <c r="B10" s="19"/>
      <c r="C10" s="6"/>
      <c r="D10" s="6"/>
      <c r="E10" s="6"/>
      <c r="F10" s="6"/>
      <c r="G10" s="6"/>
      <c r="H10" s="6"/>
      <c r="I10" s="6"/>
      <c r="J10" s="6"/>
      <c r="K10" s="6"/>
      <c r="L10" s="6"/>
      <c r="M10" s="6"/>
      <c r="N10" s="6"/>
      <c r="O10" s="6"/>
      <c r="P10" s="6"/>
      <c r="Q10" s="1"/>
      <c r="R10" s="34"/>
      <c r="S10" s="34"/>
      <c r="T10" s="35"/>
      <c r="U10" s="36"/>
      <c r="V10" s="36"/>
      <c r="W10" s="6"/>
      <c r="X10" s="6"/>
      <c r="Y10" s="6"/>
      <c r="Z10" s="6"/>
      <c r="AA10" s="6"/>
      <c r="AC10" s="380"/>
      <c r="AD10" s="1270"/>
      <c r="AH10" s="1270"/>
      <c r="AI10" s="1270"/>
      <c r="AJ10" s="1270"/>
      <c r="AK10" s="1270"/>
      <c r="AL10" s="1270"/>
      <c r="AM10" s="1270"/>
      <c r="AN10" s="1270"/>
      <c r="AO10" s="1299"/>
      <c r="AP10" s="19"/>
      <c r="AQ10" s="6"/>
      <c r="AR10" s="6"/>
      <c r="AS10" s="26"/>
      <c r="AT10" s="26"/>
      <c r="AU10" s="150"/>
    </row>
    <row r="11" spans="1:65" ht="13.5" customHeight="1">
      <c r="A11" s="6"/>
      <c r="B11" s="19"/>
      <c r="C11" s="6"/>
      <c r="D11" s="1" t="s">
        <v>839</v>
      </c>
      <c r="F11" s="6"/>
      <c r="G11" s="6"/>
      <c r="H11" s="6"/>
      <c r="I11" s="6"/>
      <c r="J11" s="6"/>
      <c r="K11" s="6"/>
      <c r="L11" s="6"/>
      <c r="M11" s="6"/>
      <c r="N11" s="6"/>
      <c r="O11" s="6"/>
      <c r="P11" s="6"/>
      <c r="Q11" s="1"/>
      <c r="R11" s="34"/>
      <c r="S11" s="34"/>
      <c r="T11" s="35"/>
      <c r="U11" s="36"/>
      <c r="V11" s="36"/>
      <c r="W11" s="6"/>
      <c r="X11" s="6"/>
      <c r="Y11" s="6"/>
      <c r="Z11" s="6"/>
      <c r="AA11" s="6"/>
      <c r="AC11" s="380" t="s">
        <v>95</v>
      </c>
      <c r="AD11" s="735" t="s">
        <v>1500</v>
      </c>
      <c r="AH11" s="1270"/>
      <c r="AI11" s="1270"/>
      <c r="AJ11" s="1270"/>
      <c r="AK11" s="1270"/>
      <c r="AL11" s="1270"/>
      <c r="AM11" s="1270"/>
      <c r="AN11" s="1270"/>
      <c r="AO11" s="1299"/>
      <c r="AP11" s="19"/>
      <c r="AQ11" s="6"/>
      <c r="AR11" s="6"/>
      <c r="AS11" s="26"/>
      <c r="AT11" s="26"/>
      <c r="AU11" s="150"/>
    </row>
    <row r="12" spans="1:65" ht="13.5" customHeight="1">
      <c r="A12" s="6"/>
      <c r="B12" s="19"/>
      <c r="C12" s="6"/>
      <c r="D12" s="1"/>
      <c r="E12" s="1" t="s">
        <v>366</v>
      </c>
      <c r="F12" s="6"/>
      <c r="G12" s="6"/>
      <c r="H12" s="6"/>
      <c r="I12" s="6"/>
      <c r="J12" s="6"/>
      <c r="K12" s="6"/>
      <c r="L12" s="6"/>
      <c r="M12" s="6"/>
      <c r="N12" s="6"/>
      <c r="O12" s="6"/>
      <c r="P12" s="6"/>
      <c r="Q12" s="1"/>
      <c r="R12" s="34"/>
      <c r="S12" s="34"/>
      <c r="T12" s="35"/>
      <c r="U12" s="36"/>
      <c r="V12" s="36"/>
      <c r="W12" s="6"/>
      <c r="X12" s="6"/>
      <c r="Y12" s="6"/>
      <c r="Z12" s="6"/>
      <c r="AA12" s="6"/>
      <c r="AC12" s="590"/>
      <c r="AH12" s="6"/>
      <c r="AI12" s="6"/>
      <c r="AJ12" s="6"/>
      <c r="AK12" s="6"/>
      <c r="AL12" s="6"/>
      <c r="AM12" s="6"/>
      <c r="AN12" s="6"/>
      <c r="AO12" s="152"/>
      <c r="AP12" s="19"/>
      <c r="AQ12" s="6"/>
      <c r="AR12" s="6"/>
      <c r="AS12" s="26"/>
      <c r="AT12" s="26"/>
      <c r="AU12" s="150"/>
    </row>
    <row r="13" spans="1:65" ht="13.5" customHeight="1">
      <c r="A13" s="6"/>
      <c r="B13" s="19"/>
      <c r="C13" s="6"/>
      <c r="D13" s="6"/>
      <c r="E13" s="6"/>
      <c r="F13" s="6"/>
      <c r="G13" s="6"/>
      <c r="H13" s="6"/>
      <c r="I13" s="6"/>
      <c r="J13" s="6"/>
      <c r="K13" s="6"/>
      <c r="L13" s="6"/>
      <c r="M13" s="6"/>
      <c r="N13" s="6"/>
      <c r="O13" s="6"/>
      <c r="P13" s="6"/>
      <c r="Q13" s="1"/>
      <c r="R13" s="34"/>
      <c r="S13" s="34"/>
      <c r="T13" s="35"/>
      <c r="U13" s="36"/>
      <c r="V13" s="36"/>
      <c r="W13" s="6"/>
      <c r="X13" s="6"/>
      <c r="Y13" s="6"/>
      <c r="Z13" s="6"/>
      <c r="AA13" s="6"/>
      <c r="AC13" s="590"/>
      <c r="AH13" s="6"/>
      <c r="AI13" s="6"/>
      <c r="AJ13" s="6"/>
      <c r="AK13" s="6"/>
      <c r="AL13" s="6"/>
      <c r="AM13" s="6"/>
      <c r="AN13" s="6"/>
      <c r="AO13" s="152"/>
      <c r="AP13" s="19"/>
      <c r="AQ13" s="6"/>
      <c r="AR13" s="6"/>
      <c r="AS13" s="26"/>
      <c r="AT13" s="26"/>
      <c r="AU13" s="150"/>
    </row>
    <row r="14" spans="1:65" ht="14.1" customHeight="1">
      <c r="A14" s="6"/>
      <c r="B14" s="15" t="s">
        <v>121</v>
      </c>
      <c r="C14" s="142"/>
      <c r="D14" s="60"/>
      <c r="E14" s="142"/>
      <c r="F14" s="60"/>
      <c r="G14" s="10"/>
      <c r="H14" s="10"/>
      <c r="I14" s="6"/>
      <c r="J14" s="6"/>
      <c r="K14" s="6"/>
      <c r="L14" s="6"/>
      <c r="M14" s="6"/>
      <c r="N14" s="6"/>
      <c r="O14" s="6"/>
      <c r="P14" s="6"/>
      <c r="Q14" s="6"/>
      <c r="R14" s="6"/>
      <c r="S14" s="6"/>
      <c r="T14" s="6"/>
      <c r="U14" s="6"/>
      <c r="V14" s="6"/>
      <c r="W14" s="6"/>
      <c r="X14" s="6"/>
      <c r="Y14" s="6"/>
      <c r="Z14" s="6"/>
      <c r="AA14" s="6"/>
      <c r="AC14" s="385"/>
      <c r="AD14" s="1925" t="s">
        <v>954</v>
      </c>
      <c r="AE14" s="1925"/>
      <c r="AF14" s="1925"/>
      <c r="AG14" s="1925"/>
      <c r="AH14" s="1925"/>
      <c r="AI14" s="1925"/>
      <c r="AJ14" s="1925"/>
      <c r="AK14" s="1925"/>
      <c r="AL14" s="1925"/>
      <c r="AM14" s="1925"/>
      <c r="AN14" s="1925"/>
      <c r="AO14" s="2029"/>
      <c r="AP14" s="482"/>
      <c r="AS14" s="11"/>
    </row>
    <row r="15" spans="1:65" ht="14.1" customHeight="1">
      <c r="A15" s="6"/>
      <c r="B15" s="19"/>
      <c r="C15" s="6" t="s">
        <v>50</v>
      </c>
      <c r="D15" s="1"/>
      <c r="E15" s="6"/>
      <c r="F15" s="6"/>
      <c r="G15" s="6"/>
      <c r="H15" s="6"/>
      <c r="I15" s="6"/>
      <c r="J15" s="6"/>
      <c r="K15" s="6"/>
      <c r="L15" s="6"/>
      <c r="M15" s="6"/>
      <c r="N15" s="6"/>
      <c r="O15" s="6"/>
      <c r="P15" s="6"/>
      <c r="V15" s="2019"/>
      <c r="W15" s="2019"/>
      <c r="X15" s="6"/>
      <c r="Y15" s="6"/>
      <c r="Z15" s="6"/>
      <c r="AA15" s="6"/>
      <c r="AC15" s="385"/>
      <c r="AD15" s="1925"/>
      <c r="AE15" s="1925"/>
      <c r="AF15" s="1925"/>
      <c r="AG15" s="1925"/>
      <c r="AH15" s="1925"/>
      <c r="AI15" s="1925"/>
      <c r="AJ15" s="1925"/>
      <c r="AK15" s="1925"/>
      <c r="AL15" s="1925"/>
      <c r="AM15" s="1925"/>
      <c r="AN15" s="1925"/>
      <c r="AO15" s="2029"/>
      <c r="AP15" s="198"/>
      <c r="AS15" s="5" t="s">
        <v>458</v>
      </c>
      <c r="AT15" s="197"/>
      <c r="AU15" s="197"/>
      <c r="AV15" s="197"/>
      <c r="AW15" s="197"/>
      <c r="AX15" s="197"/>
      <c r="AY15" s="197"/>
      <c r="AZ15" s="197"/>
      <c r="BA15" s="197"/>
      <c r="BB15" s="197"/>
      <c r="BC15" s="197"/>
      <c r="BD15" s="197"/>
      <c r="BE15" s="197"/>
      <c r="BF15" s="197"/>
      <c r="BG15" s="197"/>
      <c r="BH15" s="197"/>
      <c r="BI15" s="197"/>
      <c r="BJ15" s="197"/>
      <c r="BK15" s="197"/>
      <c r="BL15" s="197"/>
      <c r="BM15" s="197"/>
    </row>
    <row r="16" spans="1:65" ht="14.1" customHeight="1">
      <c r="A16" s="6"/>
      <c r="B16" s="19"/>
      <c r="C16" s="6" t="s">
        <v>122</v>
      </c>
      <c r="F16" s="6"/>
      <c r="G16" s="6"/>
      <c r="H16" s="6"/>
      <c r="I16" s="6"/>
      <c r="J16" s="6"/>
      <c r="K16" s="6"/>
      <c r="L16" s="6"/>
      <c r="M16" s="6"/>
      <c r="N16" s="6"/>
      <c r="O16" s="6"/>
      <c r="P16" s="6"/>
      <c r="Q16" s="6"/>
      <c r="R16" s="6"/>
      <c r="S16" s="2019"/>
      <c r="T16" s="2019"/>
      <c r="U16" s="21"/>
      <c r="V16" s="2019"/>
      <c r="W16" s="2019"/>
      <c r="X16" s="6"/>
      <c r="Y16" s="6"/>
      <c r="Z16" s="6"/>
      <c r="AA16" s="6"/>
      <c r="AC16" s="385"/>
      <c r="AD16" s="1925"/>
      <c r="AE16" s="1925"/>
      <c r="AF16" s="1925"/>
      <c r="AG16" s="1925"/>
      <c r="AH16" s="1925"/>
      <c r="AI16" s="1925"/>
      <c r="AJ16" s="1925"/>
      <c r="AK16" s="1925"/>
      <c r="AL16" s="1925"/>
      <c r="AM16" s="1925"/>
      <c r="AN16" s="1925"/>
      <c r="AO16" s="2029"/>
      <c r="AP16" s="198"/>
      <c r="AR16" s="197"/>
      <c r="AS16" s="582" t="s">
        <v>95</v>
      </c>
      <c r="AT16" s="582" t="s">
        <v>860</v>
      </c>
      <c r="AU16" s="197"/>
      <c r="AV16" s="197"/>
      <c r="AW16" s="197"/>
      <c r="AX16" s="197"/>
      <c r="AY16" s="197"/>
      <c r="AZ16" s="197"/>
      <c r="BA16" s="197"/>
      <c r="BB16" s="197"/>
      <c r="BC16" s="197"/>
      <c r="BD16" s="197"/>
      <c r="BE16" s="197"/>
      <c r="BF16" s="197"/>
      <c r="BG16" s="197"/>
      <c r="BH16" s="197"/>
      <c r="BI16" s="197"/>
      <c r="BJ16" s="197"/>
      <c r="BK16" s="197"/>
      <c r="BL16" s="197"/>
      <c r="BM16" s="197"/>
    </row>
    <row r="17" spans="1:79" ht="14.1" customHeight="1">
      <c r="A17" s="6"/>
      <c r="B17" s="19"/>
      <c r="D17" s="6"/>
      <c r="G17" s="575" t="s">
        <v>1139</v>
      </c>
      <c r="H17" s="6"/>
      <c r="I17" s="6"/>
      <c r="J17" s="6"/>
      <c r="K17" s="6"/>
      <c r="L17" s="6"/>
      <c r="M17" s="6"/>
      <c r="N17" s="6"/>
      <c r="O17" s="6"/>
      <c r="P17" s="6"/>
      <c r="Q17" s="6"/>
      <c r="R17" s="6"/>
      <c r="S17" s="6"/>
      <c r="T17" s="6"/>
      <c r="U17" s="6"/>
      <c r="V17" s="6"/>
      <c r="W17" s="6"/>
      <c r="X17" s="6"/>
      <c r="Y17" s="6"/>
      <c r="Z17" s="6"/>
      <c r="AA17" s="6"/>
      <c r="AC17" s="386" t="s">
        <v>17</v>
      </c>
      <c r="AD17" s="1911" t="s">
        <v>304</v>
      </c>
      <c r="AE17" s="1911"/>
      <c r="AF17" s="1911"/>
      <c r="AG17" s="1911"/>
      <c r="AH17" s="1911"/>
      <c r="AI17" s="1911"/>
      <c r="AJ17" s="1911"/>
      <c r="AK17" s="1911"/>
      <c r="AL17" s="1911"/>
      <c r="AM17" s="1911"/>
      <c r="AN17" s="1911"/>
      <c r="AO17" s="1912"/>
      <c r="AP17" s="480"/>
      <c r="AR17" s="197"/>
      <c r="AS17" s="197" t="s">
        <v>861</v>
      </c>
      <c r="AT17" s="197" t="s">
        <v>862</v>
      </c>
      <c r="AU17" s="197"/>
      <c r="AV17" s="197"/>
      <c r="AW17" s="197"/>
      <c r="AX17" s="197"/>
      <c r="AY17" s="197"/>
      <c r="AZ17" s="197"/>
      <c r="BA17" s="197"/>
      <c r="BB17" s="197"/>
      <c r="BC17" s="197"/>
      <c r="BD17" s="197"/>
      <c r="BE17" s="197"/>
      <c r="BF17" s="197"/>
      <c r="BG17" s="197"/>
      <c r="BH17" s="197"/>
      <c r="BI17" s="197"/>
      <c r="BJ17" s="197"/>
      <c r="BK17" s="197"/>
      <c r="BL17" s="197"/>
      <c r="BM17" s="197"/>
    </row>
    <row r="18" spans="1:79" ht="14.1" customHeight="1">
      <c r="A18" s="6"/>
      <c r="B18" s="19"/>
      <c r="C18" s="6"/>
      <c r="G18" s="575" t="s">
        <v>123</v>
      </c>
      <c r="H18" s="6"/>
      <c r="I18" s="6"/>
      <c r="J18" s="6"/>
      <c r="K18" s="6"/>
      <c r="L18" s="6"/>
      <c r="M18" s="6"/>
      <c r="N18" s="632"/>
      <c r="O18" s="632"/>
      <c r="P18" s="632"/>
      <c r="Q18" s="632"/>
      <c r="R18" s="632"/>
      <c r="S18" s="640"/>
      <c r="T18" s="640"/>
      <c r="U18" s="640"/>
      <c r="V18" s="640"/>
      <c r="W18" s="1"/>
      <c r="X18" s="6"/>
      <c r="Y18" s="6"/>
      <c r="Z18" s="6"/>
      <c r="AA18" s="6"/>
      <c r="AC18" s="386"/>
      <c r="AD18" s="1911"/>
      <c r="AE18" s="1911"/>
      <c r="AF18" s="1911"/>
      <c r="AG18" s="1911"/>
      <c r="AH18" s="1911"/>
      <c r="AI18" s="1911"/>
      <c r="AJ18" s="1911"/>
      <c r="AK18" s="1911"/>
      <c r="AL18" s="1911"/>
      <c r="AM18" s="1911"/>
      <c r="AN18" s="1911"/>
      <c r="AO18" s="1912"/>
      <c r="AP18" s="480"/>
      <c r="AR18" s="197"/>
      <c r="AS18" s="197"/>
      <c r="AT18" s="2018" t="s">
        <v>863</v>
      </c>
      <c r="AU18" s="2018"/>
      <c r="AV18" s="2018"/>
      <c r="AW18" s="2018"/>
      <c r="AX18" s="2018"/>
      <c r="AY18" s="2018"/>
      <c r="AZ18" s="2018"/>
      <c r="BA18" s="2018"/>
      <c r="BB18" s="2018"/>
      <c r="BC18" s="2018"/>
      <c r="BD18" s="2018"/>
      <c r="BE18" s="2018"/>
      <c r="BF18" s="2018"/>
      <c r="BG18" s="2018"/>
      <c r="BH18" s="2018"/>
      <c r="BI18" s="2018"/>
      <c r="BJ18" s="2018"/>
      <c r="BK18" s="2018"/>
      <c r="BL18" s="2018"/>
      <c r="BM18" s="2018"/>
      <c r="BN18" s="2018"/>
      <c r="BO18" s="2018"/>
      <c r="BP18" s="2018"/>
      <c r="BQ18" s="2018"/>
      <c r="BR18" s="2018"/>
      <c r="BS18" s="2018"/>
      <c r="BT18" s="2018"/>
      <c r="BU18" s="2018"/>
      <c r="BV18" s="2018"/>
      <c r="BW18" s="2018"/>
    </row>
    <row r="19" spans="1:79" ht="14.1" customHeight="1">
      <c r="A19" s="6"/>
      <c r="B19" s="19"/>
      <c r="C19" s="6"/>
      <c r="D19" s="6"/>
      <c r="E19" s="6"/>
      <c r="F19" s="6"/>
      <c r="G19" s="6"/>
      <c r="H19" s="6"/>
      <c r="I19" s="6"/>
      <c r="J19" s="6"/>
      <c r="K19" s="6"/>
      <c r="L19" s="6"/>
      <c r="M19" s="6"/>
      <c r="N19" s="6"/>
      <c r="O19" s="2019"/>
      <c r="P19" s="2019"/>
      <c r="Q19" s="2019"/>
      <c r="R19" s="2019"/>
      <c r="S19" s="2019"/>
      <c r="T19" s="2019"/>
      <c r="U19" s="21"/>
      <c r="V19" s="2019"/>
      <c r="W19" s="2019"/>
      <c r="X19" s="6"/>
      <c r="Y19" s="6"/>
      <c r="Z19" s="6"/>
      <c r="AA19" s="6"/>
      <c r="AC19" s="385"/>
      <c r="AD19" s="1911"/>
      <c r="AE19" s="1911"/>
      <c r="AF19" s="1911"/>
      <c r="AG19" s="1911"/>
      <c r="AH19" s="1911"/>
      <c r="AI19" s="1911"/>
      <c r="AJ19" s="1911"/>
      <c r="AK19" s="1911"/>
      <c r="AL19" s="1911"/>
      <c r="AM19" s="1911"/>
      <c r="AN19" s="1911"/>
      <c r="AO19" s="1912"/>
      <c r="AP19" s="480"/>
      <c r="AR19" s="197"/>
      <c r="AS19" s="197" t="s">
        <v>861</v>
      </c>
      <c r="AT19" s="135" t="s">
        <v>864</v>
      </c>
      <c r="AU19" s="625"/>
      <c r="AV19" s="625"/>
      <c r="AW19" s="625"/>
      <c r="AX19" s="625"/>
      <c r="AY19" s="625"/>
      <c r="AZ19" s="625"/>
      <c r="BA19" s="625"/>
      <c r="BB19" s="625"/>
      <c r="BC19" s="625"/>
      <c r="BD19" s="625"/>
      <c r="BE19" s="625"/>
      <c r="BF19" s="625"/>
      <c r="BG19" s="625"/>
      <c r="BH19" s="625"/>
      <c r="BI19" s="625"/>
      <c r="BJ19" s="625"/>
      <c r="BK19" s="625"/>
      <c r="BL19" s="625"/>
      <c r="BM19" s="625"/>
      <c r="BN19" s="625"/>
      <c r="BO19" s="625"/>
      <c r="BP19" s="625"/>
      <c r="BQ19" s="625"/>
      <c r="BR19" s="625"/>
      <c r="BS19" s="625"/>
      <c r="BT19" s="625"/>
      <c r="BU19" s="625"/>
      <c r="BV19" s="625"/>
    </row>
    <row r="20" spans="1:79" ht="14.1" customHeight="1">
      <c r="A20" s="6"/>
      <c r="B20" s="19"/>
      <c r="C20" s="1909" t="s">
        <v>124</v>
      </c>
      <c r="D20" s="1909"/>
      <c r="E20" s="1909"/>
      <c r="F20" s="1909"/>
      <c r="G20" s="1909"/>
      <c r="H20" s="1909"/>
      <c r="I20" s="1909"/>
      <c r="J20" s="1909"/>
      <c r="K20" s="1909"/>
      <c r="L20" s="1909"/>
      <c r="M20" s="1909"/>
      <c r="N20" s="1909"/>
      <c r="O20" s="1909"/>
      <c r="P20" s="1909"/>
      <c r="Q20" s="1909"/>
      <c r="R20" s="1909"/>
      <c r="S20" s="1909"/>
      <c r="T20" s="1909"/>
      <c r="U20" s="1909"/>
      <c r="V20" s="1909"/>
      <c r="W20" s="1909"/>
      <c r="X20" s="1909"/>
      <c r="Y20" s="1909"/>
      <c r="Z20" s="1909"/>
      <c r="AA20" s="1909"/>
      <c r="AB20" s="1909"/>
      <c r="AC20" s="386"/>
      <c r="AD20" s="1911"/>
      <c r="AE20" s="1911"/>
      <c r="AF20" s="1911"/>
      <c r="AG20" s="1911"/>
      <c r="AH20" s="1911"/>
      <c r="AI20" s="1911"/>
      <c r="AJ20" s="1911"/>
      <c r="AK20" s="1911"/>
      <c r="AL20" s="1911"/>
      <c r="AM20" s="1911"/>
      <c r="AN20" s="1911"/>
      <c r="AO20" s="1912"/>
      <c r="AP20" s="480"/>
      <c r="AR20" s="197"/>
      <c r="AS20" s="197"/>
      <c r="AT20" s="2018" t="s">
        <v>865</v>
      </c>
      <c r="AU20" s="2018"/>
      <c r="AV20" s="2018"/>
      <c r="AW20" s="2018"/>
      <c r="AX20" s="2018"/>
      <c r="AY20" s="2018"/>
      <c r="AZ20" s="2018"/>
      <c r="BA20" s="2018"/>
      <c r="BB20" s="2018"/>
      <c r="BC20" s="2018"/>
      <c r="BD20" s="2018"/>
      <c r="BE20" s="2018"/>
      <c r="BF20" s="2018"/>
      <c r="BG20" s="2018"/>
      <c r="BH20" s="2018"/>
      <c r="BI20" s="2018"/>
      <c r="BJ20" s="2018"/>
      <c r="BK20" s="2018"/>
      <c r="BL20" s="2018"/>
      <c r="BM20" s="2018"/>
      <c r="BN20" s="2018"/>
      <c r="BO20" s="2018"/>
      <c r="BP20" s="2018"/>
      <c r="BQ20" s="2018"/>
      <c r="BR20" s="2018"/>
      <c r="BS20" s="2018"/>
      <c r="BT20" s="2018"/>
      <c r="BU20" s="2018"/>
      <c r="BV20" s="2018"/>
      <c r="BW20" s="2018"/>
    </row>
    <row r="21" spans="1:79" ht="14.1" customHeight="1">
      <c r="A21" s="6"/>
      <c r="B21" s="19"/>
      <c r="C21" s="6"/>
      <c r="D21" s="1" t="s">
        <v>125</v>
      </c>
      <c r="F21" s="1"/>
      <c r="G21" s="1"/>
      <c r="H21" s="1"/>
      <c r="I21" s="1"/>
      <c r="J21" s="1"/>
      <c r="K21" s="1"/>
      <c r="L21" s="1"/>
      <c r="M21" s="1"/>
      <c r="N21" s="1"/>
      <c r="P21" s="36"/>
      <c r="Q21" s="6"/>
      <c r="R21" s="34"/>
      <c r="S21" s="34"/>
      <c r="T21" s="35"/>
      <c r="U21" s="36"/>
      <c r="V21" s="36"/>
      <c r="W21" s="6"/>
      <c r="X21" s="6"/>
      <c r="Y21" s="6"/>
      <c r="Z21" s="6"/>
      <c r="AA21" s="6"/>
      <c r="AC21" s="52" t="s">
        <v>12</v>
      </c>
      <c r="AD21" s="2021" t="s">
        <v>855</v>
      </c>
      <c r="AE21" s="2021"/>
      <c r="AF21" s="2021"/>
      <c r="AG21" s="2021"/>
      <c r="AH21" s="2021"/>
      <c r="AI21" s="2021"/>
      <c r="AJ21" s="2021"/>
      <c r="AK21" s="2021"/>
      <c r="AL21" s="2021"/>
      <c r="AM21" s="2021"/>
      <c r="AN21" s="2021"/>
      <c r="AO21" s="2022"/>
      <c r="AP21" s="205"/>
      <c r="AR21" s="197"/>
      <c r="AS21" s="197"/>
      <c r="AT21" s="2018"/>
      <c r="AU21" s="2018"/>
      <c r="AV21" s="2018"/>
      <c r="AW21" s="2018"/>
      <c r="AX21" s="2018"/>
      <c r="AY21" s="2018"/>
      <c r="AZ21" s="2018"/>
      <c r="BA21" s="2018"/>
      <c r="BB21" s="2018"/>
      <c r="BC21" s="2018"/>
      <c r="BD21" s="2018"/>
      <c r="BE21" s="2018"/>
      <c r="BF21" s="2018"/>
      <c r="BG21" s="2018"/>
      <c r="BH21" s="2018"/>
      <c r="BI21" s="2018"/>
      <c r="BJ21" s="2018"/>
      <c r="BK21" s="2018"/>
      <c r="BL21" s="2018"/>
      <c r="BM21" s="2018"/>
      <c r="BN21" s="2018"/>
      <c r="BO21" s="2018"/>
      <c r="BP21" s="2018"/>
      <c r="BQ21" s="2018"/>
      <c r="BR21" s="2018"/>
      <c r="BS21" s="2018"/>
      <c r="BT21" s="2018"/>
      <c r="BU21" s="2018"/>
      <c r="BV21" s="2018"/>
      <c r="BW21" s="2018"/>
    </row>
    <row r="22" spans="1:79" ht="14.1" customHeight="1">
      <c r="A22" s="6"/>
      <c r="B22" s="19"/>
      <c r="C22" s="6"/>
      <c r="D22" s="1"/>
      <c r="F22" s="1"/>
      <c r="G22" s="1"/>
      <c r="H22" s="1"/>
      <c r="I22" s="1"/>
      <c r="J22" s="1"/>
      <c r="K22" s="1"/>
      <c r="L22" s="1"/>
      <c r="M22" s="1"/>
      <c r="N22" s="1"/>
      <c r="P22" s="36"/>
      <c r="Q22" s="36"/>
      <c r="R22" s="36"/>
      <c r="S22" s="36"/>
      <c r="T22" s="34"/>
      <c r="U22" s="36"/>
      <c r="V22" s="36"/>
      <c r="W22" s="36"/>
      <c r="X22" s="36"/>
      <c r="Y22" s="341"/>
      <c r="Z22" s="341"/>
      <c r="AA22" s="341"/>
      <c r="AC22" s="581"/>
      <c r="AD22" s="2021"/>
      <c r="AE22" s="2021"/>
      <c r="AF22" s="2021"/>
      <c r="AG22" s="2021"/>
      <c r="AH22" s="2021"/>
      <c r="AI22" s="2021"/>
      <c r="AJ22" s="2021"/>
      <c r="AK22" s="2021"/>
      <c r="AL22" s="2021"/>
      <c r="AM22" s="2021"/>
      <c r="AN22" s="2021"/>
      <c r="AO22" s="2022"/>
      <c r="AP22" s="480"/>
      <c r="AR22" s="197"/>
      <c r="AS22" s="197"/>
      <c r="AT22" s="2018"/>
      <c r="AU22" s="2018"/>
      <c r="AV22" s="2018"/>
      <c r="AW22" s="2018"/>
      <c r="AX22" s="2018"/>
      <c r="AY22" s="2018"/>
      <c r="AZ22" s="2018"/>
      <c r="BA22" s="2018"/>
      <c r="BB22" s="2018"/>
      <c r="BC22" s="2018"/>
      <c r="BD22" s="2018"/>
      <c r="BE22" s="2018"/>
      <c r="BF22" s="2018"/>
      <c r="BG22" s="2018"/>
      <c r="BH22" s="2018"/>
      <c r="BI22" s="2018"/>
      <c r="BJ22" s="2018"/>
      <c r="BK22" s="2018"/>
      <c r="BL22" s="2018"/>
      <c r="BM22" s="2018"/>
      <c r="BN22" s="2018"/>
      <c r="BO22" s="2018"/>
      <c r="BP22" s="2018"/>
      <c r="BQ22" s="2018"/>
      <c r="BR22" s="2018"/>
      <c r="BS22" s="2018"/>
      <c r="BT22" s="2018"/>
      <c r="BU22" s="2018"/>
      <c r="BV22" s="2018"/>
      <c r="BW22" s="2018"/>
    </row>
    <row r="23" spans="1:79" ht="14.1" customHeight="1">
      <c r="A23" s="6"/>
      <c r="B23" s="19"/>
      <c r="C23" s="6"/>
      <c r="D23" s="5" t="s">
        <v>126</v>
      </c>
      <c r="H23" s="1"/>
      <c r="I23" s="1"/>
      <c r="J23" s="1"/>
      <c r="K23" s="1"/>
      <c r="L23" s="1"/>
      <c r="M23" s="1"/>
      <c r="N23" s="1"/>
      <c r="P23" s="36"/>
      <c r="Q23" s="36"/>
      <c r="R23" s="36"/>
      <c r="S23" s="36"/>
      <c r="T23" s="34"/>
      <c r="U23" s="36"/>
      <c r="V23" s="36"/>
      <c r="W23" s="36"/>
      <c r="X23" s="36"/>
      <c r="Y23" s="341"/>
      <c r="Z23" s="341"/>
      <c r="AA23" s="341"/>
      <c r="AC23" s="52"/>
      <c r="AD23" s="2021"/>
      <c r="AE23" s="2021"/>
      <c r="AF23" s="2021"/>
      <c r="AG23" s="2021"/>
      <c r="AH23" s="2021"/>
      <c r="AI23" s="2021"/>
      <c r="AJ23" s="2021"/>
      <c r="AK23" s="2021"/>
      <c r="AL23" s="2021"/>
      <c r="AM23" s="2021"/>
      <c r="AN23" s="2021"/>
      <c r="AO23" s="2022"/>
      <c r="AP23" s="480"/>
      <c r="AR23" s="197"/>
      <c r="AS23" s="197" t="s">
        <v>95</v>
      </c>
      <c r="AT23" s="582" t="s">
        <v>866</v>
      </c>
      <c r="AU23" s="197"/>
      <c r="AV23" s="197"/>
      <c r="AW23" s="197"/>
      <c r="AX23" s="197"/>
      <c r="AY23" s="197"/>
      <c r="AZ23" s="197"/>
      <c r="BA23" s="197"/>
      <c r="BB23" s="197"/>
      <c r="BC23" s="197"/>
      <c r="BD23" s="197"/>
      <c r="BE23" s="197"/>
      <c r="BF23" s="197"/>
      <c r="BG23" s="197"/>
      <c r="BH23" s="197"/>
      <c r="BI23" s="197"/>
      <c r="BJ23" s="197"/>
      <c r="BK23" s="197"/>
      <c r="BL23" s="197"/>
      <c r="BM23" s="197"/>
    </row>
    <row r="24" spans="1:79" ht="14.1" customHeight="1">
      <c r="A24" s="6"/>
      <c r="B24" s="19"/>
      <c r="C24" s="6"/>
      <c r="D24" s="6" t="s">
        <v>127</v>
      </c>
      <c r="H24" s="1"/>
      <c r="I24" s="1"/>
      <c r="J24" s="1"/>
      <c r="K24" s="1"/>
      <c r="M24" s="1" t="s">
        <v>128</v>
      </c>
      <c r="N24" s="1"/>
      <c r="P24" s="40" t="s">
        <v>129</v>
      </c>
      <c r="Q24" s="36"/>
      <c r="R24" s="36"/>
      <c r="S24" s="36"/>
      <c r="T24" s="34"/>
      <c r="U24" s="36"/>
      <c r="V24" s="36"/>
      <c r="W24" s="36"/>
      <c r="X24" s="36"/>
      <c r="Y24" s="341"/>
      <c r="Z24" s="341"/>
      <c r="AA24" s="341"/>
      <c r="AC24" s="41" t="s">
        <v>856</v>
      </c>
      <c r="AD24" s="27"/>
      <c r="AE24" s="27"/>
      <c r="AF24" s="27"/>
      <c r="AG24" s="27"/>
      <c r="AH24" s="27"/>
      <c r="AI24" s="27"/>
      <c r="AJ24" s="27"/>
      <c r="AK24" s="27"/>
      <c r="AL24" s="27"/>
      <c r="AM24" s="27"/>
      <c r="AN24" s="27"/>
      <c r="AO24" s="430"/>
      <c r="AP24" s="480"/>
      <c r="AR24" s="197"/>
      <c r="AS24" s="197" t="s">
        <v>861</v>
      </c>
      <c r="AT24" s="197" t="s">
        <v>867</v>
      </c>
      <c r="AU24" s="197"/>
      <c r="AV24" s="197"/>
      <c r="AW24" s="197"/>
      <c r="AX24" s="197"/>
      <c r="AY24" s="197"/>
      <c r="AZ24" s="197"/>
      <c r="BA24" s="197"/>
      <c r="BB24" s="197"/>
      <c r="BC24" s="197"/>
      <c r="BD24" s="197"/>
      <c r="BE24" s="197"/>
      <c r="BF24" s="197"/>
      <c r="BG24" s="197"/>
      <c r="BH24" s="197"/>
      <c r="BI24" s="197"/>
      <c r="BJ24" s="197"/>
      <c r="BK24" s="197"/>
      <c r="BL24" s="197"/>
      <c r="BM24" s="197"/>
    </row>
    <row r="25" spans="1:79" ht="14.1" customHeight="1">
      <c r="A25" s="6"/>
      <c r="B25" s="19"/>
      <c r="F25" s="1"/>
      <c r="G25" s="1"/>
      <c r="H25" s="1"/>
      <c r="I25" s="1"/>
      <c r="J25" s="1"/>
      <c r="K25" s="1"/>
      <c r="L25" s="1"/>
      <c r="M25" s="1"/>
      <c r="N25" s="1"/>
      <c r="P25" s="40" t="s">
        <v>130</v>
      </c>
      <c r="Q25" s="6"/>
      <c r="R25" s="1"/>
      <c r="S25" s="1"/>
      <c r="T25" s="68"/>
      <c r="U25" s="68"/>
      <c r="V25" s="1"/>
      <c r="W25" s="68"/>
      <c r="X25" s="341"/>
      <c r="Y25" s="6"/>
      <c r="Z25" s="6"/>
      <c r="AA25" s="6"/>
      <c r="AC25" s="389" t="s">
        <v>12</v>
      </c>
      <c r="AD25" s="27" t="s">
        <v>131</v>
      </c>
      <c r="AE25" s="27"/>
      <c r="AF25" s="27"/>
      <c r="AG25" s="27"/>
      <c r="AH25" s="27"/>
      <c r="AI25" s="27"/>
      <c r="AJ25" s="27"/>
      <c r="AK25" s="27"/>
      <c r="AL25" s="27"/>
      <c r="AM25" s="27"/>
      <c r="AN25" s="27"/>
      <c r="AO25" s="39"/>
      <c r="AP25" s="14"/>
      <c r="AR25" s="197"/>
      <c r="AS25" s="197"/>
      <c r="AT25" s="197" t="s">
        <v>868</v>
      </c>
      <c r="AU25" s="197"/>
      <c r="AV25" s="197"/>
      <c r="AW25" s="197"/>
      <c r="AX25" s="197"/>
      <c r="AY25" s="197"/>
      <c r="AZ25" s="197"/>
      <c r="BA25" s="197"/>
      <c r="BB25" s="197"/>
      <c r="BC25" s="197"/>
      <c r="BD25" s="197"/>
      <c r="BE25" s="197"/>
      <c r="BF25" s="197"/>
      <c r="BG25" s="197"/>
      <c r="BH25" s="197"/>
      <c r="BI25" s="197"/>
      <c r="BJ25" s="197"/>
      <c r="BK25" s="197"/>
      <c r="BL25" s="197"/>
      <c r="BM25" s="197"/>
    </row>
    <row r="26" spans="1:79" ht="14.1" customHeight="1">
      <c r="A26" s="6"/>
      <c r="B26" s="19"/>
      <c r="F26" s="1"/>
      <c r="G26" s="1"/>
      <c r="H26" s="1"/>
      <c r="I26" s="1"/>
      <c r="J26" s="1"/>
      <c r="K26" s="1"/>
      <c r="L26" s="1"/>
      <c r="M26" s="1"/>
      <c r="N26" s="1"/>
      <c r="O26" s="40"/>
      <c r="P26" s="6"/>
      <c r="Q26" s="6"/>
      <c r="R26" s="1"/>
      <c r="S26" s="1"/>
      <c r="T26" s="68"/>
      <c r="U26" s="68"/>
      <c r="V26" s="1"/>
      <c r="W26" s="68"/>
      <c r="X26" s="341"/>
      <c r="Y26" s="6"/>
      <c r="Z26" s="6"/>
      <c r="AA26" s="6"/>
      <c r="AC26" s="41" t="s">
        <v>12</v>
      </c>
      <c r="AD26" s="27" t="s">
        <v>857</v>
      </c>
      <c r="AO26" s="430"/>
      <c r="AP26" s="480"/>
      <c r="AR26" s="197"/>
      <c r="AS26" s="197"/>
      <c r="AT26" s="40" t="s">
        <v>869</v>
      </c>
    </row>
    <row r="27" spans="1:79" ht="14.1" customHeight="1">
      <c r="A27" s="6"/>
      <c r="B27" s="19"/>
      <c r="C27" s="1"/>
      <c r="D27" s="1" t="s">
        <v>133</v>
      </c>
      <c r="F27" s="1"/>
      <c r="G27" s="1"/>
      <c r="I27" s="1"/>
      <c r="K27" s="6"/>
      <c r="L27" s="6"/>
      <c r="M27" s="6"/>
      <c r="N27" s="6"/>
      <c r="O27" s="6"/>
      <c r="P27" s="6"/>
      <c r="Q27" s="6"/>
      <c r="R27" s="34"/>
      <c r="S27" s="34"/>
      <c r="T27" s="35"/>
      <c r="U27" s="36"/>
      <c r="V27" s="36"/>
      <c r="W27" s="6"/>
      <c r="X27" s="6"/>
      <c r="Y27" s="6"/>
      <c r="Z27" s="6"/>
      <c r="AA27" s="6"/>
      <c r="AC27" s="41" t="s">
        <v>858</v>
      </c>
      <c r="AD27" s="112"/>
      <c r="AE27" s="112"/>
      <c r="AF27" s="112"/>
      <c r="AG27" s="112"/>
      <c r="AH27" s="112"/>
      <c r="AI27" s="112"/>
      <c r="AJ27" s="112"/>
      <c r="AK27" s="112"/>
      <c r="AL27" s="112"/>
      <c r="AM27" s="112"/>
      <c r="AN27" s="112"/>
      <c r="AO27" s="430"/>
      <c r="AP27" s="480"/>
      <c r="AT27" s="2017" t="s">
        <v>870</v>
      </c>
      <c r="AU27" s="2017"/>
      <c r="AV27" s="2017"/>
      <c r="AW27" s="2017"/>
      <c r="AX27" s="2017"/>
      <c r="AY27" s="2017"/>
      <c r="AZ27" s="2017"/>
      <c r="BA27" s="2017"/>
      <c r="BB27" s="2017"/>
      <c r="BC27" s="2017"/>
      <c r="BD27" s="2017"/>
      <c r="BE27" s="2017"/>
      <c r="BF27" s="2017"/>
      <c r="BG27" s="2017"/>
      <c r="BH27" s="2017"/>
      <c r="BI27" s="2017"/>
      <c r="BJ27" s="2017"/>
      <c r="BK27" s="2017"/>
      <c r="BL27" s="2017"/>
      <c r="BM27" s="2017"/>
      <c r="BN27" s="2017"/>
      <c r="BO27" s="2017"/>
      <c r="BP27" s="2017"/>
      <c r="BQ27" s="2017"/>
      <c r="BR27" s="2017"/>
      <c r="BS27" s="2017"/>
      <c r="BT27" s="2017"/>
      <c r="BU27" s="2017"/>
      <c r="BV27" s="2017"/>
      <c r="BW27" s="2017"/>
      <c r="BX27" s="2017"/>
      <c r="BY27" s="2017"/>
      <c r="BZ27" s="2017"/>
      <c r="CA27" s="2017"/>
    </row>
    <row r="28" spans="1:79" ht="14.1" customHeight="1">
      <c r="A28" s="6"/>
      <c r="B28" s="19"/>
      <c r="C28" s="1"/>
      <c r="D28" s="1"/>
      <c r="F28" s="1"/>
      <c r="G28" s="1"/>
      <c r="I28" s="1"/>
      <c r="K28" s="6"/>
      <c r="L28" s="6"/>
      <c r="M28" s="6"/>
      <c r="N28" s="6"/>
      <c r="O28" s="6"/>
      <c r="P28" s="6"/>
      <c r="Q28" s="6"/>
      <c r="R28" s="34"/>
      <c r="S28" s="34"/>
      <c r="T28" s="35"/>
      <c r="U28" s="36"/>
      <c r="V28" s="36"/>
      <c r="W28" s="6"/>
      <c r="X28" s="6"/>
      <c r="Y28" s="6"/>
      <c r="Z28" s="6"/>
      <c r="AA28" s="6"/>
      <c r="AC28" s="119" t="s">
        <v>12</v>
      </c>
      <c r="AD28" s="2021" t="s">
        <v>859</v>
      </c>
      <c r="AE28" s="2021"/>
      <c r="AF28" s="2021"/>
      <c r="AG28" s="2021"/>
      <c r="AH28" s="2021"/>
      <c r="AI28" s="2021"/>
      <c r="AJ28" s="2021"/>
      <c r="AK28" s="2021"/>
      <c r="AL28" s="2021"/>
      <c r="AM28" s="2021"/>
      <c r="AN28" s="2021"/>
      <c r="AO28" s="2022"/>
      <c r="AP28" s="480"/>
      <c r="AT28" s="2017"/>
      <c r="AU28" s="2017"/>
      <c r="AV28" s="2017"/>
      <c r="AW28" s="2017"/>
      <c r="AX28" s="2017"/>
      <c r="AY28" s="2017"/>
      <c r="AZ28" s="2017"/>
      <c r="BA28" s="2017"/>
      <c r="BB28" s="2017"/>
      <c r="BC28" s="2017"/>
      <c r="BD28" s="2017"/>
      <c r="BE28" s="2017"/>
      <c r="BF28" s="2017"/>
      <c r="BG28" s="2017"/>
      <c r="BH28" s="2017"/>
      <c r="BI28" s="2017"/>
      <c r="BJ28" s="2017"/>
      <c r="BK28" s="2017"/>
      <c r="BL28" s="2017"/>
      <c r="BM28" s="2017"/>
      <c r="BN28" s="2017"/>
      <c r="BO28" s="2017"/>
      <c r="BP28" s="2017"/>
      <c r="BQ28" s="2017"/>
      <c r="BR28" s="2017"/>
      <c r="BS28" s="2017"/>
      <c r="BT28" s="2017"/>
      <c r="BU28" s="2017"/>
      <c r="BV28" s="2017"/>
      <c r="BW28" s="2017"/>
      <c r="BX28" s="2017"/>
      <c r="BY28" s="2017"/>
      <c r="BZ28" s="2017"/>
      <c r="CA28" s="2017"/>
    </row>
    <row r="29" spans="1:79" ht="14.1" customHeight="1">
      <c r="A29" s="6"/>
      <c r="B29" s="19"/>
      <c r="C29" s="1"/>
      <c r="D29" s="1"/>
      <c r="E29" s="1" t="s">
        <v>134</v>
      </c>
      <c r="O29" s="94"/>
      <c r="P29" s="627" t="s">
        <v>19</v>
      </c>
      <c r="Q29" s="1448"/>
      <c r="R29" s="1448"/>
      <c r="S29" s="4" t="s">
        <v>55</v>
      </c>
      <c r="Y29" s="6"/>
      <c r="Z29" s="6"/>
      <c r="AA29" s="6"/>
      <c r="AC29" s="579"/>
      <c r="AD29" s="2021"/>
      <c r="AE29" s="2021"/>
      <c r="AF29" s="2021"/>
      <c r="AG29" s="2021"/>
      <c r="AH29" s="2021"/>
      <c r="AI29" s="2021"/>
      <c r="AJ29" s="2021"/>
      <c r="AK29" s="2021"/>
      <c r="AL29" s="2021"/>
      <c r="AM29" s="2021"/>
      <c r="AN29" s="2021"/>
      <c r="AO29" s="2022"/>
      <c r="AP29" s="480"/>
      <c r="AT29" s="2017"/>
      <c r="AU29" s="2017"/>
      <c r="AV29" s="2017"/>
      <c r="AW29" s="2017"/>
      <c r="AX29" s="2017"/>
      <c r="AY29" s="2017"/>
      <c r="AZ29" s="2017"/>
      <c r="BA29" s="2017"/>
      <c r="BB29" s="2017"/>
      <c r="BC29" s="2017"/>
      <c r="BD29" s="2017"/>
      <c r="BE29" s="2017"/>
      <c r="BF29" s="2017"/>
      <c r="BG29" s="2017"/>
      <c r="BH29" s="2017"/>
      <c r="BI29" s="2017"/>
      <c r="BJ29" s="2017"/>
      <c r="BK29" s="2017"/>
      <c r="BL29" s="2017"/>
      <c r="BM29" s="2017"/>
      <c r="BN29" s="2017"/>
      <c r="BO29" s="2017"/>
      <c r="BP29" s="2017"/>
      <c r="BQ29" s="2017"/>
      <c r="BR29" s="2017"/>
      <c r="BS29" s="2017"/>
      <c r="BT29" s="2017"/>
      <c r="BU29" s="2017"/>
      <c r="BV29" s="2017"/>
      <c r="BW29" s="2017"/>
      <c r="BX29" s="2017"/>
      <c r="BY29" s="2017"/>
      <c r="BZ29" s="2017"/>
      <c r="CA29" s="2017"/>
    </row>
    <row r="30" spans="1:79" ht="14.1" customHeight="1">
      <c r="A30" s="6"/>
      <c r="B30" s="19"/>
      <c r="C30" s="1"/>
      <c r="D30" s="1"/>
      <c r="E30" s="1"/>
      <c r="O30" s="68"/>
      <c r="P30" s="24"/>
      <c r="Q30" s="34"/>
      <c r="R30" s="34"/>
      <c r="S30" s="1"/>
      <c r="Y30" s="6"/>
      <c r="Z30" s="6"/>
      <c r="AA30" s="6"/>
      <c r="AC30" s="581"/>
      <c r="AD30" s="2021"/>
      <c r="AE30" s="2021"/>
      <c r="AF30" s="2021"/>
      <c r="AG30" s="2021"/>
      <c r="AH30" s="2021"/>
      <c r="AI30" s="2021"/>
      <c r="AJ30" s="2021"/>
      <c r="AK30" s="2021"/>
      <c r="AL30" s="2021"/>
      <c r="AM30" s="2021"/>
      <c r="AN30" s="2021"/>
      <c r="AO30" s="2022"/>
      <c r="AP30" s="480"/>
      <c r="AT30" s="2017"/>
      <c r="AU30" s="2017"/>
      <c r="AV30" s="2017"/>
      <c r="AW30" s="2017"/>
      <c r="AX30" s="2017"/>
      <c r="AY30" s="2017"/>
      <c r="AZ30" s="2017"/>
      <c r="BA30" s="2017"/>
      <c r="BB30" s="2017"/>
      <c r="BC30" s="2017"/>
      <c r="BD30" s="2017"/>
      <c r="BE30" s="2017"/>
      <c r="BF30" s="2017"/>
      <c r="BG30" s="2017"/>
      <c r="BH30" s="2017"/>
      <c r="BI30" s="2017"/>
      <c r="BJ30" s="2017"/>
      <c r="BK30" s="2017"/>
      <c r="BL30" s="2017"/>
      <c r="BM30" s="2017"/>
      <c r="BN30" s="2017"/>
      <c r="BO30" s="2017"/>
      <c r="BP30" s="2017"/>
      <c r="BQ30" s="2017"/>
      <c r="BR30" s="2017"/>
      <c r="BS30" s="2017"/>
      <c r="BT30" s="2017"/>
      <c r="BU30" s="2017"/>
      <c r="BV30" s="2017"/>
      <c r="BW30" s="2017"/>
      <c r="BX30" s="2017"/>
      <c r="BY30" s="2017"/>
      <c r="BZ30" s="2017"/>
      <c r="CA30" s="2017"/>
    </row>
    <row r="31" spans="1:79" ht="14.1" customHeight="1">
      <c r="A31" s="6"/>
      <c r="B31" s="19"/>
      <c r="C31" s="1"/>
      <c r="D31" s="1"/>
      <c r="E31" s="1" t="s">
        <v>851</v>
      </c>
      <c r="K31" s="2023"/>
      <c r="L31" s="2023"/>
      <c r="M31" s="2023"/>
      <c r="N31" s="2023"/>
      <c r="O31" s="2023"/>
      <c r="P31" s="2023"/>
      <c r="Q31" s="2023"/>
      <c r="R31" s="2023"/>
      <c r="S31" s="2023"/>
      <c r="T31" s="2023"/>
      <c r="U31" s="2023"/>
      <c r="V31" s="2023"/>
      <c r="W31" s="2023"/>
      <c r="X31" s="2023"/>
      <c r="Y31" s="2023"/>
      <c r="Z31" s="2023"/>
      <c r="AA31" s="16"/>
      <c r="AC31" s="581"/>
      <c r="AD31" s="428"/>
      <c r="AE31" s="428"/>
      <c r="AF31" s="428"/>
      <c r="AG31" s="428"/>
      <c r="AH31" s="428"/>
      <c r="AI31" s="428"/>
      <c r="AJ31" s="428"/>
      <c r="AK31" s="428"/>
      <c r="AL31" s="428"/>
      <c r="AM31" s="428"/>
      <c r="AN31" s="428"/>
      <c r="AO31" s="430"/>
      <c r="AP31" s="480"/>
      <c r="AR31" s="625"/>
      <c r="AS31" s="625"/>
      <c r="AT31" s="2017"/>
      <c r="AU31" s="2017"/>
      <c r="AV31" s="2017"/>
      <c r="AW31" s="2017"/>
      <c r="AX31" s="2017"/>
      <c r="AY31" s="2017"/>
      <c r="AZ31" s="2017"/>
      <c r="BA31" s="2017"/>
      <c r="BB31" s="2017"/>
      <c r="BC31" s="2017"/>
      <c r="BD31" s="2017"/>
      <c r="BE31" s="2017"/>
      <c r="BF31" s="2017"/>
      <c r="BG31" s="2017"/>
      <c r="BH31" s="2017"/>
      <c r="BI31" s="2017"/>
      <c r="BJ31" s="2017"/>
      <c r="BK31" s="2017"/>
      <c r="BL31" s="2017"/>
      <c r="BM31" s="2017"/>
      <c r="BN31" s="2017"/>
      <c r="BO31" s="2017"/>
      <c r="BP31" s="2017"/>
      <c r="BQ31" s="2017"/>
      <c r="BR31" s="2017"/>
      <c r="BS31" s="2017"/>
      <c r="BT31" s="2017"/>
      <c r="BU31" s="2017"/>
      <c r="BV31" s="2017"/>
      <c r="BW31" s="2017"/>
      <c r="BX31" s="2017"/>
      <c r="BY31" s="2017"/>
      <c r="BZ31" s="2017"/>
      <c r="CA31" s="2017"/>
    </row>
    <row r="32" spans="1:79" ht="14.1" customHeight="1">
      <c r="A32" s="6"/>
      <c r="B32" s="19"/>
      <c r="C32" s="1"/>
      <c r="D32" s="1"/>
      <c r="E32" s="1"/>
      <c r="O32" s="68"/>
      <c r="P32" s="24"/>
      <c r="Q32" s="34"/>
      <c r="R32" s="34"/>
      <c r="S32" s="1"/>
      <c r="Y32" s="6"/>
      <c r="Z32" s="6"/>
      <c r="AA32" s="6"/>
      <c r="AC32" s="581"/>
      <c r="AD32" s="428"/>
      <c r="AE32" s="428"/>
      <c r="AF32" s="428"/>
      <c r="AG32" s="428"/>
      <c r="AH32" s="428"/>
      <c r="AI32" s="428"/>
      <c r="AJ32" s="428"/>
      <c r="AK32" s="428"/>
      <c r="AL32" s="428"/>
      <c r="AM32" s="428"/>
      <c r="AN32" s="428"/>
      <c r="AO32" s="430"/>
      <c r="AP32" s="480"/>
      <c r="AR32" s="625"/>
      <c r="AS32" s="625"/>
      <c r="AT32" s="2017"/>
      <c r="AU32" s="2017"/>
      <c r="AV32" s="2017"/>
      <c r="AW32" s="2017"/>
      <c r="AX32" s="2017"/>
      <c r="AY32" s="2017"/>
      <c r="AZ32" s="2017"/>
      <c r="BA32" s="2017"/>
      <c r="BB32" s="2017"/>
      <c r="BC32" s="2017"/>
      <c r="BD32" s="2017"/>
      <c r="BE32" s="2017"/>
      <c r="BF32" s="2017"/>
      <c r="BG32" s="2017"/>
      <c r="BH32" s="2017"/>
      <c r="BI32" s="2017"/>
      <c r="BJ32" s="2017"/>
      <c r="BK32" s="2017"/>
      <c r="BL32" s="2017"/>
      <c r="BM32" s="2017"/>
      <c r="BN32" s="2017"/>
      <c r="BO32" s="2017"/>
      <c r="BP32" s="2017"/>
      <c r="BQ32" s="2017"/>
      <c r="BR32" s="2017"/>
      <c r="BS32" s="2017"/>
      <c r="BT32" s="2017"/>
      <c r="BU32" s="2017"/>
      <c r="BV32" s="2017"/>
      <c r="BW32" s="2017"/>
      <c r="BX32" s="2017"/>
      <c r="BY32" s="2017"/>
      <c r="BZ32" s="2017"/>
      <c r="CA32" s="2017"/>
    </row>
    <row r="33" spans="1:79" ht="14.1" customHeight="1">
      <c r="A33" s="6"/>
      <c r="B33" s="19"/>
      <c r="C33" s="1"/>
      <c r="D33" s="1"/>
      <c r="E33" s="5" t="s">
        <v>135</v>
      </c>
      <c r="Y33" s="6"/>
      <c r="Z33" s="6"/>
      <c r="AA33" s="6"/>
      <c r="AC33" s="581"/>
      <c r="AD33" s="428"/>
      <c r="AE33" s="428"/>
      <c r="AF33" s="428"/>
      <c r="AG33" s="428"/>
      <c r="AH33" s="428"/>
      <c r="AI33" s="428"/>
      <c r="AJ33" s="428"/>
      <c r="AK33" s="428"/>
      <c r="AL33" s="428"/>
      <c r="AM33" s="428"/>
      <c r="AN33" s="428"/>
      <c r="AO33" s="430"/>
      <c r="AP33" s="480"/>
      <c r="AR33" s="607"/>
      <c r="AS33" s="607"/>
      <c r="AT33" s="40" t="s">
        <v>871</v>
      </c>
      <c r="AU33" s="583"/>
      <c r="AV33" s="583"/>
      <c r="AW33" s="583"/>
      <c r="AX33" s="583"/>
      <c r="AY33" s="583"/>
      <c r="AZ33" s="583"/>
      <c r="BA33" s="583"/>
      <c r="BB33" s="583"/>
      <c r="BC33" s="583"/>
      <c r="BD33" s="583"/>
      <c r="BE33" s="583"/>
      <c r="BF33" s="583"/>
      <c r="BG33" s="583"/>
      <c r="BH33" s="583"/>
      <c r="BI33" s="583"/>
      <c r="BJ33" s="583"/>
      <c r="BK33" s="583"/>
      <c r="BL33" s="583"/>
      <c r="BM33" s="583"/>
      <c r="BN33" s="583"/>
      <c r="BO33" s="583"/>
      <c r="BP33" s="583"/>
      <c r="BQ33" s="583"/>
      <c r="BR33" s="583"/>
      <c r="BS33" s="583"/>
      <c r="BT33" s="583"/>
      <c r="BU33" s="583"/>
      <c r="BV33" s="583"/>
      <c r="BW33" s="583"/>
    </row>
    <row r="34" spans="1:79" ht="14.1" customHeight="1">
      <c r="A34" s="6"/>
      <c r="B34" s="19"/>
      <c r="C34" s="1"/>
      <c r="D34" s="1"/>
      <c r="Y34" s="6"/>
      <c r="Z34" s="6"/>
      <c r="AA34" s="6"/>
      <c r="AC34" s="581"/>
      <c r="AD34" s="112"/>
      <c r="AE34" s="112"/>
      <c r="AF34" s="112"/>
      <c r="AG34" s="112"/>
      <c r="AH34" s="112"/>
      <c r="AI34" s="112"/>
      <c r="AJ34" s="112"/>
      <c r="AK34" s="112"/>
      <c r="AL34" s="112"/>
      <c r="AM34" s="112"/>
      <c r="AN34" s="112"/>
      <c r="AO34" s="430"/>
      <c r="AP34" s="480"/>
      <c r="AR34" s="197"/>
      <c r="AS34" s="197"/>
      <c r="AT34" s="40" t="s">
        <v>872</v>
      </c>
      <c r="AU34" s="583"/>
      <c r="AV34" s="583"/>
      <c r="AW34" s="583"/>
      <c r="AX34" s="583"/>
      <c r="AY34" s="583"/>
      <c r="AZ34" s="583"/>
      <c r="BA34" s="583"/>
      <c r="BB34" s="583"/>
      <c r="BC34" s="583"/>
      <c r="BD34" s="583"/>
      <c r="BE34" s="583"/>
      <c r="BF34" s="583"/>
      <c r="BG34" s="583"/>
      <c r="BH34" s="583"/>
      <c r="BI34" s="583"/>
      <c r="BJ34" s="583"/>
      <c r="BK34" s="583"/>
      <c r="BL34" s="583"/>
      <c r="BM34" s="583"/>
      <c r="BN34" s="583"/>
      <c r="BO34" s="583"/>
      <c r="BP34" s="583"/>
      <c r="BQ34" s="583"/>
      <c r="BR34" s="583"/>
      <c r="BS34" s="583"/>
      <c r="BT34" s="583"/>
      <c r="BU34" s="583"/>
      <c r="BV34" s="583"/>
      <c r="BW34" s="583"/>
    </row>
    <row r="35" spans="1:79" ht="14.1" customHeight="1">
      <c r="A35" s="6"/>
      <c r="B35" s="19"/>
      <c r="C35" s="1"/>
      <c r="D35" s="1" t="s">
        <v>1138</v>
      </c>
      <c r="F35" s="1"/>
      <c r="G35" s="1"/>
      <c r="H35" s="1"/>
      <c r="I35" s="1"/>
      <c r="J35" s="1"/>
      <c r="K35" s="1"/>
      <c r="L35" s="1"/>
      <c r="M35" s="1"/>
      <c r="N35" s="1"/>
      <c r="O35" s="1"/>
      <c r="P35" s="1"/>
      <c r="Q35" s="1"/>
      <c r="R35" s="1"/>
      <c r="S35" s="1"/>
      <c r="T35" s="68"/>
      <c r="U35" s="68"/>
      <c r="V35" s="1"/>
      <c r="W35" s="68"/>
      <c r="X35" s="68"/>
      <c r="Y35" s="1"/>
      <c r="Z35" s="1"/>
      <c r="AA35" s="1"/>
      <c r="AC35" s="581"/>
      <c r="AD35" s="112"/>
      <c r="AE35" s="112"/>
      <c r="AF35" s="112"/>
      <c r="AG35" s="112"/>
      <c r="AH35" s="112"/>
      <c r="AI35" s="112"/>
      <c r="AJ35" s="112"/>
      <c r="AK35" s="112"/>
      <c r="AL35" s="112"/>
      <c r="AM35" s="112"/>
      <c r="AN35" s="112"/>
      <c r="AO35" s="430"/>
      <c r="AP35" s="480"/>
      <c r="AR35" s="197"/>
      <c r="AS35" s="197"/>
      <c r="AT35" s="40" t="s">
        <v>873</v>
      </c>
      <c r="AU35" s="583"/>
      <c r="AV35" s="583"/>
      <c r="AW35" s="583"/>
      <c r="AX35" s="583"/>
      <c r="AY35" s="583"/>
      <c r="AZ35" s="583"/>
      <c r="BA35" s="583"/>
      <c r="BB35" s="583"/>
      <c r="BC35" s="583"/>
      <c r="BD35" s="583"/>
      <c r="BE35" s="583"/>
      <c r="BF35" s="583"/>
      <c r="BG35" s="583"/>
      <c r="BH35" s="583"/>
      <c r="BI35" s="583"/>
      <c r="BJ35" s="583"/>
      <c r="BK35" s="583"/>
      <c r="BL35" s="583"/>
      <c r="BM35" s="583"/>
      <c r="BN35" s="583"/>
      <c r="BO35" s="583"/>
      <c r="BP35" s="583"/>
      <c r="BQ35" s="583"/>
      <c r="BR35" s="583"/>
      <c r="BS35" s="583"/>
      <c r="BT35" s="583"/>
      <c r="BU35" s="583"/>
      <c r="BV35" s="583"/>
      <c r="BW35" s="583"/>
    </row>
    <row r="36" spans="1:79" ht="14.1" customHeight="1">
      <c r="A36" s="6"/>
      <c r="B36" s="19"/>
      <c r="C36" s="1"/>
      <c r="D36" s="1"/>
      <c r="F36" s="1"/>
      <c r="G36" s="1"/>
      <c r="H36" s="1"/>
      <c r="I36" s="1"/>
      <c r="J36" s="1"/>
      <c r="K36" s="1"/>
      <c r="L36" s="1"/>
      <c r="M36" s="1"/>
      <c r="N36" s="1"/>
      <c r="O36" s="1"/>
      <c r="P36" s="1"/>
      <c r="Q36" s="6"/>
      <c r="R36" s="34"/>
      <c r="S36" s="34"/>
      <c r="T36" s="35"/>
      <c r="U36" s="36"/>
      <c r="V36" s="36"/>
      <c r="W36" s="6"/>
      <c r="X36" s="6"/>
      <c r="Y36" s="6"/>
      <c r="Z36" s="6"/>
      <c r="AA36" s="6"/>
      <c r="AC36" s="581"/>
      <c r="AD36" s="428"/>
      <c r="AE36" s="428"/>
      <c r="AF36" s="428"/>
      <c r="AG36" s="428"/>
      <c r="AH36" s="428"/>
      <c r="AI36" s="428"/>
      <c r="AJ36" s="428"/>
      <c r="AK36" s="428"/>
      <c r="AL36" s="428"/>
      <c r="AM36" s="428"/>
      <c r="AN36" s="428"/>
      <c r="AO36" s="430"/>
      <c r="AP36" s="480"/>
      <c r="AR36" s="197"/>
      <c r="AS36" s="197"/>
      <c r="AT36" s="40"/>
      <c r="AU36" s="583"/>
      <c r="AV36" s="583"/>
      <c r="AW36" s="583"/>
      <c r="AX36" s="583"/>
      <c r="AY36" s="583"/>
      <c r="AZ36" s="583"/>
      <c r="BA36" s="583"/>
      <c r="BB36" s="583"/>
      <c r="BC36" s="583"/>
      <c r="BD36" s="583"/>
      <c r="BE36" s="583"/>
      <c r="BF36" s="583"/>
      <c r="BG36" s="583"/>
      <c r="BH36" s="583"/>
      <c r="BI36" s="583"/>
      <c r="BJ36" s="583"/>
      <c r="BK36" s="583"/>
      <c r="BL36" s="583"/>
      <c r="BM36" s="583"/>
      <c r="BN36" s="583"/>
      <c r="BO36" s="583"/>
      <c r="BP36" s="583"/>
      <c r="BQ36" s="583"/>
      <c r="BR36" s="583"/>
      <c r="BS36" s="583"/>
      <c r="BT36" s="583"/>
      <c r="BU36" s="583"/>
      <c r="BV36" s="583"/>
      <c r="BW36" s="583"/>
    </row>
    <row r="37" spans="1:79" ht="14.1" customHeight="1">
      <c r="A37" s="6"/>
      <c r="B37" s="19"/>
      <c r="C37" s="1"/>
      <c r="D37" s="1"/>
      <c r="E37" s="5" t="s">
        <v>852</v>
      </c>
      <c r="F37" s="1"/>
      <c r="G37" s="1"/>
      <c r="H37" s="1"/>
      <c r="I37" s="1"/>
      <c r="J37" s="1"/>
      <c r="K37" s="1"/>
      <c r="L37" s="1"/>
      <c r="M37" s="1"/>
      <c r="N37" s="1"/>
      <c r="O37" s="1"/>
      <c r="P37" s="1"/>
      <c r="Q37" s="1"/>
      <c r="R37" s="1"/>
      <c r="S37" s="1"/>
      <c r="T37" s="1"/>
      <c r="U37" s="1"/>
      <c r="V37" s="1"/>
      <c r="W37" s="1"/>
      <c r="X37" s="1"/>
      <c r="Y37" s="1"/>
      <c r="Z37" s="1"/>
      <c r="AA37" s="1"/>
      <c r="AC37" s="581"/>
      <c r="AD37" s="428"/>
      <c r="AE37" s="428"/>
      <c r="AF37" s="428"/>
      <c r="AG37" s="428"/>
      <c r="AH37" s="428"/>
      <c r="AI37" s="428"/>
      <c r="AJ37" s="428"/>
      <c r="AK37" s="428"/>
      <c r="AL37" s="428"/>
      <c r="AM37" s="428"/>
      <c r="AN37" s="428"/>
      <c r="AO37" s="430"/>
      <c r="AP37" s="480"/>
      <c r="AS37" s="5" t="s">
        <v>95</v>
      </c>
      <c r="AT37" s="154" t="s">
        <v>874</v>
      </c>
    </row>
    <row r="38" spans="1:79" ht="14.1" customHeight="1">
      <c r="A38" s="6"/>
      <c r="B38" s="19"/>
      <c r="C38" s="1"/>
      <c r="D38" s="1"/>
      <c r="F38" s="1"/>
      <c r="G38" s="1"/>
      <c r="H38" s="1"/>
      <c r="I38" s="1" t="s">
        <v>853</v>
      </c>
      <c r="J38" s="1"/>
      <c r="K38" s="1"/>
      <c r="L38" s="1"/>
      <c r="M38" s="4"/>
      <c r="N38" s="4"/>
      <c r="O38" s="4"/>
      <c r="P38" s="4"/>
      <c r="Q38" s="4"/>
      <c r="R38" s="4"/>
      <c r="S38" s="4"/>
      <c r="T38" s="4"/>
      <c r="U38" s="4"/>
      <c r="V38" s="4"/>
      <c r="W38" s="4"/>
      <c r="X38" s="4"/>
      <c r="Y38" s="4"/>
      <c r="Z38" s="4"/>
      <c r="AA38" s="1"/>
      <c r="AC38" s="581"/>
      <c r="AD38" s="428"/>
      <c r="AE38" s="428"/>
      <c r="AF38" s="428"/>
      <c r="AG38" s="428"/>
      <c r="AH38" s="428"/>
      <c r="AI38" s="428"/>
      <c r="AJ38" s="428"/>
      <c r="AK38" s="428"/>
      <c r="AL38" s="428"/>
      <c r="AM38" s="428"/>
      <c r="AN38" s="428"/>
      <c r="AO38" s="430"/>
      <c r="AP38" s="480"/>
      <c r="AT38" s="5" t="s">
        <v>875</v>
      </c>
    </row>
    <row r="39" spans="1:79" ht="14.1" customHeight="1">
      <c r="A39" s="6"/>
      <c r="B39" s="19"/>
      <c r="C39" s="1"/>
      <c r="D39" s="1"/>
      <c r="F39" s="1"/>
      <c r="G39" s="1"/>
      <c r="H39" s="1"/>
      <c r="I39" s="1"/>
      <c r="J39" s="1"/>
      <c r="K39" s="1"/>
      <c r="L39" s="1"/>
      <c r="M39" s="1"/>
      <c r="N39" s="1"/>
      <c r="O39" s="1"/>
      <c r="P39" s="1"/>
      <c r="Q39" s="1"/>
      <c r="R39" s="1"/>
      <c r="S39" s="1"/>
      <c r="T39" s="68"/>
      <c r="U39" s="68"/>
      <c r="V39" s="1"/>
      <c r="W39" s="68"/>
      <c r="X39" s="68"/>
      <c r="Y39" s="1"/>
      <c r="AC39" s="581"/>
      <c r="AD39" s="428"/>
      <c r="AE39" s="428"/>
      <c r="AF39" s="428"/>
      <c r="AG39" s="428"/>
      <c r="AH39" s="428"/>
      <c r="AI39" s="428"/>
      <c r="AJ39" s="428"/>
      <c r="AK39" s="428"/>
      <c r="AL39" s="428"/>
      <c r="AM39" s="428"/>
      <c r="AN39" s="428"/>
      <c r="AO39" s="39"/>
      <c r="AP39" s="14"/>
      <c r="AS39" s="5" t="s">
        <v>861</v>
      </c>
      <c r="AT39" s="5" t="s">
        <v>876</v>
      </c>
    </row>
    <row r="40" spans="1:79" ht="14.1" customHeight="1">
      <c r="A40" s="6"/>
      <c r="B40" s="19"/>
      <c r="C40" s="37"/>
      <c r="D40" s="6" t="s">
        <v>854</v>
      </c>
      <c r="H40" s="6"/>
      <c r="I40" s="6"/>
      <c r="J40" s="6"/>
      <c r="K40" s="6"/>
      <c r="L40" s="1"/>
      <c r="N40" s="1"/>
      <c r="O40" s="1"/>
      <c r="T40" s="35"/>
      <c r="U40" s="36"/>
      <c r="V40" s="36"/>
      <c r="W40" s="6"/>
      <c r="X40" s="6"/>
      <c r="Y40" s="6"/>
      <c r="AC40" s="581"/>
      <c r="AD40" s="428"/>
      <c r="AE40" s="428"/>
      <c r="AF40" s="428"/>
      <c r="AG40" s="428"/>
      <c r="AH40" s="428"/>
      <c r="AI40" s="428"/>
      <c r="AJ40" s="428"/>
      <c r="AK40" s="428"/>
      <c r="AL40" s="428"/>
      <c r="AM40" s="428"/>
      <c r="AN40" s="428"/>
      <c r="AO40" s="430"/>
      <c r="AP40" s="480"/>
      <c r="AT40" s="5" t="s">
        <v>877</v>
      </c>
    </row>
    <row r="41" spans="1:79" ht="14.1" customHeight="1">
      <c r="A41" s="6"/>
      <c r="B41" s="19"/>
      <c r="D41" s="6" t="s">
        <v>919</v>
      </c>
      <c r="F41" s="6"/>
      <c r="G41" s="6"/>
      <c r="H41" s="24"/>
      <c r="I41" s="24"/>
      <c r="J41" s="1"/>
      <c r="K41" s="37"/>
      <c r="L41" s="4"/>
      <c r="M41" s="2024"/>
      <c r="N41" s="2024"/>
      <c r="O41" s="2024"/>
      <c r="P41" s="2024"/>
      <c r="Q41" s="2024"/>
      <c r="R41" s="2024"/>
      <c r="S41" s="2024"/>
      <c r="T41" s="2024"/>
      <c r="U41" s="2024"/>
      <c r="V41" s="2024"/>
      <c r="W41" s="2024"/>
      <c r="X41" s="2024"/>
      <c r="Y41" s="2024"/>
      <c r="Z41" s="2024"/>
      <c r="AA41" s="24"/>
      <c r="AC41" s="581"/>
      <c r="AD41" s="428"/>
      <c r="AE41" s="428"/>
      <c r="AF41" s="428"/>
      <c r="AG41" s="428"/>
      <c r="AH41" s="428"/>
      <c r="AI41" s="428"/>
      <c r="AJ41" s="428"/>
      <c r="AK41" s="428"/>
      <c r="AL41" s="428"/>
      <c r="AM41" s="428"/>
      <c r="AN41" s="428"/>
      <c r="AO41" s="430"/>
      <c r="AP41" s="480"/>
      <c r="AT41" s="2017" t="s">
        <v>878</v>
      </c>
      <c r="AU41" s="2017"/>
      <c r="AV41" s="2017"/>
      <c r="AW41" s="2017"/>
      <c r="AX41" s="2017"/>
      <c r="AY41" s="2017"/>
      <c r="AZ41" s="2017"/>
      <c r="BA41" s="2017"/>
      <c r="BB41" s="2017"/>
      <c r="BC41" s="2017"/>
      <c r="BD41" s="2017"/>
      <c r="BE41" s="2017"/>
      <c r="BF41" s="2017"/>
      <c r="BG41" s="2017"/>
      <c r="BH41" s="2017"/>
      <c r="BI41" s="2017"/>
      <c r="BJ41" s="2017"/>
      <c r="BK41" s="2017"/>
      <c r="BL41" s="2017"/>
      <c r="BM41" s="2017"/>
      <c r="BN41" s="2017"/>
      <c r="BO41" s="2017"/>
      <c r="BP41" s="2017"/>
      <c r="BQ41" s="2017"/>
      <c r="BR41" s="2017"/>
      <c r="BS41" s="2017"/>
      <c r="BT41" s="2017"/>
      <c r="BU41" s="2017"/>
      <c r="BV41" s="2017"/>
      <c r="BW41" s="2017"/>
      <c r="BX41" s="2017"/>
      <c r="BY41" s="2017"/>
      <c r="BZ41" s="2017"/>
      <c r="CA41" s="2017"/>
    </row>
    <row r="42" spans="1:79" ht="14.1" customHeight="1">
      <c r="A42" s="6"/>
      <c r="B42" s="19"/>
      <c r="C42" s="6"/>
      <c r="D42" s="6"/>
      <c r="E42" s="6"/>
      <c r="F42" s="434"/>
      <c r="G42" s="434"/>
      <c r="H42" s="434"/>
      <c r="I42" s="434"/>
      <c r="J42" s="434"/>
      <c r="K42" s="434"/>
      <c r="L42" s="434"/>
      <c r="M42" s="434"/>
      <c r="N42" s="434"/>
      <c r="O42" s="434"/>
      <c r="P42" s="434"/>
      <c r="Q42" s="434"/>
      <c r="R42" s="434"/>
      <c r="S42" s="434"/>
      <c r="T42" s="434"/>
      <c r="U42" s="434"/>
      <c r="V42" s="434"/>
      <c r="W42" s="434"/>
      <c r="X42" s="434"/>
      <c r="Y42" s="434"/>
      <c r="Z42" s="434"/>
      <c r="AA42" s="434"/>
      <c r="AC42" s="579" t="s">
        <v>132</v>
      </c>
      <c r="AD42" s="2021" t="s">
        <v>920</v>
      </c>
      <c r="AE42" s="2021"/>
      <c r="AF42" s="2021"/>
      <c r="AG42" s="2021"/>
      <c r="AH42" s="2021"/>
      <c r="AI42" s="2021"/>
      <c r="AJ42" s="2021"/>
      <c r="AK42" s="2021"/>
      <c r="AL42" s="2021"/>
      <c r="AM42" s="2021"/>
      <c r="AN42" s="2021"/>
      <c r="AO42" s="2022"/>
      <c r="AP42" s="480"/>
      <c r="AT42" s="2017"/>
      <c r="AU42" s="2017"/>
      <c r="AV42" s="2017"/>
      <c r="AW42" s="2017"/>
      <c r="AX42" s="2017"/>
      <c r="AY42" s="2017"/>
      <c r="AZ42" s="2017"/>
      <c r="BA42" s="2017"/>
      <c r="BB42" s="2017"/>
      <c r="BC42" s="2017"/>
      <c r="BD42" s="2017"/>
      <c r="BE42" s="2017"/>
      <c r="BF42" s="2017"/>
      <c r="BG42" s="2017"/>
      <c r="BH42" s="2017"/>
      <c r="BI42" s="2017"/>
      <c r="BJ42" s="2017"/>
      <c r="BK42" s="2017"/>
      <c r="BL42" s="2017"/>
      <c r="BM42" s="2017"/>
      <c r="BN42" s="2017"/>
      <c r="BO42" s="2017"/>
      <c r="BP42" s="2017"/>
      <c r="BQ42" s="2017"/>
      <c r="BR42" s="2017"/>
      <c r="BS42" s="2017"/>
      <c r="BT42" s="2017"/>
      <c r="BU42" s="2017"/>
      <c r="BV42" s="2017"/>
      <c r="BW42" s="2017"/>
      <c r="BX42" s="2017"/>
      <c r="BY42" s="2017"/>
      <c r="BZ42" s="2017"/>
      <c r="CA42" s="2017"/>
    </row>
    <row r="43" spans="1:79" ht="14.1" customHeight="1">
      <c r="A43" s="6"/>
      <c r="B43" s="19"/>
      <c r="C43" s="6"/>
      <c r="D43" s="1" t="s">
        <v>136</v>
      </c>
      <c r="E43" s="26"/>
      <c r="F43" s="26"/>
      <c r="G43" s="26"/>
      <c r="H43" s="26"/>
      <c r="J43" s="68"/>
      <c r="K43" s="627" t="s">
        <v>19</v>
      </c>
      <c r="L43" s="1448"/>
      <c r="M43" s="1448"/>
      <c r="N43" s="4" t="s">
        <v>55</v>
      </c>
      <c r="O43" s="6"/>
      <c r="Q43" s="26"/>
      <c r="R43" s="1"/>
      <c r="AC43" s="579"/>
      <c r="AD43" s="2021"/>
      <c r="AE43" s="2021"/>
      <c r="AF43" s="2021"/>
      <c r="AG43" s="2021"/>
      <c r="AH43" s="2021"/>
      <c r="AI43" s="2021"/>
      <c r="AJ43" s="2021"/>
      <c r="AK43" s="2021"/>
      <c r="AL43" s="2021"/>
      <c r="AM43" s="2021"/>
      <c r="AN43" s="2021"/>
      <c r="AO43" s="2022"/>
      <c r="AP43" s="480"/>
      <c r="AT43" s="2017"/>
      <c r="AU43" s="2017"/>
      <c r="AV43" s="2017"/>
      <c r="AW43" s="2017"/>
      <c r="AX43" s="2017"/>
      <c r="AY43" s="2017"/>
      <c r="AZ43" s="2017"/>
      <c r="BA43" s="2017"/>
      <c r="BB43" s="2017"/>
      <c r="BC43" s="2017"/>
      <c r="BD43" s="2017"/>
      <c r="BE43" s="2017"/>
      <c r="BF43" s="2017"/>
      <c r="BG43" s="2017"/>
      <c r="BH43" s="2017"/>
      <c r="BI43" s="2017"/>
      <c r="BJ43" s="2017"/>
      <c r="BK43" s="2017"/>
      <c r="BL43" s="2017"/>
      <c r="BM43" s="2017"/>
      <c r="BN43" s="2017"/>
      <c r="BO43" s="2017"/>
      <c r="BP43" s="2017"/>
      <c r="BQ43" s="2017"/>
      <c r="BR43" s="2017"/>
      <c r="BS43" s="2017"/>
      <c r="BT43" s="2017"/>
      <c r="BU43" s="2017"/>
      <c r="BV43" s="2017"/>
      <c r="BW43" s="2017"/>
      <c r="BX43" s="2017"/>
      <c r="BY43" s="2017"/>
      <c r="BZ43" s="2017"/>
      <c r="CA43" s="2017"/>
    </row>
    <row r="44" spans="1:79" ht="14.1" customHeight="1">
      <c r="A44" s="6"/>
      <c r="B44" s="19"/>
      <c r="C44" s="6"/>
      <c r="D44" s="1"/>
      <c r="E44" s="26"/>
      <c r="F44" s="26"/>
      <c r="G44" s="26"/>
      <c r="H44" s="26"/>
      <c r="J44" s="68"/>
      <c r="K44" s="24"/>
      <c r="L44" s="34"/>
      <c r="M44" s="34"/>
      <c r="N44" s="1"/>
      <c r="O44" s="6"/>
      <c r="Q44" s="26"/>
      <c r="R44" s="1"/>
      <c r="AC44" s="581"/>
      <c r="AD44" s="2021"/>
      <c r="AE44" s="2021"/>
      <c r="AF44" s="2021"/>
      <c r="AG44" s="2021"/>
      <c r="AH44" s="2021"/>
      <c r="AI44" s="2021"/>
      <c r="AJ44" s="2021"/>
      <c r="AK44" s="2021"/>
      <c r="AL44" s="2021"/>
      <c r="AM44" s="2021"/>
      <c r="AN44" s="2021"/>
      <c r="AO44" s="2022"/>
      <c r="AP44" s="481"/>
      <c r="AT44" s="2017"/>
      <c r="AU44" s="2017"/>
      <c r="AV44" s="2017"/>
      <c r="AW44" s="2017"/>
      <c r="AX44" s="2017"/>
      <c r="AY44" s="2017"/>
      <c r="AZ44" s="2017"/>
      <c r="BA44" s="2017"/>
      <c r="BB44" s="2017"/>
      <c r="BC44" s="2017"/>
      <c r="BD44" s="2017"/>
      <c r="BE44" s="2017"/>
      <c r="BF44" s="2017"/>
      <c r="BG44" s="2017"/>
      <c r="BH44" s="2017"/>
      <c r="BI44" s="2017"/>
      <c r="BJ44" s="2017"/>
      <c r="BK44" s="2017"/>
      <c r="BL44" s="2017"/>
      <c r="BM44" s="2017"/>
      <c r="BN44" s="2017"/>
      <c r="BO44" s="2017"/>
      <c r="BP44" s="2017"/>
      <c r="BQ44" s="2017"/>
      <c r="BR44" s="2017"/>
      <c r="BS44" s="2017"/>
      <c r="BT44" s="2017"/>
      <c r="BU44" s="2017"/>
      <c r="BV44" s="2017"/>
      <c r="BW44" s="2017"/>
      <c r="BX44" s="2017"/>
      <c r="BY44" s="2017"/>
      <c r="BZ44" s="2017"/>
      <c r="CA44" s="2017"/>
    </row>
    <row r="45" spans="1:79" ht="14.1" customHeight="1">
      <c r="A45" s="6"/>
      <c r="B45" s="19"/>
      <c r="C45" s="6"/>
      <c r="D45" s="1" t="s">
        <v>137</v>
      </c>
      <c r="F45" s="1"/>
      <c r="G45" s="26"/>
      <c r="H45" s="26"/>
      <c r="I45" s="26"/>
      <c r="J45" s="26"/>
      <c r="K45" s="26"/>
      <c r="L45" s="26"/>
      <c r="M45" s="1"/>
      <c r="N45" s="26"/>
      <c r="O45" s="26"/>
      <c r="P45" s="26"/>
      <c r="Q45" s="6"/>
      <c r="R45" s="34"/>
      <c r="S45" s="34"/>
      <c r="T45" s="35"/>
      <c r="U45" s="36"/>
      <c r="V45" s="36"/>
      <c r="W45" s="6"/>
      <c r="X45" s="6"/>
      <c r="Y45" s="6"/>
      <c r="Z45" s="6"/>
      <c r="AA45" s="6"/>
      <c r="AC45" s="581"/>
      <c r="AD45" s="2021"/>
      <c r="AE45" s="2021"/>
      <c r="AF45" s="2021"/>
      <c r="AG45" s="2021"/>
      <c r="AH45" s="2021"/>
      <c r="AI45" s="2021"/>
      <c r="AJ45" s="2021"/>
      <c r="AK45" s="2021"/>
      <c r="AL45" s="2021"/>
      <c r="AM45" s="2021"/>
      <c r="AN45" s="2021"/>
      <c r="AO45" s="2022"/>
      <c r="AP45" s="482"/>
      <c r="AT45" s="2017"/>
      <c r="AU45" s="2017"/>
      <c r="AV45" s="2017"/>
      <c r="AW45" s="2017"/>
      <c r="AX45" s="2017"/>
      <c r="AY45" s="2017"/>
      <c r="AZ45" s="2017"/>
      <c r="BA45" s="2017"/>
      <c r="BB45" s="2017"/>
      <c r="BC45" s="2017"/>
      <c r="BD45" s="2017"/>
      <c r="BE45" s="2017"/>
      <c r="BF45" s="2017"/>
      <c r="BG45" s="2017"/>
      <c r="BH45" s="2017"/>
      <c r="BI45" s="2017"/>
      <c r="BJ45" s="2017"/>
      <c r="BK45" s="2017"/>
      <c r="BL45" s="2017"/>
      <c r="BM45" s="2017"/>
      <c r="BN45" s="2017"/>
      <c r="BO45" s="2017"/>
      <c r="BP45" s="2017"/>
      <c r="BQ45" s="2017"/>
      <c r="BR45" s="2017"/>
      <c r="BS45" s="2017"/>
      <c r="BT45" s="2017"/>
      <c r="BU45" s="2017"/>
      <c r="BV45" s="2017"/>
      <c r="BW45" s="2017"/>
      <c r="BX45" s="2017"/>
      <c r="BY45" s="2017"/>
      <c r="BZ45" s="2017"/>
      <c r="CA45" s="2017"/>
    </row>
    <row r="46" spans="1:79" ht="14.1" customHeight="1">
      <c r="A46" s="6"/>
      <c r="B46" s="19"/>
      <c r="C46" s="1"/>
      <c r="E46" s="6"/>
      <c r="F46" s="1"/>
      <c r="G46" s="1"/>
      <c r="H46" s="1"/>
      <c r="I46" s="1"/>
      <c r="J46" s="1"/>
      <c r="K46" s="1"/>
      <c r="M46" s="1"/>
      <c r="N46" s="1"/>
      <c r="O46" s="1"/>
      <c r="P46" s="1"/>
      <c r="Q46" s="6"/>
      <c r="R46" s="34"/>
      <c r="S46" s="34"/>
      <c r="T46" s="35"/>
      <c r="U46" s="36"/>
      <c r="V46" s="36"/>
      <c r="W46" s="6"/>
      <c r="X46" s="6"/>
      <c r="Y46" s="6"/>
      <c r="Z46" s="6"/>
      <c r="AA46" s="6"/>
      <c r="AC46" s="581"/>
      <c r="AD46" s="2021"/>
      <c r="AE46" s="2021"/>
      <c r="AF46" s="2021"/>
      <c r="AG46" s="2021"/>
      <c r="AH46" s="2021"/>
      <c r="AI46" s="2021"/>
      <c r="AJ46" s="2021"/>
      <c r="AK46" s="2021"/>
      <c r="AL46" s="2021"/>
      <c r="AM46" s="2021"/>
      <c r="AN46" s="2021"/>
      <c r="AO46" s="2022"/>
      <c r="AP46" s="482"/>
      <c r="AT46" s="2017"/>
      <c r="AU46" s="2017"/>
      <c r="AV46" s="2017"/>
      <c r="AW46" s="2017"/>
      <c r="AX46" s="2017"/>
      <c r="AY46" s="2017"/>
      <c r="AZ46" s="2017"/>
      <c r="BA46" s="2017"/>
      <c r="BB46" s="2017"/>
      <c r="BC46" s="2017"/>
      <c r="BD46" s="2017"/>
      <c r="BE46" s="2017"/>
      <c r="BF46" s="2017"/>
      <c r="BG46" s="2017"/>
      <c r="BH46" s="2017"/>
      <c r="BI46" s="2017"/>
      <c r="BJ46" s="2017"/>
      <c r="BK46" s="2017"/>
      <c r="BL46" s="2017"/>
      <c r="BM46" s="2017"/>
      <c r="BN46" s="2017"/>
      <c r="BO46" s="2017"/>
      <c r="BP46" s="2017"/>
      <c r="BQ46" s="2017"/>
      <c r="BR46" s="2017"/>
      <c r="BS46" s="2017"/>
      <c r="BT46" s="2017"/>
      <c r="BU46" s="2017"/>
      <c r="BV46" s="2017"/>
      <c r="BW46" s="2017"/>
      <c r="BX46" s="2017"/>
      <c r="BY46" s="2017"/>
      <c r="BZ46" s="2017"/>
      <c r="CA46" s="2017"/>
    </row>
    <row r="47" spans="1:79" ht="14.1" customHeight="1">
      <c r="A47" s="6"/>
      <c r="B47" s="19"/>
      <c r="C47" s="1909" t="s">
        <v>772</v>
      </c>
      <c r="D47" s="1909"/>
      <c r="E47" s="1909"/>
      <c r="F47" s="1909"/>
      <c r="G47" s="1909"/>
      <c r="H47" s="1909"/>
      <c r="I47" s="1909"/>
      <c r="J47" s="1909"/>
      <c r="K47" s="1909"/>
      <c r="L47" s="1909"/>
      <c r="M47" s="1909"/>
      <c r="N47" s="1909"/>
      <c r="O47" s="1909"/>
      <c r="P47" s="1909"/>
      <c r="Q47" s="1909"/>
      <c r="R47" s="1909"/>
      <c r="S47" s="1909"/>
      <c r="T47" s="1909"/>
      <c r="U47" s="1909"/>
      <c r="V47" s="1909"/>
      <c r="W47" s="1909"/>
      <c r="X47" s="1909"/>
      <c r="Y47" s="1909"/>
      <c r="Z47" s="1909"/>
      <c r="AA47" s="1909"/>
      <c r="AB47" s="1909"/>
      <c r="AC47" s="581"/>
      <c r="AD47" s="2021"/>
      <c r="AE47" s="2021"/>
      <c r="AF47" s="2021"/>
      <c r="AG47" s="2021"/>
      <c r="AH47" s="2021"/>
      <c r="AI47" s="2021"/>
      <c r="AJ47" s="2021"/>
      <c r="AK47" s="2021"/>
      <c r="AL47" s="2021"/>
      <c r="AM47" s="2021"/>
      <c r="AN47" s="2021"/>
      <c r="AO47" s="2022"/>
      <c r="AP47" s="14"/>
      <c r="AR47" s="40"/>
      <c r="AS47" s="40"/>
      <c r="AT47" s="2017"/>
      <c r="AU47" s="2017"/>
      <c r="AV47" s="2017"/>
      <c r="AW47" s="2017"/>
      <c r="AX47" s="2017"/>
      <c r="AY47" s="2017"/>
      <c r="AZ47" s="2017"/>
      <c r="BA47" s="2017"/>
      <c r="BB47" s="2017"/>
      <c r="BC47" s="2017"/>
      <c r="BD47" s="2017"/>
      <c r="BE47" s="2017"/>
      <c r="BF47" s="2017"/>
      <c r="BG47" s="2017"/>
      <c r="BH47" s="2017"/>
      <c r="BI47" s="2017"/>
      <c r="BJ47" s="2017"/>
      <c r="BK47" s="2017"/>
      <c r="BL47" s="2017"/>
      <c r="BM47" s="2017"/>
      <c r="BN47" s="2017"/>
      <c r="BO47" s="2017"/>
      <c r="BP47" s="2017"/>
      <c r="BQ47" s="2017"/>
      <c r="BR47" s="2017"/>
      <c r="BS47" s="2017"/>
      <c r="BT47" s="2017"/>
      <c r="BU47" s="2017"/>
      <c r="BV47" s="2017"/>
      <c r="BW47" s="2017"/>
      <c r="BX47" s="2017"/>
      <c r="BY47" s="2017"/>
      <c r="BZ47" s="2017"/>
      <c r="CA47" s="2017"/>
    </row>
    <row r="48" spans="1:79" ht="14.1" customHeight="1">
      <c r="A48" s="6"/>
      <c r="B48" s="19"/>
      <c r="C48" s="6"/>
      <c r="D48" s="6" t="s">
        <v>571</v>
      </c>
      <c r="F48" s="6"/>
      <c r="H48" s="6"/>
      <c r="I48" s="6"/>
      <c r="J48" s="6"/>
      <c r="K48" s="6"/>
      <c r="L48" s="6"/>
      <c r="M48" s="2019"/>
      <c r="N48" s="2019"/>
      <c r="O48" s="2019"/>
      <c r="P48" s="2019"/>
      <c r="Q48" s="2019"/>
      <c r="R48" s="2019"/>
      <c r="S48" s="2019"/>
      <c r="T48" s="2019"/>
      <c r="U48" s="2019"/>
      <c r="V48" s="2019"/>
      <c r="W48" s="2019"/>
      <c r="X48" s="2019"/>
      <c r="Y48" s="2019"/>
      <c r="Z48" s="2019"/>
      <c r="AA48" s="2019"/>
      <c r="AB48" s="2019"/>
      <c r="AC48" s="577" t="s">
        <v>12</v>
      </c>
      <c r="AD48" s="2021" t="s">
        <v>138</v>
      </c>
      <c r="AE48" s="2021"/>
      <c r="AF48" s="2021"/>
      <c r="AG48" s="2021"/>
      <c r="AH48" s="2021"/>
      <c r="AI48" s="2021"/>
      <c r="AJ48" s="2021"/>
      <c r="AK48" s="2021"/>
      <c r="AL48" s="2021"/>
      <c r="AM48" s="2021"/>
      <c r="AN48" s="2021"/>
      <c r="AO48" s="2022"/>
      <c r="AP48" s="480"/>
      <c r="AR48" s="42"/>
      <c r="AS48" s="42"/>
      <c r="AT48" s="2017"/>
      <c r="AU48" s="2017"/>
      <c r="AV48" s="2017"/>
      <c r="AW48" s="2017"/>
      <c r="AX48" s="2017"/>
      <c r="AY48" s="2017"/>
      <c r="AZ48" s="2017"/>
      <c r="BA48" s="2017"/>
      <c r="BB48" s="2017"/>
      <c r="BC48" s="2017"/>
      <c r="BD48" s="2017"/>
      <c r="BE48" s="2017"/>
      <c r="BF48" s="2017"/>
      <c r="BG48" s="2017"/>
      <c r="BH48" s="2017"/>
      <c r="BI48" s="2017"/>
      <c r="BJ48" s="2017"/>
      <c r="BK48" s="2017"/>
      <c r="BL48" s="2017"/>
      <c r="BM48" s="2017"/>
      <c r="BN48" s="2017"/>
      <c r="BO48" s="2017"/>
      <c r="BP48" s="2017"/>
      <c r="BQ48" s="2017"/>
      <c r="BR48" s="2017"/>
      <c r="BS48" s="2017"/>
      <c r="BT48" s="2017"/>
      <c r="BU48" s="2017"/>
      <c r="BV48" s="2017"/>
      <c r="BW48" s="2017"/>
      <c r="BX48" s="2017"/>
      <c r="BY48" s="2017"/>
      <c r="BZ48" s="2017"/>
      <c r="CA48" s="2017"/>
    </row>
    <row r="49" spans="1:79" ht="14.1" customHeight="1">
      <c r="A49" s="6"/>
      <c r="B49" s="19"/>
      <c r="C49" s="6"/>
      <c r="D49" s="6"/>
      <c r="G49" s="6"/>
      <c r="H49" s="24"/>
      <c r="I49" s="24"/>
      <c r="J49" s="1"/>
      <c r="K49" s="37"/>
      <c r="L49" s="6"/>
      <c r="M49" s="2019"/>
      <c r="N49" s="2019"/>
      <c r="O49" s="2019"/>
      <c r="P49" s="2019"/>
      <c r="Q49" s="2019"/>
      <c r="R49" s="2019"/>
      <c r="S49" s="2019"/>
      <c r="T49" s="2019"/>
      <c r="U49" s="2019"/>
      <c r="V49" s="2019"/>
      <c r="W49" s="2019"/>
      <c r="X49" s="2019"/>
      <c r="Y49" s="2019"/>
      <c r="Z49" s="2019"/>
      <c r="AA49" s="2019"/>
      <c r="AB49" s="2019"/>
      <c r="AC49" s="577"/>
      <c r="AD49" s="2021"/>
      <c r="AE49" s="2021"/>
      <c r="AF49" s="2021"/>
      <c r="AG49" s="2021"/>
      <c r="AH49" s="2021"/>
      <c r="AI49" s="2021"/>
      <c r="AJ49" s="2021"/>
      <c r="AK49" s="2021"/>
      <c r="AL49" s="2021"/>
      <c r="AM49" s="2021"/>
      <c r="AN49" s="2021"/>
      <c r="AO49" s="2022"/>
      <c r="AP49" s="480"/>
      <c r="AR49" s="42"/>
      <c r="AS49" s="42"/>
      <c r="AT49" s="2017"/>
      <c r="AU49" s="2017"/>
      <c r="AV49" s="2017"/>
      <c r="AW49" s="2017"/>
      <c r="AX49" s="2017"/>
      <c r="AY49" s="2017"/>
      <c r="AZ49" s="2017"/>
      <c r="BA49" s="2017"/>
      <c r="BB49" s="2017"/>
      <c r="BC49" s="2017"/>
      <c r="BD49" s="2017"/>
      <c r="BE49" s="2017"/>
      <c r="BF49" s="2017"/>
      <c r="BG49" s="2017"/>
      <c r="BH49" s="2017"/>
      <c r="BI49" s="2017"/>
      <c r="BJ49" s="2017"/>
      <c r="BK49" s="2017"/>
      <c r="BL49" s="2017"/>
      <c r="BM49" s="2017"/>
      <c r="BN49" s="2017"/>
      <c r="BO49" s="2017"/>
      <c r="BP49" s="2017"/>
      <c r="BQ49" s="2017"/>
      <c r="BR49" s="2017"/>
      <c r="BS49" s="2017"/>
      <c r="BT49" s="2017"/>
      <c r="BU49" s="2017"/>
      <c r="BV49" s="2017"/>
      <c r="BW49" s="2017"/>
      <c r="BX49" s="2017"/>
      <c r="BY49" s="2017"/>
      <c r="BZ49" s="2017"/>
      <c r="CA49" s="2017"/>
    </row>
    <row r="50" spans="1:79" ht="14.1" customHeight="1">
      <c r="A50" s="6"/>
      <c r="B50" s="19"/>
      <c r="C50" s="1" t="s">
        <v>139</v>
      </c>
      <c r="D50" s="6"/>
      <c r="E50" s="1"/>
      <c r="F50" s="1"/>
      <c r="G50" s="1"/>
      <c r="H50" s="1"/>
      <c r="I50" s="1"/>
      <c r="J50" s="1"/>
      <c r="K50" s="1"/>
      <c r="L50" s="1"/>
      <c r="N50" s="1"/>
      <c r="O50" s="1"/>
      <c r="P50" s="1"/>
      <c r="Q50" s="1"/>
      <c r="R50" s="1"/>
      <c r="U50" s="1"/>
      <c r="Y50" s="6"/>
      <c r="Z50" s="6"/>
      <c r="AA50" s="6"/>
      <c r="AC50" s="577"/>
      <c r="AD50" s="2021"/>
      <c r="AE50" s="2021"/>
      <c r="AF50" s="2021"/>
      <c r="AG50" s="2021"/>
      <c r="AH50" s="2021"/>
      <c r="AI50" s="2021"/>
      <c r="AJ50" s="2021"/>
      <c r="AK50" s="2021"/>
      <c r="AL50" s="2021"/>
      <c r="AM50" s="2021"/>
      <c r="AN50" s="2021"/>
      <c r="AO50" s="2022"/>
      <c r="AP50" s="480"/>
      <c r="AR50" s="42"/>
      <c r="AS50" s="42"/>
      <c r="AT50" s="2017"/>
      <c r="AU50" s="2017"/>
      <c r="AV50" s="2017"/>
      <c r="AW50" s="2017"/>
      <c r="AX50" s="2017"/>
      <c r="AY50" s="2017"/>
      <c r="AZ50" s="2017"/>
      <c r="BA50" s="2017"/>
      <c r="BB50" s="2017"/>
      <c r="BC50" s="2017"/>
      <c r="BD50" s="2017"/>
      <c r="BE50" s="2017"/>
      <c r="BF50" s="2017"/>
      <c r="BG50" s="2017"/>
      <c r="BH50" s="2017"/>
      <c r="BI50" s="2017"/>
      <c r="BJ50" s="2017"/>
      <c r="BK50" s="2017"/>
      <c r="BL50" s="2017"/>
      <c r="BM50" s="2017"/>
      <c r="BN50" s="2017"/>
      <c r="BO50" s="2017"/>
      <c r="BP50" s="2017"/>
      <c r="BQ50" s="2017"/>
      <c r="BR50" s="2017"/>
      <c r="BS50" s="2017"/>
      <c r="BT50" s="2017"/>
      <c r="BU50" s="2017"/>
      <c r="BV50" s="2017"/>
      <c r="BW50" s="2017"/>
      <c r="BX50" s="2017"/>
      <c r="BY50" s="2017"/>
      <c r="BZ50" s="2017"/>
      <c r="CA50" s="2017"/>
    </row>
    <row r="51" spans="1:79" ht="14.1" customHeight="1">
      <c r="A51" s="6"/>
      <c r="B51" s="19"/>
      <c r="C51" s="1" t="s">
        <v>140</v>
      </c>
      <c r="D51" s="6"/>
      <c r="E51" s="1"/>
      <c r="F51" s="1"/>
      <c r="G51" s="1"/>
      <c r="H51" s="1"/>
      <c r="I51" s="1"/>
      <c r="J51" s="1"/>
      <c r="K51" s="1"/>
      <c r="L51" s="1"/>
      <c r="N51" s="1"/>
      <c r="O51" s="1"/>
      <c r="P51" s="1"/>
      <c r="Q51" s="1"/>
      <c r="R51" s="1"/>
      <c r="U51" s="1"/>
      <c r="Y51" s="6"/>
      <c r="Z51" s="6"/>
      <c r="AA51" s="6"/>
      <c r="AC51" s="579"/>
      <c r="AD51" s="2021"/>
      <c r="AE51" s="2021"/>
      <c r="AF51" s="2021"/>
      <c r="AG51" s="2021"/>
      <c r="AH51" s="2021"/>
      <c r="AI51" s="2021"/>
      <c r="AJ51" s="2021"/>
      <c r="AK51" s="2021"/>
      <c r="AL51" s="2021"/>
      <c r="AM51" s="2021"/>
      <c r="AN51" s="2021"/>
      <c r="AO51" s="2022"/>
      <c r="AP51" s="480"/>
      <c r="AR51" s="40"/>
      <c r="AS51" s="40"/>
      <c r="AT51" s="2017"/>
      <c r="AU51" s="2017"/>
      <c r="AV51" s="2017"/>
      <c r="AW51" s="2017"/>
      <c r="AX51" s="2017"/>
      <c r="AY51" s="2017"/>
      <c r="AZ51" s="2017"/>
      <c r="BA51" s="2017"/>
      <c r="BB51" s="2017"/>
      <c r="BC51" s="2017"/>
      <c r="BD51" s="2017"/>
      <c r="BE51" s="2017"/>
      <c r="BF51" s="2017"/>
      <c r="BG51" s="2017"/>
      <c r="BH51" s="2017"/>
      <c r="BI51" s="2017"/>
      <c r="BJ51" s="2017"/>
      <c r="BK51" s="2017"/>
      <c r="BL51" s="2017"/>
      <c r="BM51" s="2017"/>
      <c r="BN51" s="2017"/>
      <c r="BO51" s="2017"/>
      <c r="BP51" s="2017"/>
      <c r="BQ51" s="2017"/>
      <c r="BR51" s="2017"/>
      <c r="BS51" s="2017"/>
      <c r="BT51" s="2017"/>
      <c r="BU51" s="2017"/>
      <c r="BV51" s="2017"/>
      <c r="BW51" s="2017"/>
      <c r="BX51" s="2017"/>
      <c r="BY51" s="2017"/>
      <c r="BZ51" s="2017"/>
      <c r="CA51" s="2017"/>
    </row>
    <row r="52" spans="1:79" ht="14.1" customHeight="1">
      <c r="A52" s="6"/>
      <c r="B52" s="19"/>
      <c r="C52" s="1"/>
      <c r="D52" s="6"/>
      <c r="E52" s="1"/>
      <c r="F52" s="1"/>
      <c r="G52" s="1"/>
      <c r="H52" s="1"/>
      <c r="I52" s="1"/>
      <c r="J52" s="1"/>
      <c r="K52" s="1"/>
      <c r="L52" s="1"/>
      <c r="N52" s="1"/>
      <c r="O52" s="1"/>
      <c r="P52" s="1"/>
      <c r="Q52" s="1"/>
      <c r="R52" s="1"/>
      <c r="T52" s="2020"/>
      <c r="U52" s="2020"/>
      <c r="V52" s="2020"/>
      <c r="W52" s="2020"/>
      <c r="X52" s="2020"/>
      <c r="Y52" s="2020"/>
      <c r="Z52" s="626"/>
      <c r="AA52" s="626"/>
      <c r="AB52" s="40" t="s">
        <v>107</v>
      </c>
      <c r="AC52" s="52"/>
      <c r="AD52" s="2021"/>
      <c r="AE52" s="2021"/>
      <c r="AF52" s="2021"/>
      <c r="AG52" s="2021"/>
      <c r="AH52" s="2021"/>
      <c r="AI52" s="2021"/>
      <c r="AJ52" s="2021"/>
      <c r="AK52" s="2021"/>
      <c r="AL52" s="2021"/>
      <c r="AM52" s="2021"/>
      <c r="AN52" s="2021"/>
      <c r="AO52" s="2022"/>
      <c r="AP52" s="480"/>
      <c r="AR52" s="2016"/>
      <c r="AS52" s="2016"/>
      <c r="AT52" s="2016"/>
      <c r="AU52" s="2016"/>
      <c r="AV52" s="2016"/>
      <c r="AW52" s="2016"/>
      <c r="AX52" s="2016"/>
      <c r="AY52" s="2016"/>
      <c r="AZ52" s="2016"/>
      <c r="BA52" s="2016"/>
      <c r="BB52" s="2016"/>
      <c r="BC52" s="2016"/>
      <c r="BD52" s="2016"/>
      <c r="BE52" s="2016"/>
      <c r="BF52" s="2016"/>
      <c r="BG52" s="2016"/>
      <c r="BH52" s="2016"/>
      <c r="BI52" s="2016"/>
      <c r="BJ52" s="2016"/>
      <c r="BK52" s="2016"/>
      <c r="BL52" s="2016"/>
    </row>
    <row r="53" spans="1:79" ht="14.1" customHeight="1">
      <c r="A53" s="6"/>
      <c r="B53" s="19"/>
      <c r="C53" s="1"/>
      <c r="D53" s="6"/>
      <c r="E53" s="1"/>
      <c r="F53" s="1"/>
      <c r="G53" s="1"/>
      <c r="H53" s="1"/>
      <c r="I53" s="1"/>
      <c r="J53" s="1"/>
      <c r="K53" s="1"/>
      <c r="L53" s="1"/>
      <c r="N53" s="1"/>
      <c r="O53" s="1"/>
      <c r="P53" s="1"/>
      <c r="Q53" s="1"/>
      <c r="R53" s="1"/>
      <c r="U53" s="1"/>
      <c r="Y53" s="6"/>
      <c r="Z53" s="6"/>
      <c r="AA53" s="6"/>
      <c r="AC53" s="52"/>
      <c r="AD53" s="2021"/>
      <c r="AE53" s="2021"/>
      <c r="AF53" s="2021"/>
      <c r="AG53" s="2021"/>
      <c r="AH53" s="2021"/>
      <c r="AI53" s="2021"/>
      <c r="AJ53" s="2021"/>
      <c r="AK53" s="2021"/>
      <c r="AL53" s="2021"/>
      <c r="AM53" s="2021"/>
      <c r="AN53" s="2021"/>
      <c r="AO53" s="2022"/>
      <c r="AP53" s="480"/>
      <c r="AR53" s="2016"/>
      <c r="AS53" s="2016"/>
      <c r="AT53" s="2016"/>
      <c r="AU53" s="2016"/>
      <c r="AV53" s="2016"/>
      <c r="AW53" s="2016"/>
      <c r="AX53" s="2016"/>
      <c r="AY53" s="2016"/>
      <c r="AZ53" s="2016"/>
      <c r="BA53" s="2016"/>
      <c r="BB53" s="2016"/>
      <c r="BC53" s="2016"/>
      <c r="BD53" s="2016"/>
      <c r="BE53" s="2016"/>
      <c r="BF53" s="2016"/>
      <c r="BG53" s="2016"/>
      <c r="BH53" s="2016"/>
      <c r="BI53" s="2016"/>
      <c r="BJ53" s="2016"/>
      <c r="BK53" s="2016"/>
      <c r="BL53" s="2016"/>
    </row>
    <row r="54" spans="1:79" ht="14.1" customHeight="1">
      <c r="A54" s="6"/>
      <c r="B54" s="19"/>
      <c r="C54" s="1909" t="s">
        <v>141</v>
      </c>
      <c r="D54" s="1909"/>
      <c r="E54" s="1909"/>
      <c r="F54" s="1909"/>
      <c r="G54" s="1909"/>
      <c r="H54" s="1909"/>
      <c r="I54" s="1909"/>
      <c r="J54" s="1909"/>
      <c r="K54" s="1909"/>
      <c r="L54" s="1909"/>
      <c r="M54" s="1909"/>
      <c r="N54" s="1909"/>
      <c r="O54" s="1909"/>
      <c r="P54" s="1909"/>
      <c r="Q54" s="1909"/>
      <c r="R54" s="1909"/>
      <c r="S54" s="1909"/>
      <c r="T54" s="1909"/>
      <c r="U54" s="1909"/>
      <c r="V54" s="1909"/>
      <c r="W54" s="1909"/>
      <c r="X54" s="1909"/>
      <c r="Y54" s="1909"/>
      <c r="Z54" s="1909"/>
      <c r="AA54" s="1909"/>
      <c r="AB54" s="1909"/>
      <c r="AC54" s="52"/>
      <c r="AD54" s="2021"/>
      <c r="AE54" s="2021"/>
      <c r="AF54" s="2021"/>
      <c r="AG54" s="2021"/>
      <c r="AH54" s="2021"/>
      <c r="AI54" s="2021"/>
      <c r="AJ54" s="2021"/>
      <c r="AK54" s="2021"/>
      <c r="AL54" s="2021"/>
      <c r="AM54" s="2021"/>
      <c r="AN54" s="2021"/>
      <c r="AO54" s="2022"/>
      <c r="AP54" s="482"/>
      <c r="AR54" s="2016"/>
      <c r="AS54" s="2016"/>
      <c r="AT54" s="2016"/>
      <c r="AU54" s="2016"/>
      <c r="AV54" s="2016"/>
      <c r="AW54" s="2016"/>
      <c r="AX54" s="2016"/>
      <c r="AY54" s="2016"/>
      <c r="AZ54" s="2016"/>
      <c r="BA54" s="2016"/>
      <c r="BB54" s="2016"/>
      <c r="BC54" s="2016"/>
      <c r="BD54" s="2016"/>
      <c r="BE54" s="2016"/>
      <c r="BF54" s="2016"/>
      <c r="BG54" s="2016"/>
      <c r="BH54" s="2016"/>
      <c r="BI54" s="2016"/>
      <c r="BJ54" s="2016"/>
      <c r="BK54" s="2016"/>
      <c r="BL54" s="2016"/>
    </row>
    <row r="55" spans="1:79" ht="14.1" customHeight="1">
      <c r="A55" s="6"/>
      <c r="B55" s="19"/>
      <c r="C55" s="1"/>
      <c r="D55" s="1" t="s">
        <v>143</v>
      </c>
      <c r="F55" s="1"/>
      <c r="G55" s="1"/>
      <c r="H55" s="1"/>
      <c r="I55" s="1"/>
      <c r="J55" s="1"/>
      <c r="K55" s="1"/>
      <c r="L55" s="1"/>
      <c r="N55" s="1"/>
      <c r="O55" s="1"/>
      <c r="P55" s="1"/>
      <c r="Q55" s="1"/>
      <c r="R55" s="1"/>
      <c r="U55" s="1"/>
      <c r="Y55" s="6"/>
      <c r="Z55" s="6"/>
      <c r="AA55" s="6"/>
      <c r="AB55" s="102"/>
      <c r="AC55" s="580" t="s">
        <v>144</v>
      </c>
      <c r="AD55" s="57" t="s">
        <v>522</v>
      </c>
      <c r="AE55" s="428"/>
      <c r="AF55" s="428"/>
      <c r="AG55" s="428"/>
      <c r="AH55" s="428"/>
      <c r="AI55" s="428"/>
      <c r="AJ55" s="428"/>
      <c r="AK55" s="428"/>
      <c r="AL55" s="428"/>
      <c r="AM55" s="428"/>
      <c r="AN55" s="428"/>
      <c r="AO55" s="430"/>
      <c r="AP55" s="482"/>
      <c r="AR55" s="453"/>
      <c r="AS55" s="40" t="s">
        <v>95</v>
      </c>
      <c r="AT55" s="107" t="s">
        <v>142</v>
      </c>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row>
    <row r="56" spans="1:79" ht="14.1" customHeight="1">
      <c r="A56" s="6"/>
      <c r="B56" s="19"/>
      <c r="C56" s="1"/>
      <c r="D56" s="6"/>
      <c r="E56" s="1"/>
      <c r="F56" s="1"/>
      <c r="G56" s="1"/>
      <c r="H56" s="1"/>
      <c r="I56" s="1"/>
      <c r="J56" s="1"/>
      <c r="K56" s="1"/>
      <c r="L56" s="1"/>
      <c r="N56" s="1"/>
      <c r="O56" s="1"/>
      <c r="P56" s="1"/>
      <c r="Q56" s="1"/>
      <c r="R56" s="1"/>
      <c r="U56" s="1"/>
      <c r="Y56" s="6"/>
      <c r="Z56" s="6"/>
      <c r="AA56" s="6"/>
      <c r="AB56" s="102"/>
      <c r="AC56" s="385"/>
      <c r="AD56" s="57"/>
      <c r="AE56" s="655"/>
      <c r="AF56" s="655"/>
      <c r="AG56" s="57"/>
      <c r="AH56" s="57"/>
      <c r="AI56" s="57"/>
      <c r="AJ56" s="575"/>
      <c r="AK56" s="575"/>
      <c r="AL56" s="575"/>
      <c r="AM56" s="575"/>
      <c r="AN56" s="575"/>
      <c r="AO56" s="59"/>
      <c r="AP56" s="482"/>
      <c r="AR56" s="453"/>
      <c r="AS56" s="40"/>
      <c r="AT56" s="2017" t="s">
        <v>145</v>
      </c>
      <c r="AU56" s="2017"/>
      <c r="AV56" s="2017"/>
      <c r="AW56" s="2017"/>
      <c r="AX56" s="2017"/>
      <c r="AY56" s="2017"/>
      <c r="AZ56" s="2017"/>
      <c r="BA56" s="2017"/>
      <c r="BB56" s="2017"/>
      <c r="BC56" s="2017"/>
      <c r="BD56" s="2017"/>
      <c r="BE56" s="2017"/>
      <c r="BF56" s="2017"/>
      <c r="BG56" s="2017"/>
      <c r="BH56" s="2017"/>
      <c r="BI56" s="2017"/>
      <c r="BJ56" s="2017"/>
      <c r="BK56" s="2017"/>
      <c r="BL56" s="2017"/>
      <c r="BM56" s="2017"/>
      <c r="BN56" s="2017"/>
      <c r="BO56" s="2017"/>
      <c r="BP56" s="2017"/>
      <c r="BQ56" s="2017"/>
      <c r="BR56" s="2017"/>
      <c r="BS56" s="2017"/>
      <c r="BT56" s="2017"/>
      <c r="BU56" s="2017"/>
      <c r="BV56" s="2017"/>
    </row>
    <row r="57" spans="1:79" ht="14.1" customHeight="1">
      <c r="A57" s="6"/>
      <c r="B57" s="19"/>
      <c r="C57" s="1"/>
      <c r="D57" s="6"/>
      <c r="E57" s="1"/>
      <c r="F57" s="1"/>
      <c r="G57" s="1"/>
      <c r="H57" s="1"/>
      <c r="I57" s="1"/>
      <c r="J57" s="1"/>
      <c r="K57" s="1"/>
      <c r="L57" s="1"/>
      <c r="N57" s="1"/>
      <c r="O57" s="1"/>
      <c r="P57" s="1"/>
      <c r="Q57" s="1"/>
      <c r="R57" s="1"/>
      <c r="U57" s="1"/>
      <c r="Y57" s="6"/>
      <c r="Z57" s="6"/>
      <c r="AA57" s="6"/>
      <c r="AB57" s="102"/>
      <c r="AC57" s="385"/>
      <c r="AD57" s="57"/>
      <c r="AE57" s="655"/>
      <c r="AF57" s="655"/>
      <c r="AG57" s="57"/>
      <c r="AH57" s="57"/>
      <c r="AI57" s="57"/>
      <c r="AJ57" s="575"/>
      <c r="AK57" s="575"/>
      <c r="AL57" s="575"/>
      <c r="AM57" s="575"/>
      <c r="AN57" s="575"/>
      <c r="AO57" s="59"/>
      <c r="AP57" s="482"/>
      <c r="AR57" s="58"/>
      <c r="AS57" s="40"/>
      <c r="AT57" s="2017"/>
      <c r="AU57" s="2017"/>
      <c r="AV57" s="2017"/>
      <c r="AW57" s="2017"/>
      <c r="AX57" s="2017"/>
      <c r="AY57" s="2017"/>
      <c r="AZ57" s="2017"/>
      <c r="BA57" s="2017"/>
      <c r="BB57" s="2017"/>
      <c r="BC57" s="2017"/>
      <c r="BD57" s="2017"/>
      <c r="BE57" s="2017"/>
      <c r="BF57" s="2017"/>
      <c r="BG57" s="2017"/>
      <c r="BH57" s="2017"/>
      <c r="BI57" s="2017"/>
      <c r="BJ57" s="2017"/>
      <c r="BK57" s="2017"/>
      <c r="BL57" s="2017"/>
      <c r="BM57" s="2017"/>
      <c r="BN57" s="2017"/>
      <c r="BO57" s="2017"/>
      <c r="BP57" s="2017"/>
      <c r="BQ57" s="2017"/>
      <c r="BR57" s="2017"/>
      <c r="BS57" s="2017"/>
      <c r="BT57" s="2017"/>
      <c r="BU57" s="2017"/>
      <c r="BV57" s="2017"/>
    </row>
    <row r="58" spans="1:79" ht="14.1" customHeight="1">
      <c r="A58" s="6"/>
      <c r="B58" s="19"/>
      <c r="C58" s="1" t="s">
        <v>146</v>
      </c>
      <c r="D58" s="6"/>
      <c r="E58" s="1"/>
      <c r="F58" s="1"/>
      <c r="G58" s="1"/>
      <c r="H58" s="1"/>
      <c r="I58" s="1"/>
      <c r="J58" s="1"/>
      <c r="K58" s="1"/>
      <c r="L58" s="1"/>
      <c r="N58" s="1"/>
      <c r="O58" s="1"/>
      <c r="P58" s="1"/>
      <c r="Q58" s="1"/>
      <c r="R58" s="1"/>
      <c r="U58" s="1"/>
      <c r="Y58" s="6"/>
      <c r="Z58" s="6"/>
      <c r="AA58" s="6"/>
      <c r="AB58" s="102"/>
      <c r="AC58" s="385"/>
      <c r="AD58" s="57"/>
      <c r="AE58" s="655"/>
      <c r="AF58" s="655"/>
      <c r="AG58" s="57"/>
      <c r="AH58" s="57"/>
      <c r="AI58" s="57"/>
      <c r="AJ58" s="575"/>
      <c r="AK58" s="575"/>
      <c r="AL58" s="575"/>
      <c r="AM58" s="575"/>
      <c r="AN58" s="575"/>
      <c r="AO58" s="59"/>
      <c r="AP58" s="482"/>
      <c r="AR58" s="58"/>
      <c r="AS58" s="40"/>
      <c r="AT58" s="2017"/>
      <c r="AU58" s="2017"/>
      <c r="AV58" s="2017"/>
      <c r="AW58" s="2017"/>
      <c r="AX58" s="2017"/>
      <c r="AY58" s="2017"/>
      <c r="AZ58" s="2017"/>
      <c r="BA58" s="2017"/>
      <c r="BB58" s="2017"/>
      <c r="BC58" s="2017"/>
      <c r="BD58" s="2017"/>
      <c r="BE58" s="2017"/>
      <c r="BF58" s="2017"/>
      <c r="BG58" s="2017"/>
      <c r="BH58" s="2017"/>
      <c r="BI58" s="2017"/>
      <c r="BJ58" s="2017"/>
      <c r="BK58" s="2017"/>
      <c r="BL58" s="2017"/>
      <c r="BM58" s="2017"/>
      <c r="BN58" s="2017"/>
      <c r="BO58" s="2017"/>
      <c r="BP58" s="2017"/>
      <c r="BQ58" s="2017"/>
      <c r="BR58" s="2017"/>
      <c r="BS58" s="2017"/>
      <c r="BT58" s="2017"/>
      <c r="BU58" s="2017"/>
      <c r="BV58" s="2017"/>
    </row>
    <row r="59" spans="1:79" ht="14.1" customHeight="1">
      <c r="A59" s="6"/>
      <c r="B59" s="19"/>
      <c r="C59" s="1909" t="s">
        <v>148</v>
      </c>
      <c r="D59" s="1909"/>
      <c r="E59" s="1909"/>
      <c r="F59" s="1909"/>
      <c r="G59" s="1909"/>
      <c r="H59" s="1909"/>
      <c r="I59" s="1909"/>
      <c r="J59" s="1909"/>
      <c r="K59" s="1909"/>
      <c r="L59" s="1909"/>
      <c r="M59" s="1909"/>
      <c r="N59" s="1909"/>
      <c r="O59" s="1909"/>
      <c r="P59" s="1909"/>
      <c r="Q59" s="1909"/>
      <c r="R59" s="1909"/>
      <c r="S59" s="1909"/>
      <c r="T59" s="1909"/>
      <c r="U59" s="1909"/>
      <c r="V59" s="1909"/>
      <c r="W59" s="1909"/>
      <c r="X59" s="1909"/>
      <c r="Y59" s="1909"/>
      <c r="Z59" s="1909"/>
      <c r="AA59" s="1909"/>
      <c r="AB59" s="1910"/>
      <c r="AC59" s="385"/>
      <c r="AD59" s="57"/>
      <c r="AE59" s="655"/>
      <c r="AF59" s="655"/>
      <c r="AG59" s="57"/>
      <c r="AH59" s="57"/>
      <c r="AI59" s="57"/>
      <c r="AJ59" s="575"/>
      <c r="AK59" s="575"/>
      <c r="AL59" s="575"/>
      <c r="AM59" s="575"/>
      <c r="AN59" s="575"/>
      <c r="AO59" s="59"/>
      <c r="AP59" s="482"/>
      <c r="AR59" s="584"/>
      <c r="AS59" s="40" t="s">
        <v>95</v>
      </c>
      <c r="AT59" s="107" t="s">
        <v>517</v>
      </c>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row>
    <row r="60" spans="1:79" ht="14.1" customHeight="1">
      <c r="A60" s="6"/>
      <c r="B60" s="19"/>
      <c r="C60" s="1"/>
      <c r="D60" s="6"/>
      <c r="E60" s="1"/>
      <c r="F60" s="1"/>
      <c r="G60" s="1"/>
      <c r="H60" s="1"/>
      <c r="I60" s="1"/>
      <c r="J60" s="1"/>
      <c r="K60" s="1"/>
      <c r="L60" s="1"/>
      <c r="N60" s="1"/>
      <c r="O60" s="1"/>
      <c r="P60" s="1"/>
      <c r="Q60" s="1"/>
      <c r="R60" s="1"/>
      <c r="U60" s="1"/>
      <c r="Y60" s="6"/>
      <c r="Z60" s="6"/>
      <c r="AA60" s="6"/>
      <c r="AB60" s="102"/>
      <c r="AC60" s="385" t="s">
        <v>132</v>
      </c>
      <c r="AD60" s="57" t="s">
        <v>150</v>
      </c>
      <c r="AE60" s="655"/>
      <c r="AF60" s="655"/>
      <c r="AG60" s="57"/>
      <c r="AH60" s="57"/>
      <c r="AI60" s="57"/>
      <c r="AJ60" s="575"/>
      <c r="AK60" s="575"/>
      <c r="AL60" s="575"/>
      <c r="AM60" s="575"/>
      <c r="AN60" s="575"/>
      <c r="AO60" s="59"/>
      <c r="AP60" s="482"/>
      <c r="AS60" s="40"/>
      <c r="AT60" s="194" t="s">
        <v>518</v>
      </c>
      <c r="AU60" s="194"/>
      <c r="AV60" s="194"/>
      <c r="AW60" s="194"/>
      <c r="AX60" s="194"/>
      <c r="AY60" s="194"/>
      <c r="AZ60" s="194"/>
      <c r="BA60" s="194"/>
      <c r="BB60" s="194"/>
      <c r="BC60" s="194"/>
      <c r="BD60" s="194"/>
      <c r="BE60" s="194"/>
      <c r="BF60" s="194"/>
      <c r="BG60" s="194"/>
      <c r="BH60" s="194"/>
      <c r="BI60" s="194"/>
      <c r="BJ60" s="194"/>
      <c r="BK60" s="194"/>
      <c r="BL60" s="194"/>
      <c r="BM60" s="194"/>
      <c r="BN60" s="194"/>
      <c r="BO60" s="194"/>
      <c r="BP60" s="194"/>
      <c r="BQ60" s="194"/>
      <c r="BR60" s="194"/>
      <c r="BS60" s="194"/>
      <c r="BT60" s="194"/>
      <c r="BU60" s="194"/>
      <c r="BV60" s="194"/>
    </row>
    <row r="61" spans="1:79" ht="14.1" customHeight="1">
      <c r="A61" s="6"/>
      <c r="B61" s="19"/>
      <c r="C61" s="1"/>
      <c r="D61" s="6"/>
      <c r="E61" s="1"/>
      <c r="F61" s="1"/>
      <c r="G61" s="1"/>
      <c r="H61" s="1"/>
      <c r="I61" s="1"/>
      <c r="J61" s="1"/>
      <c r="K61" s="1"/>
      <c r="L61" s="1"/>
      <c r="N61" s="1"/>
      <c r="O61" s="1"/>
      <c r="P61" s="1"/>
      <c r="Q61" s="1"/>
      <c r="R61" s="1"/>
      <c r="U61" s="1"/>
      <c r="Y61" s="6"/>
      <c r="Z61" s="6"/>
      <c r="AA61" s="6"/>
      <c r="AB61" s="102"/>
      <c r="AC61" s="385"/>
      <c r="AD61" s="57"/>
      <c r="AE61" s="655"/>
      <c r="AF61" s="655"/>
      <c r="AG61" s="57"/>
      <c r="AH61" s="57"/>
      <c r="AI61" s="57"/>
      <c r="AJ61" s="575"/>
      <c r="AK61" s="575"/>
      <c r="AL61" s="575"/>
      <c r="AM61" s="575"/>
      <c r="AN61" s="575"/>
      <c r="AO61" s="59"/>
      <c r="AP61" s="482"/>
      <c r="AR61" s="454"/>
      <c r="AS61" s="40"/>
      <c r="AT61" s="194"/>
      <c r="AU61" s="194"/>
      <c r="AV61" s="194"/>
      <c r="AW61" s="194"/>
      <c r="AX61" s="194"/>
      <c r="AY61" s="194"/>
      <c r="AZ61" s="194"/>
      <c r="BA61" s="194"/>
      <c r="BB61" s="194"/>
      <c r="BC61" s="194"/>
      <c r="BD61" s="194"/>
      <c r="BE61" s="194"/>
      <c r="BF61" s="194"/>
      <c r="BG61" s="194"/>
      <c r="BH61" s="194"/>
      <c r="BI61" s="194"/>
      <c r="BJ61" s="194"/>
      <c r="BK61" s="194"/>
      <c r="BL61" s="194"/>
      <c r="BM61" s="194"/>
      <c r="BN61" s="194"/>
      <c r="BO61" s="194"/>
      <c r="BP61" s="194"/>
      <c r="BQ61" s="194"/>
      <c r="BR61" s="194"/>
      <c r="BS61" s="194"/>
      <c r="BT61" s="194"/>
      <c r="BU61" s="194"/>
      <c r="BV61" s="194"/>
    </row>
    <row r="62" spans="1:79" ht="14.1" customHeight="1">
      <c r="A62" s="6"/>
      <c r="B62" s="19"/>
      <c r="C62" s="1" t="s">
        <v>151</v>
      </c>
      <c r="D62" s="6"/>
      <c r="E62" s="1"/>
      <c r="F62" s="1"/>
      <c r="G62" s="1"/>
      <c r="H62" s="1"/>
      <c r="I62" s="1"/>
      <c r="J62" s="1"/>
      <c r="K62" s="1"/>
      <c r="L62" s="1"/>
      <c r="N62" s="1"/>
      <c r="O62" s="1"/>
      <c r="P62" s="1"/>
      <c r="Q62" s="1"/>
      <c r="R62" s="1"/>
      <c r="U62" s="1"/>
      <c r="Y62" s="6"/>
      <c r="Z62" s="6"/>
      <c r="AA62" s="6"/>
      <c r="AB62" s="102"/>
      <c r="AC62" s="385"/>
      <c r="AD62" s="57"/>
      <c r="AE62" s="655"/>
      <c r="AF62" s="655"/>
      <c r="AG62" s="57"/>
      <c r="AH62" s="57"/>
      <c r="AI62" s="57"/>
      <c r="AJ62" s="575"/>
      <c r="AK62" s="575"/>
      <c r="AL62" s="575"/>
      <c r="AM62" s="575"/>
      <c r="AN62" s="575"/>
      <c r="AO62" s="59"/>
      <c r="AP62" s="482"/>
      <c r="AR62" s="58"/>
      <c r="AS62" s="40" t="s">
        <v>95</v>
      </c>
      <c r="AT62" s="107" t="s">
        <v>147</v>
      </c>
      <c r="AU62" s="40"/>
      <c r="AV62" s="40"/>
      <c r="AW62" s="40"/>
      <c r="AX62" s="40"/>
      <c r="AY62" s="40"/>
      <c r="AZ62" s="416"/>
      <c r="BA62" s="416"/>
      <c r="BB62" s="416"/>
      <c r="BC62" s="416"/>
      <c r="BD62" s="416"/>
      <c r="BE62" s="416"/>
      <c r="BF62" s="416"/>
      <c r="BG62" s="416"/>
      <c r="BH62" s="416"/>
      <c r="BI62" s="416"/>
      <c r="BJ62" s="416"/>
      <c r="BK62" s="416"/>
      <c r="BL62" s="416"/>
      <c r="BM62" s="416"/>
      <c r="BN62" s="416"/>
      <c r="BO62" s="416"/>
      <c r="BP62" s="416"/>
      <c r="BQ62" s="416"/>
      <c r="BR62" s="416"/>
      <c r="BS62" s="416"/>
      <c r="BT62" s="416"/>
      <c r="BU62" s="416"/>
      <c r="BV62" s="416"/>
    </row>
    <row r="63" spans="1:79" ht="12" customHeight="1">
      <c r="B63" s="14"/>
      <c r="AC63" s="387"/>
      <c r="AO63" s="39"/>
      <c r="AP63" s="14"/>
      <c r="AR63" s="58"/>
      <c r="AT63" s="2016" t="s">
        <v>149</v>
      </c>
      <c r="AU63" s="2016"/>
      <c r="AV63" s="2016"/>
      <c r="AW63" s="2016"/>
      <c r="AX63" s="2016"/>
      <c r="AY63" s="2016"/>
      <c r="AZ63" s="2016"/>
      <c r="BA63" s="2016"/>
      <c r="BB63" s="2016"/>
      <c r="BC63" s="2016"/>
      <c r="BD63" s="2016"/>
      <c r="BE63" s="2016"/>
      <c r="BF63" s="2016"/>
      <c r="BG63" s="2016"/>
      <c r="BH63" s="2016"/>
      <c r="BI63" s="2016"/>
      <c r="BJ63" s="2016"/>
      <c r="BK63" s="2016"/>
      <c r="BL63" s="2016"/>
      <c r="BM63" s="2016"/>
      <c r="BN63" s="2016"/>
      <c r="BO63" s="2016"/>
      <c r="BP63" s="2016"/>
      <c r="BQ63" s="2016"/>
      <c r="BR63" s="2016"/>
      <c r="BS63" s="2016"/>
      <c r="BT63" s="2016"/>
      <c r="BU63" s="2016"/>
      <c r="BV63" s="2016"/>
    </row>
    <row r="64" spans="1:79">
      <c r="B64" s="14"/>
      <c r="AC64" s="387"/>
      <c r="AO64" s="39"/>
      <c r="AP64" s="14"/>
      <c r="AR64" s="58"/>
      <c r="AT64" s="2016"/>
      <c r="AU64" s="2016"/>
      <c r="AV64" s="2016"/>
      <c r="AW64" s="2016"/>
      <c r="AX64" s="2016"/>
      <c r="AY64" s="2016"/>
      <c r="AZ64" s="2016"/>
      <c r="BA64" s="2016"/>
      <c r="BB64" s="2016"/>
      <c r="BC64" s="2016"/>
      <c r="BD64" s="2016"/>
      <c r="BE64" s="2016"/>
      <c r="BF64" s="2016"/>
      <c r="BG64" s="2016"/>
      <c r="BH64" s="2016"/>
      <c r="BI64" s="2016"/>
      <c r="BJ64" s="2016"/>
      <c r="BK64" s="2016"/>
      <c r="BL64" s="2016"/>
      <c r="BM64" s="2016"/>
      <c r="BN64" s="2016"/>
      <c r="BO64" s="2016"/>
      <c r="BP64" s="2016"/>
      <c r="BQ64" s="2016"/>
      <c r="BR64" s="2016"/>
      <c r="BS64" s="2016"/>
      <c r="BT64" s="2016"/>
      <c r="BU64" s="2016"/>
      <c r="BV64" s="2016"/>
    </row>
    <row r="65" spans="2:74" ht="12.75" thickBot="1">
      <c r="B65" s="81"/>
      <c r="C65" s="45"/>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388"/>
      <c r="AD65" s="45"/>
      <c r="AE65" s="45"/>
      <c r="AF65" s="45"/>
      <c r="AG65" s="45"/>
      <c r="AH65" s="45"/>
      <c r="AI65" s="45"/>
      <c r="AJ65" s="45"/>
      <c r="AK65" s="45"/>
      <c r="AL65" s="45"/>
      <c r="AM65" s="45"/>
      <c r="AN65" s="45"/>
      <c r="AO65" s="84"/>
      <c r="AP65" s="14"/>
      <c r="AT65" s="2016"/>
      <c r="AU65" s="2016"/>
      <c r="AV65" s="2016"/>
      <c r="AW65" s="2016"/>
      <c r="AX65" s="2016"/>
      <c r="AY65" s="2016"/>
      <c r="AZ65" s="2016"/>
      <c r="BA65" s="2016"/>
      <c r="BB65" s="2016"/>
      <c r="BC65" s="2016"/>
      <c r="BD65" s="2016"/>
      <c r="BE65" s="2016"/>
      <c r="BF65" s="2016"/>
      <c r="BG65" s="2016"/>
      <c r="BH65" s="2016"/>
      <c r="BI65" s="2016"/>
      <c r="BJ65" s="2016"/>
      <c r="BK65" s="2016"/>
      <c r="BL65" s="2016"/>
      <c r="BM65" s="2016"/>
      <c r="BN65" s="2016"/>
      <c r="BO65" s="2016"/>
      <c r="BP65" s="2016"/>
      <c r="BQ65" s="2016"/>
      <c r="BR65" s="2016"/>
      <c r="BS65" s="2016"/>
      <c r="BT65" s="2016"/>
      <c r="BU65" s="2016"/>
      <c r="BV65" s="2016"/>
    </row>
  </sheetData>
  <mergeCells count="34">
    <mergeCell ref="C59:AB59"/>
    <mergeCell ref="Q29:R29"/>
    <mergeCell ref="B2:AO2"/>
    <mergeCell ref="B4:AB4"/>
    <mergeCell ref="AC4:AO4"/>
    <mergeCell ref="V15:W15"/>
    <mergeCell ref="S16:T16"/>
    <mergeCell ref="V16:W16"/>
    <mergeCell ref="AD17:AO20"/>
    <mergeCell ref="O19:P19"/>
    <mergeCell ref="Q19:R19"/>
    <mergeCell ref="S19:T19"/>
    <mergeCell ref="V19:W19"/>
    <mergeCell ref="C20:AB20"/>
    <mergeCell ref="AD14:AO16"/>
    <mergeCell ref="AQ2:AU2"/>
    <mergeCell ref="C47:AB47"/>
    <mergeCell ref="M48:AB49"/>
    <mergeCell ref="L43:M43"/>
    <mergeCell ref="T52:Y52"/>
    <mergeCell ref="AD21:AO23"/>
    <mergeCell ref="AD28:AO30"/>
    <mergeCell ref="AD42:AO47"/>
    <mergeCell ref="AD48:AO54"/>
    <mergeCell ref="K31:Z31"/>
    <mergeCell ref="M41:Z41"/>
    <mergeCell ref="C54:AB54"/>
    <mergeCell ref="AT63:BV65"/>
    <mergeCell ref="AT56:BV58"/>
    <mergeCell ref="AT18:BW18"/>
    <mergeCell ref="AT20:BW22"/>
    <mergeCell ref="AT27:CA32"/>
    <mergeCell ref="AT41:CA51"/>
    <mergeCell ref="AR52:BL54"/>
  </mergeCells>
  <phoneticPr fontId="2"/>
  <hyperlinks>
    <hyperlink ref="AQ2" location="目次!A1" display="目次に戻る"/>
  </hyperlinks>
  <printOptions horizontalCentered="1"/>
  <pageMargins left="0.70866141732283472" right="0.31496062992125984" top="0.39370078740157483" bottom="0.39370078740157483" header="0.51181102362204722" footer="0.51181102362204722"/>
  <pageSetup paperSize="9" scale="93" orientation="portrait" r:id="rId1"/>
  <headerFooter alignWithMargins="0"/>
  <colBreaks count="1" manualBreakCount="1">
    <brk id="42" min="1" max="64" man="1"/>
  </colBreaks>
  <drawing r:id="rId2"/>
  <legacyDrawing r:id="rId3"/>
  <mc:AlternateContent xmlns:mc="http://schemas.openxmlformats.org/markup-compatibility/2006">
    <mc:Choice Requires="x14">
      <controls>
        <mc:AlternateContent xmlns:mc="http://schemas.openxmlformats.org/markup-compatibility/2006">
          <mc:Choice Requires="x14">
            <control shapeId="645121" r:id="rId4" name="Check Box 1">
              <controlPr defaultSize="0" autoFill="0" autoLine="0" autoPict="0">
                <anchor moveWithCells="1">
                  <from>
                    <xdr:col>4</xdr:col>
                    <xdr:colOff>47625</xdr:colOff>
                    <xdr:row>16</xdr:row>
                    <xdr:rowOff>0</xdr:rowOff>
                  </from>
                  <to>
                    <xdr:col>5</xdr:col>
                    <xdr:colOff>95250</xdr:colOff>
                    <xdr:row>17</xdr:row>
                    <xdr:rowOff>28575</xdr:rowOff>
                  </to>
                </anchor>
              </controlPr>
            </control>
          </mc:Choice>
        </mc:AlternateContent>
        <mc:AlternateContent xmlns:mc="http://schemas.openxmlformats.org/markup-compatibility/2006">
          <mc:Choice Requires="x14">
            <control shapeId="645122" r:id="rId5" name="Check Box 2">
              <controlPr defaultSize="0" autoFill="0" autoLine="0" autoPict="0">
                <anchor moveWithCells="1">
                  <from>
                    <xdr:col>4</xdr:col>
                    <xdr:colOff>47625</xdr:colOff>
                    <xdr:row>17</xdr:row>
                    <xdr:rowOff>0</xdr:rowOff>
                  </from>
                  <to>
                    <xdr:col>5</xdr:col>
                    <xdr:colOff>95250</xdr:colOff>
                    <xdr:row>18</xdr:row>
                    <xdr:rowOff>28575</xdr:rowOff>
                  </to>
                </anchor>
              </controlPr>
            </control>
          </mc:Choice>
        </mc:AlternateContent>
        <mc:AlternateContent xmlns:mc="http://schemas.openxmlformats.org/markup-compatibility/2006">
          <mc:Choice Requires="x14">
            <control shapeId="645123" r:id="rId6" name="Check Box 3">
              <controlPr defaultSize="0" autoFill="0" autoLine="0" autoPict="0">
                <anchor moveWithCells="1">
                  <from>
                    <xdr:col>14</xdr:col>
                    <xdr:colOff>66675</xdr:colOff>
                    <xdr:row>47</xdr:row>
                    <xdr:rowOff>9525</xdr:rowOff>
                  </from>
                  <to>
                    <xdr:col>18</xdr:col>
                    <xdr:colOff>142875</xdr:colOff>
                    <xdr:row>48</xdr:row>
                    <xdr:rowOff>123825</xdr:rowOff>
                  </to>
                </anchor>
              </controlPr>
            </control>
          </mc:Choice>
        </mc:AlternateContent>
        <mc:AlternateContent xmlns:mc="http://schemas.openxmlformats.org/markup-compatibility/2006">
          <mc:Choice Requires="x14">
            <control shapeId="645124" r:id="rId7" name="Check Box 4">
              <controlPr defaultSize="0" autoFill="0" autoLine="0" autoPict="0">
                <anchor moveWithCells="1">
                  <from>
                    <xdr:col>17</xdr:col>
                    <xdr:colOff>114300</xdr:colOff>
                    <xdr:row>47</xdr:row>
                    <xdr:rowOff>9525</xdr:rowOff>
                  </from>
                  <to>
                    <xdr:col>22</xdr:col>
                    <xdr:colOff>19050</xdr:colOff>
                    <xdr:row>48</xdr:row>
                    <xdr:rowOff>123825</xdr:rowOff>
                  </to>
                </anchor>
              </controlPr>
            </control>
          </mc:Choice>
        </mc:AlternateContent>
        <mc:AlternateContent xmlns:mc="http://schemas.openxmlformats.org/markup-compatibility/2006">
          <mc:Choice Requires="x14">
            <control shapeId="645131" r:id="rId8" name="Check Box 11">
              <controlPr defaultSize="0" autoFill="0" autoLine="0" autoPict="0">
                <anchor moveWithCells="1">
                  <from>
                    <xdr:col>16</xdr:col>
                    <xdr:colOff>152400</xdr:colOff>
                    <xdr:row>32</xdr:row>
                    <xdr:rowOff>0</xdr:rowOff>
                  </from>
                  <to>
                    <xdr:col>20</xdr:col>
                    <xdr:colOff>95250</xdr:colOff>
                    <xdr:row>33</xdr:row>
                    <xdr:rowOff>28575</xdr:rowOff>
                  </to>
                </anchor>
              </controlPr>
            </control>
          </mc:Choice>
        </mc:AlternateContent>
        <mc:AlternateContent xmlns:mc="http://schemas.openxmlformats.org/markup-compatibility/2006">
          <mc:Choice Requires="x14">
            <control shapeId="645132" r:id="rId9" name="Check Box 12">
              <controlPr defaultSize="0" autoFill="0" autoLine="0" autoPict="0">
                <anchor moveWithCells="1">
                  <from>
                    <xdr:col>21</xdr:col>
                    <xdr:colOff>19050</xdr:colOff>
                    <xdr:row>32</xdr:row>
                    <xdr:rowOff>0</xdr:rowOff>
                  </from>
                  <to>
                    <xdr:col>24</xdr:col>
                    <xdr:colOff>152400</xdr:colOff>
                    <xdr:row>33</xdr:row>
                    <xdr:rowOff>28575</xdr:rowOff>
                  </to>
                </anchor>
              </controlPr>
            </control>
          </mc:Choice>
        </mc:AlternateContent>
        <mc:AlternateContent xmlns:mc="http://schemas.openxmlformats.org/markup-compatibility/2006">
          <mc:Choice Requires="x14">
            <control shapeId="645133" r:id="rId10" name="Check Box 13">
              <controlPr defaultSize="0" autoFill="0" autoLine="0" autoPict="0">
                <anchor moveWithCells="1">
                  <from>
                    <xdr:col>16</xdr:col>
                    <xdr:colOff>152400</xdr:colOff>
                    <xdr:row>20</xdr:row>
                    <xdr:rowOff>0</xdr:rowOff>
                  </from>
                  <to>
                    <xdr:col>20</xdr:col>
                    <xdr:colOff>95250</xdr:colOff>
                    <xdr:row>21</xdr:row>
                    <xdr:rowOff>38100</xdr:rowOff>
                  </to>
                </anchor>
              </controlPr>
            </control>
          </mc:Choice>
        </mc:AlternateContent>
        <mc:AlternateContent xmlns:mc="http://schemas.openxmlformats.org/markup-compatibility/2006">
          <mc:Choice Requires="x14">
            <control shapeId="645134" r:id="rId11" name="Check Box 14">
              <controlPr defaultSize="0" autoFill="0" autoLine="0" autoPict="0">
                <anchor moveWithCells="1">
                  <from>
                    <xdr:col>21</xdr:col>
                    <xdr:colOff>19050</xdr:colOff>
                    <xdr:row>20</xdr:row>
                    <xdr:rowOff>0</xdr:rowOff>
                  </from>
                  <to>
                    <xdr:col>24</xdr:col>
                    <xdr:colOff>152400</xdr:colOff>
                    <xdr:row>21</xdr:row>
                    <xdr:rowOff>38100</xdr:rowOff>
                  </to>
                </anchor>
              </controlPr>
            </control>
          </mc:Choice>
        </mc:AlternateContent>
        <mc:AlternateContent xmlns:mc="http://schemas.openxmlformats.org/markup-compatibility/2006">
          <mc:Choice Requires="x14">
            <control shapeId="645135" r:id="rId12" name="Check Box 15">
              <controlPr defaultSize="0" autoFill="0" autoLine="0" autoPict="0">
                <anchor moveWithCells="1">
                  <from>
                    <xdr:col>13</xdr:col>
                    <xdr:colOff>133350</xdr:colOff>
                    <xdr:row>22</xdr:row>
                    <xdr:rowOff>142875</xdr:rowOff>
                  </from>
                  <to>
                    <xdr:col>15</xdr:col>
                    <xdr:colOff>0</xdr:colOff>
                    <xdr:row>24</xdr:row>
                    <xdr:rowOff>0</xdr:rowOff>
                  </to>
                </anchor>
              </controlPr>
            </control>
          </mc:Choice>
        </mc:AlternateContent>
        <mc:AlternateContent xmlns:mc="http://schemas.openxmlformats.org/markup-compatibility/2006">
          <mc:Choice Requires="x14">
            <control shapeId="645136" r:id="rId13" name="Check Box 16">
              <controlPr defaultSize="0" autoFill="0" autoLine="0" autoPict="0">
                <anchor moveWithCells="1">
                  <from>
                    <xdr:col>13</xdr:col>
                    <xdr:colOff>133350</xdr:colOff>
                    <xdr:row>23</xdr:row>
                    <xdr:rowOff>142875</xdr:rowOff>
                  </from>
                  <to>
                    <xdr:col>15</xdr:col>
                    <xdr:colOff>0</xdr:colOff>
                    <xdr:row>25</xdr:row>
                    <xdr:rowOff>0</xdr:rowOff>
                  </to>
                </anchor>
              </controlPr>
            </control>
          </mc:Choice>
        </mc:AlternateContent>
        <mc:AlternateContent xmlns:mc="http://schemas.openxmlformats.org/markup-compatibility/2006">
          <mc:Choice Requires="x14">
            <control shapeId="645137" r:id="rId14" name="Check Box 17">
              <controlPr defaultSize="0" autoFill="0" autoLine="0" autoPict="0">
                <anchor moveWithCells="1">
                  <from>
                    <xdr:col>16</xdr:col>
                    <xdr:colOff>142875</xdr:colOff>
                    <xdr:row>44</xdr:row>
                    <xdr:rowOff>142875</xdr:rowOff>
                  </from>
                  <to>
                    <xdr:col>20</xdr:col>
                    <xdr:colOff>85725</xdr:colOff>
                    <xdr:row>46</xdr:row>
                    <xdr:rowOff>9525</xdr:rowOff>
                  </to>
                </anchor>
              </controlPr>
            </control>
          </mc:Choice>
        </mc:AlternateContent>
        <mc:AlternateContent xmlns:mc="http://schemas.openxmlformats.org/markup-compatibility/2006">
          <mc:Choice Requires="x14">
            <control shapeId="645138" r:id="rId15" name="Check Box 18">
              <controlPr defaultSize="0" autoFill="0" autoLine="0" autoPict="0">
                <anchor moveWithCells="1">
                  <from>
                    <xdr:col>21</xdr:col>
                    <xdr:colOff>9525</xdr:colOff>
                    <xdr:row>44</xdr:row>
                    <xdr:rowOff>142875</xdr:rowOff>
                  </from>
                  <to>
                    <xdr:col>24</xdr:col>
                    <xdr:colOff>142875</xdr:colOff>
                    <xdr:row>46</xdr:row>
                    <xdr:rowOff>9525</xdr:rowOff>
                  </to>
                </anchor>
              </controlPr>
            </control>
          </mc:Choice>
        </mc:AlternateContent>
        <mc:AlternateContent xmlns:mc="http://schemas.openxmlformats.org/markup-compatibility/2006">
          <mc:Choice Requires="x14">
            <control shapeId="645139" r:id="rId16" name="Check Box 19">
              <controlPr defaultSize="0" autoFill="0" autoLine="0" autoPict="0">
                <anchor moveWithCells="1">
                  <from>
                    <xdr:col>16</xdr:col>
                    <xdr:colOff>152400</xdr:colOff>
                    <xdr:row>34</xdr:row>
                    <xdr:rowOff>133350</xdr:rowOff>
                  </from>
                  <to>
                    <xdr:col>20</xdr:col>
                    <xdr:colOff>95250</xdr:colOff>
                    <xdr:row>36</xdr:row>
                    <xdr:rowOff>0</xdr:rowOff>
                  </to>
                </anchor>
              </controlPr>
            </control>
          </mc:Choice>
        </mc:AlternateContent>
        <mc:AlternateContent xmlns:mc="http://schemas.openxmlformats.org/markup-compatibility/2006">
          <mc:Choice Requires="x14">
            <control shapeId="645140" r:id="rId17" name="Check Box 20">
              <controlPr defaultSize="0" autoFill="0" autoLine="0" autoPict="0">
                <anchor moveWithCells="1">
                  <from>
                    <xdr:col>21</xdr:col>
                    <xdr:colOff>19050</xdr:colOff>
                    <xdr:row>34</xdr:row>
                    <xdr:rowOff>133350</xdr:rowOff>
                  </from>
                  <to>
                    <xdr:col>24</xdr:col>
                    <xdr:colOff>152400</xdr:colOff>
                    <xdr:row>36</xdr:row>
                    <xdr:rowOff>0</xdr:rowOff>
                  </to>
                </anchor>
              </controlPr>
            </control>
          </mc:Choice>
        </mc:AlternateContent>
        <mc:AlternateContent xmlns:mc="http://schemas.openxmlformats.org/markup-compatibility/2006">
          <mc:Choice Requires="x14">
            <control shapeId="645141" r:id="rId18" name="Check Box 21">
              <controlPr defaultSize="0" autoFill="0" autoLine="0" autoPict="0">
                <anchor moveWithCells="1">
                  <from>
                    <xdr:col>17</xdr:col>
                    <xdr:colOff>0</xdr:colOff>
                    <xdr:row>55</xdr:row>
                    <xdr:rowOff>0</xdr:rowOff>
                  </from>
                  <to>
                    <xdr:col>20</xdr:col>
                    <xdr:colOff>123825</xdr:colOff>
                    <xdr:row>56</xdr:row>
                    <xdr:rowOff>28575</xdr:rowOff>
                  </to>
                </anchor>
              </controlPr>
            </control>
          </mc:Choice>
        </mc:AlternateContent>
        <mc:AlternateContent xmlns:mc="http://schemas.openxmlformats.org/markup-compatibility/2006">
          <mc:Choice Requires="x14">
            <control shapeId="645142" r:id="rId19" name="Check Box 22">
              <controlPr defaultSize="0" autoFill="0" autoLine="0" autoPict="0">
                <anchor moveWithCells="1">
                  <from>
                    <xdr:col>21</xdr:col>
                    <xdr:colOff>47625</xdr:colOff>
                    <xdr:row>55</xdr:row>
                    <xdr:rowOff>0</xdr:rowOff>
                  </from>
                  <to>
                    <xdr:col>25</xdr:col>
                    <xdr:colOff>0</xdr:colOff>
                    <xdr:row>56</xdr:row>
                    <xdr:rowOff>28575</xdr:rowOff>
                  </to>
                </anchor>
              </controlPr>
            </control>
          </mc:Choice>
        </mc:AlternateContent>
        <mc:AlternateContent xmlns:mc="http://schemas.openxmlformats.org/markup-compatibility/2006">
          <mc:Choice Requires="x14">
            <control shapeId="645143" r:id="rId20" name="Check Box 23">
              <controlPr defaultSize="0" autoFill="0" autoLine="0" autoPict="0">
                <anchor moveWithCells="1">
                  <from>
                    <xdr:col>5</xdr:col>
                    <xdr:colOff>0</xdr:colOff>
                    <xdr:row>51</xdr:row>
                    <xdr:rowOff>0</xdr:rowOff>
                  </from>
                  <to>
                    <xdr:col>10</xdr:col>
                    <xdr:colOff>123825</xdr:colOff>
                    <xdr:row>52</xdr:row>
                    <xdr:rowOff>38100</xdr:rowOff>
                  </to>
                </anchor>
              </controlPr>
            </control>
          </mc:Choice>
        </mc:AlternateContent>
        <mc:AlternateContent xmlns:mc="http://schemas.openxmlformats.org/markup-compatibility/2006">
          <mc:Choice Requires="x14">
            <control shapeId="645144" r:id="rId21" name="Check Box 24">
              <controlPr defaultSize="0" autoFill="0" autoLine="0" autoPict="0">
                <anchor moveWithCells="1">
                  <from>
                    <xdr:col>9</xdr:col>
                    <xdr:colOff>152400</xdr:colOff>
                    <xdr:row>51</xdr:row>
                    <xdr:rowOff>0</xdr:rowOff>
                  </from>
                  <to>
                    <xdr:col>15</xdr:col>
                    <xdr:colOff>104775</xdr:colOff>
                    <xdr:row>52</xdr:row>
                    <xdr:rowOff>38100</xdr:rowOff>
                  </to>
                </anchor>
              </controlPr>
            </control>
          </mc:Choice>
        </mc:AlternateContent>
        <mc:AlternateContent xmlns:mc="http://schemas.openxmlformats.org/markup-compatibility/2006">
          <mc:Choice Requires="x14">
            <control shapeId="645145" r:id="rId22" name="Check Box 25">
              <controlPr defaultSize="0" autoFill="0" autoLine="0" autoPict="0">
                <anchor moveWithCells="1">
                  <from>
                    <xdr:col>14</xdr:col>
                    <xdr:colOff>123825</xdr:colOff>
                    <xdr:row>51</xdr:row>
                    <xdr:rowOff>0</xdr:rowOff>
                  </from>
                  <to>
                    <xdr:col>18</xdr:col>
                    <xdr:colOff>114300</xdr:colOff>
                    <xdr:row>52</xdr:row>
                    <xdr:rowOff>38100</xdr:rowOff>
                  </to>
                </anchor>
              </controlPr>
            </control>
          </mc:Choice>
        </mc:AlternateContent>
        <mc:AlternateContent xmlns:mc="http://schemas.openxmlformats.org/markup-compatibility/2006">
          <mc:Choice Requires="x14">
            <control shapeId="645146" r:id="rId23" name="Check Box 26">
              <controlPr defaultSize="0" autoFill="0" autoLine="0" autoPict="0">
                <anchor moveWithCells="1">
                  <from>
                    <xdr:col>4</xdr:col>
                    <xdr:colOff>0</xdr:colOff>
                    <xdr:row>59</xdr:row>
                    <xdr:rowOff>0</xdr:rowOff>
                  </from>
                  <to>
                    <xdr:col>10</xdr:col>
                    <xdr:colOff>85725</xdr:colOff>
                    <xdr:row>60</xdr:row>
                    <xdr:rowOff>38100</xdr:rowOff>
                  </to>
                </anchor>
              </controlPr>
            </control>
          </mc:Choice>
        </mc:AlternateContent>
        <mc:AlternateContent xmlns:mc="http://schemas.openxmlformats.org/markup-compatibility/2006">
          <mc:Choice Requires="x14">
            <control shapeId="645147" r:id="rId24" name="Check Box 27">
              <controlPr defaultSize="0" autoFill="0" autoLine="0" autoPict="0">
                <anchor moveWithCells="1">
                  <from>
                    <xdr:col>11</xdr:col>
                    <xdr:colOff>123825</xdr:colOff>
                    <xdr:row>59</xdr:row>
                    <xdr:rowOff>0</xdr:rowOff>
                  </from>
                  <to>
                    <xdr:col>18</xdr:col>
                    <xdr:colOff>142875</xdr:colOff>
                    <xdr:row>60</xdr:row>
                    <xdr:rowOff>38100</xdr:rowOff>
                  </to>
                </anchor>
              </controlPr>
            </control>
          </mc:Choice>
        </mc:AlternateContent>
        <mc:AlternateContent xmlns:mc="http://schemas.openxmlformats.org/markup-compatibility/2006">
          <mc:Choice Requires="x14">
            <control shapeId="645148" r:id="rId25" name="Check Box 28">
              <controlPr defaultSize="0" autoFill="0" autoLine="0" autoPict="0">
                <anchor moveWithCells="1">
                  <from>
                    <xdr:col>19</xdr:col>
                    <xdr:colOff>114300</xdr:colOff>
                    <xdr:row>59</xdr:row>
                    <xdr:rowOff>0</xdr:rowOff>
                  </from>
                  <to>
                    <xdr:col>23</xdr:col>
                    <xdr:colOff>104775</xdr:colOff>
                    <xdr:row>60</xdr:row>
                    <xdr:rowOff>38100</xdr:rowOff>
                  </to>
                </anchor>
              </controlPr>
            </control>
          </mc:Choice>
        </mc:AlternateContent>
        <mc:AlternateContent xmlns:mc="http://schemas.openxmlformats.org/markup-compatibility/2006">
          <mc:Choice Requires="x14">
            <control shapeId="645149" r:id="rId26" name="Check Box 29">
              <controlPr defaultSize="0" autoFill="0" autoLine="0" autoPict="0">
                <anchor moveWithCells="1">
                  <from>
                    <xdr:col>17</xdr:col>
                    <xdr:colOff>133350</xdr:colOff>
                    <xdr:row>62</xdr:row>
                    <xdr:rowOff>0</xdr:rowOff>
                  </from>
                  <to>
                    <xdr:col>22</xdr:col>
                    <xdr:colOff>57150</xdr:colOff>
                    <xdr:row>63</xdr:row>
                    <xdr:rowOff>0</xdr:rowOff>
                  </to>
                </anchor>
              </controlPr>
            </control>
          </mc:Choice>
        </mc:AlternateContent>
        <mc:AlternateContent xmlns:mc="http://schemas.openxmlformats.org/markup-compatibility/2006">
          <mc:Choice Requires="x14">
            <control shapeId="645150" r:id="rId27" name="Check Box 30">
              <controlPr defaultSize="0" autoFill="0" autoLine="0" autoPict="0">
                <anchor moveWithCells="1">
                  <from>
                    <xdr:col>23</xdr:col>
                    <xdr:colOff>9525</xdr:colOff>
                    <xdr:row>62</xdr:row>
                    <xdr:rowOff>0</xdr:rowOff>
                  </from>
                  <to>
                    <xdr:col>27</xdr:col>
                    <xdr:colOff>133350</xdr:colOff>
                    <xdr:row>63</xdr:row>
                    <xdr:rowOff>0</xdr:rowOff>
                  </to>
                </anchor>
              </controlPr>
            </control>
          </mc:Choice>
        </mc:AlternateContent>
        <mc:AlternateContent xmlns:mc="http://schemas.openxmlformats.org/markup-compatibility/2006">
          <mc:Choice Requires="x14">
            <control shapeId="645161" r:id="rId28" name="Check Box 41">
              <controlPr defaultSize="0" autoFill="0" autoLine="0" autoPict="0">
                <anchor moveWithCells="1">
                  <from>
                    <xdr:col>22</xdr:col>
                    <xdr:colOff>123825</xdr:colOff>
                    <xdr:row>47</xdr:row>
                    <xdr:rowOff>9525</xdr:rowOff>
                  </from>
                  <to>
                    <xdr:col>27</xdr:col>
                    <xdr:colOff>19050</xdr:colOff>
                    <xdr:row>48</xdr:row>
                    <xdr:rowOff>123825</xdr:rowOff>
                  </to>
                </anchor>
              </controlPr>
            </control>
          </mc:Choice>
        </mc:AlternateContent>
        <mc:AlternateContent xmlns:mc="http://schemas.openxmlformats.org/markup-compatibility/2006">
          <mc:Choice Requires="x14">
            <control shapeId="645162" r:id="rId29" name="Check Box 42">
              <controlPr defaultSize="0" autoFill="0" autoLine="0" autoPict="0" altText="ない">
                <anchor moveWithCells="1">
                  <from>
                    <xdr:col>19</xdr:col>
                    <xdr:colOff>85725</xdr:colOff>
                    <xdr:row>36</xdr:row>
                    <xdr:rowOff>19050</xdr:rowOff>
                  </from>
                  <to>
                    <xdr:col>22</xdr:col>
                    <xdr:colOff>28575</xdr:colOff>
                    <xdr:row>37</xdr:row>
                    <xdr:rowOff>19050</xdr:rowOff>
                  </to>
                </anchor>
              </controlPr>
            </control>
          </mc:Choice>
        </mc:AlternateContent>
        <mc:AlternateContent xmlns:mc="http://schemas.openxmlformats.org/markup-compatibility/2006">
          <mc:Choice Requires="x14">
            <control shapeId="645163" r:id="rId30" name="Check Box 43">
              <controlPr defaultSize="0" autoFill="0" autoLine="0" autoPict="0" altText="ない">
                <anchor moveWithCells="1">
                  <from>
                    <xdr:col>5</xdr:col>
                    <xdr:colOff>104775</xdr:colOff>
                    <xdr:row>37</xdr:row>
                    <xdr:rowOff>9525</xdr:rowOff>
                  </from>
                  <to>
                    <xdr:col>11</xdr:col>
                    <xdr:colOff>76200</xdr:colOff>
                    <xdr:row>38</xdr:row>
                    <xdr:rowOff>28575</xdr:rowOff>
                  </to>
                </anchor>
              </controlPr>
            </control>
          </mc:Choice>
        </mc:AlternateContent>
        <mc:AlternateContent xmlns:mc="http://schemas.openxmlformats.org/markup-compatibility/2006">
          <mc:Choice Requires="x14">
            <control shapeId="645164" r:id="rId31" name="Check Box 44">
              <controlPr defaultSize="0" autoFill="0" autoLine="0" autoPict="0">
                <anchor moveWithCells="1">
                  <from>
                    <xdr:col>20</xdr:col>
                    <xdr:colOff>57150</xdr:colOff>
                    <xdr:row>5</xdr:row>
                    <xdr:rowOff>0</xdr:rowOff>
                  </from>
                  <to>
                    <xdr:col>24</xdr:col>
                    <xdr:colOff>85725</xdr:colOff>
                    <xdr:row>6</xdr:row>
                    <xdr:rowOff>28575</xdr:rowOff>
                  </to>
                </anchor>
              </controlPr>
            </control>
          </mc:Choice>
        </mc:AlternateContent>
        <mc:AlternateContent xmlns:mc="http://schemas.openxmlformats.org/markup-compatibility/2006">
          <mc:Choice Requires="x14">
            <control shapeId="645165" r:id="rId32" name="Check Box 45">
              <controlPr defaultSize="0" autoFill="0" autoLine="0" autoPict="0">
                <anchor moveWithCells="1">
                  <from>
                    <xdr:col>24</xdr:col>
                    <xdr:colOff>104775</xdr:colOff>
                    <xdr:row>5</xdr:row>
                    <xdr:rowOff>0</xdr:rowOff>
                  </from>
                  <to>
                    <xdr:col>27</xdr:col>
                    <xdr:colOff>266700</xdr:colOff>
                    <xdr:row>6</xdr:row>
                    <xdr:rowOff>19050</xdr:rowOff>
                  </to>
                </anchor>
              </controlPr>
            </control>
          </mc:Choice>
        </mc:AlternateContent>
        <mc:AlternateContent xmlns:mc="http://schemas.openxmlformats.org/markup-compatibility/2006">
          <mc:Choice Requires="x14">
            <control shapeId="645166" r:id="rId33" name="Check Box 46">
              <controlPr defaultSize="0" autoFill="0" autoLine="0" autoPict="0">
                <anchor moveWithCells="1">
                  <from>
                    <xdr:col>20</xdr:col>
                    <xdr:colOff>57150</xdr:colOff>
                    <xdr:row>7</xdr:row>
                    <xdr:rowOff>171450</xdr:rowOff>
                  </from>
                  <to>
                    <xdr:col>24</xdr:col>
                    <xdr:colOff>85725</xdr:colOff>
                    <xdr:row>9</xdr:row>
                    <xdr:rowOff>28575</xdr:rowOff>
                  </to>
                </anchor>
              </controlPr>
            </control>
          </mc:Choice>
        </mc:AlternateContent>
        <mc:AlternateContent xmlns:mc="http://schemas.openxmlformats.org/markup-compatibility/2006">
          <mc:Choice Requires="x14">
            <control shapeId="645167" r:id="rId34" name="Check Box 47">
              <controlPr defaultSize="0" autoFill="0" autoLine="0" autoPict="0">
                <anchor moveWithCells="1">
                  <from>
                    <xdr:col>24</xdr:col>
                    <xdr:colOff>104775</xdr:colOff>
                    <xdr:row>7</xdr:row>
                    <xdr:rowOff>171450</xdr:rowOff>
                  </from>
                  <to>
                    <xdr:col>27</xdr:col>
                    <xdr:colOff>266700</xdr:colOff>
                    <xdr:row>9</xdr:row>
                    <xdr:rowOff>19050</xdr:rowOff>
                  </to>
                </anchor>
              </controlPr>
            </control>
          </mc:Choice>
        </mc:AlternateContent>
        <mc:AlternateContent xmlns:mc="http://schemas.openxmlformats.org/markup-compatibility/2006">
          <mc:Choice Requires="x14">
            <control shapeId="645168" r:id="rId35" name="Check Box 48">
              <controlPr defaultSize="0" autoFill="0" autoLine="0" autoPict="0">
                <anchor moveWithCells="1">
                  <from>
                    <xdr:col>20</xdr:col>
                    <xdr:colOff>57150</xdr:colOff>
                    <xdr:row>11</xdr:row>
                    <xdr:rowOff>57150</xdr:rowOff>
                  </from>
                  <to>
                    <xdr:col>24</xdr:col>
                    <xdr:colOff>85725</xdr:colOff>
                    <xdr:row>12</xdr:row>
                    <xdr:rowOff>57150</xdr:rowOff>
                  </to>
                </anchor>
              </controlPr>
            </control>
          </mc:Choice>
        </mc:AlternateContent>
        <mc:AlternateContent xmlns:mc="http://schemas.openxmlformats.org/markup-compatibility/2006">
          <mc:Choice Requires="x14">
            <control shapeId="645169" r:id="rId36" name="Check Box 49">
              <controlPr defaultSize="0" autoFill="0" autoLine="0" autoPict="0">
                <anchor moveWithCells="1">
                  <from>
                    <xdr:col>24</xdr:col>
                    <xdr:colOff>104775</xdr:colOff>
                    <xdr:row>11</xdr:row>
                    <xdr:rowOff>57150</xdr:rowOff>
                  </from>
                  <to>
                    <xdr:col>27</xdr:col>
                    <xdr:colOff>266700</xdr:colOff>
                    <xdr:row>12</xdr:row>
                    <xdr:rowOff>57150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EN146"/>
  <sheetViews>
    <sheetView showGridLines="0" view="pageBreakPreview" zoomScale="90" zoomScaleNormal="118" zoomScaleSheetLayoutView="90" workbookViewId="0">
      <selection activeCell="B3" sqref="B3:AA3"/>
    </sheetView>
  </sheetViews>
  <sheetFormatPr defaultColWidth="8" defaultRowHeight="12"/>
  <cols>
    <col min="1" max="2" width="1.5" style="5" customWidth="1"/>
    <col min="3" max="22" width="2.375" style="5" customWidth="1"/>
    <col min="23" max="23" width="3.875" style="5" customWidth="1"/>
    <col min="24" max="25" width="2.375" style="5" customWidth="1"/>
    <col min="26" max="26" width="4" style="5" customWidth="1"/>
    <col min="27" max="27" width="4.125" style="5" customWidth="1"/>
    <col min="28" max="29" width="2.375" style="5" customWidth="1"/>
    <col min="30" max="30" width="3.5" style="16" customWidth="1"/>
    <col min="31" max="44" width="2.375" style="5" customWidth="1"/>
    <col min="45" max="45" width="4.5" style="5" customWidth="1"/>
    <col min="46" max="46" width="2.5" style="5" customWidth="1"/>
    <col min="47" max="48" width="4.5" style="5" customWidth="1"/>
    <col min="49" max="50" width="2.625" style="5" customWidth="1"/>
    <col min="51" max="115" width="2.375" style="5" customWidth="1"/>
    <col min="116" max="16384" width="8" style="5"/>
  </cols>
  <sheetData>
    <row r="1" spans="1:85" ht="14.1" customHeight="1">
      <c r="B1" s="2030" t="s">
        <v>1474</v>
      </c>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199"/>
      <c r="AU1" s="2031" t="s">
        <v>769</v>
      </c>
      <c r="AV1" s="2031"/>
      <c r="AW1" s="2031"/>
      <c r="AX1" s="2031"/>
      <c r="AY1" s="2031"/>
      <c r="AZ1" s="6"/>
    </row>
    <row r="2" spans="1:85" ht="5.0999999999999996" customHeight="1" thickBot="1"/>
    <row r="3" spans="1:85" ht="14.1" customHeight="1">
      <c r="B3" s="1873" t="s">
        <v>23</v>
      </c>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2032"/>
      <c r="AB3" s="2033" t="s">
        <v>4</v>
      </c>
      <c r="AC3" s="1874"/>
      <c r="AD3" s="1874"/>
      <c r="AE3" s="1874"/>
      <c r="AF3" s="1874"/>
      <c r="AG3" s="1874"/>
      <c r="AH3" s="1874"/>
      <c r="AI3" s="1874"/>
      <c r="AJ3" s="1874"/>
      <c r="AK3" s="1874"/>
      <c r="AL3" s="1874"/>
      <c r="AM3" s="1874"/>
      <c r="AN3" s="1874"/>
      <c r="AO3" s="1874"/>
      <c r="AP3" s="1874"/>
      <c r="AQ3" s="1874"/>
      <c r="AR3" s="1874"/>
      <c r="AS3" s="2034"/>
      <c r="AT3" s="423"/>
      <c r="AU3" s="423"/>
      <c r="AV3" s="423"/>
      <c r="AW3" s="423"/>
      <c r="AX3" s="423"/>
      <c r="AY3" s="5" t="b">
        <v>1</v>
      </c>
      <c r="AZ3" s="251"/>
      <c r="BA3" s="24"/>
      <c r="BB3" s="24"/>
      <c r="BC3" s="24"/>
      <c r="BD3" s="37"/>
      <c r="BE3" s="37"/>
      <c r="BF3" s="37"/>
      <c r="BG3" s="37"/>
      <c r="BH3" s="24"/>
      <c r="BI3" s="24"/>
      <c r="BJ3" s="24"/>
      <c r="BK3" s="24"/>
      <c r="BL3" s="24"/>
      <c r="BM3" s="24"/>
      <c r="BN3" s="24"/>
      <c r="BO3" s="24"/>
      <c r="BP3" s="24"/>
      <c r="BQ3" s="24"/>
      <c r="BR3" s="24"/>
      <c r="BS3" s="24"/>
      <c r="BT3" s="24"/>
      <c r="BU3" s="24"/>
      <c r="BV3" s="24"/>
      <c r="BW3" s="24"/>
      <c r="BX3" s="24"/>
      <c r="BY3" s="24"/>
      <c r="BZ3" s="24"/>
      <c r="CA3" s="24"/>
      <c r="CB3" s="24"/>
    </row>
    <row r="4" spans="1:85" ht="14.1" customHeight="1">
      <c r="A4" s="6"/>
      <c r="B4" s="15" t="s">
        <v>289</v>
      </c>
      <c r="C4" s="209"/>
      <c r="D4" s="209"/>
      <c r="E4" s="209"/>
      <c r="F4" s="209"/>
      <c r="G4" s="209"/>
      <c r="H4" s="209"/>
      <c r="I4" s="209"/>
      <c r="J4" s="209"/>
      <c r="K4" s="209"/>
      <c r="L4" s="6"/>
      <c r="M4" s="6"/>
      <c r="N4" s="6"/>
      <c r="O4" s="6"/>
      <c r="P4" s="6"/>
      <c r="Q4" s="6"/>
      <c r="R4" s="6"/>
      <c r="S4" s="6"/>
      <c r="T4" s="6"/>
      <c r="U4" s="35"/>
      <c r="V4" s="21"/>
      <c r="W4" s="6"/>
      <c r="X4" s="21"/>
      <c r="Y4" s="35"/>
      <c r="Z4" s="6"/>
      <c r="AA4" s="6"/>
      <c r="AB4" s="17"/>
      <c r="AC4" s="6"/>
      <c r="AD4" s="24"/>
      <c r="AE4" s="6"/>
      <c r="AF4" s="6"/>
      <c r="AG4" s="6"/>
      <c r="AH4" s="6"/>
      <c r="AI4" s="6"/>
      <c r="AJ4" s="6"/>
      <c r="AK4" s="6"/>
      <c r="AL4" s="6"/>
      <c r="AM4" s="6"/>
      <c r="AN4" s="6"/>
      <c r="AO4" s="6"/>
      <c r="AP4" s="6"/>
      <c r="AQ4" s="6"/>
      <c r="AR4" s="6"/>
      <c r="AS4" s="18"/>
      <c r="AT4" s="150"/>
      <c r="AU4" s="150"/>
      <c r="AV4" s="150"/>
      <c r="AW4" s="150"/>
      <c r="AX4" s="150"/>
      <c r="AZ4" s="6"/>
      <c r="BA4" s="6"/>
      <c r="BB4" s="6"/>
      <c r="BC4" s="6"/>
      <c r="BF4" s="158"/>
      <c r="BG4" s="158"/>
      <c r="BH4" s="158"/>
      <c r="BI4" s="158"/>
      <c r="BJ4" s="158"/>
      <c r="BK4" s="158"/>
      <c r="BL4" s="158"/>
      <c r="BM4" s="158"/>
      <c r="BN4" s="158"/>
      <c r="BO4" s="158"/>
      <c r="BP4" s="158"/>
      <c r="BQ4" s="158"/>
      <c r="BR4" s="158"/>
      <c r="BS4" s="158"/>
      <c r="BT4" s="158"/>
      <c r="BU4" s="158"/>
      <c r="BV4" s="158"/>
      <c r="BW4" s="158"/>
      <c r="BX4" s="158"/>
      <c r="BY4" s="158"/>
      <c r="BZ4" s="158"/>
      <c r="CA4" s="158"/>
      <c r="CB4" s="158"/>
      <c r="CC4" s="158"/>
      <c r="CD4" s="158"/>
    </row>
    <row r="5" spans="1:85" ht="13.5" customHeight="1">
      <c r="A5" s="6"/>
      <c r="B5" s="19"/>
      <c r="C5" s="1909" t="s">
        <v>608</v>
      </c>
      <c r="D5" s="1909"/>
      <c r="E5" s="1909"/>
      <c r="F5" s="1909"/>
      <c r="G5" s="1909"/>
      <c r="H5" s="1909"/>
      <c r="I5" s="1909"/>
      <c r="J5" s="1909"/>
      <c r="K5" s="1909"/>
      <c r="L5" s="1909"/>
      <c r="M5" s="1909"/>
      <c r="N5" s="1909"/>
      <c r="O5" s="1909"/>
      <c r="P5" s="1909"/>
      <c r="Q5" s="1909"/>
      <c r="R5" s="1909"/>
      <c r="S5" s="1909"/>
      <c r="T5" s="1909"/>
      <c r="U5" s="1909"/>
      <c r="V5" s="1909"/>
      <c r="W5" s="1909"/>
      <c r="X5" s="1909"/>
      <c r="Y5" s="1909"/>
      <c r="Z5" s="1909"/>
      <c r="AA5" s="1909"/>
      <c r="AB5" s="1909"/>
      <c r="AC5" s="1909"/>
      <c r="AD5" s="1909"/>
      <c r="AE5" s="1909"/>
      <c r="AF5" s="1909"/>
      <c r="AG5" s="1909"/>
      <c r="AH5" s="1909"/>
      <c r="AI5" s="1909"/>
      <c r="AJ5" s="1909"/>
      <c r="AK5" s="1909"/>
      <c r="AL5" s="1909"/>
      <c r="AM5" s="1909"/>
      <c r="AN5" s="1909"/>
      <c r="AO5" s="1909"/>
      <c r="AP5" s="1909"/>
      <c r="AQ5" s="1909"/>
      <c r="AR5" s="1909"/>
      <c r="AS5" s="2035"/>
      <c r="AT5" s="6"/>
      <c r="AU5" s="6"/>
      <c r="AV5" s="6"/>
      <c r="AW5" s="150"/>
      <c r="AX5" s="150"/>
      <c r="AZ5" s="6"/>
      <c r="BA5" s="2036"/>
      <c r="BB5" s="2036"/>
      <c r="BC5" s="2036"/>
      <c r="BD5" s="2036"/>
      <c r="BE5" s="2036"/>
    </row>
    <row r="6" spans="1:85" ht="14.1" customHeight="1">
      <c r="A6" s="6"/>
      <c r="B6" s="19"/>
      <c r="C6" s="2044" t="s">
        <v>11</v>
      </c>
      <c r="D6" s="2045"/>
      <c r="E6" s="2046"/>
      <c r="F6" s="2051" t="s">
        <v>375</v>
      </c>
      <c r="G6" s="2052"/>
      <c r="H6" s="2052"/>
      <c r="I6" s="2052"/>
      <c r="J6" s="2052"/>
      <c r="K6" s="2052"/>
      <c r="L6" s="2052"/>
      <c r="M6" s="2052"/>
      <c r="N6" s="2052"/>
      <c r="O6" s="2052"/>
      <c r="P6" s="2052"/>
      <c r="Q6" s="2052"/>
      <c r="R6" s="2052"/>
      <c r="S6" s="2052"/>
      <c r="T6" s="2052"/>
      <c r="U6" s="2052"/>
      <c r="V6" s="2052"/>
      <c r="W6" s="2052"/>
      <c r="X6" s="2052"/>
      <c r="Y6" s="2052"/>
      <c r="Z6" s="2052"/>
      <c r="AA6" s="2052"/>
      <c r="AB6" s="2052"/>
      <c r="AC6" s="2052"/>
      <c r="AD6" s="2052"/>
      <c r="AE6" s="2052"/>
      <c r="AF6" s="2052"/>
      <c r="AG6" s="2052"/>
      <c r="AH6" s="2052"/>
      <c r="AI6" s="2052"/>
      <c r="AJ6" s="2052"/>
      <c r="AK6" s="2052"/>
      <c r="AL6" s="2053"/>
      <c r="AM6" s="16"/>
      <c r="AN6" s="16"/>
      <c r="AO6" s="16"/>
      <c r="AP6" s="16"/>
      <c r="AQ6" s="16"/>
      <c r="AR6" s="16"/>
      <c r="AS6" s="51"/>
      <c r="AT6" s="12"/>
      <c r="AU6" s="12"/>
      <c r="AV6" s="12"/>
      <c r="AW6" s="150"/>
      <c r="AX6" s="150"/>
      <c r="AZ6" s="6"/>
      <c r="BA6" s="6"/>
      <c r="BB6" s="6"/>
      <c r="BC6" s="6"/>
    </row>
    <row r="7" spans="1:85" ht="14.1" customHeight="1">
      <c r="A7" s="6"/>
      <c r="B7" s="19"/>
      <c r="C7" s="2047"/>
      <c r="D7" s="2019"/>
      <c r="E7" s="2048"/>
      <c r="F7" s="2054" t="s">
        <v>389</v>
      </c>
      <c r="G7" s="2055"/>
      <c r="H7" s="2055"/>
      <c r="I7" s="2055"/>
      <c r="J7" s="2055"/>
      <c r="K7" s="2055"/>
      <c r="L7" s="2055"/>
      <c r="M7" s="2055"/>
      <c r="N7" s="2055"/>
      <c r="O7" s="2055"/>
      <c r="P7" s="2056"/>
      <c r="Q7" s="2051" t="s">
        <v>385</v>
      </c>
      <c r="R7" s="2052"/>
      <c r="S7" s="2052"/>
      <c r="T7" s="2052"/>
      <c r="U7" s="2052"/>
      <c r="V7" s="2052"/>
      <c r="W7" s="2052"/>
      <c r="X7" s="2052"/>
      <c r="Y7" s="2052"/>
      <c r="Z7" s="2052"/>
      <c r="AA7" s="2053"/>
      <c r="AB7" s="2051" t="s">
        <v>388</v>
      </c>
      <c r="AC7" s="2052"/>
      <c r="AD7" s="2052"/>
      <c r="AE7" s="2052"/>
      <c r="AF7" s="2052"/>
      <c r="AG7" s="2052"/>
      <c r="AH7" s="2052"/>
      <c r="AI7" s="2052"/>
      <c r="AJ7" s="2052"/>
      <c r="AK7" s="1811"/>
      <c r="AL7" s="1812"/>
      <c r="AM7" s="12"/>
      <c r="AN7" s="12"/>
      <c r="AO7" s="12"/>
      <c r="AP7" s="12"/>
      <c r="AQ7" s="12"/>
      <c r="AR7" s="12"/>
      <c r="AS7" s="51"/>
      <c r="AT7" s="12"/>
      <c r="AU7" s="12"/>
      <c r="AV7" s="12"/>
      <c r="AW7" s="12"/>
      <c r="AX7" s="12"/>
      <c r="BB7" s="6"/>
    </row>
    <row r="8" spans="1:85" ht="14.1" customHeight="1">
      <c r="A8" s="6"/>
      <c r="B8" s="19"/>
      <c r="C8" s="2047"/>
      <c r="D8" s="2019"/>
      <c r="E8" s="2048"/>
      <c r="F8" s="2044" t="s">
        <v>280</v>
      </c>
      <c r="G8" s="2045"/>
      <c r="H8" s="2045"/>
      <c r="I8" s="2045"/>
      <c r="J8" s="2057"/>
      <c r="K8" s="2058" t="s">
        <v>202</v>
      </c>
      <c r="L8" s="2058"/>
      <c r="M8" s="2058"/>
      <c r="N8" s="2058"/>
      <c r="O8" s="2058"/>
      <c r="P8" s="2059"/>
      <c r="Q8" s="2044" t="s">
        <v>280</v>
      </c>
      <c r="R8" s="2045"/>
      <c r="S8" s="2045"/>
      <c r="T8" s="2045"/>
      <c r="U8" s="2045"/>
      <c r="V8" s="2062" t="s">
        <v>202</v>
      </c>
      <c r="W8" s="2058"/>
      <c r="X8" s="2058"/>
      <c r="Y8" s="2058"/>
      <c r="Z8" s="2058"/>
      <c r="AA8" s="2059"/>
      <c r="AB8" s="2044" t="s">
        <v>280</v>
      </c>
      <c r="AC8" s="2045"/>
      <c r="AD8" s="2045"/>
      <c r="AE8" s="2045"/>
      <c r="AF8" s="2045"/>
      <c r="AG8" s="2037" t="s">
        <v>202</v>
      </c>
      <c r="AH8" s="2038"/>
      <c r="AI8" s="2038"/>
      <c r="AJ8" s="2038"/>
      <c r="AK8" s="2038"/>
      <c r="AL8" s="2039"/>
      <c r="AM8" s="16"/>
      <c r="AN8" s="16"/>
      <c r="AO8" s="16"/>
      <c r="AP8" s="16"/>
      <c r="AQ8" s="16"/>
      <c r="AR8" s="16"/>
      <c r="AS8" s="252"/>
      <c r="AT8" s="456"/>
      <c r="AU8" s="456"/>
      <c r="AV8" s="456"/>
      <c r="AW8" s="12"/>
      <c r="AX8" s="12"/>
      <c r="AZ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row>
    <row r="9" spans="1:85" ht="14.1" customHeight="1">
      <c r="A9" s="6"/>
      <c r="B9" s="19"/>
      <c r="C9" s="2049"/>
      <c r="D9" s="2024"/>
      <c r="E9" s="2050"/>
      <c r="F9" s="633"/>
      <c r="G9" s="627"/>
      <c r="H9" s="627"/>
      <c r="I9" s="1881" t="s">
        <v>281</v>
      </c>
      <c r="J9" s="2043"/>
      <c r="K9" s="2060"/>
      <c r="L9" s="2060"/>
      <c r="M9" s="2060"/>
      <c r="N9" s="2060"/>
      <c r="O9" s="2060"/>
      <c r="P9" s="2061"/>
      <c r="Q9" s="633"/>
      <c r="R9" s="627"/>
      <c r="S9" s="627"/>
      <c r="T9" s="1881" t="s">
        <v>281</v>
      </c>
      <c r="U9" s="1882"/>
      <c r="V9" s="2063"/>
      <c r="W9" s="2060"/>
      <c r="X9" s="2060"/>
      <c r="Y9" s="2060"/>
      <c r="Z9" s="2060"/>
      <c r="AA9" s="2061"/>
      <c r="AB9" s="633"/>
      <c r="AC9" s="627"/>
      <c r="AD9" s="627"/>
      <c r="AE9" s="1881" t="s">
        <v>281</v>
      </c>
      <c r="AF9" s="1882"/>
      <c r="AG9" s="2040"/>
      <c r="AH9" s="2041"/>
      <c r="AI9" s="2041"/>
      <c r="AJ9" s="2041"/>
      <c r="AK9" s="2041"/>
      <c r="AL9" s="2042"/>
      <c r="AM9" s="446"/>
      <c r="AN9" s="446"/>
      <c r="AO9" s="446"/>
      <c r="AP9" s="446"/>
      <c r="AQ9" s="446"/>
      <c r="AR9" s="446"/>
      <c r="AS9" s="252"/>
      <c r="AT9" s="456"/>
      <c r="AU9" s="456"/>
      <c r="AV9" s="456"/>
      <c r="AW9" s="427"/>
      <c r="AX9" s="427"/>
      <c r="AZ9" s="6" t="s">
        <v>950</v>
      </c>
      <c r="BA9" s="6"/>
      <c r="BB9" s="24"/>
      <c r="BC9" s="24"/>
      <c r="BD9" s="24"/>
      <c r="BE9" s="24"/>
      <c r="BF9" s="24"/>
      <c r="BG9" s="24"/>
      <c r="BH9" s="24"/>
      <c r="BI9" s="24"/>
      <c r="BJ9" s="24"/>
      <c r="BK9" s="24"/>
      <c r="BL9" s="24"/>
      <c r="BM9" s="24"/>
      <c r="BN9" s="24"/>
      <c r="BO9" s="24"/>
      <c r="BP9" s="253"/>
      <c r="BQ9" s="253"/>
      <c r="BR9" s="24"/>
      <c r="BS9" s="24"/>
      <c r="BT9" s="24"/>
      <c r="BU9" s="24"/>
      <c r="BV9" s="24"/>
      <c r="BW9" s="24"/>
      <c r="BX9" s="24"/>
      <c r="BY9" s="24"/>
      <c r="BZ9" s="24"/>
      <c r="CA9" s="24"/>
      <c r="CB9" s="24"/>
    </row>
    <row r="10" spans="1:85" ht="14.1" customHeight="1">
      <c r="A10" s="6"/>
      <c r="B10" s="19"/>
      <c r="C10" s="2044">
        <v>1</v>
      </c>
      <c r="D10" s="2045"/>
      <c r="E10" s="2046"/>
      <c r="F10" s="2081">
        <v>2</v>
      </c>
      <c r="G10" s="2065"/>
      <c r="H10" s="2082"/>
      <c r="I10" s="2085"/>
      <c r="J10" s="2086"/>
      <c r="K10" s="2064">
        <v>1</v>
      </c>
      <c r="L10" s="2065"/>
      <c r="M10" s="2065"/>
      <c r="N10" s="2066"/>
      <c r="O10" s="2066"/>
      <c r="P10" s="2067"/>
      <c r="Q10" s="2081">
        <v>6</v>
      </c>
      <c r="R10" s="2065"/>
      <c r="S10" s="2082"/>
      <c r="T10" s="2085">
        <v>1</v>
      </c>
      <c r="U10" s="2086"/>
      <c r="V10" s="2064">
        <v>14</v>
      </c>
      <c r="W10" s="2065"/>
      <c r="X10" s="2065"/>
      <c r="Y10" s="2066"/>
      <c r="Z10" s="2066"/>
      <c r="AA10" s="2067"/>
      <c r="AB10" s="2081">
        <v>1</v>
      </c>
      <c r="AC10" s="2065"/>
      <c r="AD10" s="2082"/>
      <c r="AE10" s="2085"/>
      <c r="AF10" s="2086"/>
      <c r="AG10" s="2064">
        <v>1</v>
      </c>
      <c r="AH10" s="2065"/>
      <c r="AI10" s="2065"/>
      <c r="AJ10" s="2066"/>
      <c r="AK10" s="2066"/>
      <c r="AL10" s="2067"/>
      <c r="AM10" s="445"/>
      <c r="AN10" s="445"/>
      <c r="AO10" s="445"/>
      <c r="AP10" s="445"/>
      <c r="AQ10" s="445"/>
      <c r="AR10" s="445"/>
      <c r="AS10" s="254"/>
      <c r="AT10" s="255"/>
      <c r="AU10" s="255"/>
      <c r="AV10" s="255"/>
      <c r="AW10" s="427"/>
      <c r="AX10" s="427"/>
      <c r="AZ10" s="5" t="s">
        <v>546</v>
      </c>
    </row>
    <row r="11" spans="1:85" ht="14.1" customHeight="1">
      <c r="A11" s="6"/>
      <c r="B11" s="19"/>
      <c r="C11" s="2049"/>
      <c r="D11" s="2024"/>
      <c r="E11" s="2050"/>
      <c r="F11" s="2083"/>
      <c r="G11" s="2069"/>
      <c r="H11" s="2084"/>
      <c r="I11" s="2087"/>
      <c r="J11" s="2088"/>
      <c r="K11" s="2068"/>
      <c r="L11" s="2069"/>
      <c r="M11" s="2069"/>
      <c r="N11" s="2041"/>
      <c r="O11" s="2041"/>
      <c r="P11" s="2042"/>
      <c r="Q11" s="2083"/>
      <c r="R11" s="2069"/>
      <c r="S11" s="2084"/>
      <c r="T11" s="2087"/>
      <c r="U11" s="2088"/>
      <c r="V11" s="2068"/>
      <c r="W11" s="2069"/>
      <c r="X11" s="2069"/>
      <c r="Y11" s="2041"/>
      <c r="Z11" s="2041"/>
      <c r="AA11" s="2042"/>
      <c r="AB11" s="2083"/>
      <c r="AC11" s="2069"/>
      <c r="AD11" s="2084"/>
      <c r="AE11" s="2087"/>
      <c r="AF11" s="2088"/>
      <c r="AG11" s="2068"/>
      <c r="AH11" s="2069"/>
      <c r="AI11" s="2069"/>
      <c r="AJ11" s="2041"/>
      <c r="AK11" s="2041"/>
      <c r="AL11" s="2042"/>
      <c r="AM11" s="445"/>
      <c r="AN11" s="445"/>
      <c r="AO11" s="445"/>
      <c r="AP11" s="445"/>
      <c r="AQ11" s="445"/>
      <c r="AR11" s="445"/>
      <c r="AS11" s="254"/>
      <c r="AT11" s="255"/>
      <c r="AU11" s="255"/>
      <c r="AV11" s="255"/>
      <c r="AW11" s="255"/>
      <c r="AX11" s="255"/>
      <c r="AZ11" s="6" t="s">
        <v>395</v>
      </c>
      <c r="BA11" s="24"/>
      <c r="BB11" s="24"/>
      <c r="BC11" s="24"/>
      <c r="BD11" s="24"/>
      <c r="BE11" s="24"/>
      <c r="BF11" s="24"/>
      <c r="BG11" s="24"/>
      <c r="BH11" s="24"/>
      <c r="BI11" s="24"/>
      <c r="BJ11" s="24"/>
      <c r="BK11" s="24"/>
      <c r="BL11" s="24"/>
      <c r="BM11" s="24"/>
      <c r="BN11" s="24"/>
      <c r="BO11" s="24"/>
      <c r="BP11" s="253"/>
      <c r="BQ11" s="253"/>
      <c r="BR11" s="24"/>
      <c r="BS11" s="24"/>
      <c r="BT11" s="24"/>
      <c r="BU11" s="24"/>
      <c r="BV11" s="24"/>
      <c r="BW11" s="24"/>
      <c r="BX11" s="24"/>
      <c r="BY11" s="24"/>
      <c r="BZ11" s="24"/>
      <c r="CA11" s="24"/>
      <c r="CB11" s="24"/>
      <c r="CD11" s="24"/>
    </row>
    <row r="12" spans="1:85" ht="14.1" customHeight="1">
      <c r="A12" s="6"/>
      <c r="B12" s="19"/>
      <c r="C12" s="2089" t="s">
        <v>519</v>
      </c>
      <c r="D12" s="2090"/>
      <c r="E12" s="2090"/>
      <c r="F12" s="2090"/>
      <c r="G12" s="2090"/>
      <c r="H12" s="2090"/>
      <c r="I12" s="2090"/>
      <c r="J12" s="2090"/>
      <c r="K12" s="2091"/>
      <c r="L12" s="2092" t="s">
        <v>520</v>
      </c>
      <c r="M12" s="2093"/>
      <c r="N12" s="2093"/>
      <c r="O12" s="2093"/>
      <c r="P12" s="2094"/>
      <c r="Q12" s="2074" t="s">
        <v>509</v>
      </c>
      <c r="R12" s="2074"/>
      <c r="S12" s="2074"/>
      <c r="T12" s="1552" t="s">
        <v>510</v>
      </c>
      <c r="U12" s="1553"/>
      <c r="V12" s="1886"/>
      <c r="W12" s="2098" t="s">
        <v>282</v>
      </c>
      <c r="X12" s="2099"/>
      <c r="Y12" s="2099"/>
      <c r="Z12" s="2099"/>
      <c r="AA12" s="2099"/>
      <c r="AB12" s="2099"/>
      <c r="AC12" s="2099"/>
      <c r="AD12" s="2100"/>
      <c r="AE12" s="2119" t="s">
        <v>583</v>
      </c>
      <c r="AF12" s="2107"/>
      <c r="AG12" s="2107"/>
      <c r="AH12" s="2107"/>
      <c r="AI12" s="2107"/>
      <c r="AJ12" s="2108"/>
      <c r="AK12" s="2070" t="s">
        <v>112</v>
      </c>
      <c r="AL12" s="2070"/>
      <c r="AM12" s="36"/>
      <c r="AN12" s="36"/>
      <c r="AO12" s="36"/>
      <c r="AP12" s="36"/>
      <c r="AQ12" s="36"/>
      <c r="AR12" s="36"/>
      <c r="AS12" s="39"/>
      <c r="AW12" s="255"/>
      <c r="AX12" s="255"/>
      <c r="AY12" s="11"/>
      <c r="AZ12" s="24"/>
      <c r="BA12" s="6" t="s">
        <v>283</v>
      </c>
      <c r="BB12" s="24"/>
      <c r="BC12" s="24"/>
      <c r="BD12" s="24"/>
      <c r="BE12" s="24"/>
      <c r="BF12" s="24"/>
      <c r="BG12" s="24"/>
      <c r="BH12" s="24"/>
      <c r="BI12" s="24"/>
      <c r="BJ12" s="24"/>
      <c r="BK12" s="24"/>
      <c r="BL12" s="24"/>
      <c r="BM12" s="24"/>
      <c r="BN12" s="24"/>
      <c r="BO12" s="24"/>
      <c r="BP12" s="256"/>
      <c r="BQ12" s="256"/>
      <c r="BR12" s="24"/>
      <c r="BS12" s="24"/>
      <c r="BT12" s="24"/>
      <c r="BU12" s="24"/>
      <c r="BV12" s="24"/>
      <c r="BW12" s="24"/>
      <c r="BX12" s="24"/>
      <c r="BY12" s="24"/>
      <c r="BZ12" s="24"/>
      <c r="CA12" s="24"/>
      <c r="CB12" s="24"/>
    </row>
    <row r="13" spans="1:85" ht="14.1" customHeight="1">
      <c r="A13" s="6"/>
      <c r="B13" s="19"/>
      <c r="C13" s="2072" t="s">
        <v>511</v>
      </c>
      <c r="D13" s="2072"/>
      <c r="E13" s="2072"/>
      <c r="F13" s="2073" t="s">
        <v>515</v>
      </c>
      <c r="G13" s="2073"/>
      <c r="H13" s="2073"/>
      <c r="I13" s="2074" t="s">
        <v>516</v>
      </c>
      <c r="J13" s="2074"/>
      <c r="K13" s="2074"/>
      <c r="L13" s="2095"/>
      <c r="M13" s="2096"/>
      <c r="N13" s="2096"/>
      <c r="O13" s="2096"/>
      <c r="P13" s="2097"/>
      <c r="Q13" s="2074"/>
      <c r="R13" s="2074"/>
      <c r="S13" s="2074"/>
      <c r="T13" s="1554"/>
      <c r="U13" s="1555"/>
      <c r="V13" s="1887"/>
      <c r="W13" s="1854"/>
      <c r="X13" s="1855"/>
      <c r="Y13" s="1855"/>
      <c r="Z13" s="1855"/>
      <c r="AA13" s="1855"/>
      <c r="AB13" s="1855"/>
      <c r="AC13" s="1855"/>
      <c r="AD13" s="1856"/>
      <c r="AE13" s="2120"/>
      <c r="AF13" s="2121"/>
      <c r="AG13" s="2121"/>
      <c r="AH13" s="2121"/>
      <c r="AI13" s="2121"/>
      <c r="AJ13" s="2122"/>
      <c r="AK13" s="2070"/>
      <c r="AL13" s="2070"/>
      <c r="AM13" s="36"/>
      <c r="AN13" s="36"/>
      <c r="AO13" s="36"/>
      <c r="AP13" s="36"/>
      <c r="AQ13" s="36"/>
      <c r="AR13" s="36"/>
      <c r="AS13" s="39"/>
      <c r="AZ13" s="24"/>
      <c r="BA13" s="6" t="s">
        <v>284</v>
      </c>
      <c r="BB13" s="24"/>
      <c r="BC13" s="24"/>
      <c r="BD13" s="24"/>
      <c r="BE13" s="24"/>
    </row>
    <row r="14" spans="1:85" ht="14.1" customHeight="1">
      <c r="A14" s="6"/>
      <c r="B14" s="19"/>
      <c r="C14" s="257"/>
      <c r="D14" s="1553" t="s">
        <v>512</v>
      </c>
      <c r="E14" s="1886"/>
      <c r="F14" s="637"/>
      <c r="G14" s="2075" t="s">
        <v>512</v>
      </c>
      <c r="H14" s="2076"/>
      <c r="I14" s="637"/>
      <c r="J14" s="2075" t="s">
        <v>512</v>
      </c>
      <c r="K14" s="2076"/>
      <c r="L14" s="637"/>
      <c r="M14" s="2075" t="s">
        <v>512</v>
      </c>
      <c r="N14" s="2075"/>
      <c r="O14" s="2077" t="s">
        <v>521</v>
      </c>
      <c r="P14" s="2078"/>
      <c r="Q14" s="637"/>
      <c r="R14" s="2075" t="s">
        <v>512</v>
      </c>
      <c r="S14" s="2076"/>
      <c r="T14" s="258"/>
      <c r="U14" s="2075" t="s">
        <v>512</v>
      </c>
      <c r="V14" s="2076"/>
      <c r="W14" s="1552" t="s">
        <v>513</v>
      </c>
      <c r="X14" s="2109"/>
      <c r="Y14" s="2110"/>
      <c r="Z14" s="2114" t="s">
        <v>202</v>
      </c>
      <c r="AA14" s="2066"/>
      <c r="AB14" s="2115"/>
      <c r="AC14" s="2123" t="s">
        <v>514</v>
      </c>
      <c r="AD14" s="2124"/>
      <c r="AE14" s="2127" t="s">
        <v>203</v>
      </c>
      <c r="AF14" s="2066"/>
      <c r="AG14" s="2115"/>
      <c r="AH14" s="2114" t="s">
        <v>202</v>
      </c>
      <c r="AI14" s="2066"/>
      <c r="AJ14" s="2067"/>
      <c r="AK14" s="2070"/>
      <c r="AL14" s="2070"/>
      <c r="AM14" s="36"/>
      <c r="AN14" s="36"/>
      <c r="AO14" s="36"/>
      <c r="AP14" s="36"/>
      <c r="AQ14" s="36"/>
      <c r="AR14" s="36"/>
      <c r="AS14" s="39"/>
      <c r="AZ14" s="5" t="s">
        <v>394</v>
      </c>
    </row>
    <row r="15" spans="1:85" ht="14.1" customHeight="1" thickBot="1">
      <c r="A15" s="6"/>
      <c r="B15" s="19"/>
      <c r="C15" s="259"/>
      <c r="D15" s="2107" t="s">
        <v>829</v>
      </c>
      <c r="E15" s="2108"/>
      <c r="F15" s="634"/>
      <c r="G15" s="2107" t="s">
        <v>829</v>
      </c>
      <c r="H15" s="2108"/>
      <c r="I15" s="634"/>
      <c r="J15" s="2107" t="s">
        <v>829</v>
      </c>
      <c r="K15" s="2108"/>
      <c r="L15" s="634"/>
      <c r="M15" s="2107" t="s">
        <v>829</v>
      </c>
      <c r="N15" s="2107"/>
      <c r="O15" s="2079"/>
      <c r="P15" s="2080"/>
      <c r="Q15" s="634"/>
      <c r="R15" s="2107" t="s">
        <v>829</v>
      </c>
      <c r="S15" s="2108"/>
      <c r="T15" s="260"/>
      <c r="U15" s="2107" t="s">
        <v>829</v>
      </c>
      <c r="V15" s="2108"/>
      <c r="W15" s="2111"/>
      <c r="X15" s="2112"/>
      <c r="Y15" s="2113"/>
      <c r="Z15" s="2116"/>
      <c r="AA15" s="2117"/>
      <c r="AB15" s="2118"/>
      <c r="AC15" s="2125"/>
      <c r="AD15" s="2126"/>
      <c r="AE15" s="2128"/>
      <c r="AF15" s="2117"/>
      <c r="AG15" s="2118"/>
      <c r="AH15" s="2116"/>
      <c r="AI15" s="2117"/>
      <c r="AJ15" s="2129"/>
      <c r="AK15" s="2071"/>
      <c r="AL15" s="2071"/>
      <c r="AM15" s="36"/>
      <c r="AN15" s="36"/>
      <c r="AO15" s="36"/>
      <c r="AP15" s="36"/>
      <c r="AQ15" s="36"/>
      <c r="AR15" s="36"/>
      <c r="AS15" s="39"/>
      <c r="BA15" s="5" t="s">
        <v>285</v>
      </c>
    </row>
    <row r="16" spans="1:85" ht="14.1" customHeight="1" thickTop="1">
      <c r="A16" s="6"/>
      <c r="B16" s="19"/>
      <c r="C16" s="2131">
        <v>1</v>
      </c>
      <c r="D16" s="2132"/>
      <c r="E16" s="2133"/>
      <c r="F16" s="2131">
        <v>1</v>
      </c>
      <c r="G16" s="2132"/>
      <c r="H16" s="2133"/>
      <c r="I16" s="2143">
        <v>1</v>
      </c>
      <c r="J16" s="2144"/>
      <c r="K16" s="2145"/>
      <c r="L16" s="2143">
        <v>1</v>
      </c>
      <c r="M16" s="2144"/>
      <c r="N16" s="2144"/>
      <c r="O16" s="2148"/>
      <c r="P16" s="2145"/>
      <c r="Q16" s="2143">
        <v>1</v>
      </c>
      <c r="R16" s="2144"/>
      <c r="S16" s="2145"/>
      <c r="T16" s="2131">
        <v>2</v>
      </c>
      <c r="U16" s="2132"/>
      <c r="V16" s="2133"/>
      <c r="W16" s="2131">
        <v>1</v>
      </c>
      <c r="X16" s="2134"/>
      <c r="Y16" s="2135"/>
      <c r="Z16" s="2138">
        <v>1</v>
      </c>
      <c r="AA16" s="2134"/>
      <c r="AB16" s="2135"/>
      <c r="AC16" s="2139">
        <v>1</v>
      </c>
      <c r="AD16" s="2140"/>
      <c r="AE16" s="2131"/>
      <c r="AF16" s="2134"/>
      <c r="AG16" s="2135"/>
      <c r="AH16" s="2138">
        <v>1</v>
      </c>
      <c r="AI16" s="2134"/>
      <c r="AJ16" s="2142"/>
      <c r="AK16" s="2101">
        <f>SUM(C10:AL11)-I10-T10-AE10-O16+SUM(C16:AJ17)-AC16</f>
        <v>36</v>
      </c>
      <c r="AL16" s="2101"/>
      <c r="AM16" s="447"/>
      <c r="AN16" s="447"/>
      <c r="AO16" s="447"/>
      <c r="AP16" s="447"/>
      <c r="AQ16" s="447"/>
      <c r="AR16" s="447"/>
      <c r="AS16" s="39"/>
      <c r="AZ16" s="5" t="s">
        <v>286</v>
      </c>
      <c r="BA16" s="24"/>
      <c r="CC16" s="16"/>
      <c r="CE16" s="24"/>
      <c r="CF16" s="24"/>
      <c r="CG16" s="24"/>
    </row>
    <row r="17" spans="1:101" ht="14.1" customHeight="1">
      <c r="A17" s="6"/>
      <c r="B17" s="19"/>
      <c r="C17" s="2083"/>
      <c r="D17" s="2069"/>
      <c r="E17" s="2084"/>
      <c r="F17" s="2083"/>
      <c r="G17" s="2069"/>
      <c r="H17" s="2084"/>
      <c r="I17" s="2146"/>
      <c r="J17" s="2023"/>
      <c r="K17" s="2147"/>
      <c r="L17" s="2146"/>
      <c r="M17" s="2023"/>
      <c r="N17" s="2023"/>
      <c r="O17" s="2149"/>
      <c r="P17" s="2147"/>
      <c r="Q17" s="2146"/>
      <c r="R17" s="2023"/>
      <c r="S17" s="2147"/>
      <c r="T17" s="2083"/>
      <c r="U17" s="2069"/>
      <c r="V17" s="2084"/>
      <c r="W17" s="2136"/>
      <c r="X17" s="2041"/>
      <c r="Y17" s="2137"/>
      <c r="Z17" s="2040"/>
      <c r="AA17" s="2041"/>
      <c r="AB17" s="2137"/>
      <c r="AC17" s="2141"/>
      <c r="AD17" s="2088"/>
      <c r="AE17" s="2136"/>
      <c r="AF17" s="2041"/>
      <c r="AG17" s="2137"/>
      <c r="AH17" s="2040"/>
      <c r="AI17" s="2041"/>
      <c r="AJ17" s="2042"/>
      <c r="AK17" s="2102"/>
      <c r="AL17" s="2102"/>
      <c r="AM17" s="447"/>
      <c r="AN17" s="447"/>
      <c r="AO17" s="447"/>
      <c r="AP17" s="447"/>
      <c r="AQ17" s="447"/>
      <c r="AR17" s="447"/>
      <c r="AS17" s="78"/>
      <c r="AT17" s="40"/>
      <c r="AU17" s="40"/>
      <c r="AV17" s="40"/>
      <c r="BA17" s="2103" t="s">
        <v>830</v>
      </c>
      <c r="BB17" s="2104"/>
      <c r="BC17" s="2104"/>
      <c r="BD17" s="2104"/>
      <c r="BE17" s="2104"/>
      <c r="BF17" s="2104"/>
      <c r="BG17" s="2104"/>
      <c r="BH17" s="2104"/>
      <c r="BI17" s="2104"/>
      <c r="BJ17" s="2104"/>
      <c r="BK17" s="2104"/>
      <c r="BL17" s="2104"/>
      <c r="BM17" s="2104"/>
      <c r="BN17" s="2104"/>
      <c r="BO17" s="2104"/>
      <c r="BP17" s="2104"/>
      <c r="BQ17" s="2104"/>
      <c r="BR17" s="2104"/>
      <c r="BS17" s="2104"/>
      <c r="BT17" s="2104"/>
      <c r="BU17" s="2104"/>
      <c r="BV17" s="2104"/>
      <c r="BW17" s="2104"/>
      <c r="BX17" s="2104"/>
      <c r="BY17" s="2104"/>
      <c r="BZ17" s="2104"/>
      <c r="CA17" s="2104"/>
      <c r="CB17" s="2104"/>
      <c r="CC17" s="2104"/>
      <c r="CD17" s="2104"/>
      <c r="CE17" s="2104"/>
      <c r="CF17" s="2104"/>
      <c r="CG17" s="2104"/>
      <c r="CH17" s="2104"/>
      <c r="CI17" s="2104"/>
      <c r="CJ17" s="2104"/>
      <c r="CK17" s="2104"/>
    </row>
    <row r="18" spans="1:101" ht="14.1" customHeight="1">
      <c r="A18" s="6"/>
      <c r="B18" s="19"/>
      <c r="C18" s="2105" t="s">
        <v>393</v>
      </c>
      <c r="D18" s="2105"/>
      <c r="E18" s="2016" t="s">
        <v>412</v>
      </c>
      <c r="F18" s="2016"/>
      <c r="G18" s="2016"/>
      <c r="H18" s="2016"/>
      <c r="I18" s="2016"/>
      <c r="J18" s="2016"/>
      <c r="K18" s="2016"/>
      <c r="L18" s="2016"/>
      <c r="M18" s="2016"/>
      <c r="N18" s="2016"/>
      <c r="O18" s="2016"/>
      <c r="P18" s="2016"/>
      <c r="Q18" s="2016"/>
      <c r="R18" s="2016"/>
      <c r="S18" s="2016"/>
      <c r="T18" s="2016"/>
      <c r="U18" s="2016"/>
      <c r="V18" s="2016"/>
      <c r="W18" s="2016"/>
      <c r="X18" s="2016"/>
      <c r="Y18" s="2016"/>
      <c r="Z18" s="2016"/>
      <c r="AA18" s="2016"/>
      <c r="AB18" s="2016"/>
      <c r="AC18" s="2016"/>
      <c r="AD18" s="2016"/>
      <c r="AE18" s="2016"/>
      <c r="AF18" s="2016"/>
      <c r="AG18" s="2016"/>
      <c r="AH18" s="2016"/>
      <c r="AI18" s="2016"/>
      <c r="AJ18" s="2016"/>
      <c r="AK18" s="2016"/>
      <c r="AL18" s="2016"/>
      <c r="AM18" s="2016"/>
      <c r="AN18" s="2016"/>
      <c r="AO18" s="2016"/>
      <c r="AP18" s="2016"/>
      <c r="AQ18" s="2016"/>
      <c r="AR18" s="2016"/>
      <c r="AS18" s="2106"/>
      <c r="AT18" s="416"/>
      <c r="AU18" s="416"/>
      <c r="AV18" s="416"/>
      <c r="BA18" s="2104"/>
      <c r="BB18" s="2104"/>
      <c r="BC18" s="2104"/>
      <c r="BD18" s="2104"/>
      <c r="BE18" s="2104"/>
      <c r="BF18" s="2104"/>
      <c r="BG18" s="2104"/>
      <c r="BH18" s="2104"/>
      <c r="BI18" s="2104"/>
      <c r="BJ18" s="2104"/>
      <c r="BK18" s="2104"/>
      <c r="BL18" s="2104"/>
      <c r="BM18" s="2104"/>
      <c r="BN18" s="2104"/>
      <c r="BO18" s="2104"/>
      <c r="BP18" s="2104"/>
      <c r="BQ18" s="2104"/>
      <c r="BR18" s="2104"/>
      <c r="BS18" s="2104"/>
      <c r="BT18" s="2104"/>
      <c r="BU18" s="2104"/>
      <c r="BV18" s="2104"/>
      <c r="BW18" s="2104"/>
      <c r="BX18" s="2104"/>
      <c r="BY18" s="2104"/>
      <c r="BZ18" s="2104"/>
      <c r="CA18" s="2104"/>
      <c r="CB18" s="2104"/>
      <c r="CC18" s="2104"/>
      <c r="CD18" s="2104"/>
      <c r="CE18" s="2104"/>
      <c r="CF18" s="2104"/>
      <c r="CG18" s="2104"/>
      <c r="CH18" s="2104"/>
      <c r="CI18" s="2104"/>
      <c r="CJ18" s="2104"/>
      <c r="CK18" s="2104"/>
    </row>
    <row r="19" spans="1:101" ht="14.1" customHeight="1">
      <c r="A19" s="6"/>
      <c r="B19" s="19"/>
      <c r="C19" s="6"/>
      <c r="D19" s="40"/>
      <c r="E19" s="2016"/>
      <c r="F19" s="2016"/>
      <c r="G19" s="2016"/>
      <c r="H19" s="2016"/>
      <c r="I19" s="2016"/>
      <c r="J19" s="2016"/>
      <c r="K19" s="2016"/>
      <c r="L19" s="2016"/>
      <c r="M19" s="2016"/>
      <c r="N19" s="2016"/>
      <c r="O19" s="2016"/>
      <c r="P19" s="2016"/>
      <c r="Q19" s="2016"/>
      <c r="R19" s="2016"/>
      <c r="S19" s="2016"/>
      <c r="T19" s="2016"/>
      <c r="U19" s="2016"/>
      <c r="V19" s="2016"/>
      <c r="W19" s="2016"/>
      <c r="X19" s="2016"/>
      <c r="Y19" s="2016"/>
      <c r="Z19" s="2016"/>
      <c r="AA19" s="2016"/>
      <c r="AB19" s="2016"/>
      <c r="AC19" s="2016"/>
      <c r="AD19" s="2016"/>
      <c r="AE19" s="2016"/>
      <c r="AF19" s="2016"/>
      <c r="AG19" s="2016"/>
      <c r="AH19" s="2016"/>
      <c r="AI19" s="2016"/>
      <c r="AJ19" s="2016"/>
      <c r="AK19" s="2016"/>
      <c r="AL19" s="2016"/>
      <c r="AM19" s="2016"/>
      <c r="AN19" s="2016"/>
      <c r="AO19" s="2016"/>
      <c r="AP19" s="2016"/>
      <c r="AQ19" s="2016"/>
      <c r="AR19" s="2016"/>
      <c r="AS19" s="2106"/>
      <c r="AT19" s="416"/>
      <c r="AU19" s="416"/>
      <c r="AV19" s="416"/>
      <c r="AW19" s="150"/>
      <c r="AX19" s="150"/>
      <c r="AZ19" s="5" t="s">
        <v>547</v>
      </c>
      <c r="BA19" s="24"/>
      <c r="BB19" s="24"/>
      <c r="BC19" s="24"/>
      <c r="BD19" s="24"/>
      <c r="BE19" s="27"/>
      <c r="BF19" s="27"/>
      <c r="BG19" s="27"/>
      <c r="BH19" s="27"/>
      <c r="BI19" s="27"/>
      <c r="BJ19" s="27"/>
      <c r="BK19" s="27"/>
      <c r="BL19" s="27"/>
      <c r="BM19" s="27"/>
      <c r="BN19" s="27"/>
      <c r="BS19" s="42"/>
      <c r="BT19" s="42"/>
      <c r="BU19" s="42"/>
      <c r="BV19" s="42"/>
      <c r="BW19" s="42"/>
      <c r="BX19" s="42"/>
      <c r="BY19" s="42"/>
      <c r="BZ19" s="42"/>
      <c r="CA19" s="42"/>
      <c r="CB19" s="42"/>
      <c r="CC19" s="42"/>
      <c r="CD19" s="42"/>
    </row>
    <row r="20" spans="1:101" ht="14.1" customHeight="1">
      <c r="A20" s="6"/>
      <c r="B20" s="19"/>
      <c r="C20" s="6"/>
      <c r="D20" s="40"/>
      <c r="E20" s="2016"/>
      <c r="F20" s="2016"/>
      <c r="G20" s="2016"/>
      <c r="H20" s="2016"/>
      <c r="I20" s="2016"/>
      <c r="J20" s="2016"/>
      <c r="K20" s="2016"/>
      <c r="L20" s="2016"/>
      <c r="M20" s="2016"/>
      <c r="N20" s="2016"/>
      <c r="O20" s="2016"/>
      <c r="P20" s="2016"/>
      <c r="Q20" s="2016"/>
      <c r="R20" s="2016"/>
      <c r="S20" s="2016"/>
      <c r="T20" s="2016"/>
      <c r="U20" s="2016"/>
      <c r="V20" s="2016"/>
      <c r="W20" s="2016"/>
      <c r="X20" s="2016"/>
      <c r="Y20" s="2016"/>
      <c r="Z20" s="2016"/>
      <c r="AA20" s="2016"/>
      <c r="AB20" s="2016"/>
      <c r="AC20" s="2016"/>
      <c r="AD20" s="2016"/>
      <c r="AE20" s="2016"/>
      <c r="AF20" s="2016"/>
      <c r="AG20" s="2016"/>
      <c r="AH20" s="2016"/>
      <c r="AI20" s="2016"/>
      <c r="AJ20" s="2016"/>
      <c r="AK20" s="2016"/>
      <c r="AL20" s="2016"/>
      <c r="AM20" s="2016"/>
      <c r="AN20" s="2016"/>
      <c r="AO20" s="2016"/>
      <c r="AP20" s="2016"/>
      <c r="AQ20" s="2016"/>
      <c r="AR20" s="2016"/>
      <c r="AS20" s="2106"/>
      <c r="AT20" s="416"/>
      <c r="AU20" s="416"/>
      <c r="AV20" s="416"/>
      <c r="AW20" s="416"/>
      <c r="AX20" s="416"/>
      <c r="AZ20" s="105"/>
      <c r="BA20" s="5" t="s">
        <v>482</v>
      </c>
      <c r="BB20" s="105"/>
      <c r="BC20" s="105"/>
      <c r="BD20" s="105"/>
      <c r="BE20" s="105"/>
      <c r="BF20" s="105"/>
      <c r="BG20" s="105"/>
      <c r="BH20" s="105"/>
      <c r="BI20" s="105"/>
      <c r="BJ20" s="105"/>
      <c r="BK20" s="105"/>
      <c r="BL20" s="105"/>
      <c r="BM20" s="105"/>
      <c r="BN20" s="105"/>
      <c r="BO20" s="105"/>
      <c r="BP20" s="105"/>
      <c r="BQ20" s="105"/>
      <c r="BR20" s="105"/>
      <c r="BS20" s="105"/>
      <c r="BT20" s="105"/>
      <c r="BU20" s="105"/>
      <c r="BV20" s="105"/>
      <c r="BW20" s="105"/>
      <c r="BX20" s="105"/>
      <c r="BY20" s="105"/>
      <c r="BZ20" s="105"/>
      <c r="CA20" s="105"/>
      <c r="CB20" s="105"/>
      <c r="CC20" s="105"/>
      <c r="CD20" s="105"/>
    </row>
    <row r="21" spans="1:101" ht="14.1" customHeight="1">
      <c r="A21" s="6"/>
      <c r="B21" s="19"/>
      <c r="C21" s="2130" t="s">
        <v>154</v>
      </c>
      <c r="D21" s="2130"/>
      <c r="E21" s="2016" t="s">
        <v>589</v>
      </c>
      <c r="F21" s="2016"/>
      <c r="G21" s="2016"/>
      <c r="H21" s="2016"/>
      <c r="I21" s="2016"/>
      <c r="J21" s="2016"/>
      <c r="K21" s="2016"/>
      <c r="L21" s="2016"/>
      <c r="M21" s="2016"/>
      <c r="N21" s="2016"/>
      <c r="O21" s="2016"/>
      <c r="P21" s="2016"/>
      <c r="Q21" s="2016"/>
      <c r="R21" s="2016"/>
      <c r="S21" s="2016"/>
      <c r="T21" s="2016"/>
      <c r="U21" s="2016"/>
      <c r="V21" s="2016"/>
      <c r="W21" s="2016"/>
      <c r="X21" s="2016"/>
      <c r="Y21" s="2016"/>
      <c r="Z21" s="2016"/>
      <c r="AA21" s="2016"/>
      <c r="AB21" s="2016"/>
      <c r="AC21" s="2016"/>
      <c r="AD21" s="2016"/>
      <c r="AE21" s="2016"/>
      <c r="AF21" s="2016"/>
      <c r="AG21" s="2016"/>
      <c r="AH21" s="2016"/>
      <c r="AI21" s="2016"/>
      <c r="AJ21" s="2016"/>
      <c r="AK21" s="2016"/>
      <c r="AL21" s="2016"/>
      <c r="AM21" s="2016"/>
      <c r="AN21" s="2016"/>
      <c r="AO21" s="2016"/>
      <c r="AP21" s="2016"/>
      <c r="AQ21" s="2016"/>
      <c r="AR21" s="2016"/>
      <c r="AS21" s="2106"/>
      <c r="AT21" s="416"/>
      <c r="AU21" s="416"/>
      <c r="AV21" s="416"/>
      <c r="AW21" s="416"/>
      <c r="AX21" s="416"/>
      <c r="AZ21" s="5" t="s">
        <v>396</v>
      </c>
    </row>
    <row r="22" spans="1:101" ht="14.1" customHeight="1">
      <c r="A22" s="6"/>
      <c r="B22" s="19"/>
      <c r="C22" s="1"/>
      <c r="D22" s="40"/>
      <c r="E22" s="2016"/>
      <c r="F22" s="2016"/>
      <c r="G22" s="2016"/>
      <c r="H22" s="2016"/>
      <c r="I22" s="2016"/>
      <c r="J22" s="2016"/>
      <c r="K22" s="2016"/>
      <c r="L22" s="2016"/>
      <c r="M22" s="2016"/>
      <c r="N22" s="2016"/>
      <c r="O22" s="2016"/>
      <c r="P22" s="2016"/>
      <c r="Q22" s="2016"/>
      <c r="R22" s="2016"/>
      <c r="S22" s="2016"/>
      <c r="T22" s="2016"/>
      <c r="U22" s="2016"/>
      <c r="V22" s="2016"/>
      <c r="W22" s="2016"/>
      <c r="X22" s="2016"/>
      <c r="Y22" s="2016"/>
      <c r="Z22" s="2016"/>
      <c r="AA22" s="2016"/>
      <c r="AB22" s="2016"/>
      <c r="AC22" s="2016"/>
      <c r="AD22" s="2016"/>
      <c r="AE22" s="2016"/>
      <c r="AF22" s="2016"/>
      <c r="AG22" s="2016"/>
      <c r="AH22" s="2016"/>
      <c r="AI22" s="2016"/>
      <c r="AJ22" s="2016"/>
      <c r="AK22" s="2016"/>
      <c r="AL22" s="2016"/>
      <c r="AM22" s="2016"/>
      <c r="AN22" s="2016"/>
      <c r="AO22" s="2016"/>
      <c r="AP22" s="2016"/>
      <c r="AQ22" s="2016"/>
      <c r="AR22" s="2016"/>
      <c r="AS22" s="2106"/>
      <c r="AT22" s="416"/>
      <c r="AU22" s="416"/>
      <c r="AV22" s="416"/>
      <c r="AW22" s="416"/>
      <c r="AX22" s="416"/>
      <c r="AZ22" s="5" t="s">
        <v>548</v>
      </c>
      <c r="CO22" s="42"/>
      <c r="CP22" s="42"/>
      <c r="CQ22" s="42"/>
      <c r="CR22" s="42"/>
      <c r="CS22" s="42"/>
      <c r="CT22" s="42"/>
      <c r="CU22" s="42"/>
      <c r="CV22" s="42"/>
      <c r="CW22" s="42"/>
    </row>
    <row r="23" spans="1:101" ht="14.1" customHeight="1">
      <c r="A23" s="6"/>
      <c r="B23" s="19"/>
      <c r="C23" s="6" t="s">
        <v>411</v>
      </c>
      <c r="AB23" s="76"/>
      <c r="AL23" s="11"/>
      <c r="AM23" s="11"/>
      <c r="AN23" s="11"/>
      <c r="AO23" s="11"/>
      <c r="AP23" s="11"/>
      <c r="AQ23" s="11"/>
      <c r="AR23" s="11"/>
      <c r="AS23" s="39"/>
      <c r="AW23" s="416"/>
      <c r="AX23" s="416"/>
      <c r="BA23" s="5" t="s">
        <v>288</v>
      </c>
      <c r="CE23" s="42"/>
      <c r="CF23" s="42"/>
      <c r="CG23" s="42"/>
      <c r="CH23" s="42"/>
      <c r="CI23" s="42"/>
      <c r="CJ23" s="42"/>
      <c r="CK23" s="42"/>
      <c r="CL23" s="42"/>
      <c r="CM23" s="42"/>
      <c r="CN23" s="42"/>
      <c r="CO23" s="42"/>
      <c r="CP23" s="42"/>
      <c r="CQ23" s="42"/>
      <c r="CR23" s="42"/>
      <c r="CS23" s="42"/>
      <c r="CT23" s="42"/>
      <c r="CU23" s="42"/>
      <c r="CV23" s="42"/>
      <c r="CW23" s="42"/>
    </row>
    <row r="24" spans="1:101" ht="14.1" customHeight="1">
      <c r="A24" s="6"/>
      <c r="B24" s="19"/>
      <c r="C24" s="6"/>
      <c r="D24" s="6" t="s">
        <v>575</v>
      </c>
      <c r="E24" s="37"/>
      <c r="F24" s="37"/>
      <c r="G24" s="37"/>
      <c r="H24" s="37"/>
      <c r="I24" s="37"/>
      <c r="J24" s="24"/>
      <c r="K24" s="24"/>
      <c r="L24" s="24"/>
      <c r="M24" s="1"/>
      <c r="N24" s="1"/>
      <c r="O24" s="1"/>
      <c r="P24" s="1"/>
      <c r="Q24" s="1"/>
      <c r="R24" s="1"/>
      <c r="T24" s="34"/>
      <c r="U24" s="34"/>
      <c r="V24" s="35"/>
      <c r="W24" s="36"/>
      <c r="X24" s="36"/>
      <c r="Y24" s="6"/>
      <c r="Z24" s="6"/>
      <c r="AA24" s="6"/>
      <c r="AB24" s="2150" t="s">
        <v>295</v>
      </c>
      <c r="AC24" s="2151"/>
      <c r="AD24" s="2151"/>
      <c r="AE24" s="2151"/>
      <c r="AF24" s="2151"/>
      <c r="AG24" s="2151"/>
      <c r="AH24" s="2151"/>
      <c r="AI24" s="2151"/>
      <c r="AJ24" s="2151"/>
      <c r="AK24" s="2151"/>
      <c r="AL24" s="2151"/>
      <c r="AM24" s="2151"/>
      <c r="AN24" s="2151"/>
      <c r="AO24" s="2151"/>
      <c r="AP24" s="2151"/>
      <c r="AQ24" s="2151"/>
      <c r="AR24" s="2151"/>
      <c r="AS24" s="2152"/>
      <c r="AT24" s="42"/>
      <c r="AU24" s="455"/>
      <c r="AV24" s="455"/>
      <c r="AW24" s="416"/>
      <c r="AX24" s="416"/>
      <c r="BB24" s="5" t="s">
        <v>183</v>
      </c>
      <c r="CE24" s="42"/>
      <c r="CF24" s="42"/>
      <c r="CG24" s="42"/>
      <c r="CH24" s="42"/>
      <c r="CI24" s="42"/>
      <c r="CJ24" s="42"/>
      <c r="CK24" s="42"/>
      <c r="CL24" s="42"/>
      <c r="CM24" s="42"/>
      <c r="CN24" s="42"/>
      <c r="CO24" s="42"/>
      <c r="CP24" s="42"/>
      <c r="CQ24" s="42"/>
      <c r="CR24" s="42"/>
      <c r="CS24" s="42"/>
      <c r="CT24" s="42"/>
      <c r="CU24" s="42"/>
      <c r="CV24" s="42"/>
      <c r="CW24" s="42"/>
    </row>
    <row r="25" spans="1:101" ht="14.1" customHeight="1">
      <c r="A25" s="6"/>
      <c r="B25" s="19"/>
      <c r="C25" s="6"/>
      <c r="D25" s="6" t="s">
        <v>198</v>
      </c>
      <c r="E25" s="2153" t="s">
        <v>390</v>
      </c>
      <c r="F25" s="2153"/>
      <c r="G25" s="2153"/>
      <c r="H25" s="2153"/>
      <c r="I25" s="2153"/>
      <c r="J25" s="2153"/>
      <c r="K25" s="2153"/>
      <c r="L25" s="2153"/>
      <c r="M25" s="2153"/>
      <c r="N25" s="2153"/>
      <c r="O25" s="2153"/>
      <c r="P25" s="2153"/>
      <c r="Q25" s="2154">
        <f>SUM(J68,J69,S68,S69)</f>
        <v>25</v>
      </c>
      <c r="R25" s="2154"/>
      <c r="S25" s="24" t="s">
        <v>83</v>
      </c>
      <c r="T25" s="2155" t="s">
        <v>476</v>
      </c>
      <c r="U25" s="2155"/>
      <c r="V25" s="2155"/>
      <c r="W25" s="2155"/>
      <c r="X25" s="2154">
        <f>SUM(N68,N69,W68,W69)</f>
        <v>22</v>
      </c>
      <c r="Y25" s="2154"/>
      <c r="Z25" s="1909" t="s">
        <v>207</v>
      </c>
      <c r="AA25" s="1910"/>
      <c r="AB25" s="261" t="s">
        <v>24</v>
      </c>
      <c r="AC25" s="1911" t="s">
        <v>523</v>
      </c>
      <c r="AD25" s="1911"/>
      <c r="AE25" s="1911"/>
      <c r="AF25" s="1911"/>
      <c r="AG25" s="1911"/>
      <c r="AH25" s="1911"/>
      <c r="AI25" s="1911"/>
      <c r="AJ25" s="1911"/>
      <c r="AK25" s="1911"/>
      <c r="AL25" s="1911"/>
      <c r="AM25" s="1911"/>
      <c r="AN25" s="1911"/>
      <c r="AO25" s="1911"/>
      <c r="AP25" s="1911"/>
      <c r="AQ25" s="1911"/>
      <c r="AR25" s="1911"/>
      <c r="AS25" s="1912"/>
      <c r="AT25" s="620"/>
      <c r="AU25" s="453"/>
      <c r="AV25" s="453"/>
      <c r="AW25" s="416"/>
      <c r="AX25" s="416"/>
      <c r="BA25" s="24"/>
      <c r="BB25" s="5" t="s">
        <v>184</v>
      </c>
      <c r="BC25" s="24"/>
      <c r="BD25" s="195"/>
      <c r="BE25" s="27"/>
      <c r="BF25" s="27"/>
      <c r="BG25" s="27"/>
      <c r="BH25" s="27"/>
      <c r="BI25" s="27"/>
      <c r="BJ25" s="27"/>
      <c r="BK25" s="27"/>
      <c r="CE25" s="42"/>
      <c r="CF25" s="42"/>
      <c r="CG25" s="42"/>
      <c r="CH25" s="42"/>
      <c r="CI25" s="42"/>
      <c r="CJ25" s="42"/>
      <c r="CK25" s="42"/>
      <c r="CL25" s="42"/>
      <c r="CM25" s="42"/>
      <c r="CN25" s="42"/>
      <c r="CO25" s="42"/>
      <c r="CP25" s="42"/>
      <c r="CQ25" s="42"/>
      <c r="CR25" s="42"/>
      <c r="CS25" s="42"/>
      <c r="CT25" s="42"/>
      <c r="CU25" s="42"/>
      <c r="CV25" s="42"/>
      <c r="CW25" s="42"/>
    </row>
    <row r="26" spans="1:101" ht="14.1" customHeight="1">
      <c r="A26" s="6"/>
      <c r="B26" s="19"/>
      <c r="C26" s="6"/>
      <c r="D26" s="6" t="s">
        <v>204</v>
      </c>
      <c r="E26" s="2153" t="s">
        <v>391</v>
      </c>
      <c r="F26" s="2153"/>
      <c r="G26" s="2153"/>
      <c r="H26" s="2153"/>
      <c r="I26" s="2153"/>
      <c r="J26" s="2153"/>
      <c r="K26" s="2153"/>
      <c r="L26" s="2153"/>
      <c r="M26" s="2153"/>
      <c r="N26" s="2153"/>
      <c r="O26" s="2153"/>
      <c r="P26" s="2153"/>
      <c r="Q26" s="2154">
        <f>SUM(F10:AL11)-I10-T10-AE10+SUM(C16:K17)+O16</f>
        <v>28</v>
      </c>
      <c r="R26" s="2154"/>
      <c r="S26" s="34" t="s">
        <v>83</v>
      </c>
      <c r="T26" s="2155" t="s">
        <v>476</v>
      </c>
      <c r="U26" s="2155"/>
      <c r="V26" s="2155"/>
      <c r="W26" s="2155"/>
      <c r="X26" s="2154">
        <f>SUM(F10:AA11)-I10-T10+SUM(C16:K17)+IF(O16&gt;0,1)</f>
        <v>26</v>
      </c>
      <c r="Y26" s="2154"/>
      <c r="Z26" s="1909" t="s">
        <v>207</v>
      </c>
      <c r="AA26" s="1910"/>
      <c r="AB26" s="76"/>
      <c r="AC26" s="1911"/>
      <c r="AD26" s="1911"/>
      <c r="AE26" s="1911"/>
      <c r="AF26" s="1911"/>
      <c r="AG26" s="1911"/>
      <c r="AH26" s="1911"/>
      <c r="AI26" s="1911"/>
      <c r="AJ26" s="1911"/>
      <c r="AK26" s="1911"/>
      <c r="AL26" s="1911"/>
      <c r="AM26" s="1911"/>
      <c r="AN26" s="1911"/>
      <c r="AO26" s="1911"/>
      <c r="AP26" s="1911"/>
      <c r="AQ26" s="1911"/>
      <c r="AR26" s="1911"/>
      <c r="AS26" s="1912"/>
      <c r="AT26" s="620"/>
      <c r="AU26" s="453"/>
      <c r="AV26" s="453"/>
      <c r="AW26" s="416"/>
      <c r="AX26" s="416"/>
      <c r="BA26" s="24"/>
      <c r="BB26" s="5" t="s">
        <v>185</v>
      </c>
      <c r="BC26" s="24"/>
      <c r="BD26" s="195"/>
      <c r="BE26" s="27"/>
      <c r="BF26" s="27"/>
      <c r="BG26" s="27"/>
      <c r="BH26" s="27"/>
      <c r="BI26" s="27"/>
      <c r="BJ26" s="27"/>
      <c r="BK26" s="27"/>
      <c r="CE26" s="42"/>
      <c r="CF26" s="42"/>
      <c r="CG26" s="42"/>
      <c r="CH26" s="42"/>
      <c r="CI26" s="42"/>
      <c r="CJ26" s="42"/>
      <c r="CK26" s="42"/>
      <c r="CL26" s="42"/>
      <c r="CM26" s="42"/>
      <c r="CN26" s="42"/>
      <c r="CO26" s="42"/>
      <c r="CP26" s="42"/>
      <c r="CQ26" s="42"/>
      <c r="CR26" s="42"/>
      <c r="CS26" s="42"/>
      <c r="CT26" s="42"/>
      <c r="CU26" s="42"/>
      <c r="CV26" s="42"/>
      <c r="CW26" s="42"/>
    </row>
    <row r="27" spans="1:101" ht="14.1" customHeight="1">
      <c r="A27" s="6"/>
      <c r="B27" s="19"/>
      <c r="C27" s="6"/>
      <c r="D27" s="6" t="s">
        <v>199</v>
      </c>
      <c r="E27" s="2153" t="s">
        <v>392</v>
      </c>
      <c r="F27" s="2153"/>
      <c r="G27" s="2153"/>
      <c r="H27" s="2153"/>
      <c r="I27" s="2153"/>
      <c r="J27" s="2153"/>
      <c r="K27" s="2153"/>
      <c r="L27" s="2153"/>
      <c r="M27" s="2153"/>
      <c r="N27" s="2153"/>
      <c r="O27" s="2153"/>
      <c r="P27" s="2153"/>
      <c r="Q27" s="2166">
        <f>BE37</f>
        <v>6</v>
      </c>
      <c r="R27" s="2166"/>
      <c r="S27" s="34" t="s">
        <v>83</v>
      </c>
      <c r="T27" s="2155" t="s">
        <v>476</v>
      </c>
      <c r="U27" s="2155"/>
      <c r="V27" s="2155"/>
      <c r="W27" s="2155"/>
      <c r="X27" s="2166">
        <f>BQ37</f>
        <v>3</v>
      </c>
      <c r="Y27" s="2166"/>
      <c r="Z27" s="1909" t="s">
        <v>207</v>
      </c>
      <c r="AA27" s="1910"/>
      <c r="AB27" s="76"/>
      <c r="AC27" s="1911"/>
      <c r="AD27" s="1911"/>
      <c r="AE27" s="1911"/>
      <c r="AF27" s="1911"/>
      <c r="AG27" s="1911"/>
      <c r="AH27" s="1911"/>
      <c r="AI27" s="1911"/>
      <c r="AJ27" s="1911"/>
      <c r="AK27" s="1911"/>
      <c r="AL27" s="1911"/>
      <c r="AM27" s="1911"/>
      <c r="AN27" s="1911"/>
      <c r="AO27" s="1911"/>
      <c r="AP27" s="1911"/>
      <c r="AQ27" s="1911"/>
      <c r="AR27" s="1911"/>
      <c r="AS27" s="1912"/>
      <c r="AT27" s="620"/>
      <c r="AU27" s="453"/>
      <c r="AV27" s="453"/>
      <c r="AW27" s="416"/>
      <c r="AX27" s="416"/>
      <c r="CE27" s="42"/>
      <c r="CF27" s="42"/>
      <c r="CG27" s="42"/>
      <c r="CH27" s="42"/>
      <c r="CI27" s="42"/>
      <c r="CJ27" s="42"/>
      <c r="CK27" s="42"/>
      <c r="CL27" s="42"/>
      <c r="CM27" s="42"/>
      <c r="CN27" s="42"/>
      <c r="CO27" s="42"/>
      <c r="CP27" s="42"/>
      <c r="CQ27" s="42"/>
      <c r="CR27" s="42"/>
      <c r="CS27" s="42"/>
      <c r="CT27" s="42"/>
      <c r="CU27" s="42"/>
      <c r="CV27" s="42"/>
      <c r="CW27" s="42"/>
    </row>
    <row r="28" spans="1:101" ht="14.1" customHeight="1">
      <c r="A28" s="6"/>
      <c r="B28" s="19"/>
      <c r="C28" s="6"/>
      <c r="D28" s="6"/>
      <c r="E28" s="420"/>
      <c r="F28" s="420"/>
      <c r="G28" s="420"/>
      <c r="H28" s="420"/>
      <c r="I28" s="420"/>
      <c r="J28" s="420"/>
      <c r="K28" s="420"/>
      <c r="L28" s="420"/>
      <c r="M28" s="420"/>
      <c r="N28" s="420"/>
      <c r="O28" s="420"/>
      <c r="P28" s="420"/>
      <c r="Q28" s="206"/>
      <c r="R28" s="206"/>
      <c r="S28" s="34"/>
      <c r="T28" s="34"/>
      <c r="U28" s="34"/>
      <c r="V28" s="34"/>
      <c r="W28" s="34"/>
      <c r="X28" s="206"/>
      <c r="Y28" s="206"/>
      <c r="Z28" s="34"/>
      <c r="AA28" s="24"/>
      <c r="AB28" s="76"/>
      <c r="AC28" s="1911"/>
      <c r="AD28" s="1911"/>
      <c r="AE28" s="1911"/>
      <c r="AF28" s="1911"/>
      <c r="AG28" s="1911"/>
      <c r="AH28" s="1911"/>
      <c r="AI28" s="1911"/>
      <c r="AJ28" s="1911"/>
      <c r="AK28" s="1911"/>
      <c r="AL28" s="1911"/>
      <c r="AM28" s="1911"/>
      <c r="AN28" s="1911"/>
      <c r="AO28" s="1911"/>
      <c r="AP28" s="1911"/>
      <c r="AQ28" s="1911"/>
      <c r="AR28" s="1911"/>
      <c r="AS28" s="1912"/>
      <c r="AT28" s="620"/>
      <c r="AU28" s="453"/>
      <c r="AV28" s="453"/>
      <c r="AW28" s="416"/>
      <c r="AX28" s="416"/>
      <c r="CE28" s="42"/>
      <c r="CF28" s="42"/>
      <c r="CG28" s="42"/>
      <c r="CH28" s="42"/>
      <c r="CI28" s="42"/>
      <c r="CJ28" s="42"/>
      <c r="CK28" s="42"/>
      <c r="CL28" s="42"/>
      <c r="CM28" s="42"/>
      <c r="CN28" s="42"/>
      <c r="CO28" s="42"/>
      <c r="CP28" s="42"/>
      <c r="CQ28" s="42"/>
      <c r="CR28" s="42"/>
      <c r="CS28" s="42"/>
      <c r="CT28" s="42"/>
      <c r="CU28" s="42"/>
      <c r="CV28" s="42"/>
      <c r="CW28" s="42"/>
    </row>
    <row r="29" spans="1:101" ht="14.1" customHeight="1">
      <c r="A29" s="6"/>
      <c r="B29" s="19"/>
      <c r="C29" s="6"/>
      <c r="D29" s="6" t="s">
        <v>622</v>
      </c>
      <c r="E29" s="420"/>
      <c r="F29" s="420"/>
      <c r="G29" s="420"/>
      <c r="H29" s="420"/>
      <c r="I29" s="420"/>
      <c r="J29" s="420"/>
      <c r="K29" s="420"/>
      <c r="L29" s="420"/>
      <c r="M29" s="420"/>
      <c r="N29" s="420"/>
      <c r="O29" s="420"/>
      <c r="P29" s="420"/>
      <c r="Q29" s="206"/>
      <c r="R29" s="206"/>
      <c r="S29" s="34"/>
      <c r="T29" s="34"/>
      <c r="U29" s="34"/>
      <c r="V29" s="34"/>
      <c r="W29" s="34"/>
      <c r="X29" s="206"/>
      <c r="Y29" s="206"/>
      <c r="Z29" s="34"/>
      <c r="AA29" s="24"/>
      <c r="AB29" s="452" t="s">
        <v>619</v>
      </c>
      <c r="AC29" s="459"/>
      <c r="AD29" s="459"/>
      <c r="AE29" s="2156" t="s">
        <v>625</v>
      </c>
      <c r="AF29" s="2156"/>
      <c r="AG29" s="2156"/>
      <c r="AH29" s="2156"/>
      <c r="AI29" s="2156"/>
      <c r="AJ29" s="2156"/>
      <c r="AK29" s="2156"/>
      <c r="AL29" s="2156"/>
      <c r="AM29" s="2156"/>
      <c r="AN29" s="2156"/>
      <c r="AO29" s="2156"/>
      <c r="AP29" s="2156"/>
      <c r="AQ29" s="2156"/>
      <c r="AR29" s="2156"/>
      <c r="AS29" s="430"/>
      <c r="AT29" s="428"/>
      <c r="AU29" s="428"/>
      <c r="AV29" s="428"/>
      <c r="AW29" s="416"/>
      <c r="AX29" s="416"/>
      <c r="CE29" s="42"/>
      <c r="CF29" s="42"/>
      <c r="CG29" s="42"/>
      <c r="CH29" s="42"/>
      <c r="CI29" s="42"/>
      <c r="CJ29" s="42"/>
      <c r="CK29" s="42"/>
      <c r="CL29" s="42"/>
      <c r="CM29" s="42"/>
      <c r="CN29" s="42"/>
      <c r="CO29" s="42"/>
      <c r="CP29" s="42"/>
      <c r="CQ29" s="42"/>
      <c r="CR29" s="42"/>
      <c r="CS29" s="42"/>
      <c r="CT29" s="42"/>
      <c r="CU29" s="42"/>
      <c r="CV29" s="42"/>
      <c r="CW29" s="42"/>
    </row>
    <row r="30" spans="1:101" ht="12" customHeight="1">
      <c r="A30" s="6"/>
      <c r="B30" s="19"/>
      <c r="C30" s="6"/>
      <c r="D30" s="2157" t="s">
        <v>618</v>
      </c>
      <c r="E30" s="2157"/>
      <c r="F30" s="2157"/>
      <c r="G30" s="2157"/>
      <c r="H30" s="2157"/>
      <c r="I30" s="2157"/>
      <c r="J30" s="2157"/>
      <c r="K30" s="2157"/>
      <c r="L30" s="2157"/>
      <c r="M30" s="2157"/>
      <c r="N30" s="2157"/>
      <c r="O30" s="2157"/>
      <c r="P30" s="2157"/>
      <c r="Q30" s="2157"/>
      <c r="R30" s="2157"/>
      <c r="S30" s="2157"/>
      <c r="T30" s="2157"/>
      <c r="U30" s="2157"/>
      <c r="V30" s="2157"/>
      <c r="W30" s="2157"/>
      <c r="X30" s="2157"/>
      <c r="Y30" s="2157"/>
      <c r="Z30" s="2157"/>
      <c r="AA30" s="2158"/>
      <c r="AB30" s="411"/>
      <c r="AC30" s="459"/>
      <c r="AD30" s="459"/>
      <c r="AE30" s="2156"/>
      <c r="AF30" s="2156"/>
      <c r="AG30" s="2156"/>
      <c r="AH30" s="2156"/>
      <c r="AI30" s="2156"/>
      <c r="AJ30" s="2156"/>
      <c r="AK30" s="2156"/>
      <c r="AL30" s="2156"/>
      <c r="AM30" s="2156"/>
      <c r="AN30" s="2156"/>
      <c r="AO30" s="2156"/>
      <c r="AP30" s="2156"/>
      <c r="AQ30" s="2156"/>
      <c r="AR30" s="2156"/>
      <c r="AS30" s="448"/>
      <c r="AT30" s="463"/>
      <c r="AU30" s="463"/>
      <c r="AV30" s="463"/>
      <c r="AW30" s="416"/>
      <c r="AX30" s="416"/>
      <c r="BL30" s="5" t="s">
        <v>577</v>
      </c>
      <c r="CE30" s="42"/>
      <c r="CF30" s="42"/>
      <c r="CG30" s="42"/>
      <c r="CH30" s="42"/>
      <c r="CI30" s="42"/>
      <c r="CJ30" s="42"/>
      <c r="CK30" s="42"/>
      <c r="CL30" s="42"/>
      <c r="CM30" s="42"/>
      <c r="CN30" s="42"/>
      <c r="CO30" s="42"/>
      <c r="CP30" s="42"/>
      <c r="CQ30" s="42"/>
      <c r="CR30" s="42"/>
      <c r="CS30" s="42"/>
      <c r="CT30" s="42"/>
      <c r="CU30" s="42"/>
      <c r="CV30" s="42"/>
      <c r="CW30" s="42"/>
    </row>
    <row r="31" spans="1:101">
      <c r="A31" s="6"/>
      <c r="B31" s="19"/>
      <c r="C31" s="6"/>
      <c r="D31" s="464" t="s">
        <v>621</v>
      </c>
      <c r="E31" s="465"/>
      <c r="F31" s="465"/>
      <c r="G31" s="465"/>
      <c r="H31" s="465"/>
      <c r="I31" s="465"/>
      <c r="J31" s="465"/>
      <c r="K31" s="465"/>
      <c r="L31" s="465"/>
      <c r="M31" s="465"/>
      <c r="N31" s="465"/>
      <c r="O31" s="465"/>
      <c r="P31" s="465"/>
      <c r="Q31" s="465"/>
      <c r="R31" s="413"/>
      <c r="S31" s="413"/>
      <c r="T31" s="413"/>
      <c r="U31" s="413"/>
      <c r="V31" s="413"/>
      <c r="W31" s="2159"/>
      <c r="X31" s="2159"/>
      <c r="Y31" s="2159"/>
      <c r="Z31" s="2159"/>
      <c r="AA31" s="451"/>
      <c r="AB31" s="2161" t="s">
        <v>620</v>
      </c>
      <c r="AC31" s="2162"/>
      <c r="AD31" s="2162"/>
      <c r="AE31" s="2156"/>
      <c r="AF31" s="2156"/>
      <c r="AG31" s="2156"/>
      <c r="AH31" s="2156"/>
      <c r="AI31" s="2156"/>
      <c r="AJ31" s="2156"/>
      <c r="AK31" s="2156"/>
      <c r="AL31" s="2156"/>
      <c r="AM31" s="2156"/>
      <c r="AN31" s="2156"/>
      <c r="AO31" s="2156"/>
      <c r="AP31" s="2156"/>
      <c r="AQ31" s="2156"/>
      <c r="AR31" s="2156"/>
      <c r="AS31" s="448"/>
      <c r="AT31" s="463"/>
      <c r="AU31" s="463"/>
      <c r="AV31" s="463"/>
      <c r="AW31" s="416"/>
      <c r="AX31" s="416"/>
      <c r="BA31" s="2163" t="s">
        <v>181</v>
      </c>
      <c r="BB31" s="2163"/>
      <c r="BC31" s="2163"/>
      <c r="BD31" s="2163"/>
      <c r="BE31" s="2163"/>
      <c r="BF31" s="2163"/>
      <c r="BG31" s="2163"/>
      <c r="BH31" s="2163"/>
      <c r="BI31" s="2163"/>
      <c r="BJ31" s="2163"/>
      <c r="BK31" s="226"/>
      <c r="BL31" s="227"/>
      <c r="BM31" s="2163" t="s">
        <v>181</v>
      </c>
      <c r="BN31" s="2163"/>
      <c r="BO31" s="2163"/>
      <c r="BP31" s="2163"/>
      <c r="BQ31" s="2163"/>
      <c r="BR31" s="2163"/>
      <c r="BS31" s="2163"/>
      <c r="BT31" s="2163"/>
      <c r="BU31" s="2163"/>
      <c r="BV31" s="2163"/>
      <c r="CE31" s="42"/>
      <c r="CF31" s="42"/>
      <c r="CG31" s="42"/>
      <c r="CH31" s="42"/>
      <c r="CI31" s="42"/>
      <c r="CJ31" s="42"/>
      <c r="CK31" s="42"/>
      <c r="CL31" s="42"/>
      <c r="CM31" s="42"/>
      <c r="CN31" s="42"/>
      <c r="CO31" s="42"/>
      <c r="CP31" s="42"/>
      <c r="CQ31" s="42"/>
      <c r="CR31" s="42"/>
      <c r="CS31" s="42"/>
      <c r="CT31" s="42"/>
      <c r="CU31" s="42"/>
      <c r="CV31" s="42"/>
      <c r="CW31" s="42"/>
    </row>
    <row r="32" spans="1:101" ht="14.1" customHeight="1">
      <c r="A32" s="6"/>
      <c r="B32" s="19"/>
      <c r="C32" s="6"/>
      <c r="D32" s="465"/>
      <c r="E32" s="465"/>
      <c r="F32" s="465"/>
      <c r="G32" s="465"/>
      <c r="H32" s="465"/>
      <c r="I32" s="465"/>
      <c r="J32" s="465"/>
      <c r="K32" s="465"/>
      <c r="L32" s="465"/>
      <c r="M32" s="465"/>
      <c r="N32" s="465"/>
      <c r="O32" s="465"/>
      <c r="P32" s="465"/>
      <c r="Q32" s="465"/>
      <c r="R32" s="411"/>
      <c r="S32" s="460" t="s">
        <v>623</v>
      </c>
      <c r="T32" s="460"/>
      <c r="U32" s="460"/>
      <c r="V32" s="460"/>
      <c r="W32" s="2160"/>
      <c r="X32" s="2160"/>
      <c r="Y32" s="2160"/>
      <c r="Z32" s="2160"/>
      <c r="AA32" s="458" t="s">
        <v>556</v>
      </c>
      <c r="AB32" s="2161"/>
      <c r="AC32" s="2162"/>
      <c r="AD32" s="2162"/>
      <c r="AE32" s="2165" t="s">
        <v>1475</v>
      </c>
      <c r="AF32" s="2165"/>
      <c r="AG32" s="2165"/>
      <c r="AH32" s="2165"/>
      <c r="AI32" s="2165"/>
      <c r="AJ32" s="2165"/>
      <c r="AK32" s="2165"/>
      <c r="AL32" s="2165"/>
      <c r="AM32" s="2165"/>
      <c r="AN32" s="2165"/>
      <c r="AO32" s="2165"/>
      <c r="AP32" s="2165"/>
      <c r="AQ32" s="2165"/>
      <c r="AR32" s="2165"/>
      <c r="AS32" s="430"/>
      <c r="AT32" s="428"/>
      <c r="AU32" s="428"/>
      <c r="AV32" s="428"/>
      <c r="AW32" s="416"/>
      <c r="AX32" s="416"/>
      <c r="BA32" s="2164"/>
      <c r="BB32" s="2164"/>
      <c r="BC32" s="2164"/>
      <c r="BD32" s="2164"/>
      <c r="BE32" s="2164"/>
      <c r="BF32" s="2164"/>
      <c r="BG32" s="2164"/>
      <c r="BH32" s="2164"/>
      <c r="BI32" s="2164"/>
      <c r="BJ32" s="2164"/>
      <c r="BK32" s="226"/>
      <c r="BL32" s="227"/>
      <c r="BM32" s="2164"/>
      <c r="BN32" s="2164"/>
      <c r="BO32" s="2164"/>
      <c r="BP32" s="2164"/>
      <c r="BQ32" s="2164"/>
      <c r="BR32" s="2164"/>
      <c r="BS32" s="2164"/>
      <c r="BT32" s="2164"/>
      <c r="BU32" s="2164"/>
      <c r="BV32" s="2164"/>
    </row>
    <row r="33" spans="1:101" ht="14.1" customHeight="1">
      <c r="A33" s="6"/>
      <c r="B33" s="19"/>
      <c r="C33" s="6"/>
      <c r="D33" s="411"/>
      <c r="E33" s="411"/>
      <c r="F33" s="411"/>
      <c r="G33" s="411"/>
      <c r="H33" s="411"/>
      <c r="I33" s="411"/>
      <c r="J33" s="411"/>
      <c r="K33" s="411"/>
      <c r="L33" s="411"/>
      <c r="M33" s="411"/>
      <c r="N33" s="411"/>
      <c r="O33" s="411"/>
      <c r="P33" s="411"/>
      <c r="Q33" s="411"/>
      <c r="R33" s="411"/>
      <c r="S33" s="466" t="s">
        <v>624</v>
      </c>
      <c r="T33" s="393"/>
      <c r="U33" s="393"/>
      <c r="V33" s="393"/>
      <c r="W33" s="412"/>
      <c r="X33" s="412"/>
      <c r="Y33" s="412"/>
      <c r="Z33" s="412"/>
      <c r="AA33" s="458"/>
      <c r="AB33" s="76"/>
      <c r="AC33" s="428"/>
      <c r="AD33" s="428"/>
      <c r="AE33" s="428"/>
      <c r="AF33" s="428"/>
      <c r="AG33" s="428"/>
      <c r="AH33" s="428"/>
      <c r="AI33" s="428"/>
      <c r="AJ33" s="428"/>
      <c r="AK33" s="428"/>
      <c r="AL33" s="428"/>
      <c r="AM33" s="428"/>
      <c r="AN33" s="428"/>
      <c r="AO33" s="428"/>
      <c r="AP33" s="428"/>
      <c r="AQ33" s="428"/>
      <c r="AR33" s="428"/>
      <c r="AS33" s="430"/>
      <c r="AT33" s="428"/>
      <c r="AU33" s="428"/>
      <c r="AV33" s="428"/>
      <c r="AW33" s="416"/>
      <c r="AX33" s="2190" t="s">
        <v>957</v>
      </c>
      <c r="AY33" s="2190" t="b">
        <v>0</v>
      </c>
      <c r="AZ33" s="2191"/>
      <c r="BA33" s="2192" t="s">
        <v>182</v>
      </c>
      <c r="BB33" s="2193"/>
      <c r="BC33" s="2193"/>
      <c r="BD33" s="2194"/>
      <c r="BE33" s="2198">
        <v>40</v>
      </c>
      <c r="BF33" s="2199"/>
      <c r="BG33" s="2199"/>
      <c r="BH33" s="2173" t="s">
        <v>812</v>
      </c>
      <c r="BI33" s="2173"/>
      <c r="BJ33" s="2174"/>
      <c r="BK33" s="226"/>
      <c r="BL33" s="227"/>
      <c r="BM33" s="2192" t="s">
        <v>182</v>
      </c>
      <c r="BN33" s="2193"/>
      <c r="BO33" s="2193"/>
      <c r="BP33" s="2194"/>
      <c r="BQ33" s="2198">
        <v>40</v>
      </c>
      <c r="BR33" s="2199"/>
      <c r="BS33" s="2199"/>
      <c r="BT33" s="2173" t="s">
        <v>812</v>
      </c>
      <c r="BU33" s="2173"/>
      <c r="BV33" s="2174"/>
    </row>
    <row r="34" spans="1:101" ht="14.1" customHeight="1">
      <c r="A34" s="6"/>
      <c r="B34" s="19"/>
      <c r="C34" s="6"/>
      <c r="R34" s="24"/>
      <c r="S34" s="68"/>
      <c r="T34" s="68"/>
      <c r="U34" s="68"/>
      <c r="V34" s="68"/>
      <c r="W34" s="34"/>
      <c r="AB34" s="117"/>
      <c r="AC34" s="1925"/>
      <c r="AD34" s="1925"/>
      <c r="AE34" s="1925"/>
      <c r="AF34" s="1925"/>
      <c r="AG34" s="1925"/>
      <c r="AH34" s="1925"/>
      <c r="AI34" s="1925"/>
      <c r="AJ34" s="1925"/>
      <c r="AK34" s="1925"/>
      <c r="AL34" s="1925"/>
      <c r="AM34" s="1925"/>
      <c r="AN34" s="1925"/>
      <c r="AO34" s="1925"/>
      <c r="AP34" s="1925"/>
      <c r="AQ34" s="1925"/>
      <c r="AR34" s="1925"/>
      <c r="AS34" s="2029"/>
      <c r="AT34" s="453"/>
      <c r="AU34" s="428"/>
      <c r="AV34" s="428"/>
      <c r="AW34" s="416"/>
      <c r="AX34" s="416"/>
      <c r="AY34" s="2167" t="b">
        <v>1</v>
      </c>
      <c r="AZ34" s="2168"/>
      <c r="BA34" s="2195"/>
      <c r="BB34" s="2196"/>
      <c r="BC34" s="2196"/>
      <c r="BD34" s="2197"/>
      <c r="BE34" s="2200"/>
      <c r="BF34" s="2201"/>
      <c r="BG34" s="2201"/>
      <c r="BH34" s="2175"/>
      <c r="BI34" s="2175"/>
      <c r="BJ34" s="2176"/>
      <c r="BK34" s="226"/>
      <c r="BL34" s="227"/>
      <c r="BM34" s="2195"/>
      <c r="BN34" s="2196"/>
      <c r="BO34" s="2196"/>
      <c r="BP34" s="2197"/>
      <c r="BQ34" s="2200"/>
      <c r="BR34" s="2201"/>
      <c r="BS34" s="2201"/>
      <c r="BT34" s="2175"/>
      <c r="BU34" s="2175"/>
      <c r="BV34" s="2176"/>
    </row>
    <row r="35" spans="1:101" ht="14.1" customHeight="1">
      <c r="A35" s="6"/>
      <c r="B35" s="19"/>
      <c r="C35" s="5" t="s">
        <v>474</v>
      </c>
      <c r="AA35" s="102"/>
      <c r="AB35" s="765" t="s">
        <v>1339</v>
      </c>
      <c r="AC35" s="428"/>
      <c r="AD35" s="428"/>
      <c r="AE35" s="428"/>
      <c r="AF35" s="428"/>
      <c r="AG35" s="428"/>
      <c r="AH35" s="428"/>
      <c r="AI35" s="428"/>
      <c r="AJ35" s="428"/>
      <c r="AK35" s="428"/>
      <c r="AL35" s="428"/>
      <c r="AM35" s="428"/>
      <c r="AN35" s="428"/>
      <c r="AO35" s="428"/>
      <c r="AP35" s="428"/>
      <c r="AQ35" s="428"/>
      <c r="AR35" s="428"/>
      <c r="AS35" s="430"/>
      <c r="AT35" s="453"/>
      <c r="AU35" s="428"/>
      <c r="AV35" s="428"/>
      <c r="AY35" s="2167" t="b">
        <v>0</v>
      </c>
      <c r="AZ35" s="2168"/>
      <c r="BA35" s="2177" t="s">
        <v>397</v>
      </c>
      <c r="BB35" s="2178"/>
      <c r="BC35" s="2178"/>
      <c r="BD35" s="2179"/>
      <c r="BE35" s="2183">
        <f>BE42</f>
        <v>240</v>
      </c>
      <c r="BF35" s="1583"/>
      <c r="BG35" s="1583"/>
      <c r="BH35" s="2173" t="s">
        <v>812</v>
      </c>
      <c r="BI35" s="2173"/>
      <c r="BJ35" s="2174"/>
      <c r="BK35" s="226"/>
      <c r="BL35" s="227"/>
      <c r="BM35" s="2177" t="s">
        <v>397</v>
      </c>
      <c r="BN35" s="2178"/>
      <c r="BO35" s="2178"/>
      <c r="BP35" s="2179"/>
      <c r="BQ35" s="2183">
        <f>BQ42</f>
        <v>120</v>
      </c>
      <c r="BR35" s="2187"/>
      <c r="BS35" s="2187"/>
      <c r="BT35" s="2173" t="s">
        <v>812</v>
      </c>
      <c r="BU35" s="2173"/>
      <c r="BV35" s="2174"/>
    </row>
    <row r="36" spans="1:101" ht="14.1" customHeight="1" thickBot="1">
      <c r="A36" s="152"/>
      <c r="B36" s="14"/>
      <c r="C36" s="109"/>
      <c r="D36" s="418"/>
      <c r="E36" s="424"/>
      <c r="F36" s="419"/>
      <c r="G36" s="419"/>
      <c r="H36" s="419"/>
      <c r="I36" s="419"/>
      <c r="J36" s="419"/>
      <c r="K36" s="419"/>
      <c r="L36" s="419"/>
      <c r="M36" s="419"/>
      <c r="N36" s="419"/>
      <c r="O36" s="124"/>
      <c r="P36" s="124"/>
      <c r="Q36" s="124"/>
      <c r="R36" s="124"/>
      <c r="S36" s="124"/>
      <c r="T36" s="419"/>
      <c r="U36" s="419"/>
      <c r="V36" s="419"/>
      <c r="W36" s="419"/>
      <c r="X36" s="419"/>
      <c r="Y36" s="419"/>
      <c r="Z36" s="54"/>
      <c r="AA36" s="102"/>
      <c r="AC36" s="2232" t="s">
        <v>1341</v>
      </c>
      <c r="AD36" s="2232"/>
      <c r="AE36" s="2232"/>
      <c r="AF36" s="2232"/>
      <c r="AG36" s="2232"/>
      <c r="AH36" s="2232"/>
      <c r="AI36" s="2232"/>
      <c r="AJ36" s="2232"/>
      <c r="AK36" s="2232"/>
      <c r="AL36" s="2232"/>
      <c r="AM36" s="2232"/>
      <c r="AN36" s="2232"/>
      <c r="AO36" s="2232"/>
      <c r="AP36" s="2232"/>
      <c r="AQ36" s="2232"/>
      <c r="AR36" s="2232"/>
      <c r="AS36" s="2233"/>
      <c r="AT36" s="428"/>
      <c r="AU36" s="428"/>
      <c r="AV36" s="428"/>
      <c r="AY36" s="2167" t="b">
        <v>1</v>
      </c>
      <c r="AZ36" s="2168"/>
      <c r="BA36" s="2180"/>
      <c r="BB36" s="2181"/>
      <c r="BC36" s="2181"/>
      <c r="BD36" s="2182"/>
      <c r="BE36" s="2184"/>
      <c r="BF36" s="1679"/>
      <c r="BG36" s="1679"/>
      <c r="BH36" s="2185"/>
      <c r="BI36" s="2185"/>
      <c r="BJ36" s="2186"/>
      <c r="BK36" s="226"/>
      <c r="BL36" s="227"/>
      <c r="BM36" s="2180"/>
      <c r="BN36" s="2181"/>
      <c r="BO36" s="2181"/>
      <c r="BP36" s="2182"/>
      <c r="BQ36" s="2188"/>
      <c r="BR36" s="2189"/>
      <c r="BS36" s="2189"/>
      <c r="BT36" s="2185"/>
      <c r="BU36" s="2185"/>
      <c r="BV36" s="2186"/>
    </row>
    <row r="37" spans="1:101" ht="14.1" customHeight="1" thickBot="1">
      <c r="A37" s="6"/>
      <c r="B37" s="19"/>
      <c r="C37" s="110"/>
      <c r="D37" s="16"/>
      <c r="E37" s="262"/>
      <c r="F37" s="196"/>
      <c r="G37" s="196"/>
      <c r="H37" s="263"/>
      <c r="I37" s="2169" t="s">
        <v>324</v>
      </c>
      <c r="J37" s="2170"/>
      <c r="K37" s="2169" t="s">
        <v>377</v>
      </c>
      <c r="L37" s="2170"/>
      <c r="M37" s="2169" t="s">
        <v>85</v>
      </c>
      <c r="N37" s="2170"/>
      <c r="O37" s="110"/>
      <c r="P37" s="2163" t="s">
        <v>549</v>
      </c>
      <c r="Q37" s="2163"/>
      <c r="R37" s="2163"/>
      <c r="S37" s="2163"/>
      <c r="T37" s="2163"/>
      <c r="U37" s="2163"/>
      <c r="V37" s="2163"/>
      <c r="W37" s="2163"/>
      <c r="X37" s="2163"/>
      <c r="Y37" s="2163"/>
      <c r="Z37" s="2171"/>
      <c r="AA37" s="102"/>
      <c r="AB37" s="76"/>
      <c r="AC37" s="2232"/>
      <c r="AD37" s="2232"/>
      <c r="AE37" s="2232"/>
      <c r="AF37" s="2232"/>
      <c r="AG37" s="2232"/>
      <c r="AH37" s="2232"/>
      <c r="AI37" s="2232"/>
      <c r="AJ37" s="2232"/>
      <c r="AK37" s="2232"/>
      <c r="AL37" s="2232"/>
      <c r="AM37" s="2232"/>
      <c r="AN37" s="2232"/>
      <c r="AO37" s="2232"/>
      <c r="AP37" s="2232"/>
      <c r="AQ37" s="2232"/>
      <c r="AR37" s="2232"/>
      <c r="AS37" s="2233"/>
      <c r="AT37" s="27"/>
      <c r="AU37" s="27"/>
      <c r="AV37" s="27"/>
      <c r="AY37" s="2172" t="b">
        <v>0</v>
      </c>
      <c r="AZ37" s="2172"/>
      <c r="BA37" s="2218" t="s">
        <v>180</v>
      </c>
      <c r="BB37" s="2219"/>
      <c r="BC37" s="2219"/>
      <c r="BD37" s="2220"/>
      <c r="BE37" s="2224">
        <f>IF(ISERROR(BE35/BE33),"",(BE35/BE33))</f>
        <v>6</v>
      </c>
      <c r="BF37" s="2225" t="b">
        <v>1</v>
      </c>
      <c r="BG37" s="2225"/>
      <c r="BH37" s="2228" t="s">
        <v>80</v>
      </c>
      <c r="BI37" s="2228"/>
      <c r="BJ37" s="2229"/>
      <c r="BK37" s="226"/>
      <c r="BL37" s="227"/>
      <c r="BM37" s="2218" t="s">
        <v>180</v>
      </c>
      <c r="BN37" s="2219"/>
      <c r="BO37" s="2219"/>
      <c r="BP37" s="2220"/>
      <c r="BQ37" s="2224">
        <f>IF(ISERROR(BQ35/BQ33),"",(BQ35/BQ33))</f>
        <v>3</v>
      </c>
      <c r="BR37" s="2225"/>
      <c r="BS37" s="2225"/>
      <c r="BT37" s="2228" t="s">
        <v>80</v>
      </c>
      <c r="BU37" s="2228"/>
      <c r="BV37" s="2229"/>
    </row>
    <row r="38" spans="1:101" ht="14.1" customHeight="1" thickTop="1" thickBot="1">
      <c r="A38" s="6"/>
      <c r="B38" s="19"/>
      <c r="C38" s="110"/>
      <c r="D38" s="105"/>
      <c r="E38" s="2210" t="s">
        <v>157</v>
      </c>
      <c r="F38" s="2211"/>
      <c r="G38" s="2211"/>
      <c r="H38" s="2211"/>
      <c r="I38" s="2212"/>
      <c r="J38" s="2213"/>
      <c r="K38" s="2214">
        <v>14</v>
      </c>
      <c r="L38" s="2215"/>
      <c r="M38" s="2216">
        <f>K38</f>
        <v>14</v>
      </c>
      <c r="N38" s="2217"/>
      <c r="O38" s="110"/>
      <c r="S38" s="40" t="s">
        <v>550</v>
      </c>
      <c r="Z38" s="145"/>
      <c r="AA38" s="102"/>
      <c r="AC38" s="2232"/>
      <c r="AD38" s="2232"/>
      <c r="AE38" s="2232"/>
      <c r="AF38" s="2232"/>
      <c r="AG38" s="2232"/>
      <c r="AH38" s="2232"/>
      <c r="AI38" s="2232"/>
      <c r="AJ38" s="2232"/>
      <c r="AK38" s="2232"/>
      <c r="AL38" s="2232"/>
      <c r="AM38" s="2232"/>
      <c r="AN38" s="2232"/>
      <c r="AO38" s="2232"/>
      <c r="AP38" s="2232"/>
      <c r="AQ38" s="2232"/>
      <c r="AR38" s="2232"/>
      <c r="AS38" s="2233"/>
      <c r="AT38" s="416"/>
      <c r="AU38" s="416"/>
      <c r="AV38" s="416"/>
      <c r="AW38" s="16"/>
      <c r="AY38" s="2172" t="b">
        <v>0</v>
      </c>
      <c r="AZ38" s="2172"/>
      <c r="BA38" s="2221"/>
      <c r="BB38" s="2222"/>
      <c r="BC38" s="2222"/>
      <c r="BD38" s="2223"/>
      <c r="BE38" s="2226"/>
      <c r="BF38" s="2227" t="b">
        <v>1</v>
      </c>
      <c r="BG38" s="2227"/>
      <c r="BH38" s="2230"/>
      <c r="BI38" s="2230"/>
      <c r="BJ38" s="2231"/>
      <c r="BK38" s="226"/>
      <c r="BL38" s="227"/>
      <c r="BM38" s="2221"/>
      <c r="BN38" s="2222"/>
      <c r="BO38" s="2222"/>
      <c r="BP38" s="2223"/>
      <c r="BQ38" s="2226"/>
      <c r="BR38" s="2227"/>
      <c r="BS38" s="2227"/>
      <c r="BT38" s="2230"/>
      <c r="BU38" s="2230"/>
      <c r="BV38" s="2231"/>
    </row>
    <row r="39" spans="1:101" ht="14.1" customHeight="1">
      <c r="A39" s="6"/>
      <c r="B39" s="19"/>
      <c r="C39" s="110"/>
      <c r="D39" s="16"/>
      <c r="E39" s="1881" t="s">
        <v>1476</v>
      </c>
      <c r="F39" s="1882"/>
      <c r="G39" s="1882"/>
      <c r="H39" s="1882"/>
      <c r="I39" s="2204"/>
      <c r="J39" s="2205"/>
      <c r="K39" s="2206">
        <v>41</v>
      </c>
      <c r="L39" s="2207"/>
      <c r="M39" s="2208">
        <f>K39</f>
        <v>41</v>
      </c>
      <c r="N39" s="2209"/>
      <c r="S39" s="40" t="s">
        <v>551</v>
      </c>
      <c r="Z39" s="145"/>
      <c r="AA39" s="102"/>
      <c r="AC39" s="2232"/>
      <c r="AD39" s="2232"/>
      <c r="AE39" s="2232"/>
      <c r="AF39" s="2232"/>
      <c r="AG39" s="2232"/>
      <c r="AH39" s="2232"/>
      <c r="AI39" s="2232"/>
      <c r="AJ39" s="2232"/>
      <c r="AK39" s="2232"/>
      <c r="AL39" s="2232"/>
      <c r="AM39" s="2232"/>
      <c r="AN39" s="2232"/>
      <c r="AO39" s="2232"/>
      <c r="AP39" s="2232"/>
      <c r="AQ39" s="2232"/>
      <c r="AR39" s="2232"/>
      <c r="AS39" s="2233"/>
      <c r="AT39" s="416"/>
      <c r="AU39" s="416"/>
      <c r="AV39" s="416"/>
      <c r="AW39" s="16"/>
      <c r="AX39" s="16"/>
      <c r="AY39" s="2172" t="b">
        <v>1</v>
      </c>
      <c r="AZ39" s="2172"/>
      <c r="BA39" s="2202" t="s">
        <v>813</v>
      </c>
      <c r="BB39" s="2202"/>
      <c r="BC39" s="2202"/>
      <c r="BD39" s="2202"/>
      <c r="BE39" s="2202"/>
      <c r="BF39" s="2202"/>
      <c r="BG39" s="2202"/>
      <c r="BH39" s="2202"/>
      <c r="BI39" s="2202"/>
      <c r="BJ39" s="2202"/>
      <c r="BK39" s="404"/>
      <c r="BL39" s="405"/>
      <c r="BM39" s="2202" t="s">
        <v>814</v>
      </c>
      <c r="BN39" s="2202"/>
      <c r="BO39" s="2202"/>
      <c r="BP39" s="2202"/>
      <c r="BQ39" s="2202"/>
      <c r="BR39" s="2202"/>
      <c r="BS39" s="2202"/>
      <c r="BT39" s="2202"/>
      <c r="BU39" s="2202"/>
      <c r="BV39" s="2202"/>
    </row>
    <row r="40" spans="1:101" ht="14.1" customHeight="1">
      <c r="A40" s="6"/>
      <c r="B40" s="19"/>
      <c r="C40" s="110"/>
      <c r="D40" s="16"/>
      <c r="E40" s="1881" t="s">
        <v>1477</v>
      </c>
      <c r="F40" s="1882"/>
      <c r="G40" s="1882"/>
      <c r="H40" s="1882"/>
      <c r="I40" s="2204"/>
      <c r="J40" s="2205"/>
      <c r="K40" s="2206">
        <v>42</v>
      </c>
      <c r="L40" s="2207"/>
      <c r="M40" s="2208">
        <f>K40</f>
        <v>42</v>
      </c>
      <c r="N40" s="2209"/>
      <c r="O40" s="110"/>
      <c r="Z40" s="145"/>
      <c r="AA40" s="102"/>
      <c r="AB40" s="76"/>
      <c r="AD40" s="624"/>
      <c r="AE40" s="624"/>
      <c r="AF40" s="624"/>
      <c r="AG40" s="624"/>
      <c r="AH40" s="624"/>
      <c r="AI40" s="624"/>
      <c r="AJ40" s="624"/>
      <c r="AK40" s="624"/>
      <c r="AL40" s="624"/>
      <c r="AM40" s="624"/>
      <c r="AN40" s="624"/>
      <c r="AO40" s="624"/>
      <c r="AP40" s="624"/>
      <c r="AQ40" s="624"/>
      <c r="AR40" s="624"/>
      <c r="AS40" s="814"/>
      <c r="AT40" s="416"/>
      <c r="AU40" s="416"/>
      <c r="AV40" s="416"/>
      <c r="AW40" s="16"/>
      <c r="AX40" s="16"/>
      <c r="AY40" s="2172" t="b">
        <v>1</v>
      </c>
      <c r="AZ40" s="2172"/>
      <c r="BA40" s="2203"/>
      <c r="BB40" s="2203"/>
      <c r="BC40" s="2203"/>
      <c r="BD40" s="2203"/>
      <c r="BE40" s="2203"/>
      <c r="BF40" s="2203"/>
      <c r="BG40" s="2203"/>
      <c r="BH40" s="2203"/>
      <c r="BI40" s="2203"/>
      <c r="BJ40" s="2203"/>
      <c r="BK40" s="404"/>
      <c r="BL40" s="405"/>
      <c r="BM40" s="2203"/>
      <c r="BN40" s="2203"/>
      <c r="BO40" s="2203"/>
      <c r="BP40" s="2203"/>
      <c r="BQ40" s="2203"/>
      <c r="BR40" s="2203"/>
      <c r="BS40" s="2203"/>
      <c r="BT40" s="2203"/>
      <c r="BU40" s="2203"/>
      <c r="BV40" s="2203"/>
    </row>
    <row r="41" spans="1:101" ht="14.1" customHeight="1" thickBot="1">
      <c r="A41" s="6"/>
      <c r="B41" s="19"/>
      <c r="C41" s="110"/>
      <c r="D41" s="16"/>
      <c r="E41" s="2241" t="s">
        <v>378</v>
      </c>
      <c r="F41" s="2242"/>
      <c r="G41" s="2242"/>
      <c r="H41" s="2243"/>
      <c r="I41" s="2244">
        <v>4</v>
      </c>
      <c r="J41" s="2245"/>
      <c r="K41" s="2204"/>
      <c r="L41" s="2205"/>
      <c r="M41" s="2246">
        <f>I41</f>
        <v>4</v>
      </c>
      <c r="N41" s="2247"/>
      <c r="O41" s="110"/>
      <c r="P41" s="5" t="s">
        <v>552</v>
      </c>
      <c r="Z41" s="145"/>
      <c r="AA41" s="102"/>
      <c r="AB41" s="117" t="s">
        <v>398</v>
      </c>
      <c r="AD41" s="624"/>
      <c r="AE41" s="624"/>
      <c r="AF41" s="624"/>
      <c r="AG41" s="624"/>
      <c r="AH41" s="624"/>
      <c r="AI41" s="624"/>
      <c r="AJ41" s="624"/>
      <c r="AK41" s="624"/>
      <c r="AL41" s="624"/>
      <c r="AM41" s="624"/>
      <c r="AN41" s="624"/>
      <c r="AO41" s="624"/>
      <c r="AP41" s="624"/>
      <c r="AQ41" s="624"/>
      <c r="AR41" s="624"/>
      <c r="AS41" s="814"/>
      <c r="AW41" s="16"/>
      <c r="AX41" s="16"/>
      <c r="AY41" s="2172" t="b">
        <v>0</v>
      </c>
      <c r="AZ41" s="2172"/>
      <c r="BA41" s="2248"/>
      <c r="BB41" s="2249"/>
      <c r="BC41" s="2249"/>
      <c r="BD41" s="2250"/>
      <c r="BE41" s="2054" t="s">
        <v>815</v>
      </c>
      <c r="BF41" s="2055"/>
      <c r="BG41" s="2055"/>
      <c r="BH41" s="2055"/>
      <c r="BI41" s="2055"/>
      <c r="BJ41" s="2056"/>
      <c r="BK41" s="226"/>
      <c r="BL41" s="227"/>
      <c r="BM41" s="2051"/>
      <c r="BN41" s="2052"/>
      <c r="BO41" s="2052"/>
      <c r="BP41" s="2053"/>
      <c r="BQ41" s="2054" t="s">
        <v>815</v>
      </c>
      <c r="BR41" s="2055"/>
      <c r="BS41" s="2055"/>
      <c r="BT41" s="2055"/>
      <c r="BU41" s="2055"/>
      <c r="BV41" s="2056"/>
    </row>
    <row r="42" spans="1:101" ht="14.1" customHeight="1" thickBot="1">
      <c r="A42" s="6"/>
      <c r="B42" s="19"/>
      <c r="C42" s="110"/>
      <c r="D42" s="16"/>
      <c r="E42" s="2234" t="s">
        <v>329</v>
      </c>
      <c r="F42" s="2234"/>
      <c r="G42" s="2234"/>
      <c r="H42" s="2234"/>
      <c r="I42" s="2235">
        <v>11</v>
      </c>
      <c r="J42" s="2235"/>
      <c r="K42" s="2235">
        <v>22</v>
      </c>
      <c r="L42" s="2235"/>
      <c r="M42" s="2236">
        <f>I42+K42</f>
        <v>33</v>
      </c>
      <c r="N42" s="2236"/>
      <c r="O42" s="110"/>
      <c r="S42" s="40" t="s">
        <v>924</v>
      </c>
      <c r="Z42" s="145"/>
      <c r="AA42" s="102"/>
      <c r="AB42" s="76"/>
      <c r="AC42" s="2016" t="s">
        <v>399</v>
      </c>
      <c r="AD42" s="2016"/>
      <c r="AE42" s="2016"/>
      <c r="AF42" s="2016"/>
      <c r="AG42" s="2016"/>
      <c r="AH42" s="2016"/>
      <c r="AI42" s="2016"/>
      <c r="AJ42" s="2016"/>
      <c r="AK42" s="2016"/>
      <c r="AL42" s="2016"/>
      <c r="AM42" s="2016"/>
      <c r="AN42" s="2016"/>
      <c r="AO42" s="2016"/>
      <c r="AP42" s="2016"/>
      <c r="AQ42" s="2016"/>
      <c r="AR42" s="2016"/>
      <c r="AS42" s="2106"/>
      <c r="AT42" s="416"/>
      <c r="AU42" s="416"/>
      <c r="AW42" s="2237">
        <f>SUM(F10:AL11)-I10-T10-AE10+SUM(C16:K17)+IF(O16&gt;0,1)</f>
        <v>28</v>
      </c>
      <c r="AX42" s="2237"/>
      <c r="AY42" s="2237"/>
      <c r="AZ42" s="2238"/>
      <c r="BA42" s="2239">
        <f>COUNTA(BE43:BG101)</f>
        <v>7</v>
      </c>
      <c r="BB42" s="2240"/>
      <c r="BC42" s="2240"/>
      <c r="BD42" s="2240"/>
      <c r="BE42" s="2251">
        <f>SUM(BE43:BG101)</f>
        <v>240</v>
      </c>
      <c r="BF42" s="2252"/>
      <c r="BG42" s="2252"/>
      <c r="BH42" s="233" t="s">
        <v>287</v>
      </c>
      <c r="BI42" s="234"/>
      <c r="BJ42" s="235"/>
      <c r="BK42" s="226"/>
      <c r="BL42" s="227"/>
      <c r="BM42" s="2239">
        <f>COUNTA(BQ43:BS101)</f>
        <v>3</v>
      </c>
      <c r="BN42" s="2240"/>
      <c r="BO42" s="2240"/>
      <c r="BP42" s="2240"/>
      <c r="BQ42" s="2253">
        <f>SUM(BQ43:BS101)</f>
        <v>120</v>
      </c>
      <c r="BR42" s="2253"/>
      <c r="BS42" s="2254"/>
      <c r="BT42" s="233" t="s">
        <v>287</v>
      </c>
      <c r="BU42" s="234"/>
      <c r="BV42" s="235"/>
    </row>
    <row r="43" spans="1:101" ht="14.1" customHeight="1" thickBot="1">
      <c r="A43" s="6"/>
      <c r="B43" s="19"/>
      <c r="C43" s="110"/>
      <c r="D43" s="16"/>
      <c r="E43" s="2241" t="s">
        <v>160</v>
      </c>
      <c r="F43" s="2242"/>
      <c r="G43" s="2242"/>
      <c r="H43" s="2243"/>
      <c r="I43" s="2244">
        <v>34</v>
      </c>
      <c r="J43" s="2245"/>
      <c r="K43" s="2244">
        <v>41</v>
      </c>
      <c r="L43" s="2245"/>
      <c r="M43" s="2246">
        <f>I43+K43</f>
        <v>75</v>
      </c>
      <c r="N43" s="2247"/>
      <c r="O43" s="110"/>
      <c r="S43" s="40" t="s">
        <v>925</v>
      </c>
      <c r="Z43" s="145"/>
      <c r="AA43" s="102"/>
      <c r="AB43" s="76"/>
      <c r="AC43" s="2016"/>
      <c r="AD43" s="2016"/>
      <c r="AE43" s="2016"/>
      <c r="AF43" s="2016"/>
      <c r="AG43" s="2016"/>
      <c r="AH43" s="2016"/>
      <c r="AI43" s="2016"/>
      <c r="AJ43" s="2016"/>
      <c r="AK43" s="2016"/>
      <c r="AL43" s="2016"/>
      <c r="AM43" s="2016"/>
      <c r="AN43" s="2016"/>
      <c r="AO43" s="2016"/>
      <c r="AP43" s="2016"/>
      <c r="AQ43" s="2016"/>
      <c r="AR43" s="2016"/>
      <c r="AS43" s="2106"/>
      <c r="AT43" s="416"/>
      <c r="AV43" s="2255">
        <f>SUM(F10:AA11)-I10-T10+IF(O16&gt;0,1)+SUM(C16:K17)</f>
        <v>26</v>
      </c>
      <c r="AW43" s="2255"/>
      <c r="AX43" s="2255"/>
      <c r="AY43" s="2255"/>
      <c r="AZ43" s="2256"/>
      <c r="BA43" s="2051">
        <v>1</v>
      </c>
      <c r="BB43" s="2052"/>
      <c r="BC43" s="2052"/>
      <c r="BD43" s="2053"/>
      <c r="BE43" s="2257">
        <v>40</v>
      </c>
      <c r="BF43" s="2258"/>
      <c r="BG43" s="2258"/>
      <c r="BH43" s="236" t="s">
        <v>287</v>
      </c>
      <c r="BI43" s="237"/>
      <c r="BJ43" s="238"/>
      <c r="BK43" s="226"/>
      <c r="BL43" s="227"/>
      <c r="BM43" s="2051">
        <v>1</v>
      </c>
      <c r="BN43" s="2052"/>
      <c r="BO43" s="2052"/>
      <c r="BP43" s="2053"/>
      <c r="BQ43" s="2259">
        <v>40</v>
      </c>
      <c r="BR43" s="2260"/>
      <c r="BS43" s="2260"/>
      <c r="BT43" s="236" t="s">
        <v>287</v>
      </c>
      <c r="BU43" s="237"/>
      <c r="BV43" s="238"/>
    </row>
    <row r="44" spans="1:101" ht="14.1" customHeight="1" thickTop="1">
      <c r="A44" s="6"/>
      <c r="B44" s="19"/>
      <c r="C44" s="110"/>
      <c r="D44" s="16"/>
      <c r="E44" s="2261" t="s">
        <v>85</v>
      </c>
      <c r="F44" s="2262"/>
      <c r="G44" s="2262"/>
      <c r="H44" s="2263"/>
      <c r="I44" s="2216">
        <f>SUM(I41:J43)</f>
        <v>49</v>
      </c>
      <c r="J44" s="2217"/>
      <c r="K44" s="2216">
        <f>SUM(K38:L43)</f>
        <v>160</v>
      </c>
      <c r="L44" s="2217"/>
      <c r="M44" s="2216">
        <f>SUM(M38:N43)</f>
        <v>209</v>
      </c>
      <c r="N44" s="2217"/>
      <c r="O44" s="110"/>
      <c r="Z44" s="145"/>
      <c r="AA44" s="102"/>
      <c r="AB44" s="117" t="s">
        <v>161</v>
      </c>
      <c r="AD44" s="5"/>
      <c r="AS44" s="39"/>
      <c r="AT44" s="416"/>
      <c r="AV44" s="741"/>
      <c r="AW44" s="741"/>
      <c r="AX44" s="2264" t="s">
        <v>965</v>
      </c>
      <c r="BA44" s="2051">
        <v>2</v>
      </c>
      <c r="BB44" s="2052"/>
      <c r="BC44" s="2052"/>
      <c r="BD44" s="2053"/>
      <c r="BE44" s="2257">
        <v>40</v>
      </c>
      <c r="BF44" s="2258"/>
      <c r="BG44" s="2258"/>
      <c r="BH44" s="236" t="s">
        <v>287</v>
      </c>
      <c r="BI44" s="237"/>
      <c r="BJ44" s="238"/>
      <c r="BK44" s="226"/>
      <c r="BL44" s="227"/>
      <c r="BM44" s="2051">
        <v>2</v>
      </c>
      <c r="BN44" s="2052"/>
      <c r="BO44" s="2052"/>
      <c r="BP44" s="2053"/>
      <c r="BQ44" s="2259">
        <v>40</v>
      </c>
      <c r="BR44" s="2260"/>
      <c r="BS44" s="2260"/>
      <c r="BT44" s="236" t="s">
        <v>287</v>
      </c>
      <c r="BU44" s="237"/>
      <c r="BV44" s="238"/>
    </row>
    <row r="45" spans="1:101" ht="14.1" customHeight="1">
      <c r="A45" s="6"/>
      <c r="B45" s="19"/>
      <c r="C45" s="110"/>
      <c r="D45" s="16"/>
      <c r="E45" s="24"/>
      <c r="F45" s="24"/>
      <c r="G45" s="24"/>
      <c r="H45" s="24"/>
      <c r="I45" s="764"/>
      <c r="J45" s="764"/>
      <c r="K45" s="764"/>
      <c r="L45" s="764"/>
      <c r="M45" s="764"/>
      <c r="N45" s="764"/>
      <c r="S45" s="40"/>
      <c r="Z45" s="145"/>
      <c r="AA45" s="102"/>
      <c r="AB45" s="76"/>
      <c r="AC45" s="624"/>
      <c r="AD45" s="2016" t="s">
        <v>958</v>
      </c>
      <c r="AE45" s="2016"/>
      <c r="AF45" s="2016"/>
      <c r="AG45" s="2016"/>
      <c r="AH45" s="2016"/>
      <c r="AI45" s="2016"/>
      <c r="AJ45" s="2016"/>
      <c r="AK45" s="2016"/>
      <c r="AL45" s="2016"/>
      <c r="AM45" s="2016"/>
      <c r="AN45" s="2016"/>
      <c r="AO45" s="2016"/>
      <c r="AP45" s="2016"/>
      <c r="AQ45" s="2016"/>
      <c r="AR45" s="2016"/>
      <c r="AS45" s="2106"/>
      <c r="AT45" s="416"/>
      <c r="AV45" s="741"/>
      <c r="AW45" s="741"/>
      <c r="AX45" s="2264"/>
      <c r="BA45" s="2051">
        <v>3</v>
      </c>
      <c r="BB45" s="2052"/>
      <c r="BC45" s="2052"/>
      <c r="BD45" s="2053"/>
      <c r="BE45" s="2257">
        <v>40</v>
      </c>
      <c r="BF45" s="2258" t="b">
        <v>0</v>
      </c>
      <c r="BG45" s="2258"/>
      <c r="BH45" s="236" t="s">
        <v>287</v>
      </c>
      <c r="BI45" s="237"/>
      <c r="BJ45" s="238"/>
      <c r="BK45" s="226"/>
      <c r="BL45" s="227"/>
      <c r="BM45" s="2051">
        <v>3</v>
      </c>
      <c r="BN45" s="2052"/>
      <c r="BO45" s="2052"/>
      <c r="BP45" s="2053"/>
      <c r="BQ45" s="2259">
        <v>40</v>
      </c>
      <c r="BR45" s="2260"/>
      <c r="BS45" s="2260"/>
      <c r="BT45" s="236" t="s">
        <v>287</v>
      </c>
      <c r="BU45" s="237"/>
      <c r="BV45" s="238"/>
      <c r="CE45" s="42"/>
      <c r="CF45" s="42"/>
      <c r="CG45" s="42"/>
      <c r="CH45" s="42"/>
      <c r="CI45" s="42"/>
      <c r="CJ45" s="42"/>
      <c r="CK45" s="42"/>
      <c r="CL45" s="42"/>
      <c r="CM45" s="42"/>
      <c r="CN45" s="42"/>
      <c r="CO45" s="42"/>
      <c r="CP45" s="42"/>
      <c r="CQ45" s="42"/>
      <c r="CR45" s="42"/>
      <c r="CS45" s="42"/>
      <c r="CT45" s="42"/>
      <c r="CU45" s="42"/>
      <c r="CV45" s="42"/>
      <c r="CW45" s="42"/>
    </row>
    <row r="46" spans="1:101" ht="14.1" customHeight="1">
      <c r="A46" s="6"/>
      <c r="B46" s="19"/>
      <c r="C46" s="110"/>
      <c r="D46" s="16"/>
      <c r="E46" s="744" t="s">
        <v>1344</v>
      </c>
      <c r="F46" s="744"/>
      <c r="G46" s="744"/>
      <c r="H46" s="750"/>
      <c r="I46" s="744"/>
      <c r="J46" s="744"/>
      <c r="K46" s="744"/>
      <c r="L46" s="744"/>
      <c r="M46" s="744"/>
      <c r="P46" s="5" t="s">
        <v>1345</v>
      </c>
      <c r="S46" s="40"/>
      <c r="Z46" s="145"/>
      <c r="AA46" s="102"/>
      <c r="AB46" s="76"/>
      <c r="AC46" s="624"/>
      <c r="AD46" s="2016"/>
      <c r="AE46" s="2016"/>
      <c r="AF46" s="2016"/>
      <c r="AG46" s="2016"/>
      <c r="AH46" s="2016"/>
      <c r="AI46" s="2016"/>
      <c r="AJ46" s="2016"/>
      <c r="AK46" s="2016"/>
      <c r="AL46" s="2016"/>
      <c r="AM46" s="2016"/>
      <c r="AN46" s="2016"/>
      <c r="AO46" s="2016"/>
      <c r="AP46" s="2016"/>
      <c r="AQ46" s="2016"/>
      <c r="AR46" s="2016"/>
      <c r="AS46" s="2106"/>
      <c r="AT46" s="416"/>
      <c r="AV46" s="741"/>
      <c r="AW46" s="741"/>
      <c r="AX46" s="2264"/>
      <c r="AY46" s="741"/>
      <c r="AZ46" s="741"/>
      <c r="BA46" s="2051">
        <v>4</v>
      </c>
      <c r="BB46" s="2052"/>
      <c r="BC46" s="2052"/>
      <c r="BD46" s="2053"/>
      <c r="BE46" s="2257">
        <v>40</v>
      </c>
      <c r="BF46" s="2258"/>
      <c r="BG46" s="2258"/>
      <c r="BH46" s="236" t="s">
        <v>287</v>
      </c>
      <c r="BI46" s="237"/>
      <c r="BJ46" s="238"/>
      <c r="BK46" s="226"/>
      <c r="BL46" s="227"/>
      <c r="BM46" s="2051">
        <v>4</v>
      </c>
      <c r="BN46" s="2052"/>
      <c r="BO46" s="2052"/>
      <c r="BP46" s="2053"/>
      <c r="BQ46" s="2259"/>
      <c r="BR46" s="2260"/>
      <c r="BS46" s="2260"/>
      <c r="BT46" s="236" t="s">
        <v>287</v>
      </c>
      <c r="BU46" s="237"/>
      <c r="BV46" s="238"/>
      <c r="CE46" s="42"/>
      <c r="CF46" s="42"/>
      <c r="CG46" s="42"/>
      <c r="CH46" s="42"/>
      <c r="CI46" s="42"/>
      <c r="CJ46" s="42"/>
      <c r="CK46" s="42"/>
      <c r="CL46" s="42"/>
      <c r="CM46" s="42"/>
      <c r="CN46" s="42"/>
      <c r="CO46" s="42"/>
      <c r="CP46" s="42"/>
      <c r="CQ46" s="42"/>
      <c r="CR46" s="42"/>
      <c r="CS46" s="42"/>
      <c r="CT46" s="42"/>
      <c r="CU46" s="42"/>
      <c r="CV46" s="42"/>
      <c r="CW46" s="42"/>
    </row>
    <row r="47" spans="1:101" ht="14.1" customHeight="1">
      <c r="A47" s="6"/>
      <c r="B47" s="19"/>
      <c r="C47" s="110"/>
      <c r="D47" s="16"/>
      <c r="E47" s="744"/>
      <c r="F47" s="744"/>
      <c r="G47" s="744"/>
      <c r="H47" s="750" t="s">
        <v>1346</v>
      </c>
      <c r="I47" s="744"/>
      <c r="J47" s="744"/>
      <c r="K47" s="744"/>
      <c r="L47" s="744"/>
      <c r="M47" s="744"/>
      <c r="S47" s="40" t="s">
        <v>959</v>
      </c>
      <c r="Z47" s="145"/>
      <c r="AA47" s="102"/>
      <c r="AB47" s="76"/>
      <c r="AC47" s="624"/>
      <c r="AD47" s="2016"/>
      <c r="AE47" s="2016"/>
      <c r="AF47" s="2016"/>
      <c r="AG47" s="2016"/>
      <c r="AH47" s="2016"/>
      <c r="AI47" s="2016"/>
      <c r="AJ47" s="2016"/>
      <c r="AK47" s="2016"/>
      <c r="AL47" s="2016"/>
      <c r="AM47" s="2016"/>
      <c r="AN47" s="2016"/>
      <c r="AO47" s="2016"/>
      <c r="AP47" s="2016"/>
      <c r="AQ47" s="2016"/>
      <c r="AR47" s="2016"/>
      <c r="AS47" s="2106"/>
      <c r="AT47" s="416"/>
      <c r="AV47" s="741"/>
      <c r="AW47" s="741"/>
      <c r="AX47" s="2264"/>
      <c r="AY47" s="741"/>
      <c r="AZ47" s="741"/>
      <c r="BA47" s="2051">
        <v>5</v>
      </c>
      <c r="BB47" s="2052"/>
      <c r="BC47" s="2052"/>
      <c r="BD47" s="2053"/>
      <c r="BE47" s="2257">
        <v>40</v>
      </c>
      <c r="BF47" s="2258"/>
      <c r="BG47" s="2258"/>
      <c r="BH47" s="236" t="s">
        <v>287</v>
      </c>
      <c r="BI47" s="237"/>
      <c r="BJ47" s="238"/>
      <c r="BK47" s="226"/>
      <c r="BL47" s="227"/>
      <c r="BM47" s="2051">
        <v>5</v>
      </c>
      <c r="BN47" s="2052"/>
      <c r="BO47" s="2052"/>
      <c r="BP47" s="2053"/>
      <c r="BQ47" s="2259"/>
      <c r="BR47" s="2260"/>
      <c r="BS47" s="2260"/>
      <c r="BT47" s="236" t="s">
        <v>287</v>
      </c>
      <c r="BU47" s="237"/>
      <c r="BV47" s="238"/>
      <c r="CE47" s="42"/>
      <c r="CF47" s="42"/>
      <c r="CG47" s="42"/>
      <c r="CH47" s="42"/>
      <c r="CI47" s="42"/>
      <c r="CJ47" s="42"/>
      <c r="CK47" s="42"/>
      <c r="CL47" s="42"/>
      <c r="CM47" s="42"/>
      <c r="CN47" s="42"/>
      <c r="CO47" s="42"/>
      <c r="CP47" s="42"/>
      <c r="CQ47" s="42"/>
      <c r="CR47" s="42"/>
      <c r="CS47" s="42"/>
      <c r="CT47" s="42"/>
      <c r="CU47" s="42"/>
      <c r="CV47" s="42"/>
      <c r="CW47" s="42"/>
    </row>
    <row r="48" spans="1:101" ht="14.1" customHeight="1">
      <c r="A48" s="6"/>
      <c r="B48" s="19"/>
      <c r="C48" s="110"/>
      <c r="D48" s="16"/>
      <c r="E48" s="744"/>
      <c r="F48" s="744"/>
      <c r="G48" s="744"/>
      <c r="H48" s="750" t="s">
        <v>1347</v>
      </c>
      <c r="I48" s="744"/>
      <c r="J48" s="744"/>
      <c r="K48" s="744"/>
      <c r="L48" s="744"/>
      <c r="M48" s="744"/>
      <c r="S48" s="40" t="s">
        <v>961</v>
      </c>
      <c r="Z48" s="145"/>
      <c r="AA48" s="102"/>
      <c r="AB48" s="76"/>
      <c r="AC48" s="624"/>
      <c r="AD48" s="2016"/>
      <c r="AE48" s="2016"/>
      <c r="AF48" s="2016"/>
      <c r="AG48" s="2016"/>
      <c r="AH48" s="2016"/>
      <c r="AI48" s="2016"/>
      <c r="AJ48" s="2016"/>
      <c r="AK48" s="2016"/>
      <c r="AL48" s="2016"/>
      <c r="AM48" s="2016"/>
      <c r="AN48" s="2016"/>
      <c r="AO48" s="2016"/>
      <c r="AP48" s="2016"/>
      <c r="AQ48" s="2016"/>
      <c r="AR48" s="2016"/>
      <c r="AS48" s="2106"/>
      <c r="AT48" s="416"/>
      <c r="AU48" s="416"/>
      <c r="AV48" s="416"/>
      <c r="AW48" s="264"/>
      <c r="AX48" s="2264"/>
      <c r="AY48" s="264"/>
      <c r="AZ48" s="264"/>
      <c r="BA48" s="2051">
        <v>6</v>
      </c>
      <c r="BB48" s="2052"/>
      <c r="BC48" s="2052"/>
      <c r="BD48" s="2053"/>
      <c r="BE48" s="2257">
        <v>40</v>
      </c>
      <c r="BF48" s="2258"/>
      <c r="BG48" s="2258"/>
      <c r="BH48" s="236" t="s">
        <v>287</v>
      </c>
      <c r="BI48" s="239"/>
      <c r="BJ48" s="240"/>
      <c r="BK48" s="226"/>
      <c r="BL48" s="227"/>
      <c r="BM48" s="2051">
        <v>6</v>
      </c>
      <c r="BN48" s="2052"/>
      <c r="BO48" s="2052"/>
      <c r="BP48" s="2053"/>
      <c r="BQ48" s="2259"/>
      <c r="BR48" s="2260"/>
      <c r="BS48" s="2260"/>
      <c r="BT48" s="236" t="s">
        <v>287</v>
      </c>
      <c r="BU48" s="239"/>
      <c r="BV48" s="240"/>
      <c r="CE48" s="42"/>
      <c r="CF48" s="42"/>
      <c r="CG48" s="42"/>
      <c r="CH48" s="42"/>
      <c r="CI48" s="42"/>
      <c r="CJ48" s="42"/>
      <c r="CK48" s="42"/>
      <c r="CL48" s="42"/>
      <c r="CM48" s="42"/>
      <c r="CN48" s="42"/>
      <c r="CO48" s="42"/>
      <c r="CP48" s="42"/>
      <c r="CQ48" s="42"/>
      <c r="CR48" s="42"/>
      <c r="CS48" s="42"/>
      <c r="CT48" s="42"/>
      <c r="CU48" s="42"/>
      <c r="CV48" s="42"/>
      <c r="CW48" s="42"/>
    </row>
    <row r="49" spans="1:144" ht="14.1" customHeight="1" thickBot="1">
      <c r="A49" s="6"/>
      <c r="B49" s="19"/>
      <c r="C49" s="110"/>
      <c r="D49" s="16"/>
      <c r="Z49" s="449"/>
      <c r="AA49" s="102"/>
      <c r="AB49" s="117" t="s">
        <v>960</v>
      </c>
      <c r="AC49" s="624"/>
      <c r="AD49" s="624"/>
      <c r="AE49" s="624"/>
      <c r="AF49" s="624"/>
      <c r="AG49" s="624"/>
      <c r="AH49" s="624"/>
      <c r="AI49" s="624"/>
      <c r="AJ49" s="624"/>
      <c r="AK49" s="624"/>
      <c r="AL49" s="624"/>
      <c r="AM49" s="624"/>
      <c r="AN49" s="624"/>
      <c r="AO49" s="624"/>
      <c r="AP49" s="624"/>
      <c r="AQ49" s="624"/>
      <c r="AR49" s="624"/>
      <c r="AS49" s="814"/>
      <c r="AT49" s="416"/>
      <c r="AX49" s="2264"/>
      <c r="BA49" s="2051">
        <v>7</v>
      </c>
      <c r="BB49" s="2052"/>
      <c r="BC49" s="2052"/>
      <c r="BD49" s="2053"/>
      <c r="BE49" s="2257"/>
      <c r="BF49" s="2258"/>
      <c r="BG49" s="2258"/>
      <c r="BH49" s="236" t="s">
        <v>287</v>
      </c>
      <c r="BI49" s="239"/>
      <c r="BJ49" s="240"/>
      <c r="BK49" s="226"/>
      <c r="BL49" s="227"/>
      <c r="BM49" s="2051">
        <v>7</v>
      </c>
      <c r="BN49" s="2052"/>
      <c r="BO49" s="2052"/>
      <c r="BP49" s="2053"/>
      <c r="BQ49" s="2259"/>
      <c r="BR49" s="2260"/>
      <c r="BS49" s="2260"/>
      <c r="BT49" s="236" t="s">
        <v>287</v>
      </c>
      <c r="BU49" s="239"/>
      <c r="BV49" s="240"/>
      <c r="CE49" s="42"/>
      <c r="CF49" s="42"/>
      <c r="CG49" s="42"/>
      <c r="CH49" s="42"/>
      <c r="CI49" s="42"/>
      <c r="CJ49" s="42"/>
      <c r="CK49" s="42"/>
      <c r="CL49" s="42"/>
      <c r="CM49" s="42"/>
      <c r="CN49" s="42"/>
      <c r="CO49" s="42"/>
      <c r="CP49" s="42"/>
      <c r="CQ49" s="42"/>
      <c r="CR49" s="42"/>
      <c r="CS49" s="42"/>
      <c r="CT49" s="42"/>
      <c r="CU49" s="42"/>
      <c r="CV49" s="42"/>
      <c r="CW49" s="42"/>
    </row>
    <row r="50" spans="1:144" ht="14.1" customHeight="1">
      <c r="A50" s="6"/>
      <c r="B50" s="19"/>
      <c r="C50" s="2265"/>
      <c r="D50" s="2266"/>
      <c r="E50" s="2267" t="s">
        <v>201</v>
      </c>
      <c r="F50" s="2268"/>
      <c r="G50" s="2268"/>
      <c r="H50" s="2269"/>
      <c r="I50" s="2270" t="s">
        <v>332</v>
      </c>
      <c r="J50" s="2271"/>
      <c r="K50" s="2271"/>
      <c r="L50" s="2271"/>
      <c r="M50" s="2271"/>
      <c r="N50" s="2271"/>
      <c r="O50" s="2271"/>
      <c r="P50" s="2271"/>
      <c r="Q50" s="2272"/>
      <c r="R50" s="2273" t="s">
        <v>333</v>
      </c>
      <c r="S50" s="2274"/>
      <c r="T50" s="2274"/>
      <c r="U50" s="2274"/>
      <c r="V50" s="2271"/>
      <c r="W50" s="2271"/>
      <c r="X50" s="2271"/>
      <c r="Y50" s="2271"/>
      <c r="Z50" s="396"/>
      <c r="AA50" s="102"/>
      <c r="AB50" s="76"/>
      <c r="AC50" s="624"/>
      <c r="AD50" s="2016" t="s">
        <v>962</v>
      </c>
      <c r="AE50" s="2016"/>
      <c r="AF50" s="2016"/>
      <c r="AG50" s="2016"/>
      <c r="AH50" s="2016"/>
      <c r="AI50" s="2016"/>
      <c r="AJ50" s="2016"/>
      <c r="AK50" s="2016"/>
      <c r="AL50" s="2016"/>
      <c r="AM50" s="2016"/>
      <c r="AN50" s="2016"/>
      <c r="AO50" s="2016"/>
      <c r="AP50" s="2016"/>
      <c r="AQ50" s="2016"/>
      <c r="AR50" s="2016"/>
      <c r="AS50" s="2106"/>
      <c r="AT50" s="416"/>
      <c r="AX50" s="2264"/>
      <c r="BA50" s="2051">
        <v>8</v>
      </c>
      <c r="BB50" s="2052"/>
      <c r="BC50" s="2052"/>
      <c r="BD50" s="2053"/>
      <c r="BE50" s="2257"/>
      <c r="BF50" s="2258"/>
      <c r="BG50" s="2258"/>
      <c r="BH50" s="236" t="s">
        <v>287</v>
      </c>
      <c r="BI50" s="239"/>
      <c r="BJ50" s="240"/>
      <c r="BK50" s="226"/>
      <c r="BL50" s="227"/>
      <c r="BM50" s="2051">
        <v>8</v>
      </c>
      <c r="BN50" s="2052"/>
      <c r="BO50" s="2052"/>
      <c r="BP50" s="2053"/>
      <c r="BQ50" s="2259"/>
      <c r="BR50" s="2260"/>
      <c r="BS50" s="2260"/>
      <c r="BT50" s="236" t="s">
        <v>287</v>
      </c>
      <c r="BU50" s="239"/>
      <c r="BV50" s="240"/>
    </row>
    <row r="51" spans="1:144" ht="14.1" customHeight="1">
      <c r="A51" s="6"/>
      <c r="B51" s="19"/>
      <c r="C51" s="2275" t="s">
        <v>473</v>
      </c>
      <c r="D51" s="2278" t="s">
        <v>156</v>
      </c>
      <c r="E51" s="2281" t="s">
        <v>380</v>
      </c>
      <c r="F51" s="2282"/>
      <c r="G51" s="2282"/>
      <c r="H51" s="2283"/>
      <c r="I51" s="265"/>
      <c r="J51" s="2284">
        <f>IF(AY36=TRUE,ROUNDDOWN(M38/3,1),"")</f>
        <v>4.5999999999999996</v>
      </c>
      <c r="K51" s="2284"/>
      <c r="L51" s="266" t="s">
        <v>80</v>
      </c>
      <c r="M51" s="267" t="s">
        <v>84</v>
      </c>
      <c r="N51" s="2284">
        <f>J51</f>
        <v>4.5999999999999996</v>
      </c>
      <c r="O51" s="2284"/>
      <c r="P51" s="268" t="s">
        <v>80</v>
      </c>
      <c r="Q51" s="269" t="s">
        <v>107</v>
      </c>
      <c r="R51" s="265"/>
      <c r="S51" s="2284" t="str">
        <f>IF(AY37=TRUE,ROUNDDOWN(M38/3,1),"")</f>
        <v/>
      </c>
      <c r="T51" s="2284"/>
      <c r="U51" s="270" t="s">
        <v>80</v>
      </c>
      <c r="V51" s="267" t="s">
        <v>84</v>
      </c>
      <c r="W51" s="2284" t="str">
        <f>S51</f>
        <v/>
      </c>
      <c r="X51" s="2284"/>
      <c r="Y51" s="268" t="s">
        <v>80</v>
      </c>
      <c r="Z51" s="397" t="s">
        <v>107</v>
      </c>
      <c r="AA51" s="271"/>
      <c r="AB51" s="76"/>
      <c r="AC51" s="624"/>
      <c r="AD51" s="2016"/>
      <c r="AE51" s="2016"/>
      <c r="AF51" s="2016"/>
      <c r="AG51" s="2016"/>
      <c r="AH51" s="2016"/>
      <c r="AI51" s="2016"/>
      <c r="AJ51" s="2016"/>
      <c r="AK51" s="2016"/>
      <c r="AL51" s="2016"/>
      <c r="AM51" s="2016"/>
      <c r="AN51" s="2016"/>
      <c r="AO51" s="2016"/>
      <c r="AP51" s="2016"/>
      <c r="AQ51" s="2016"/>
      <c r="AR51" s="2016"/>
      <c r="AS51" s="2106"/>
      <c r="AT51" s="416"/>
      <c r="AW51" s="278"/>
      <c r="AX51" s="786"/>
      <c r="AY51" s="278"/>
      <c r="AZ51" s="279"/>
      <c r="BA51" s="2051">
        <v>9</v>
      </c>
      <c r="BB51" s="2052"/>
      <c r="BC51" s="2052"/>
      <c r="BD51" s="2053"/>
      <c r="BE51" s="2257"/>
      <c r="BF51" s="2258"/>
      <c r="BG51" s="2258"/>
      <c r="BH51" s="236" t="s">
        <v>287</v>
      </c>
      <c r="BI51" s="239"/>
      <c r="BJ51" s="240"/>
      <c r="BK51" s="226"/>
      <c r="BL51" s="227"/>
      <c r="BM51" s="2051">
        <v>9</v>
      </c>
      <c r="BN51" s="2052"/>
      <c r="BO51" s="2052"/>
      <c r="BP51" s="2053"/>
      <c r="BQ51" s="2259"/>
      <c r="BR51" s="2260"/>
      <c r="BS51" s="2260"/>
      <c r="BT51" s="236" t="s">
        <v>287</v>
      </c>
      <c r="BU51" s="239"/>
      <c r="BV51" s="240"/>
    </row>
    <row r="52" spans="1:144" ht="14.1" customHeight="1">
      <c r="A52" s="6"/>
      <c r="B52" s="19"/>
      <c r="C52" s="2276"/>
      <c r="D52" s="2279"/>
      <c r="E52" s="2285" t="s">
        <v>1348</v>
      </c>
      <c r="F52" s="2286"/>
      <c r="G52" s="2286"/>
      <c r="H52" s="766" t="s">
        <v>816</v>
      </c>
      <c r="I52" s="1242"/>
      <c r="J52" s="2289">
        <f>IF(AY36=TRUE,IF(AY34=TRUE,ROUNDDOWN(M39/6,1),""),"")</f>
        <v>6.8</v>
      </c>
      <c r="K52" s="2289"/>
      <c r="L52" s="771"/>
      <c r="M52" s="772"/>
      <c r="N52" s="2289">
        <f t="shared" ref="N52" si="0">J52</f>
        <v>6.8</v>
      </c>
      <c r="O52" s="2289"/>
      <c r="P52" s="773"/>
      <c r="Q52" s="269"/>
      <c r="R52" s="1242"/>
      <c r="S52" s="2289" t="str">
        <f>IF(AY37=TRUE,IF(AY34=TRUE,ROUNDDOWN((M41+M39)/6,1),""),"")</f>
        <v/>
      </c>
      <c r="T52" s="2289"/>
      <c r="U52" s="1243"/>
      <c r="V52" s="772"/>
      <c r="W52" s="2289" t="str">
        <f t="shared" ref="W52:W53" si="1">S52</f>
        <v/>
      </c>
      <c r="X52" s="2289"/>
      <c r="Y52" s="773"/>
      <c r="Z52" s="397"/>
      <c r="AA52" s="271"/>
      <c r="AC52" s="624"/>
      <c r="AD52" s="2016"/>
      <c r="AE52" s="2016"/>
      <c r="AF52" s="2016"/>
      <c r="AG52" s="2016"/>
      <c r="AH52" s="2016"/>
      <c r="AI52" s="2016"/>
      <c r="AJ52" s="2016"/>
      <c r="AK52" s="2016"/>
      <c r="AL52" s="2016"/>
      <c r="AM52" s="2016"/>
      <c r="AN52" s="2016"/>
      <c r="AO52" s="2016"/>
      <c r="AP52" s="2016"/>
      <c r="AQ52" s="2016"/>
      <c r="AR52" s="2016"/>
      <c r="AS52" s="2106"/>
      <c r="AT52" s="416"/>
      <c r="AW52" s="471"/>
      <c r="AX52" s="786"/>
      <c r="AY52" s="471"/>
      <c r="AZ52" s="472"/>
      <c r="BA52" s="2051">
        <v>10</v>
      </c>
      <c r="BB52" s="2052"/>
      <c r="BC52" s="2052"/>
      <c r="BD52" s="2053"/>
      <c r="BE52" s="2257"/>
      <c r="BF52" s="2258"/>
      <c r="BG52" s="2258"/>
      <c r="BH52" s="236" t="s">
        <v>287</v>
      </c>
      <c r="BI52" s="237"/>
      <c r="BJ52" s="238"/>
      <c r="BK52" s="241"/>
      <c r="BL52" s="242"/>
      <c r="BM52" s="2051">
        <v>10</v>
      </c>
      <c r="BN52" s="2052"/>
      <c r="BO52" s="2052"/>
      <c r="BP52" s="2053"/>
      <c r="BQ52" s="2259"/>
      <c r="BR52" s="2260"/>
      <c r="BS52" s="2260"/>
      <c r="BT52" s="236" t="s">
        <v>287</v>
      </c>
      <c r="BU52" s="237"/>
      <c r="BV52" s="238"/>
    </row>
    <row r="53" spans="1:144" ht="14.1" customHeight="1">
      <c r="A53" s="6"/>
      <c r="B53" s="19"/>
      <c r="C53" s="2276"/>
      <c r="D53" s="2279"/>
      <c r="E53" s="2287"/>
      <c r="F53" s="2288"/>
      <c r="G53" s="2288"/>
      <c r="H53" s="769" t="s">
        <v>817</v>
      </c>
      <c r="I53" s="1242"/>
      <c r="J53" s="2289" t="str">
        <f>IF(AY36=TRUE,IF(AY35=TRUE, ROUNDDOWN(M39/5,1),""),"")</f>
        <v/>
      </c>
      <c r="K53" s="2289"/>
      <c r="L53" s="771"/>
      <c r="M53" s="772"/>
      <c r="N53" s="2289" t="str">
        <f>J53</f>
        <v/>
      </c>
      <c r="O53" s="2289"/>
      <c r="P53" s="773"/>
      <c r="Q53" s="269"/>
      <c r="R53" s="1242"/>
      <c r="S53" s="2289" t="str">
        <f>IF(AY36=TRUE,IF(AY35=TRUE,ROUNDDOWN((M41+M39)/5,1),""),"")</f>
        <v/>
      </c>
      <c r="T53" s="2289"/>
      <c r="U53" s="1243"/>
      <c r="V53" s="772"/>
      <c r="W53" s="2289" t="str">
        <f t="shared" si="1"/>
        <v/>
      </c>
      <c r="X53" s="2289"/>
      <c r="Y53" s="773"/>
      <c r="Z53" s="397"/>
      <c r="AA53" s="271"/>
      <c r="AC53" s="624"/>
      <c r="AD53" s="2016"/>
      <c r="AE53" s="2016"/>
      <c r="AF53" s="2016"/>
      <c r="AG53" s="2016"/>
      <c r="AH53" s="2016"/>
      <c r="AI53" s="2016"/>
      <c r="AJ53" s="2016"/>
      <c r="AK53" s="2016"/>
      <c r="AL53" s="2016"/>
      <c r="AM53" s="2016"/>
      <c r="AN53" s="2016"/>
      <c r="AO53" s="2016"/>
      <c r="AP53" s="2016"/>
      <c r="AQ53" s="2016"/>
      <c r="AR53" s="2016"/>
      <c r="AS53" s="2106"/>
      <c r="AW53" s="288"/>
      <c r="AX53" s="786"/>
      <c r="AY53" s="288"/>
      <c r="BA53" s="2051">
        <v>11</v>
      </c>
      <c r="BB53" s="2052"/>
      <c r="BC53" s="2052"/>
      <c r="BD53" s="2053"/>
      <c r="BE53" s="2257"/>
      <c r="BF53" s="2258"/>
      <c r="BG53" s="2258"/>
      <c r="BH53" s="236" t="s">
        <v>287</v>
      </c>
      <c r="BI53" s="239"/>
      <c r="BJ53" s="240"/>
      <c r="BK53" s="226"/>
      <c r="BL53" s="227"/>
      <c r="BM53" s="2051">
        <v>11</v>
      </c>
      <c r="BN53" s="2052"/>
      <c r="BO53" s="2052"/>
      <c r="BP53" s="2053"/>
      <c r="BQ53" s="2259"/>
      <c r="BR53" s="2260"/>
      <c r="BS53" s="2260"/>
      <c r="BT53" s="236" t="s">
        <v>287</v>
      </c>
      <c r="BU53" s="239"/>
      <c r="BV53" s="240"/>
    </row>
    <row r="54" spans="1:144" ht="14.1" customHeight="1">
      <c r="A54" s="6"/>
      <c r="B54" s="19"/>
      <c r="C54" s="2276"/>
      <c r="D54" s="2279"/>
      <c r="E54" s="2290" t="s">
        <v>1349</v>
      </c>
      <c r="F54" s="2291"/>
      <c r="G54" s="2291"/>
      <c r="H54" s="2292"/>
      <c r="I54" s="272"/>
      <c r="J54" s="2289">
        <f>IF(AY36=TRUE,ROUNDDOWN(M40/6,1),"")</f>
        <v>7</v>
      </c>
      <c r="K54" s="2289"/>
      <c r="L54" s="273" t="s">
        <v>80</v>
      </c>
      <c r="M54" s="274" t="s">
        <v>84</v>
      </c>
      <c r="N54" s="2289">
        <f>J54</f>
        <v>7</v>
      </c>
      <c r="O54" s="2289"/>
      <c r="P54" s="275" t="s">
        <v>80</v>
      </c>
      <c r="Q54" s="276" t="s">
        <v>107</v>
      </c>
      <c r="R54" s="272"/>
      <c r="S54" s="2289" t="str">
        <f>IF(AY37=TRUE,ROUNDDOWN(M40/6,1),"")</f>
        <v/>
      </c>
      <c r="T54" s="2289"/>
      <c r="U54" s="277" t="s">
        <v>80</v>
      </c>
      <c r="V54" s="274" t="s">
        <v>84</v>
      </c>
      <c r="W54" s="2289" t="str">
        <f>S54</f>
        <v/>
      </c>
      <c r="X54" s="2289"/>
      <c r="Y54" s="275" t="s">
        <v>80</v>
      </c>
      <c r="Z54" s="398" t="s">
        <v>107</v>
      </c>
      <c r="AA54" s="102"/>
      <c r="AC54" s="624"/>
      <c r="AD54" s="416"/>
      <c r="AE54" s="416"/>
      <c r="AF54" s="416"/>
      <c r="AG54" s="416"/>
      <c r="AH54" s="416"/>
      <c r="AI54" s="416"/>
      <c r="AJ54" s="416"/>
      <c r="AK54" s="416"/>
      <c r="AL54" s="416"/>
      <c r="AM54" s="416"/>
      <c r="AN54" s="416"/>
      <c r="AO54" s="416"/>
      <c r="AP54" s="416"/>
      <c r="AQ54" s="416"/>
      <c r="AR54" s="416"/>
      <c r="AS54" s="639"/>
      <c r="AT54" s="453"/>
      <c r="AW54" s="288"/>
      <c r="AX54" s="786"/>
      <c r="AY54" s="288"/>
      <c r="BA54" s="2051">
        <v>12</v>
      </c>
      <c r="BB54" s="2052"/>
      <c r="BC54" s="2052"/>
      <c r="BD54" s="2053"/>
      <c r="BE54" s="2257"/>
      <c r="BF54" s="2258"/>
      <c r="BG54" s="2258"/>
      <c r="BH54" s="236" t="s">
        <v>287</v>
      </c>
      <c r="BI54" s="239"/>
      <c r="BJ54" s="240"/>
      <c r="BK54" s="243"/>
      <c r="BL54" s="244"/>
      <c r="BM54" s="2051">
        <v>12</v>
      </c>
      <c r="BN54" s="2052"/>
      <c r="BO54" s="2052"/>
      <c r="BP54" s="2053"/>
      <c r="BQ54" s="2259"/>
      <c r="BR54" s="2260"/>
      <c r="BS54" s="2260"/>
      <c r="BT54" s="236" t="s">
        <v>287</v>
      </c>
      <c r="BU54" s="239"/>
      <c r="BV54" s="240"/>
      <c r="CQ54" s="154" t="s">
        <v>1354</v>
      </c>
    </row>
    <row r="55" spans="1:144" ht="14.1" customHeight="1">
      <c r="A55" s="6"/>
      <c r="B55" s="19"/>
      <c r="C55" s="2276"/>
      <c r="D55" s="2279"/>
      <c r="E55" s="2294" t="s">
        <v>381</v>
      </c>
      <c r="F55" s="2295"/>
      <c r="G55" s="2295"/>
      <c r="H55" s="2296"/>
      <c r="I55" s="636"/>
      <c r="J55" s="2297"/>
      <c r="K55" s="2297"/>
      <c r="L55" s="280"/>
      <c r="M55" s="281"/>
      <c r="N55" s="2298"/>
      <c r="O55" s="2298"/>
      <c r="P55" s="282"/>
      <c r="Q55" s="283"/>
      <c r="R55" s="272"/>
      <c r="S55" s="2289" t="str">
        <f>IF(AY37=TRUE,ROUNDDOWN(M41/6,1),"")</f>
        <v/>
      </c>
      <c r="T55" s="2289"/>
      <c r="U55" s="284" t="s">
        <v>80</v>
      </c>
      <c r="V55" s="285"/>
      <c r="W55" s="2299"/>
      <c r="X55" s="2299"/>
      <c r="Y55" s="286"/>
      <c r="Z55" s="399"/>
      <c r="AA55" s="102"/>
      <c r="AC55" s="624"/>
      <c r="AD55" s="416"/>
      <c r="AE55" s="416"/>
      <c r="AF55" s="416"/>
      <c r="AG55" s="416"/>
      <c r="AH55" s="416"/>
      <c r="AI55" s="416"/>
      <c r="AJ55" s="416"/>
      <c r="AK55" s="416"/>
      <c r="AL55" s="416"/>
      <c r="AM55" s="416"/>
      <c r="AN55" s="416"/>
      <c r="AO55" s="416"/>
      <c r="AP55" s="416"/>
      <c r="AQ55" s="416"/>
      <c r="AR55" s="416"/>
      <c r="AS55" s="639"/>
      <c r="AT55" s="453"/>
      <c r="AW55" s="288"/>
      <c r="AX55" s="786"/>
      <c r="AY55" s="288"/>
      <c r="BA55" s="2051">
        <v>13</v>
      </c>
      <c r="BB55" s="2052"/>
      <c r="BC55" s="2052"/>
      <c r="BD55" s="2053"/>
      <c r="BE55" s="2257"/>
      <c r="BF55" s="2258"/>
      <c r="BG55" s="2258"/>
      <c r="BH55" s="236" t="s">
        <v>287</v>
      </c>
      <c r="BI55" s="239"/>
      <c r="BJ55" s="240"/>
      <c r="BK55" s="243"/>
      <c r="BL55" s="244"/>
      <c r="BM55" s="2051">
        <v>13</v>
      </c>
      <c r="BN55" s="2052"/>
      <c r="BO55" s="2052"/>
      <c r="BP55" s="2053"/>
      <c r="BQ55" s="2259"/>
      <c r="BR55" s="2260"/>
      <c r="BS55" s="2260"/>
      <c r="BT55" s="236" t="s">
        <v>287</v>
      </c>
      <c r="BU55" s="239"/>
      <c r="BV55" s="240"/>
      <c r="CR55" s="40"/>
    </row>
    <row r="56" spans="1:144" ht="14.1" customHeight="1">
      <c r="A56" s="6"/>
      <c r="B56" s="19"/>
      <c r="C56" s="2276"/>
      <c r="D56" s="2279"/>
      <c r="E56" s="2285" t="s">
        <v>382</v>
      </c>
      <c r="F56" s="2286"/>
      <c r="G56" s="2286"/>
      <c r="H56" s="766" t="s">
        <v>816</v>
      </c>
      <c r="I56" s="767"/>
      <c r="J56" s="2289" t="str">
        <f>IF(AY36=TRUE,IF(AY38=TRUE,ROUNDDOWN((M41+M42)/20,1),""),"")</f>
        <v/>
      </c>
      <c r="K56" s="2289"/>
      <c r="L56" s="273" t="s">
        <v>80</v>
      </c>
      <c r="M56" s="274" t="s">
        <v>84</v>
      </c>
      <c r="N56" s="2293" t="str">
        <f>IF(AY35=TRUE,IF(AY37=TRUE,ROUNDDOWN(K42/20,1),""),"")</f>
        <v/>
      </c>
      <c r="O56" s="2293"/>
      <c r="P56" s="275" t="s">
        <v>80</v>
      </c>
      <c r="Q56" s="276" t="s">
        <v>107</v>
      </c>
      <c r="R56" s="768"/>
      <c r="S56" s="2289" t="str">
        <f>IF(AY37=TRUE,IF(AY38=TRUE,ROUNDDOWN(M42/20,1),""),"")</f>
        <v/>
      </c>
      <c r="T56" s="2289"/>
      <c r="U56" s="277" t="s">
        <v>80</v>
      </c>
      <c r="V56" s="274" t="s">
        <v>84</v>
      </c>
      <c r="W56" s="2293" t="str">
        <f>IF(AY36=TRUE,IF(AY37=TRUE,ROUNDDOWN(K42/20,1),""),"")</f>
        <v/>
      </c>
      <c r="X56" s="2293"/>
      <c r="Y56" s="287" t="s">
        <v>80</v>
      </c>
      <c r="Z56" s="398" t="s">
        <v>107</v>
      </c>
      <c r="AA56" s="102"/>
      <c r="AB56" s="77"/>
      <c r="AC56" s="575"/>
      <c r="AS56" s="39"/>
      <c r="AT56" s="27"/>
      <c r="AW56" s="288"/>
      <c r="AX56" s="786"/>
      <c r="AY56" s="288"/>
      <c r="BA56" s="2051">
        <v>14</v>
      </c>
      <c r="BB56" s="2052"/>
      <c r="BC56" s="2052"/>
      <c r="BD56" s="2053"/>
      <c r="BE56" s="2257"/>
      <c r="BF56" s="2258"/>
      <c r="BG56" s="2258"/>
      <c r="BH56" s="236" t="s">
        <v>287</v>
      </c>
      <c r="BI56" s="239"/>
      <c r="BJ56" s="240"/>
      <c r="BK56" s="243"/>
      <c r="BL56" s="244"/>
      <c r="BM56" s="2051">
        <v>14</v>
      </c>
      <c r="BN56" s="2052"/>
      <c r="BO56" s="2052"/>
      <c r="BP56" s="2053"/>
      <c r="BQ56" s="2259"/>
      <c r="BR56" s="2260"/>
      <c r="BS56" s="2260"/>
      <c r="BT56" s="236" t="s">
        <v>287</v>
      </c>
      <c r="BU56" s="239"/>
      <c r="BV56" s="240"/>
      <c r="CR56" s="40" t="s">
        <v>1337</v>
      </c>
      <c r="CS56" s="40"/>
      <c r="CT56" s="40"/>
      <c r="CU56" s="40"/>
      <c r="CV56" s="40"/>
      <c r="CW56" s="40"/>
      <c r="CX56" s="40"/>
      <c r="CY56" s="40"/>
      <c r="CZ56" s="40"/>
      <c r="DA56" s="40"/>
      <c r="DB56" s="40"/>
      <c r="DC56" s="40"/>
      <c r="DD56" s="40"/>
      <c r="DE56" s="40"/>
      <c r="DF56" s="40"/>
      <c r="DG56" s="40"/>
      <c r="DH56" s="40"/>
      <c r="DI56" s="40"/>
      <c r="DJ56" s="40"/>
      <c r="DK56" s="40"/>
      <c r="DL56" s="40"/>
      <c r="DM56" s="40"/>
      <c r="DN56" s="40"/>
      <c r="DO56" s="750"/>
      <c r="DP56" s="750"/>
      <c r="DQ56" s="750"/>
      <c r="DR56" s="750"/>
      <c r="DS56" s="750"/>
      <c r="DT56" s="750"/>
      <c r="DU56" s="750"/>
      <c r="DV56" s="750"/>
      <c r="DW56" s="750"/>
      <c r="DX56" s="750"/>
      <c r="DY56" s="750"/>
      <c r="DZ56" s="750"/>
      <c r="EA56" s="750"/>
      <c r="EB56" s="750"/>
      <c r="EC56" s="750"/>
      <c r="ED56" s="750"/>
      <c r="EE56" s="750"/>
      <c r="EF56" s="750"/>
      <c r="EG56" s="750"/>
      <c r="EH56" s="750"/>
      <c r="EI56" s="750"/>
      <c r="EJ56" s="750"/>
      <c r="EK56" s="750"/>
      <c r="EL56" s="750"/>
      <c r="EM56" s="750"/>
      <c r="EN56" s="750"/>
    </row>
    <row r="57" spans="1:144" ht="14.1" customHeight="1">
      <c r="A57" s="6"/>
      <c r="B57" s="19"/>
      <c r="C57" s="2276"/>
      <c r="D57" s="2279"/>
      <c r="E57" s="2287"/>
      <c r="F57" s="2288"/>
      <c r="G57" s="2288"/>
      <c r="H57" s="769" t="s">
        <v>817</v>
      </c>
      <c r="I57" s="770"/>
      <c r="J57" s="2300">
        <f>IF(AY36=TRUE,IF(AY39=TRUE,ROUNDDOWN((M42+M41)/15,1),""),"")</f>
        <v>2.4</v>
      </c>
      <c r="K57" s="2300"/>
      <c r="L57" s="771" t="s">
        <v>80</v>
      </c>
      <c r="M57" s="772" t="s">
        <v>84</v>
      </c>
      <c r="N57" s="2293">
        <f>IF(AY36=TRUE,IF(AY39=TRUE,ROUNDDOWN(K42/15,1),""),"")</f>
        <v>1.4</v>
      </c>
      <c r="O57" s="2293"/>
      <c r="P57" s="773" t="s">
        <v>80</v>
      </c>
      <c r="Q57" s="269" t="s">
        <v>107</v>
      </c>
      <c r="R57" s="770"/>
      <c r="S57" s="2289" t="str">
        <f>IF(AY37=TRUE,IF(AY39=TRUE,ROUNDDOWN(M42/15,1),""),"")</f>
        <v/>
      </c>
      <c r="T57" s="2289"/>
      <c r="U57" s="774" t="s">
        <v>80</v>
      </c>
      <c r="V57" s="775" t="s">
        <v>84</v>
      </c>
      <c r="W57" s="2301" t="str">
        <f>IF(AY36=TRUE,IF(AY38=TRUE,ROUNDDOWN(K42/15,1),""),"")</f>
        <v/>
      </c>
      <c r="X57" s="2301"/>
      <c r="Y57" s="289" t="s">
        <v>80</v>
      </c>
      <c r="Z57" s="398" t="s">
        <v>107</v>
      </c>
      <c r="AA57" s="102"/>
      <c r="AB57" s="200" t="s">
        <v>12</v>
      </c>
      <c r="AC57" s="1925" t="s">
        <v>1350</v>
      </c>
      <c r="AD57" s="1925"/>
      <c r="AE57" s="1925"/>
      <c r="AF57" s="1925"/>
      <c r="AG57" s="1925"/>
      <c r="AH57" s="1925"/>
      <c r="AI57" s="1925"/>
      <c r="AJ57" s="1925"/>
      <c r="AK57" s="1925"/>
      <c r="AL57" s="1925"/>
      <c r="AM57" s="1925"/>
      <c r="AN57" s="1925"/>
      <c r="AO57" s="1925"/>
      <c r="AP57" s="1925"/>
      <c r="AQ57" s="1925"/>
      <c r="AR57" s="1925"/>
      <c r="AS57" s="2029"/>
      <c r="AT57" s="1404"/>
      <c r="AU57" s="411"/>
      <c r="AW57" s="288"/>
      <c r="AX57" s="2302" t="s">
        <v>966</v>
      </c>
      <c r="AY57" s="288"/>
      <c r="BA57" s="2051">
        <v>15</v>
      </c>
      <c r="BB57" s="2052"/>
      <c r="BC57" s="2052"/>
      <c r="BD57" s="2053"/>
      <c r="BE57" s="2257"/>
      <c r="BF57" s="2258"/>
      <c r="BG57" s="2258"/>
      <c r="BH57" s="236" t="s">
        <v>287</v>
      </c>
      <c r="BI57" s="239"/>
      <c r="BJ57" s="240"/>
      <c r="BK57" s="245"/>
      <c r="BL57" s="246"/>
      <c r="BM57" s="2051">
        <v>15</v>
      </c>
      <c r="BN57" s="2052"/>
      <c r="BO57" s="2052"/>
      <c r="BP57" s="2053"/>
      <c r="BQ57" s="2259"/>
      <c r="BR57" s="2260"/>
      <c r="BS57" s="2260"/>
      <c r="BT57" s="236" t="s">
        <v>287</v>
      </c>
      <c r="BU57" s="239"/>
      <c r="BV57" s="240"/>
      <c r="CR57" s="2016" t="s">
        <v>1338</v>
      </c>
      <c r="CS57" s="2016"/>
      <c r="CT57" s="2016"/>
      <c r="CU57" s="2016"/>
      <c r="CV57" s="2016"/>
      <c r="CW57" s="2016"/>
      <c r="CX57" s="2016"/>
      <c r="CY57" s="2016"/>
      <c r="CZ57" s="2016"/>
      <c r="DA57" s="2016"/>
      <c r="DB57" s="2016"/>
      <c r="DC57" s="2016"/>
      <c r="DD57" s="2016"/>
      <c r="DE57" s="2016"/>
      <c r="DF57" s="2016"/>
      <c r="DG57" s="2016"/>
      <c r="DH57" s="2016"/>
      <c r="DI57" s="2016"/>
      <c r="DJ57" s="2016"/>
      <c r="DK57" s="2016"/>
      <c r="DL57" s="2016"/>
      <c r="DM57" s="2016"/>
      <c r="DN57" s="2016"/>
      <c r="DO57" s="763"/>
      <c r="DP57" s="763"/>
      <c r="DQ57" s="763"/>
      <c r="DR57" s="763"/>
      <c r="DS57" s="763"/>
      <c r="DT57" s="763"/>
      <c r="DU57" s="763"/>
      <c r="DV57" s="763"/>
      <c r="DW57" s="763"/>
      <c r="DX57" s="763"/>
      <c r="DY57" s="763"/>
      <c r="DZ57" s="763"/>
      <c r="EA57" s="763"/>
      <c r="EB57" s="763"/>
      <c r="EC57" s="763"/>
      <c r="ED57" s="763"/>
      <c r="EE57" s="750"/>
      <c r="EF57" s="750"/>
      <c r="EG57" s="750"/>
      <c r="EH57" s="750"/>
      <c r="EI57" s="750"/>
      <c r="EJ57" s="750"/>
      <c r="EK57" s="750"/>
      <c r="EL57" s="750"/>
      <c r="EM57" s="750"/>
      <c r="EN57" s="750"/>
    </row>
    <row r="58" spans="1:144" ht="14.1" customHeight="1">
      <c r="A58" s="6"/>
      <c r="B58" s="19"/>
      <c r="C58" s="2276"/>
      <c r="D58" s="2279"/>
      <c r="E58" s="2303" t="s">
        <v>963</v>
      </c>
      <c r="F58" s="2304"/>
      <c r="G58" s="2304"/>
      <c r="H58" s="1084" t="s">
        <v>816</v>
      </c>
      <c r="I58" s="37"/>
      <c r="J58" s="2289">
        <f>IF(AY36=TRUE,IF(AY40=TRUE,ROUNDDOWN((M43)/30,1),""),"")</f>
        <v>2.5</v>
      </c>
      <c r="K58" s="2289"/>
      <c r="L58" s="1085" t="s">
        <v>80</v>
      </c>
      <c r="M58" s="281" t="s">
        <v>84</v>
      </c>
      <c r="N58" s="2293">
        <f>IF(AY36=TRUE,IF(AY40=TRUE,ROUNDDOWN(K43/30,1),""),"")</f>
        <v>1.3</v>
      </c>
      <c r="O58" s="2293"/>
      <c r="P58" s="289" t="s">
        <v>80</v>
      </c>
      <c r="Q58" s="276" t="s">
        <v>107</v>
      </c>
      <c r="R58" s="768"/>
      <c r="S58" s="2289" t="str">
        <f>IF(AY37=TRUE,IF(AY40=TRUE,ROUNDDOWN(M43/30,1),""),"")</f>
        <v/>
      </c>
      <c r="T58" s="2289"/>
      <c r="U58" s="284" t="s">
        <v>80</v>
      </c>
      <c r="V58" s="1086" t="s">
        <v>84</v>
      </c>
      <c r="W58" s="2307" t="str">
        <f>IF(AY37=TRUE,IF(AY39=TRUE,ROUNDDOWN(K43/30,1),""),"")</f>
        <v/>
      </c>
      <c r="X58" s="2307"/>
      <c r="Y58" s="289" t="s">
        <v>80</v>
      </c>
      <c r="Z58" s="398" t="s">
        <v>107</v>
      </c>
      <c r="AA58" s="102"/>
      <c r="AB58" s="76"/>
      <c r="AC58" s="1925"/>
      <c r="AD58" s="1925"/>
      <c r="AE58" s="1925"/>
      <c r="AF58" s="1925"/>
      <c r="AG58" s="1925"/>
      <c r="AH58" s="1925"/>
      <c r="AI58" s="1925"/>
      <c r="AJ58" s="1925"/>
      <c r="AK58" s="1925"/>
      <c r="AL58" s="1925"/>
      <c r="AM58" s="1925"/>
      <c r="AN58" s="1925"/>
      <c r="AO58" s="1925"/>
      <c r="AP58" s="1925"/>
      <c r="AQ58" s="1925"/>
      <c r="AR58" s="1925"/>
      <c r="AS58" s="2029"/>
      <c r="AT58" s="1398"/>
      <c r="AU58" s="411"/>
      <c r="AW58" s="288"/>
      <c r="AX58" s="2302"/>
      <c r="AY58" s="288"/>
      <c r="BA58" s="2051">
        <v>17</v>
      </c>
      <c r="BB58" s="2052"/>
      <c r="BC58" s="2052"/>
      <c r="BD58" s="2053"/>
      <c r="BE58" s="2257"/>
      <c r="BF58" s="2258"/>
      <c r="BG58" s="2258"/>
      <c r="BH58" s="236" t="s">
        <v>287</v>
      </c>
      <c r="BI58" s="239"/>
      <c r="BJ58" s="240"/>
      <c r="BK58" s="245"/>
      <c r="BL58" s="246"/>
      <c r="BM58" s="2051">
        <v>17</v>
      </c>
      <c r="BN58" s="2052"/>
      <c r="BO58" s="2052"/>
      <c r="BP58" s="2053"/>
      <c r="BQ58" s="2259"/>
      <c r="BR58" s="2260"/>
      <c r="BS58" s="2260"/>
      <c r="BT58" s="236" t="s">
        <v>287</v>
      </c>
      <c r="BU58" s="239"/>
      <c r="BV58" s="240"/>
      <c r="CR58" s="2016"/>
      <c r="CS58" s="2016"/>
      <c r="CT58" s="2016"/>
      <c r="CU58" s="2016"/>
      <c r="CV58" s="2016"/>
      <c r="CW58" s="2016"/>
      <c r="CX58" s="2016"/>
      <c r="CY58" s="2016"/>
      <c r="CZ58" s="2016"/>
      <c r="DA58" s="2016"/>
      <c r="DB58" s="2016"/>
      <c r="DC58" s="2016"/>
      <c r="DD58" s="2016"/>
      <c r="DE58" s="2016"/>
      <c r="DF58" s="2016"/>
      <c r="DG58" s="2016"/>
      <c r="DH58" s="2016"/>
      <c r="DI58" s="2016"/>
      <c r="DJ58" s="2016"/>
      <c r="DK58" s="2016"/>
      <c r="DL58" s="2016"/>
      <c r="DM58" s="2016"/>
      <c r="DN58" s="2016"/>
      <c r="DO58" s="763"/>
      <c r="DP58" s="763"/>
      <c r="DQ58" s="763"/>
      <c r="DR58" s="763"/>
      <c r="DS58" s="763"/>
      <c r="DT58" s="763"/>
      <c r="DU58" s="763"/>
      <c r="DV58" s="763"/>
      <c r="DW58" s="763"/>
      <c r="DX58" s="763"/>
      <c r="DY58" s="763"/>
      <c r="DZ58" s="763"/>
      <c r="EA58" s="763"/>
      <c r="EB58" s="763"/>
      <c r="EC58" s="763"/>
      <c r="ED58" s="763"/>
      <c r="EE58" s="583"/>
      <c r="EF58" s="583"/>
      <c r="EG58" s="583"/>
      <c r="EH58" s="583"/>
      <c r="EI58" s="583"/>
      <c r="EJ58" s="583"/>
      <c r="EK58" s="583"/>
      <c r="EL58" s="583"/>
      <c r="EM58" s="583"/>
      <c r="EN58" s="583"/>
    </row>
    <row r="59" spans="1:144" ht="14.1" customHeight="1">
      <c r="A59" s="6"/>
      <c r="B59" s="19"/>
      <c r="C59" s="2276"/>
      <c r="D59" s="2279"/>
      <c r="E59" s="2305"/>
      <c r="F59" s="2306"/>
      <c r="G59" s="2306"/>
      <c r="H59" s="1087" t="s">
        <v>817</v>
      </c>
      <c r="I59" s="776"/>
      <c r="J59" s="2300" t="str">
        <f>IF(AY36=TRUE,IF(AY41=TRUE,ROUNDDOWN((M43)/25,1),""),"")</f>
        <v/>
      </c>
      <c r="K59" s="2300"/>
      <c r="L59" s="1088" t="s">
        <v>80</v>
      </c>
      <c r="M59" s="285" t="s">
        <v>84</v>
      </c>
      <c r="N59" s="2308" t="str">
        <f>IF(AY36=TRUE,IF(AY41=TRUE,ROUNDDOWN(K43/25,1),""),"")</f>
        <v/>
      </c>
      <c r="O59" s="2308"/>
      <c r="P59" s="1089" t="s">
        <v>80</v>
      </c>
      <c r="Q59" s="1090" t="s">
        <v>107</v>
      </c>
      <c r="R59" s="37"/>
      <c r="S59" s="2309" t="str">
        <f>IF(AY37=TRUE,IF(AY41=TRUE,ROUNDDOWN(M43/25,1),""),"")</f>
        <v/>
      </c>
      <c r="T59" s="2309"/>
      <c r="U59" s="1091" t="s">
        <v>80</v>
      </c>
      <c r="V59" s="1086" t="s">
        <v>84</v>
      </c>
      <c r="W59" s="2307" t="str">
        <f>IF(AY37=TRUE,IF(AY40=TRUE,ROUNDDOWN(K43/25,1),""),"")</f>
        <v/>
      </c>
      <c r="X59" s="2307"/>
      <c r="Y59" s="1089" t="s">
        <v>80</v>
      </c>
      <c r="Z59" s="1092" t="s">
        <v>107</v>
      </c>
      <c r="AA59" s="102"/>
      <c r="AB59" s="76"/>
      <c r="AC59" s="1404" t="s">
        <v>387</v>
      </c>
      <c r="AD59" s="1404"/>
      <c r="AE59" s="1404"/>
      <c r="AF59" s="1404"/>
      <c r="AG59" s="1404"/>
      <c r="AH59" s="1404"/>
      <c r="AI59" s="1404"/>
      <c r="AJ59" s="1404"/>
      <c r="AK59" s="1404"/>
      <c r="AL59" s="1404"/>
      <c r="AM59" s="1404"/>
      <c r="AN59" s="1404"/>
      <c r="AO59" s="1404"/>
      <c r="AP59" s="1404"/>
      <c r="AQ59" s="1404"/>
      <c r="AR59" s="1404"/>
      <c r="AS59" s="1405"/>
      <c r="AT59" s="1398"/>
      <c r="AW59" s="288"/>
      <c r="AX59" s="2302"/>
      <c r="AY59" s="288"/>
      <c r="BA59" s="2051">
        <v>18</v>
      </c>
      <c r="BB59" s="2052"/>
      <c r="BC59" s="2052"/>
      <c r="BD59" s="2053"/>
      <c r="BE59" s="2257"/>
      <c r="BF59" s="2258"/>
      <c r="BG59" s="2258"/>
      <c r="BH59" s="236" t="s">
        <v>287</v>
      </c>
      <c r="BI59" s="239"/>
      <c r="BJ59" s="240"/>
      <c r="BK59" s="245"/>
      <c r="BL59" s="246"/>
      <c r="BM59" s="2051">
        <v>18</v>
      </c>
      <c r="BN59" s="2052"/>
      <c r="BO59" s="2052"/>
      <c r="BP59" s="2053"/>
      <c r="BQ59" s="2259"/>
      <c r="BR59" s="2260"/>
      <c r="BS59" s="2260"/>
      <c r="BT59" s="236" t="s">
        <v>287</v>
      </c>
      <c r="BU59" s="239"/>
      <c r="BV59" s="240"/>
      <c r="CR59" s="2016"/>
      <c r="CS59" s="2016"/>
      <c r="CT59" s="2016"/>
      <c r="CU59" s="2016"/>
      <c r="CV59" s="2016"/>
      <c r="CW59" s="2016"/>
      <c r="CX59" s="2016"/>
      <c r="CY59" s="2016"/>
      <c r="CZ59" s="2016"/>
      <c r="DA59" s="2016"/>
      <c r="DB59" s="2016"/>
      <c r="DC59" s="2016"/>
      <c r="DD59" s="2016"/>
      <c r="DE59" s="2016"/>
      <c r="DF59" s="2016"/>
      <c r="DG59" s="2016"/>
      <c r="DH59" s="2016"/>
      <c r="DI59" s="2016"/>
      <c r="DJ59" s="2016"/>
      <c r="DK59" s="2016"/>
      <c r="DL59" s="2016"/>
      <c r="DM59" s="2016"/>
      <c r="DN59" s="2016"/>
      <c r="DO59" s="763"/>
      <c r="DP59" s="763"/>
      <c r="DQ59" s="763"/>
      <c r="DR59" s="763"/>
      <c r="DS59" s="763"/>
      <c r="DT59" s="763"/>
      <c r="DU59" s="763"/>
      <c r="DV59" s="763"/>
      <c r="DW59" s="763"/>
      <c r="DX59" s="763"/>
      <c r="DY59" s="763"/>
      <c r="DZ59" s="763"/>
      <c r="EA59" s="763"/>
      <c r="EB59" s="763"/>
      <c r="EC59" s="763"/>
      <c r="ED59" s="763"/>
      <c r="EE59" s="583"/>
      <c r="EF59" s="583"/>
      <c r="EG59" s="583"/>
      <c r="EH59" s="583"/>
      <c r="EI59" s="583"/>
      <c r="EJ59" s="583"/>
      <c r="EK59" s="583"/>
      <c r="EL59" s="583"/>
      <c r="EM59" s="583"/>
      <c r="EN59" s="583"/>
    </row>
    <row r="60" spans="1:144" ht="14.1" customHeight="1">
      <c r="A60" s="6"/>
      <c r="B60" s="19"/>
      <c r="C60" s="2276"/>
      <c r="D60" s="2280"/>
      <c r="E60" s="1878" t="s">
        <v>379</v>
      </c>
      <c r="F60" s="1879"/>
      <c r="G60" s="1879"/>
      <c r="H60" s="2320"/>
      <c r="I60" s="777"/>
      <c r="J60" s="2321">
        <f>IF(AY36=TRUE,ROUND(SUM(J51,J52,J53,J54,J56,J57,J58,J59),0),"")</f>
        <v>23</v>
      </c>
      <c r="K60" s="2321"/>
      <c r="L60" s="314" t="s">
        <v>80</v>
      </c>
      <c r="M60" s="778" t="s">
        <v>475</v>
      </c>
      <c r="N60" s="2322">
        <f>IF(AY36=TRUE,ROUND(SUM(N51,N53,N52,N54,N56,N57,N58,N59),0),"")</f>
        <v>21</v>
      </c>
      <c r="O60" s="2322"/>
      <c r="P60" s="779" t="s">
        <v>80</v>
      </c>
      <c r="Q60" s="740" t="s">
        <v>107</v>
      </c>
      <c r="R60" s="777"/>
      <c r="S60" s="2321" t="str">
        <f>IF(AY37=TRUE,ROUND(SUM(S51,S52,S53,S54,S55,S56,S57,S58,S59),0),"")</f>
        <v/>
      </c>
      <c r="T60" s="2321"/>
      <c r="U60" s="780" t="s">
        <v>80</v>
      </c>
      <c r="V60" s="778" t="s">
        <v>475</v>
      </c>
      <c r="W60" s="2321" t="str">
        <f>IF(AY37=TRUE,ROUND(SUM(W51,W52,W53,W54,W56,W57,W58,W59),0),"")</f>
        <v/>
      </c>
      <c r="X60" s="2321"/>
      <c r="Y60" s="779" t="s">
        <v>80</v>
      </c>
      <c r="Z60" s="781" t="s">
        <v>107</v>
      </c>
      <c r="AA60" s="102"/>
      <c r="AB60" s="76"/>
      <c r="AC60" s="1404"/>
      <c r="AD60" s="1925" t="s">
        <v>158</v>
      </c>
      <c r="AE60" s="1925"/>
      <c r="AF60" s="1925"/>
      <c r="AG60" s="1925"/>
      <c r="AH60" s="1925"/>
      <c r="AI60" s="1925"/>
      <c r="AJ60" s="1925"/>
      <c r="AK60" s="1925"/>
      <c r="AL60" s="1925"/>
      <c r="AM60" s="1925"/>
      <c r="AN60" s="1925"/>
      <c r="AO60" s="1925"/>
      <c r="AP60" s="1925"/>
      <c r="AQ60" s="1925"/>
      <c r="AR60" s="1925"/>
      <c r="AS60" s="2029"/>
      <c r="AT60" s="1399"/>
      <c r="AW60" s="288"/>
      <c r="AX60" s="2302"/>
      <c r="AY60" s="288"/>
      <c r="BA60" s="2051">
        <v>19</v>
      </c>
      <c r="BB60" s="2052"/>
      <c r="BC60" s="2052"/>
      <c r="BD60" s="2053"/>
      <c r="BE60" s="2257"/>
      <c r="BF60" s="2258"/>
      <c r="BG60" s="2258"/>
      <c r="BH60" s="236" t="s">
        <v>287</v>
      </c>
      <c r="BI60" s="239"/>
      <c r="BJ60" s="240"/>
      <c r="BK60" s="245"/>
      <c r="BL60" s="246"/>
      <c r="BM60" s="2051">
        <v>19</v>
      </c>
      <c r="BN60" s="2052"/>
      <c r="BO60" s="2052"/>
      <c r="BP60" s="2053"/>
      <c r="BQ60" s="2259"/>
      <c r="BR60" s="2260"/>
      <c r="BS60" s="2260"/>
      <c r="BT60" s="236" t="s">
        <v>287</v>
      </c>
      <c r="BU60" s="239"/>
      <c r="BV60" s="240"/>
      <c r="CR60" s="2310" t="s">
        <v>1340</v>
      </c>
      <c r="CS60" s="2310"/>
      <c r="CT60" s="2310"/>
      <c r="CU60" s="2310"/>
      <c r="CV60" s="2310"/>
      <c r="CW60" s="2310"/>
      <c r="CX60" s="2310"/>
      <c r="CY60" s="2310"/>
      <c r="CZ60" s="2310"/>
      <c r="DA60" s="2310"/>
      <c r="DB60" s="2310"/>
      <c r="DC60" s="2310"/>
      <c r="DD60" s="2310"/>
      <c r="DE60" s="2310"/>
      <c r="DF60" s="2310"/>
      <c r="DG60" s="2310"/>
      <c r="DH60" s="2310"/>
      <c r="DI60" s="2310"/>
      <c r="DJ60" s="2310"/>
      <c r="DK60" s="2310"/>
      <c r="DL60" s="2310"/>
      <c r="DM60" s="2310"/>
      <c r="DN60" s="2310"/>
      <c r="DO60" s="583"/>
      <c r="DP60" s="583"/>
      <c r="DQ60" s="583"/>
      <c r="DR60" s="583"/>
      <c r="DS60" s="583"/>
      <c r="DT60" s="583"/>
      <c r="DU60" s="583"/>
      <c r="DV60" s="583"/>
      <c r="DW60" s="583"/>
      <c r="DX60" s="583"/>
      <c r="DY60" s="583"/>
      <c r="DZ60" s="583"/>
      <c r="EA60" s="583"/>
      <c r="EB60" s="583"/>
      <c r="EC60" s="583"/>
      <c r="ED60" s="583"/>
      <c r="EE60" s="583"/>
    </row>
    <row r="61" spans="1:144" ht="14.1" customHeight="1">
      <c r="A61" s="6"/>
      <c r="B61" s="19"/>
      <c r="C61" s="2276"/>
      <c r="D61" s="2311" t="s">
        <v>383</v>
      </c>
      <c r="E61" s="2038"/>
      <c r="F61" s="2038"/>
      <c r="G61" s="2038"/>
      <c r="H61" s="2312"/>
      <c r="I61" s="2316" t="s">
        <v>471</v>
      </c>
      <c r="J61" s="2317"/>
      <c r="K61" s="2317"/>
      <c r="L61" s="2317"/>
      <c r="M61" s="2317"/>
      <c r="N61" s="2317"/>
      <c r="O61" s="2317"/>
      <c r="P61" s="2317"/>
      <c r="Q61" s="2317"/>
      <c r="R61" s="290"/>
      <c r="S61" s="2318"/>
      <c r="T61" s="2318"/>
      <c r="U61" s="290" t="s">
        <v>80</v>
      </c>
      <c r="V61" s="291" t="s">
        <v>475</v>
      </c>
      <c r="W61" s="2319">
        <f>S61</f>
        <v>0</v>
      </c>
      <c r="X61" s="2319"/>
      <c r="Y61" s="782" t="s">
        <v>10</v>
      </c>
      <c r="Z61" s="783" t="s">
        <v>107</v>
      </c>
      <c r="AA61" s="102"/>
      <c r="AB61" s="76"/>
      <c r="AC61" s="1403" t="s">
        <v>12</v>
      </c>
      <c r="AD61" s="1925"/>
      <c r="AE61" s="1925"/>
      <c r="AF61" s="1925"/>
      <c r="AG61" s="1925"/>
      <c r="AH61" s="1925"/>
      <c r="AI61" s="1925"/>
      <c r="AJ61" s="1925"/>
      <c r="AK61" s="1925"/>
      <c r="AL61" s="1925"/>
      <c r="AM61" s="1925"/>
      <c r="AN61" s="1925"/>
      <c r="AO61" s="1925"/>
      <c r="AP61" s="1925"/>
      <c r="AQ61" s="1925"/>
      <c r="AR61" s="1925"/>
      <c r="AS61" s="2029"/>
      <c r="AT61" s="1399"/>
      <c r="AW61" s="288"/>
      <c r="AX61" s="2302"/>
      <c r="AY61" s="288"/>
      <c r="BA61" s="2051">
        <v>20</v>
      </c>
      <c r="BB61" s="2052"/>
      <c r="BC61" s="2052"/>
      <c r="BD61" s="2053"/>
      <c r="BE61" s="2257"/>
      <c r="BF61" s="2258"/>
      <c r="BG61" s="2258"/>
      <c r="BH61" s="236" t="s">
        <v>287</v>
      </c>
      <c r="BI61" s="239"/>
      <c r="BJ61" s="240"/>
      <c r="BK61" s="245"/>
      <c r="BL61" s="246"/>
      <c r="BM61" s="2051">
        <v>20</v>
      </c>
      <c r="BN61" s="2052"/>
      <c r="BO61" s="2052"/>
      <c r="BP61" s="2053"/>
      <c r="BQ61" s="2259"/>
      <c r="BR61" s="2260"/>
      <c r="BS61" s="2260"/>
      <c r="BT61" s="236" t="s">
        <v>287</v>
      </c>
      <c r="BU61" s="239"/>
      <c r="BV61" s="240"/>
      <c r="CR61" s="2310"/>
      <c r="CS61" s="2310"/>
      <c r="CT61" s="2310"/>
      <c r="CU61" s="2310"/>
      <c r="CV61" s="2310"/>
      <c r="CW61" s="2310"/>
      <c r="CX61" s="2310"/>
      <c r="CY61" s="2310"/>
      <c r="CZ61" s="2310"/>
      <c r="DA61" s="2310"/>
      <c r="DB61" s="2310"/>
      <c r="DC61" s="2310"/>
      <c r="DD61" s="2310"/>
      <c r="DE61" s="2310"/>
      <c r="DF61" s="2310"/>
      <c r="DG61" s="2310"/>
      <c r="DH61" s="2310"/>
      <c r="DI61" s="2310"/>
      <c r="DJ61" s="2310"/>
      <c r="DK61" s="2310"/>
      <c r="DL61" s="2310"/>
      <c r="DM61" s="2310"/>
      <c r="DN61" s="2310"/>
      <c r="DO61" s="763"/>
      <c r="DP61" s="763"/>
      <c r="DQ61" s="763"/>
      <c r="DR61" s="763"/>
      <c r="DS61" s="763"/>
      <c r="DT61" s="763"/>
      <c r="DU61" s="763"/>
      <c r="DV61" s="763"/>
      <c r="DW61" s="763"/>
      <c r="DX61" s="763"/>
      <c r="DY61" s="763"/>
      <c r="DZ61" s="763"/>
      <c r="EA61" s="763"/>
      <c r="EB61" s="763"/>
      <c r="EC61" s="763"/>
      <c r="ED61" s="763"/>
      <c r="EE61" s="583"/>
    </row>
    <row r="62" spans="1:144" ht="14.1" customHeight="1">
      <c r="A62" s="6"/>
      <c r="B62" s="19"/>
      <c r="C62" s="2276"/>
      <c r="D62" s="2313"/>
      <c r="E62" s="2155"/>
      <c r="F62" s="2155"/>
      <c r="G62" s="2155"/>
      <c r="H62" s="2314"/>
      <c r="I62" s="2323" t="s">
        <v>590</v>
      </c>
      <c r="J62" s="2324"/>
      <c r="K62" s="2324"/>
      <c r="L62" s="2324"/>
      <c r="M62" s="2324"/>
      <c r="N62" s="2324"/>
      <c r="O62" s="2324"/>
      <c r="P62" s="2324"/>
      <c r="Q62" s="2324"/>
      <c r="R62" s="292"/>
      <c r="S62" s="2327">
        <v>1</v>
      </c>
      <c r="T62" s="2327"/>
      <c r="U62" s="2329" t="s">
        <v>80</v>
      </c>
      <c r="V62" s="2331" t="s">
        <v>475</v>
      </c>
      <c r="W62" s="2339"/>
      <c r="X62" s="2339"/>
      <c r="Y62" s="2335" t="s">
        <v>10</v>
      </c>
      <c r="Z62" s="2341" t="s">
        <v>107</v>
      </c>
      <c r="AA62" s="102"/>
      <c r="AB62" s="76"/>
      <c r="AC62" s="1403"/>
      <c r="AD62" s="1925"/>
      <c r="AE62" s="1925"/>
      <c r="AF62" s="1925"/>
      <c r="AG62" s="1925"/>
      <c r="AH62" s="1925"/>
      <c r="AI62" s="1925"/>
      <c r="AJ62" s="1925"/>
      <c r="AK62" s="1925"/>
      <c r="AL62" s="1925"/>
      <c r="AM62" s="1925"/>
      <c r="AN62" s="1925"/>
      <c r="AO62" s="1925"/>
      <c r="AP62" s="1925"/>
      <c r="AQ62" s="1925"/>
      <c r="AR62" s="1925"/>
      <c r="AS62" s="2029"/>
      <c r="AT62" s="1399"/>
      <c r="AW62" s="288"/>
      <c r="AX62" s="2302"/>
      <c r="AY62" s="288"/>
      <c r="BA62" s="2051">
        <v>21</v>
      </c>
      <c r="BB62" s="2052"/>
      <c r="BC62" s="2052"/>
      <c r="BD62" s="2053"/>
      <c r="BE62" s="2257"/>
      <c r="BF62" s="2258"/>
      <c r="BG62" s="2258"/>
      <c r="BH62" s="236" t="s">
        <v>287</v>
      </c>
      <c r="BI62" s="237"/>
      <c r="BJ62" s="238"/>
      <c r="BK62" s="243"/>
      <c r="BL62" s="244"/>
      <c r="BM62" s="2051">
        <v>21</v>
      </c>
      <c r="BN62" s="2052"/>
      <c r="BO62" s="2052"/>
      <c r="BP62" s="2053"/>
      <c r="BQ62" s="2259"/>
      <c r="BR62" s="2260"/>
      <c r="BS62" s="2260"/>
      <c r="BT62" s="236" t="s">
        <v>287</v>
      </c>
      <c r="BU62" s="237"/>
      <c r="BV62" s="238"/>
      <c r="CR62" s="2310"/>
      <c r="CS62" s="2310"/>
      <c r="CT62" s="2310"/>
      <c r="CU62" s="2310"/>
      <c r="CV62" s="2310"/>
      <c r="CW62" s="2310"/>
      <c r="CX62" s="2310"/>
      <c r="CY62" s="2310"/>
      <c r="CZ62" s="2310"/>
      <c r="DA62" s="2310"/>
      <c r="DB62" s="2310"/>
      <c r="DC62" s="2310"/>
      <c r="DD62" s="2310"/>
      <c r="DE62" s="2310"/>
      <c r="DF62" s="2310"/>
      <c r="DG62" s="2310"/>
      <c r="DH62" s="2310"/>
      <c r="DI62" s="2310"/>
      <c r="DJ62" s="2310"/>
      <c r="DK62" s="2310"/>
      <c r="DL62" s="2310"/>
      <c r="DM62" s="2310"/>
      <c r="DN62" s="2310"/>
      <c r="DO62" s="763"/>
      <c r="DP62" s="763"/>
      <c r="DQ62" s="763"/>
      <c r="DR62" s="763"/>
      <c r="DS62" s="763"/>
      <c r="DT62" s="763"/>
      <c r="DU62" s="763"/>
      <c r="DV62" s="763"/>
      <c r="DW62" s="763"/>
      <c r="DX62" s="763"/>
      <c r="DY62" s="763"/>
      <c r="DZ62" s="763"/>
      <c r="EA62" s="763"/>
      <c r="EB62" s="763"/>
      <c r="EC62" s="763"/>
      <c r="ED62" s="763"/>
    </row>
    <row r="63" spans="1:144" ht="14.1" customHeight="1">
      <c r="A63" s="6"/>
      <c r="B63" s="19"/>
      <c r="C63" s="2276"/>
      <c r="D63" s="2313"/>
      <c r="E63" s="2155"/>
      <c r="F63" s="2155"/>
      <c r="G63" s="2155"/>
      <c r="H63" s="2314"/>
      <c r="I63" s="2337"/>
      <c r="J63" s="2338"/>
      <c r="K63" s="2338"/>
      <c r="L63" s="2338"/>
      <c r="M63" s="2338"/>
      <c r="N63" s="2338"/>
      <c r="O63" s="2338"/>
      <c r="P63" s="2338"/>
      <c r="Q63" s="2338"/>
      <c r="R63" s="293"/>
      <c r="S63" s="2328"/>
      <c r="T63" s="2328"/>
      <c r="U63" s="2330"/>
      <c r="V63" s="2332"/>
      <c r="W63" s="2340"/>
      <c r="X63" s="2340"/>
      <c r="Y63" s="2336"/>
      <c r="Z63" s="2342"/>
      <c r="AA63" s="102"/>
      <c r="AB63" s="76"/>
      <c r="AC63" s="153" t="s">
        <v>12</v>
      </c>
      <c r="AD63" s="2016" t="s">
        <v>386</v>
      </c>
      <c r="AE63" s="2016"/>
      <c r="AF63" s="2016"/>
      <c r="AG63" s="2016"/>
      <c r="AH63" s="2016"/>
      <c r="AI63" s="2016"/>
      <c r="AJ63" s="2016"/>
      <c r="AK63" s="2016"/>
      <c r="AL63" s="2016"/>
      <c r="AM63" s="2016"/>
      <c r="AN63" s="2016"/>
      <c r="AO63" s="2016"/>
      <c r="AP63" s="2016"/>
      <c r="AQ63" s="2016"/>
      <c r="AR63" s="2016"/>
      <c r="AS63" s="2106"/>
      <c r="AT63" s="1399"/>
      <c r="AW63" s="288"/>
      <c r="AX63" s="2302"/>
      <c r="AY63" s="288"/>
      <c r="BA63" s="2051">
        <v>22</v>
      </c>
      <c r="BB63" s="2052"/>
      <c r="BC63" s="2052"/>
      <c r="BD63" s="2053"/>
      <c r="BE63" s="2257"/>
      <c r="BF63" s="2258"/>
      <c r="BG63" s="2258"/>
      <c r="BH63" s="236" t="s">
        <v>287</v>
      </c>
      <c r="BI63" s="239"/>
      <c r="BJ63" s="240"/>
      <c r="BK63" s="243"/>
      <c r="BL63" s="244"/>
      <c r="BM63" s="2051">
        <v>22</v>
      </c>
      <c r="BN63" s="2052"/>
      <c r="BO63" s="2052"/>
      <c r="BP63" s="2053"/>
      <c r="BQ63" s="2259"/>
      <c r="BR63" s="2260"/>
      <c r="BS63" s="2260"/>
      <c r="BT63" s="236" t="s">
        <v>287</v>
      </c>
      <c r="BU63" s="239"/>
      <c r="BV63" s="240"/>
      <c r="CQ63" s="68"/>
      <c r="CR63" s="2310"/>
      <c r="CS63" s="2310"/>
      <c r="CT63" s="2310"/>
      <c r="CU63" s="2310"/>
      <c r="CV63" s="2310"/>
      <c r="CW63" s="2310"/>
      <c r="CX63" s="2310"/>
      <c r="CY63" s="2310"/>
      <c r="CZ63" s="2310"/>
      <c r="DA63" s="2310"/>
      <c r="DB63" s="2310"/>
      <c r="DC63" s="2310"/>
      <c r="DD63" s="2310"/>
      <c r="DE63" s="2310"/>
      <c r="DF63" s="2310"/>
      <c r="DG63" s="2310"/>
      <c r="DH63" s="2310"/>
      <c r="DI63" s="2310"/>
      <c r="DJ63" s="2310"/>
      <c r="DK63" s="2310"/>
      <c r="DL63" s="2310"/>
      <c r="DM63" s="2310"/>
      <c r="DN63" s="2310"/>
      <c r="DO63" s="763"/>
      <c r="DP63" s="763"/>
      <c r="DQ63" s="763"/>
      <c r="DR63" s="763"/>
      <c r="DS63" s="763"/>
      <c r="DT63" s="763"/>
      <c r="DU63" s="763"/>
      <c r="DV63" s="763"/>
      <c r="DW63" s="763"/>
      <c r="DX63" s="763"/>
      <c r="DY63" s="763"/>
      <c r="DZ63" s="763"/>
      <c r="EA63" s="763"/>
      <c r="EB63" s="763"/>
      <c r="EC63" s="763"/>
      <c r="ED63" s="763"/>
    </row>
    <row r="64" spans="1:144" ht="14.1" customHeight="1">
      <c r="A64" s="6"/>
      <c r="B64" s="19"/>
      <c r="C64" s="2276"/>
      <c r="D64" s="2313"/>
      <c r="E64" s="2155"/>
      <c r="F64" s="2155"/>
      <c r="G64" s="2155"/>
      <c r="H64" s="2314"/>
      <c r="I64" s="2323" t="s">
        <v>472</v>
      </c>
      <c r="J64" s="2324"/>
      <c r="K64" s="2324"/>
      <c r="L64" s="2324"/>
      <c r="M64" s="2324"/>
      <c r="N64" s="2324"/>
      <c r="O64" s="2324"/>
      <c r="P64" s="2324"/>
      <c r="Q64" s="2324"/>
      <c r="R64" s="294"/>
      <c r="S64" s="2327">
        <v>1</v>
      </c>
      <c r="T64" s="2327"/>
      <c r="U64" s="2329" t="s">
        <v>80</v>
      </c>
      <c r="V64" s="2331" t="s">
        <v>475</v>
      </c>
      <c r="W64" s="2333">
        <f>S64</f>
        <v>1</v>
      </c>
      <c r="X64" s="2333"/>
      <c r="Y64" s="2335" t="s">
        <v>10</v>
      </c>
      <c r="Z64" s="2341" t="s">
        <v>107</v>
      </c>
      <c r="AA64" s="102"/>
      <c r="AB64" s="76"/>
      <c r="AC64" s="40"/>
      <c r="AD64" s="2016"/>
      <c r="AE64" s="2016"/>
      <c r="AF64" s="2016"/>
      <c r="AG64" s="2016"/>
      <c r="AH64" s="2016"/>
      <c r="AI64" s="2016"/>
      <c r="AJ64" s="2016"/>
      <c r="AK64" s="2016"/>
      <c r="AL64" s="2016"/>
      <c r="AM64" s="2016"/>
      <c r="AN64" s="2016"/>
      <c r="AO64" s="2016"/>
      <c r="AP64" s="2016"/>
      <c r="AQ64" s="2016"/>
      <c r="AR64" s="2016"/>
      <c r="AS64" s="2106"/>
      <c r="AT64" s="1399"/>
      <c r="AW64" s="473"/>
      <c r="AX64" s="787"/>
      <c r="AY64" s="474"/>
      <c r="BA64" s="2051">
        <v>23</v>
      </c>
      <c r="BB64" s="2052"/>
      <c r="BC64" s="2052"/>
      <c r="BD64" s="2053"/>
      <c r="BE64" s="2257"/>
      <c r="BF64" s="2258"/>
      <c r="BG64" s="2258"/>
      <c r="BH64" s="236" t="s">
        <v>287</v>
      </c>
      <c r="BI64" s="239"/>
      <c r="BJ64" s="240"/>
      <c r="BK64" s="243"/>
      <c r="BL64" s="244"/>
      <c r="BM64" s="2051">
        <v>23</v>
      </c>
      <c r="BN64" s="2052"/>
      <c r="BO64" s="2052"/>
      <c r="BP64" s="2053"/>
      <c r="BQ64" s="2259"/>
      <c r="BR64" s="2260"/>
      <c r="BS64" s="2260"/>
      <c r="BT64" s="236" t="s">
        <v>287</v>
      </c>
      <c r="BU64" s="239"/>
      <c r="BV64" s="240"/>
      <c r="CQ64" s="68"/>
      <c r="CR64" s="2310"/>
      <c r="CS64" s="2310"/>
      <c r="CT64" s="2310"/>
      <c r="CU64" s="2310"/>
      <c r="CV64" s="2310"/>
      <c r="CW64" s="2310"/>
      <c r="CX64" s="2310"/>
      <c r="CY64" s="2310"/>
      <c r="CZ64" s="2310"/>
      <c r="DA64" s="2310"/>
      <c r="DB64" s="2310"/>
      <c r="DC64" s="2310"/>
      <c r="DD64" s="2310"/>
      <c r="DE64" s="2310"/>
      <c r="DF64" s="2310"/>
      <c r="DG64" s="2310"/>
      <c r="DH64" s="2310"/>
      <c r="DI64" s="2310"/>
      <c r="DJ64" s="2310"/>
      <c r="DK64" s="2310"/>
      <c r="DL64" s="2310"/>
      <c r="DM64" s="2310"/>
      <c r="DN64" s="2310"/>
      <c r="DO64" s="763"/>
      <c r="DP64" s="763"/>
      <c r="DQ64" s="763"/>
      <c r="DR64" s="763"/>
      <c r="DS64" s="763"/>
      <c r="DT64" s="763"/>
      <c r="DU64" s="763"/>
      <c r="DV64" s="763"/>
      <c r="DW64" s="763"/>
      <c r="DX64" s="763"/>
      <c r="DY64" s="763"/>
      <c r="DZ64" s="763"/>
      <c r="EA64" s="763"/>
      <c r="EB64" s="763"/>
      <c r="EC64" s="763"/>
      <c r="ED64" s="763"/>
    </row>
    <row r="65" spans="1:134" ht="13.5" customHeight="1">
      <c r="A65" s="6"/>
      <c r="B65" s="19"/>
      <c r="C65" s="2277"/>
      <c r="D65" s="2146"/>
      <c r="E65" s="2023"/>
      <c r="F65" s="2023"/>
      <c r="G65" s="2023"/>
      <c r="H65" s="2315"/>
      <c r="I65" s="2325"/>
      <c r="J65" s="2326"/>
      <c r="K65" s="2326"/>
      <c r="L65" s="2326"/>
      <c r="M65" s="2326"/>
      <c r="N65" s="2326"/>
      <c r="O65" s="2326"/>
      <c r="P65" s="2326"/>
      <c r="Q65" s="2326"/>
      <c r="R65" s="293"/>
      <c r="S65" s="2328"/>
      <c r="T65" s="2328"/>
      <c r="U65" s="2330"/>
      <c r="V65" s="2332"/>
      <c r="W65" s="2334"/>
      <c r="X65" s="2334"/>
      <c r="Y65" s="2336"/>
      <c r="Z65" s="2342"/>
      <c r="AA65" s="102"/>
      <c r="AC65" s="153" t="s">
        <v>12</v>
      </c>
      <c r="AD65" s="2016" t="s">
        <v>591</v>
      </c>
      <c r="AE65" s="2016"/>
      <c r="AF65" s="2016"/>
      <c r="AG65" s="2016"/>
      <c r="AH65" s="2016"/>
      <c r="AI65" s="2016"/>
      <c r="AJ65" s="2016"/>
      <c r="AK65" s="2016"/>
      <c r="AL65" s="2016"/>
      <c r="AM65" s="2016"/>
      <c r="AN65" s="2016"/>
      <c r="AO65" s="2016"/>
      <c r="AP65" s="2016"/>
      <c r="AQ65" s="2016"/>
      <c r="AR65" s="2016"/>
      <c r="AS65" s="2106"/>
      <c r="AT65" s="462"/>
      <c r="AW65" s="288"/>
      <c r="AX65" s="787"/>
      <c r="AY65" s="288"/>
      <c r="BA65" s="2051">
        <v>24</v>
      </c>
      <c r="BB65" s="2052"/>
      <c r="BC65" s="2052"/>
      <c r="BD65" s="2053"/>
      <c r="BE65" s="2257"/>
      <c r="BF65" s="2258"/>
      <c r="BG65" s="2258"/>
      <c r="BH65" s="236" t="s">
        <v>287</v>
      </c>
      <c r="BI65" s="239"/>
      <c r="BJ65" s="240"/>
      <c r="BK65" s="243"/>
      <c r="BL65" s="244"/>
      <c r="BM65" s="2051">
        <v>24</v>
      </c>
      <c r="BN65" s="2052"/>
      <c r="BO65" s="2052"/>
      <c r="BP65" s="2053"/>
      <c r="BQ65" s="2259"/>
      <c r="BR65" s="2260"/>
      <c r="BS65" s="2260"/>
      <c r="BT65" s="236" t="s">
        <v>287</v>
      </c>
      <c r="BU65" s="239"/>
      <c r="BV65" s="240"/>
      <c r="CQ65" s="68"/>
      <c r="CR65" s="2310"/>
      <c r="CS65" s="2310"/>
      <c r="CT65" s="2310"/>
      <c r="CU65" s="2310"/>
      <c r="CV65" s="2310"/>
      <c r="CW65" s="2310"/>
      <c r="CX65" s="2310"/>
      <c r="CY65" s="2310"/>
      <c r="CZ65" s="2310"/>
      <c r="DA65" s="2310"/>
      <c r="DB65" s="2310"/>
      <c r="DC65" s="2310"/>
      <c r="DD65" s="2310"/>
      <c r="DE65" s="2310"/>
      <c r="DF65" s="2310"/>
      <c r="DG65" s="2310"/>
      <c r="DH65" s="2310"/>
      <c r="DI65" s="2310"/>
      <c r="DJ65" s="2310"/>
      <c r="DK65" s="2310"/>
      <c r="DL65" s="2310"/>
      <c r="DM65" s="2310"/>
      <c r="DN65" s="2310"/>
      <c r="DO65" s="1059"/>
      <c r="DP65" s="1059"/>
      <c r="DQ65" s="1059"/>
      <c r="DR65" s="1059"/>
      <c r="DS65" s="1059"/>
      <c r="DT65" s="1059"/>
      <c r="DU65" s="1059"/>
      <c r="DV65" s="1059"/>
      <c r="DW65" s="1059"/>
      <c r="DX65" s="1059"/>
      <c r="DY65" s="1059"/>
      <c r="DZ65" s="1059"/>
      <c r="EA65" s="1059"/>
      <c r="EB65" s="1059"/>
      <c r="EC65" s="1059"/>
      <c r="ED65" s="1059"/>
    </row>
    <row r="66" spans="1:134" ht="14.1" customHeight="1">
      <c r="A66" s="6"/>
      <c r="B66" s="19"/>
      <c r="C66" s="2359" t="s">
        <v>886</v>
      </c>
      <c r="D66" s="2360"/>
      <c r="E66" s="2360"/>
      <c r="F66" s="2360"/>
      <c r="G66" s="2360"/>
      <c r="H66" s="2361"/>
      <c r="I66" s="295" t="s">
        <v>400</v>
      </c>
      <c r="J66" s="296"/>
      <c r="K66" s="296"/>
      <c r="L66" s="296"/>
      <c r="M66" s="296"/>
      <c r="N66" s="296"/>
      <c r="O66" s="296"/>
      <c r="P66" s="296"/>
      <c r="Q66" s="296"/>
      <c r="R66" s="297"/>
      <c r="S66" s="2365"/>
      <c r="T66" s="2365"/>
      <c r="U66" s="421" t="s">
        <v>80</v>
      </c>
      <c r="V66" s="298" t="s">
        <v>475</v>
      </c>
      <c r="W66" s="2366"/>
      <c r="X66" s="2366"/>
      <c r="Y66" s="426" t="s">
        <v>10</v>
      </c>
      <c r="Z66" s="400" t="s">
        <v>107</v>
      </c>
      <c r="AA66" s="102"/>
      <c r="AD66" s="2016"/>
      <c r="AE66" s="2016"/>
      <c r="AF66" s="2016"/>
      <c r="AG66" s="2016"/>
      <c r="AH66" s="2016"/>
      <c r="AI66" s="2016"/>
      <c r="AJ66" s="2016"/>
      <c r="AK66" s="2016"/>
      <c r="AL66" s="2016"/>
      <c r="AM66" s="2016"/>
      <c r="AN66" s="2016"/>
      <c r="AO66" s="2016"/>
      <c r="AP66" s="2016"/>
      <c r="AQ66" s="2016"/>
      <c r="AR66" s="2016"/>
      <c r="AS66" s="2106"/>
      <c r="AT66" s="462"/>
      <c r="AW66" s="429"/>
      <c r="AX66" s="787"/>
      <c r="AY66" s="157"/>
      <c r="BA66" s="2051">
        <v>25</v>
      </c>
      <c r="BB66" s="2052"/>
      <c r="BC66" s="2052"/>
      <c r="BD66" s="2053"/>
      <c r="BE66" s="2257"/>
      <c r="BF66" s="2258"/>
      <c r="BG66" s="2258"/>
      <c r="BH66" s="236" t="s">
        <v>287</v>
      </c>
      <c r="BI66" s="239"/>
      <c r="BJ66" s="240"/>
      <c r="BK66" s="301"/>
      <c r="BL66" s="302"/>
      <c r="BM66" s="2051">
        <v>25</v>
      </c>
      <c r="BN66" s="2052"/>
      <c r="BO66" s="2052"/>
      <c r="BP66" s="2053"/>
      <c r="BQ66" s="2259"/>
      <c r="BR66" s="2260"/>
      <c r="BS66" s="2260"/>
      <c r="BT66" s="236" t="s">
        <v>287</v>
      </c>
      <c r="BU66" s="239"/>
      <c r="BV66" s="240"/>
      <c r="CQ66" s="68"/>
      <c r="CR66" s="2310"/>
      <c r="CS66" s="2310"/>
      <c r="CT66" s="2310"/>
      <c r="CU66" s="2310"/>
      <c r="CV66" s="2310"/>
      <c r="CW66" s="2310"/>
      <c r="CX66" s="2310"/>
      <c r="CY66" s="2310"/>
      <c r="CZ66" s="2310"/>
      <c r="DA66" s="2310"/>
      <c r="DB66" s="2310"/>
      <c r="DC66" s="2310"/>
      <c r="DD66" s="2310"/>
      <c r="DE66" s="2310"/>
      <c r="DF66" s="2310"/>
      <c r="DG66" s="2310"/>
      <c r="DH66" s="2310"/>
      <c r="DI66" s="2310"/>
      <c r="DJ66" s="2310"/>
      <c r="DK66" s="2310"/>
      <c r="DL66" s="2310"/>
      <c r="DM66" s="2310"/>
      <c r="DN66" s="2310"/>
      <c r="DO66" s="1059"/>
      <c r="DP66" s="1059"/>
      <c r="DQ66" s="1059"/>
      <c r="DR66" s="1059"/>
      <c r="DS66" s="1059"/>
      <c r="DT66" s="1059"/>
      <c r="DU66" s="1059"/>
      <c r="DV66" s="1059"/>
      <c r="DW66" s="1059"/>
      <c r="DX66" s="1059"/>
      <c r="DY66" s="1059"/>
      <c r="DZ66" s="1059"/>
      <c r="EA66" s="1059"/>
      <c r="EB66" s="1059"/>
      <c r="EC66" s="1059"/>
      <c r="ED66" s="1059"/>
    </row>
    <row r="67" spans="1:134" ht="21.75" customHeight="1" thickBot="1">
      <c r="A67" s="6"/>
      <c r="B67" s="19"/>
      <c r="C67" s="2362"/>
      <c r="D67" s="2363"/>
      <c r="E67" s="2363"/>
      <c r="F67" s="2363"/>
      <c r="G67" s="2363"/>
      <c r="H67" s="2364"/>
      <c r="I67" s="2355" t="s">
        <v>592</v>
      </c>
      <c r="J67" s="2356"/>
      <c r="K67" s="2356"/>
      <c r="L67" s="2356"/>
      <c r="M67" s="2356"/>
      <c r="N67" s="2356"/>
      <c r="O67" s="2356"/>
      <c r="P67" s="2356"/>
      <c r="Q67" s="401"/>
      <c r="R67" s="401"/>
      <c r="S67" s="2357"/>
      <c r="T67" s="2357"/>
      <c r="U67" s="294" t="s">
        <v>80</v>
      </c>
      <c r="V67" s="402" t="s">
        <v>475</v>
      </c>
      <c r="W67" s="2358"/>
      <c r="X67" s="2358"/>
      <c r="Y67" s="417" t="s">
        <v>10</v>
      </c>
      <c r="Z67" s="422" t="s">
        <v>107</v>
      </c>
      <c r="AA67" s="102"/>
      <c r="AD67" s="2016"/>
      <c r="AE67" s="2016"/>
      <c r="AF67" s="2016"/>
      <c r="AG67" s="2016"/>
      <c r="AH67" s="2016"/>
      <c r="AI67" s="2016"/>
      <c r="AJ67" s="2016"/>
      <c r="AK67" s="2016"/>
      <c r="AL67" s="2016"/>
      <c r="AM67" s="2016"/>
      <c r="AN67" s="2016"/>
      <c r="AO67" s="2016"/>
      <c r="AP67" s="2016"/>
      <c r="AQ67" s="2016"/>
      <c r="AR67" s="2016"/>
      <c r="AS67" s="2106"/>
      <c r="AT67" s="736"/>
      <c r="AV67" s="157"/>
      <c r="AW67" s="429"/>
      <c r="AX67" s="787"/>
      <c r="AY67" s="157"/>
      <c r="BA67" s="2051">
        <v>26</v>
      </c>
      <c r="BB67" s="2052"/>
      <c r="BC67" s="2052"/>
      <c r="BD67" s="2053"/>
      <c r="BE67" s="2257"/>
      <c r="BF67" s="2258"/>
      <c r="BG67" s="2258"/>
      <c r="BH67" s="236" t="s">
        <v>287</v>
      </c>
      <c r="BI67" s="237"/>
      <c r="BJ67" s="238"/>
      <c r="BK67" s="301"/>
      <c r="BL67" s="302"/>
      <c r="BM67" s="2051">
        <v>26</v>
      </c>
      <c r="BN67" s="2052"/>
      <c r="BO67" s="2052"/>
      <c r="BP67" s="2053"/>
      <c r="BQ67" s="2259"/>
      <c r="BR67" s="2260"/>
      <c r="BS67" s="2260"/>
      <c r="BT67" s="236" t="s">
        <v>287</v>
      </c>
      <c r="BU67" s="237"/>
      <c r="BV67" s="238"/>
      <c r="CR67" s="1093"/>
      <c r="CS67" s="1093"/>
      <c r="CT67" s="1093"/>
      <c r="CU67" s="1093"/>
      <c r="CV67" s="1093"/>
      <c r="CW67" s="1093"/>
      <c r="CX67" s="1093"/>
      <c r="CY67" s="1093"/>
      <c r="CZ67" s="1093"/>
      <c r="DA67" s="1093"/>
      <c r="DB67" s="1093"/>
      <c r="DC67" s="1093"/>
      <c r="DD67" s="1093"/>
      <c r="DE67" s="1093"/>
      <c r="DF67" s="1093"/>
      <c r="DG67" s="1093"/>
      <c r="DH67" s="1093"/>
      <c r="DI67" s="1093"/>
      <c r="DJ67" s="1093"/>
      <c r="DK67" s="1093"/>
      <c r="DL67" s="1093"/>
      <c r="DM67" s="1093"/>
      <c r="DN67" s="1093"/>
    </row>
    <row r="68" spans="1:134" ht="21.75" customHeight="1" thickTop="1">
      <c r="A68" s="6"/>
      <c r="B68" s="19"/>
      <c r="C68" s="2347" t="s">
        <v>921</v>
      </c>
      <c r="D68" s="2348"/>
      <c r="E68" s="2348"/>
      <c r="F68" s="2348"/>
      <c r="G68" s="2348"/>
      <c r="H68" s="2349"/>
      <c r="I68" s="684"/>
      <c r="J68" s="2343">
        <f>IF(AY36=TRUE,(J60+SUM(S61:T67)),"")</f>
        <v>25</v>
      </c>
      <c r="K68" s="2343"/>
      <c r="L68" s="2353" t="s">
        <v>80</v>
      </c>
      <c r="M68" s="2353" t="s">
        <v>84</v>
      </c>
      <c r="N68" s="2343">
        <f>IF(AY36=TRUE,(N60+SUM(W61:X67)),"")</f>
        <v>22</v>
      </c>
      <c r="O68" s="2343"/>
      <c r="P68" s="2345" t="s">
        <v>10</v>
      </c>
      <c r="Q68" s="2388" t="s">
        <v>107</v>
      </c>
      <c r="R68" s="685"/>
      <c r="S68" s="2343" t="str">
        <f>IF(AY37=TRUE,(S60+SUM(S61:T67)),"")</f>
        <v/>
      </c>
      <c r="T68" s="2343"/>
      <c r="U68" s="2353" t="s">
        <v>80</v>
      </c>
      <c r="V68" s="2353" t="s">
        <v>84</v>
      </c>
      <c r="W68" s="2343" t="str">
        <f>IF(AY37=TRUE,(W60+SUM(W61:X67)),"")</f>
        <v/>
      </c>
      <c r="X68" s="2343"/>
      <c r="Y68" s="2345" t="s">
        <v>10</v>
      </c>
      <c r="Z68" s="2386" t="s">
        <v>107</v>
      </c>
      <c r="AA68" s="102"/>
      <c r="AB68" s="40" t="s">
        <v>132</v>
      </c>
      <c r="AC68" s="2016" t="s">
        <v>1355</v>
      </c>
      <c r="AD68" s="2016"/>
      <c r="AE68" s="2016"/>
      <c r="AF68" s="2016"/>
      <c r="AG68" s="2016"/>
      <c r="AH68" s="2016"/>
      <c r="AI68" s="2016"/>
      <c r="AJ68" s="2016"/>
      <c r="AK68" s="2016"/>
      <c r="AL68" s="2016"/>
      <c r="AM68" s="2016"/>
      <c r="AN68" s="2016"/>
      <c r="AO68" s="2016"/>
      <c r="AP68" s="2016"/>
      <c r="AQ68" s="2016"/>
      <c r="AR68" s="2016"/>
      <c r="AS68" s="2106"/>
      <c r="AT68" s="1398"/>
      <c r="AV68" s="157"/>
      <c r="AY68" s="157"/>
      <c r="AZ68" s="300"/>
      <c r="BA68" s="2051">
        <v>27</v>
      </c>
      <c r="BB68" s="2052"/>
      <c r="BC68" s="2052"/>
      <c r="BD68" s="2053"/>
      <c r="BE68" s="2257"/>
      <c r="BF68" s="2258"/>
      <c r="BG68" s="2258"/>
      <c r="BH68" s="236" t="s">
        <v>287</v>
      </c>
      <c r="BI68" s="239"/>
      <c r="BJ68" s="240"/>
      <c r="BK68" s="301"/>
      <c r="BL68" s="302"/>
      <c r="BM68" s="2051">
        <v>27</v>
      </c>
      <c r="BN68" s="2052"/>
      <c r="BO68" s="2052"/>
      <c r="BP68" s="2053"/>
      <c r="BQ68" s="2259"/>
      <c r="BR68" s="2260"/>
      <c r="BS68" s="2260"/>
      <c r="BT68" s="236" t="s">
        <v>287</v>
      </c>
      <c r="BU68" s="239"/>
      <c r="BV68" s="240"/>
      <c r="CR68" s="1093"/>
      <c r="CS68" s="1093"/>
      <c r="CT68" s="1093"/>
      <c r="CU68" s="1093"/>
      <c r="CV68" s="1093"/>
      <c r="CW68" s="1093"/>
      <c r="CX68" s="1093"/>
      <c r="CY68" s="1093"/>
      <c r="CZ68" s="1093"/>
      <c r="DA68" s="1093"/>
      <c r="DB68" s="1093"/>
      <c r="DC68" s="1093"/>
      <c r="DD68" s="1093"/>
      <c r="DE68" s="1093"/>
      <c r="DF68" s="1093"/>
      <c r="DG68" s="1093"/>
      <c r="DH68" s="1093"/>
      <c r="DI68" s="1093"/>
      <c r="DJ68" s="1093"/>
      <c r="DK68" s="1093"/>
      <c r="DL68" s="1093"/>
      <c r="DM68" s="1093"/>
      <c r="DN68" s="1093"/>
    </row>
    <row r="69" spans="1:134" ht="14.1" customHeight="1" thickBot="1">
      <c r="A69" s="6"/>
      <c r="B69" s="19"/>
      <c r="C69" s="2350"/>
      <c r="D69" s="2351"/>
      <c r="E69" s="2351"/>
      <c r="F69" s="2351"/>
      <c r="G69" s="2351"/>
      <c r="H69" s="2352"/>
      <c r="I69" s="686"/>
      <c r="J69" s="2344"/>
      <c r="K69" s="2344"/>
      <c r="L69" s="2354"/>
      <c r="M69" s="2354"/>
      <c r="N69" s="2344"/>
      <c r="O69" s="2344"/>
      <c r="P69" s="2346"/>
      <c r="Q69" s="2223"/>
      <c r="R69" s="299"/>
      <c r="S69" s="2344"/>
      <c r="T69" s="2344"/>
      <c r="U69" s="2354"/>
      <c r="V69" s="2354"/>
      <c r="W69" s="2344"/>
      <c r="X69" s="2344"/>
      <c r="Y69" s="2346"/>
      <c r="Z69" s="2387"/>
      <c r="AA69" s="102"/>
      <c r="AB69" s="40" t="s">
        <v>132</v>
      </c>
      <c r="AC69" s="2016" t="s">
        <v>612</v>
      </c>
      <c r="AD69" s="2016"/>
      <c r="AE69" s="2016"/>
      <c r="AF69" s="2016"/>
      <c r="AG69" s="2016"/>
      <c r="AH69" s="2016"/>
      <c r="AI69" s="2016"/>
      <c r="AJ69" s="2016"/>
      <c r="AK69" s="2016"/>
      <c r="AL69" s="2016"/>
      <c r="AM69" s="2016"/>
      <c r="AN69" s="2016"/>
      <c r="AO69" s="2016"/>
      <c r="AP69" s="2016"/>
      <c r="AQ69" s="2016"/>
      <c r="AR69" s="2016"/>
      <c r="AS69" s="2106"/>
      <c r="AT69" s="1398"/>
      <c r="AV69" s="157"/>
      <c r="AW69" s="416"/>
      <c r="AX69" s="416"/>
      <c r="AY69" s="157"/>
      <c r="AZ69" s="300"/>
      <c r="BA69" s="2051">
        <v>28</v>
      </c>
      <c r="BB69" s="2052"/>
      <c r="BC69" s="2052"/>
      <c r="BD69" s="2053"/>
      <c r="BE69" s="2257"/>
      <c r="BF69" s="2258"/>
      <c r="BG69" s="2258"/>
      <c r="BH69" s="236" t="s">
        <v>287</v>
      </c>
      <c r="BI69" s="239"/>
      <c r="BJ69" s="240"/>
      <c r="BK69" s="301"/>
      <c r="BL69" s="302"/>
      <c r="BM69" s="2051">
        <v>28</v>
      </c>
      <c r="BN69" s="2052"/>
      <c r="BO69" s="2052"/>
      <c r="BP69" s="2053"/>
      <c r="BQ69" s="2259"/>
      <c r="BR69" s="2260"/>
      <c r="BS69" s="2260"/>
      <c r="BT69" s="236" t="s">
        <v>287</v>
      </c>
      <c r="BU69" s="239"/>
      <c r="BV69" s="240"/>
      <c r="CR69" s="1093"/>
      <c r="CS69" s="1093"/>
      <c r="CT69" s="1093"/>
      <c r="CU69" s="1093"/>
      <c r="CV69" s="1093"/>
      <c r="CW69" s="1093"/>
      <c r="CX69" s="1093"/>
      <c r="CY69" s="1093"/>
      <c r="CZ69" s="1093"/>
      <c r="DA69" s="1093"/>
      <c r="DB69" s="1093"/>
      <c r="DC69" s="1093"/>
      <c r="DD69" s="1093"/>
      <c r="DE69" s="1093"/>
      <c r="DF69" s="1093"/>
      <c r="DG69" s="1093"/>
      <c r="DH69" s="1093"/>
      <c r="DI69" s="1093"/>
      <c r="DJ69" s="1093"/>
      <c r="DK69" s="1093"/>
      <c r="DL69" s="1093"/>
      <c r="DM69" s="1093"/>
      <c r="DN69" s="1093"/>
    </row>
    <row r="70" spans="1:134" ht="14.1" customHeight="1">
      <c r="A70" s="6"/>
      <c r="B70" s="19"/>
      <c r="C70" s="2367" t="s">
        <v>613</v>
      </c>
      <c r="D70" s="2368"/>
      <c r="E70" s="2368"/>
      <c r="F70" s="2368"/>
      <c r="G70" s="2368"/>
      <c r="H70" s="2369"/>
      <c r="I70" s="2373" t="s">
        <v>576</v>
      </c>
      <c r="J70" s="2374"/>
      <c r="K70" s="2374"/>
      <c r="L70" s="2374"/>
      <c r="M70" s="2374"/>
      <c r="N70" s="2374"/>
      <c r="O70" s="2374"/>
      <c r="P70" s="2374"/>
      <c r="Q70" s="2374"/>
      <c r="R70" s="292"/>
      <c r="S70" s="2327">
        <v>1</v>
      </c>
      <c r="T70" s="2327"/>
      <c r="U70" s="2329" t="s">
        <v>80</v>
      </c>
      <c r="V70" s="2331" t="s">
        <v>475</v>
      </c>
      <c r="W70" s="2339"/>
      <c r="X70" s="2339"/>
      <c r="Y70" s="2335" t="s">
        <v>10</v>
      </c>
      <c r="Z70" s="2382" t="s">
        <v>107</v>
      </c>
      <c r="AA70" s="22"/>
      <c r="AB70" s="117" t="s">
        <v>132</v>
      </c>
      <c r="AC70" s="2384" t="s">
        <v>615</v>
      </c>
      <c r="AD70" s="2384"/>
      <c r="AE70" s="2384"/>
      <c r="AF70" s="2384"/>
      <c r="AG70" s="2384"/>
      <c r="AH70" s="2384"/>
      <c r="AI70" s="2384"/>
      <c r="AJ70" s="2384"/>
      <c r="AK70" s="2384"/>
      <c r="AL70" s="2384"/>
      <c r="AM70" s="2384"/>
      <c r="AN70" s="2384"/>
      <c r="AO70" s="2384"/>
      <c r="AP70" s="2384"/>
      <c r="AQ70" s="2384"/>
      <c r="AR70" s="2384"/>
      <c r="AS70" s="2385"/>
      <c r="AT70" s="1399"/>
      <c r="AV70" s="157"/>
      <c r="AW70" s="416"/>
      <c r="AX70" s="416"/>
      <c r="AY70" s="157"/>
      <c r="AZ70" s="300"/>
      <c r="BA70" s="2051">
        <v>29</v>
      </c>
      <c r="BB70" s="2052"/>
      <c r="BC70" s="2052"/>
      <c r="BD70" s="2053"/>
      <c r="BE70" s="2257"/>
      <c r="BF70" s="2258"/>
      <c r="BG70" s="2258"/>
      <c r="BH70" s="236" t="s">
        <v>287</v>
      </c>
      <c r="BI70" s="239"/>
      <c r="BJ70" s="240"/>
      <c r="BK70" s="301"/>
      <c r="BL70" s="302"/>
      <c r="BM70" s="2051">
        <v>29</v>
      </c>
      <c r="BN70" s="2052"/>
      <c r="BO70" s="2052"/>
      <c r="BP70" s="2053"/>
      <c r="BQ70" s="2259"/>
      <c r="BR70" s="2260"/>
      <c r="BS70" s="2260"/>
      <c r="BT70" s="236" t="s">
        <v>287</v>
      </c>
      <c r="BU70" s="239"/>
      <c r="BV70" s="240"/>
      <c r="CR70" s="1075"/>
      <c r="CS70" s="1075"/>
      <c r="CT70" s="1075"/>
      <c r="CU70" s="1075"/>
      <c r="CV70" s="1075"/>
      <c r="CW70" s="1075"/>
      <c r="CX70" s="1075"/>
      <c r="CY70" s="1075"/>
      <c r="CZ70" s="1075"/>
      <c r="DA70" s="1075"/>
      <c r="DB70" s="1075"/>
      <c r="DC70" s="1075"/>
      <c r="DD70" s="1075"/>
      <c r="DE70" s="1075"/>
      <c r="DF70" s="1075"/>
      <c r="DG70" s="1075"/>
      <c r="DH70" s="1075"/>
      <c r="DI70" s="1075"/>
      <c r="DJ70" s="1075"/>
      <c r="DK70" s="1075"/>
      <c r="DL70" s="1075"/>
      <c r="DM70" s="1075"/>
      <c r="DN70" s="1075"/>
    </row>
    <row r="71" spans="1:134" ht="13.5" customHeight="1">
      <c r="A71" s="6"/>
      <c r="B71" s="19"/>
      <c r="C71" s="2370"/>
      <c r="D71" s="2371"/>
      <c r="E71" s="2371"/>
      <c r="F71" s="2371"/>
      <c r="G71" s="2371"/>
      <c r="H71" s="2372"/>
      <c r="I71" s="2375"/>
      <c r="J71" s="2376"/>
      <c r="K71" s="2376"/>
      <c r="L71" s="2376"/>
      <c r="M71" s="2376"/>
      <c r="N71" s="2376"/>
      <c r="O71" s="2376"/>
      <c r="P71" s="2376"/>
      <c r="Q71" s="2376"/>
      <c r="S71" s="2377"/>
      <c r="T71" s="2377"/>
      <c r="U71" s="2378"/>
      <c r="V71" s="2379"/>
      <c r="W71" s="2380"/>
      <c r="X71" s="2380"/>
      <c r="Y71" s="2381"/>
      <c r="Z71" s="2383"/>
      <c r="AA71" s="102"/>
      <c r="AB71" s="394" t="s">
        <v>12</v>
      </c>
      <c r="AC71" s="1925" t="s">
        <v>159</v>
      </c>
      <c r="AD71" s="1925"/>
      <c r="AE71" s="1925"/>
      <c r="AF71" s="1925"/>
      <c r="AG71" s="1925"/>
      <c r="AH71" s="1925"/>
      <c r="AI71" s="1925"/>
      <c r="AJ71" s="1925"/>
      <c r="AK71" s="1925"/>
      <c r="AL71" s="1925"/>
      <c r="AM71" s="1925"/>
      <c r="AN71" s="1925"/>
      <c r="AO71" s="1925"/>
      <c r="AP71" s="1925"/>
      <c r="AQ71" s="1925"/>
      <c r="AR71" s="1925"/>
      <c r="AS71" s="2029"/>
      <c r="AT71" s="737"/>
      <c r="AW71" s="416"/>
      <c r="AX71" s="2389"/>
      <c r="AY71" s="16"/>
      <c r="AZ71" s="300"/>
      <c r="BA71" s="2051">
        <v>30</v>
      </c>
      <c r="BB71" s="2052"/>
      <c r="BC71" s="2052"/>
      <c r="BD71" s="2053"/>
      <c r="BE71" s="2257"/>
      <c r="BF71" s="2258"/>
      <c r="BG71" s="2258"/>
      <c r="BH71" s="236" t="s">
        <v>287</v>
      </c>
      <c r="BI71" s="239"/>
      <c r="BJ71" s="240"/>
      <c r="BK71" s="301"/>
      <c r="BL71" s="302"/>
      <c r="BM71" s="2051">
        <v>30</v>
      </c>
      <c r="BN71" s="2052"/>
      <c r="BO71" s="2052"/>
      <c r="BP71" s="2053"/>
      <c r="BQ71" s="2259"/>
      <c r="BR71" s="2260"/>
      <c r="BS71" s="2260"/>
      <c r="BT71" s="236" t="s">
        <v>287</v>
      </c>
      <c r="BU71" s="239"/>
      <c r="BV71" s="240"/>
    </row>
    <row r="72" spans="1:134" ht="14.1" customHeight="1" thickBot="1">
      <c r="A72" s="6"/>
      <c r="B72" s="19"/>
      <c r="C72" s="2401" t="s">
        <v>614</v>
      </c>
      <c r="D72" s="2402"/>
      <c r="E72" s="2402"/>
      <c r="F72" s="2402"/>
      <c r="G72" s="2402"/>
      <c r="H72" s="2403"/>
      <c r="I72" s="2404" t="s">
        <v>572</v>
      </c>
      <c r="J72" s="2405"/>
      <c r="K72" s="2405"/>
      <c r="L72" s="2405"/>
      <c r="M72" s="2405"/>
      <c r="N72" s="2405"/>
      <c r="O72" s="2405"/>
      <c r="P72" s="2405"/>
      <c r="Q72" s="2405"/>
      <c r="R72" s="440"/>
      <c r="S72" s="2406"/>
      <c r="T72" s="2406"/>
      <c r="U72" s="440" t="s">
        <v>80</v>
      </c>
      <c r="V72" s="441" t="s">
        <v>475</v>
      </c>
      <c r="W72" s="2390"/>
      <c r="X72" s="2390"/>
      <c r="Y72" s="442" t="s">
        <v>10</v>
      </c>
      <c r="Z72" s="443" t="s">
        <v>107</v>
      </c>
      <c r="AA72" s="102"/>
      <c r="AC72" s="1925"/>
      <c r="AD72" s="1925"/>
      <c r="AE72" s="1925"/>
      <c r="AF72" s="1925"/>
      <c r="AG72" s="1925"/>
      <c r="AH72" s="1925"/>
      <c r="AI72" s="1925"/>
      <c r="AJ72" s="1925"/>
      <c r="AK72" s="1925"/>
      <c r="AL72" s="1925"/>
      <c r="AM72" s="1925"/>
      <c r="AN72" s="1925"/>
      <c r="AO72" s="1925"/>
      <c r="AP72" s="1925"/>
      <c r="AQ72" s="1925"/>
      <c r="AR72" s="1925"/>
      <c r="AS72" s="2029"/>
      <c r="AT72" s="737"/>
      <c r="AW72" s="416"/>
      <c r="AX72" s="2389"/>
      <c r="AY72" s="157"/>
      <c r="BA72" s="2051">
        <v>31</v>
      </c>
      <c r="BB72" s="2052"/>
      <c r="BC72" s="2052"/>
      <c r="BD72" s="2053"/>
      <c r="BE72" s="2257"/>
      <c r="BF72" s="2258"/>
      <c r="BG72" s="2258"/>
      <c r="BH72" s="236" t="s">
        <v>287</v>
      </c>
      <c r="BI72" s="237"/>
      <c r="BJ72" s="238"/>
      <c r="BK72" s="301"/>
      <c r="BL72" s="302"/>
      <c r="BM72" s="2051">
        <v>31</v>
      </c>
      <c r="BN72" s="2052"/>
      <c r="BO72" s="2052"/>
      <c r="BP72" s="2053"/>
      <c r="BQ72" s="2259"/>
      <c r="BR72" s="2260"/>
      <c r="BS72" s="2260"/>
      <c r="BT72" s="236" t="s">
        <v>287</v>
      </c>
      <c r="BU72" s="237"/>
      <c r="BV72" s="238"/>
    </row>
    <row r="73" spans="1:134" ht="14.1" customHeight="1" thickTop="1">
      <c r="A73" s="6"/>
      <c r="B73" s="19"/>
      <c r="C73" s="2391" t="s">
        <v>152</v>
      </c>
      <c r="D73" s="2392"/>
      <c r="E73" s="2392"/>
      <c r="F73" s="2392"/>
      <c r="G73" s="2392"/>
      <c r="H73" s="2393"/>
      <c r="I73" s="684"/>
      <c r="J73" s="2343">
        <f>IF(AY36=TRUE,(J60+SUM(S61:T67)+SUM(S70:T72)),"")</f>
        <v>26</v>
      </c>
      <c r="K73" s="2343"/>
      <c r="L73" s="2353" t="s">
        <v>80</v>
      </c>
      <c r="M73" s="2353" t="s">
        <v>84</v>
      </c>
      <c r="N73" s="2343">
        <f>IF(AY36=TRUE,(N60+SUM(W61:X67)+SUM(W70:X72)),"")</f>
        <v>22</v>
      </c>
      <c r="O73" s="2343"/>
      <c r="P73" s="2345" t="s">
        <v>10</v>
      </c>
      <c r="Q73" s="2388" t="s">
        <v>107</v>
      </c>
      <c r="R73" s="685"/>
      <c r="S73" s="2343" t="str">
        <f>IF(AY37=TRUE,(S60+SUM(S61:T67)+SUM(S70:T72)),"")</f>
        <v/>
      </c>
      <c r="T73" s="2343"/>
      <c r="U73" s="2353" t="s">
        <v>80</v>
      </c>
      <c r="V73" s="2353" t="s">
        <v>84</v>
      </c>
      <c r="W73" s="2343" t="str">
        <f>IF(AY37=TRUE,(W60+SUM(W61:X67)+SUM(W70:X72)),"")</f>
        <v/>
      </c>
      <c r="X73" s="2343"/>
      <c r="Y73" s="2345" t="s">
        <v>10</v>
      </c>
      <c r="Z73" s="2388" t="s">
        <v>107</v>
      </c>
      <c r="AA73" s="22"/>
      <c r="AB73" s="394" t="s">
        <v>573</v>
      </c>
      <c r="AC73" s="2016" t="s">
        <v>574</v>
      </c>
      <c r="AD73" s="2016"/>
      <c r="AE73" s="2016"/>
      <c r="AF73" s="2016"/>
      <c r="AG73" s="2016"/>
      <c r="AH73" s="2016"/>
      <c r="AI73" s="2016"/>
      <c r="AJ73" s="2016"/>
      <c r="AK73" s="2016"/>
      <c r="AL73" s="2016"/>
      <c r="AM73" s="2016"/>
      <c r="AN73" s="2016"/>
      <c r="AO73" s="2016"/>
      <c r="AP73" s="2016"/>
      <c r="AQ73" s="2016"/>
      <c r="AR73" s="2016"/>
      <c r="AS73" s="2106"/>
      <c r="AT73" s="737"/>
      <c r="AW73" s="416"/>
      <c r="AX73" s="2389"/>
      <c r="AY73" s="157"/>
      <c r="BA73" s="2051">
        <v>32</v>
      </c>
      <c r="BB73" s="2052"/>
      <c r="BC73" s="2052"/>
      <c r="BD73" s="2053"/>
      <c r="BE73" s="2257"/>
      <c r="BF73" s="2258"/>
      <c r="BG73" s="2258"/>
      <c r="BH73" s="236" t="s">
        <v>287</v>
      </c>
      <c r="BI73" s="239"/>
      <c r="BJ73" s="240"/>
      <c r="BK73" s="301"/>
      <c r="BL73" s="302"/>
      <c r="BM73" s="2051">
        <v>32</v>
      </c>
      <c r="BN73" s="2052"/>
      <c r="BO73" s="2052"/>
      <c r="BP73" s="2053"/>
      <c r="BQ73" s="2259"/>
      <c r="BR73" s="2260"/>
      <c r="BS73" s="2260"/>
      <c r="BT73" s="236" t="s">
        <v>287</v>
      </c>
      <c r="BU73" s="239"/>
      <c r="BV73" s="240"/>
    </row>
    <row r="74" spans="1:134" ht="14.1" customHeight="1">
      <c r="A74" s="6"/>
      <c r="B74" s="19"/>
      <c r="C74" s="2394"/>
      <c r="D74" s="2395"/>
      <c r="E74" s="2395"/>
      <c r="F74" s="2395"/>
      <c r="G74" s="2395"/>
      <c r="H74" s="2396"/>
      <c r="I74" s="687"/>
      <c r="J74" s="2397"/>
      <c r="K74" s="2397"/>
      <c r="L74" s="2398"/>
      <c r="M74" s="2398"/>
      <c r="N74" s="2397"/>
      <c r="O74" s="2397"/>
      <c r="P74" s="2399"/>
      <c r="Q74" s="2400"/>
      <c r="R74" s="688"/>
      <c r="S74" s="2397"/>
      <c r="T74" s="2397"/>
      <c r="U74" s="2398"/>
      <c r="V74" s="2398"/>
      <c r="W74" s="2397"/>
      <c r="X74" s="2397"/>
      <c r="Y74" s="2399"/>
      <c r="Z74" s="2400"/>
      <c r="AA74" s="1397"/>
      <c r="AB74" s="17"/>
      <c r="AC74" s="1401"/>
      <c r="AD74" s="1401"/>
      <c r="AE74" s="1401"/>
      <c r="AF74" s="1401"/>
      <c r="AG74" s="1401"/>
      <c r="AH74" s="1401"/>
      <c r="AI74" s="1401"/>
      <c r="AJ74" s="1401"/>
      <c r="AK74" s="1401"/>
      <c r="AL74" s="1401"/>
      <c r="AM74" s="1401"/>
      <c r="AN74" s="1401"/>
      <c r="AO74" s="1401"/>
      <c r="AP74" s="1401"/>
      <c r="AQ74" s="1401"/>
      <c r="AR74" s="1401"/>
      <c r="AS74" s="1402"/>
      <c r="AT74" s="1401"/>
      <c r="AW74" s="42"/>
      <c r="AX74" s="2389"/>
      <c r="AY74" s="157"/>
      <c r="BA74" s="2051">
        <v>33</v>
      </c>
      <c r="BB74" s="2052"/>
      <c r="BC74" s="2052"/>
      <c r="BD74" s="2053"/>
      <c r="BE74" s="2257"/>
      <c r="BF74" s="2258"/>
      <c r="BG74" s="2258"/>
      <c r="BH74" s="236" t="s">
        <v>287</v>
      </c>
      <c r="BI74" s="239"/>
      <c r="BJ74" s="240"/>
      <c r="BK74" s="301"/>
      <c r="BL74" s="302"/>
      <c r="BM74" s="2051">
        <v>33</v>
      </c>
      <c r="BN74" s="2052"/>
      <c r="BO74" s="2052"/>
      <c r="BP74" s="2053"/>
      <c r="BQ74" s="2259"/>
      <c r="BR74" s="2260"/>
      <c r="BS74" s="2260"/>
      <c r="BT74" s="236" t="s">
        <v>287</v>
      </c>
      <c r="BU74" s="239"/>
      <c r="BV74" s="240"/>
    </row>
    <row r="75" spans="1:134" ht="14.1" customHeight="1">
      <c r="A75" s="6"/>
      <c r="B75" s="19"/>
      <c r="C75" s="629"/>
      <c r="D75" s="629"/>
      <c r="E75" s="629"/>
      <c r="F75" s="629"/>
      <c r="G75" s="629"/>
      <c r="H75" s="629"/>
      <c r="I75" s="503"/>
      <c r="J75" s="503"/>
      <c r="K75" s="503"/>
      <c r="L75" s="503"/>
      <c r="M75" s="503"/>
      <c r="N75" s="503"/>
      <c r="O75" s="503"/>
      <c r="P75" s="503"/>
      <c r="Q75" s="503"/>
      <c r="R75" s="503"/>
      <c r="S75" s="630"/>
      <c r="T75" s="630"/>
      <c r="U75" s="503"/>
      <c r="V75" s="155"/>
      <c r="W75" s="431"/>
      <c r="X75" s="431"/>
      <c r="Y75" s="631"/>
      <c r="Z75" s="40"/>
      <c r="AA75" s="1397"/>
      <c r="AB75" s="155" t="s">
        <v>24</v>
      </c>
      <c r="AC75" s="2016" t="s">
        <v>384</v>
      </c>
      <c r="AD75" s="2016"/>
      <c r="AE75" s="2016"/>
      <c r="AF75" s="2016"/>
      <c r="AG75" s="2016"/>
      <c r="AH75" s="2016"/>
      <c r="AI75" s="2016"/>
      <c r="AJ75" s="2016"/>
      <c r="AK75" s="2016"/>
      <c r="AL75" s="2016"/>
      <c r="AM75" s="2016"/>
      <c r="AN75" s="2016"/>
      <c r="AO75" s="2016"/>
      <c r="AP75" s="2016"/>
      <c r="AQ75" s="2016"/>
      <c r="AR75" s="2016"/>
      <c r="AS75" s="2106"/>
      <c r="AT75" s="1401"/>
      <c r="AW75" s="42"/>
      <c r="AX75" s="42"/>
      <c r="AY75" s="157"/>
      <c r="BA75" s="2051">
        <v>34</v>
      </c>
      <c r="BB75" s="2052"/>
      <c r="BC75" s="2052"/>
      <c r="BD75" s="2053"/>
      <c r="BE75" s="2257"/>
      <c r="BF75" s="2258"/>
      <c r="BG75" s="2258"/>
      <c r="BH75" s="236" t="s">
        <v>287</v>
      </c>
      <c r="BI75" s="239"/>
      <c r="BJ75" s="240"/>
      <c r="BK75" s="301"/>
      <c r="BL75" s="302"/>
      <c r="BM75" s="2051">
        <v>34</v>
      </c>
      <c r="BN75" s="2052"/>
      <c r="BO75" s="2052"/>
      <c r="BP75" s="2053"/>
      <c r="BQ75" s="2259"/>
      <c r="BR75" s="2260"/>
      <c r="BS75" s="2260"/>
      <c r="BT75" s="236" t="s">
        <v>287</v>
      </c>
      <c r="BU75" s="239"/>
      <c r="BV75" s="240"/>
    </row>
    <row r="76" spans="1:134" ht="14.1" customHeight="1">
      <c r="A76" s="6"/>
      <c r="B76" s="19"/>
      <c r="D76" s="6" t="s">
        <v>922</v>
      </c>
      <c r="E76" s="24"/>
      <c r="F76" s="24"/>
      <c r="G76" s="24"/>
      <c r="H76" s="24"/>
      <c r="I76" s="24"/>
      <c r="J76" s="24"/>
      <c r="K76" s="24"/>
      <c r="L76" s="24"/>
      <c r="M76" s="24"/>
      <c r="N76" s="24"/>
      <c r="O76" s="24"/>
      <c r="P76" s="24"/>
      <c r="Q76" s="24"/>
      <c r="R76" s="24"/>
      <c r="S76" s="12"/>
      <c r="T76" s="12"/>
      <c r="U76" s="12"/>
      <c r="V76" s="12"/>
      <c r="W76" s="12"/>
      <c r="X76" s="12"/>
      <c r="Y76" s="12"/>
      <c r="AA76" s="1397"/>
      <c r="AB76" s="155"/>
      <c r="AC76" s="2016"/>
      <c r="AD76" s="2016"/>
      <c r="AE76" s="2016"/>
      <c r="AF76" s="2016"/>
      <c r="AG76" s="2016"/>
      <c r="AH76" s="2016"/>
      <c r="AI76" s="2016"/>
      <c r="AJ76" s="2016"/>
      <c r="AK76" s="2016"/>
      <c r="AL76" s="2016"/>
      <c r="AM76" s="2016"/>
      <c r="AN76" s="2016"/>
      <c r="AO76" s="2016"/>
      <c r="AP76" s="2016"/>
      <c r="AQ76" s="2016"/>
      <c r="AR76" s="2016"/>
      <c r="AS76" s="2106"/>
      <c r="AT76" s="1399"/>
      <c r="AU76" s="416"/>
      <c r="AV76" s="416"/>
      <c r="AW76" s="42"/>
      <c r="AX76" s="42"/>
      <c r="AY76" s="157"/>
      <c r="BA76" s="2051">
        <v>35</v>
      </c>
      <c r="BB76" s="2052"/>
      <c r="BC76" s="2052"/>
      <c r="BD76" s="2053"/>
      <c r="BE76" s="2257"/>
      <c r="BF76" s="2258"/>
      <c r="BG76" s="2258"/>
      <c r="BH76" s="236" t="s">
        <v>287</v>
      </c>
      <c r="BI76" s="239"/>
      <c r="BJ76" s="240"/>
      <c r="BK76" s="301"/>
      <c r="BL76" s="302"/>
      <c r="BM76" s="2051">
        <v>35</v>
      </c>
      <c r="BN76" s="2052"/>
      <c r="BO76" s="2052"/>
      <c r="BP76" s="2053"/>
      <c r="BQ76" s="2259"/>
      <c r="BR76" s="2260"/>
      <c r="BS76" s="2260"/>
      <c r="BT76" s="236" t="s">
        <v>287</v>
      </c>
      <c r="BU76" s="239"/>
      <c r="BV76" s="240"/>
    </row>
    <row r="77" spans="1:134" ht="14.1" customHeight="1">
      <c r="A77" s="6"/>
      <c r="B77" s="19"/>
      <c r="S77" s="6"/>
      <c r="T77" s="34"/>
      <c r="U77" s="34"/>
      <c r="V77" s="35"/>
      <c r="W77" s="36"/>
      <c r="X77" s="36"/>
      <c r="Y77" s="6"/>
      <c r="AA77" s="1397"/>
      <c r="AB77" s="117"/>
      <c r="AC77" s="2016"/>
      <c r="AD77" s="2016"/>
      <c r="AE77" s="2016"/>
      <c r="AF77" s="2016"/>
      <c r="AG77" s="2016"/>
      <c r="AH77" s="2016"/>
      <c r="AI77" s="2016"/>
      <c r="AJ77" s="2016"/>
      <c r="AK77" s="2016"/>
      <c r="AL77" s="2016"/>
      <c r="AM77" s="2016"/>
      <c r="AN77" s="2016"/>
      <c r="AO77" s="2016"/>
      <c r="AP77" s="2016"/>
      <c r="AQ77" s="2016"/>
      <c r="AR77" s="2016"/>
      <c r="AS77" s="2106"/>
      <c r="AT77" s="416"/>
      <c r="AU77" s="416"/>
      <c r="AV77" s="416"/>
      <c r="AW77" s="27"/>
      <c r="AX77" s="27"/>
      <c r="AY77" s="157"/>
      <c r="BA77" s="2051">
        <v>36</v>
      </c>
      <c r="BB77" s="2052"/>
      <c r="BC77" s="2052"/>
      <c r="BD77" s="2053"/>
      <c r="BE77" s="2257"/>
      <c r="BF77" s="2258"/>
      <c r="BG77" s="2258"/>
      <c r="BH77" s="236" t="s">
        <v>287</v>
      </c>
      <c r="BI77" s="237"/>
      <c r="BJ77" s="238"/>
      <c r="BK77" s="301"/>
      <c r="BL77" s="302"/>
      <c r="BM77" s="2051">
        <v>36</v>
      </c>
      <c r="BN77" s="2052"/>
      <c r="BO77" s="2052"/>
      <c r="BP77" s="2053"/>
      <c r="BQ77" s="2259"/>
      <c r="BR77" s="2260"/>
      <c r="BS77" s="2260"/>
      <c r="BT77" s="236" t="s">
        <v>287</v>
      </c>
      <c r="BU77" s="237"/>
      <c r="BV77" s="238"/>
    </row>
    <row r="78" spans="1:134" ht="14.1" customHeight="1">
      <c r="A78" s="6"/>
      <c r="B78" s="19"/>
      <c r="D78" s="6" t="s">
        <v>923</v>
      </c>
      <c r="T78" s="6"/>
      <c r="U78" s="6"/>
      <c r="V78" s="6"/>
      <c r="AA78" s="1397"/>
      <c r="AB78" s="76"/>
      <c r="AC78" s="2407"/>
      <c r="AD78" s="2407"/>
      <c r="AE78" s="2407"/>
      <c r="AF78" s="2407"/>
      <c r="AG78" s="2407"/>
      <c r="AH78" s="2407"/>
      <c r="AI78" s="2407"/>
      <c r="AJ78" s="2407"/>
      <c r="AK78" s="2407"/>
      <c r="AL78" s="2407"/>
      <c r="AM78" s="2407"/>
      <c r="AN78" s="2407"/>
      <c r="AO78" s="2407"/>
      <c r="AP78" s="2407"/>
      <c r="AQ78" s="2407"/>
      <c r="AR78" s="2407"/>
      <c r="AS78" s="2106"/>
      <c r="AT78" s="416"/>
      <c r="AU78" s="42"/>
      <c r="AV78" s="42"/>
      <c r="AW78" s="27"/>
      <c r="AX78" s="27"/>
      <c r="AY78" s="157"/>
      <c r="BA78" s="2051">
        <v>37</v>
      </c>
      <c r="BB78" s="2052"/>
      <c r="BC78" s="2052"/>
      <c r="BD78" s="2053"/>
      <c r="BE78" s="2257"/>
      <c r="BF78" s="2258"/>
      <c r="BG78" s="2258"/>
      <c r="BH78" s="236" t="s">
        <v>287</v>
      </c>
      <c r="BI78" s="239"/>
      <c r="BJ78" s="240"/>
      <c r="BK78" s="301"/>
      <c r="BL78" s="302"/>
      <c r="BM78" s="2051">
        <v>37</v>
      </c>
      <c r="BN78" s="2052"/>
      <c r="BO78" s="2052"/>
      <c r="BP78" s="2053"/>
      <c r="BQ78" s="2259"/>
      <c r="BR78" s="2260"/>
      <c r="BS78" s="2260"/>
      <c r="BT78" s="236" t="s">
        <v>287</v>
      </c>
      <c r="BU78" s="239"/>
      <c r="BV78" s="240"/>
    </row>
    <row r="79" spans="1:134" ht="14.1" customHeight="1">
      <c r="A79" s="6"/>
      <c r="B79" s="19"/>
      <c r="S79" s="6"/>
      <c r="T79" s="34"/>
      <c r="U79" s="34"/>
      <c r="V79" s="35"/>
      <c r="W79" s="36"/>
      <c r="X79" s="36"/>
      <c r="Y79" s="6"/>
      <c r="AA79" s="102"/>
      <c r="AB79" s="1342"/>
      <c r="AC79" s="1406"/>
      <c r="AD79" s="1406"/>
      <c r="AE79" s="1406"/>
      <c r="AF79" s="1406"/>
      <c r="AG79" s="1406"/>
      <c r="AH79" s="1406"/>
      <c r="AI79" s="1406"/>
      <c r="AJ79" s="1406"/>
      <c r="AK79" s="1406"/>
      <c r="AL79" s="1406"/>
      <c r="AM79" s="1406"/>
      <c r="AN79" s="1406"/>
      <c r="AO79" s="1406"/>
      <c r="AP79" s="1406"/>
      <c r="AQ79" s="1406"/>
      <c r="AR79" s="1406"/>
      <c r="AS79" s="1400"/>
      <c r="AT79" s="416"/>
      <c r="AU79" s="42"/>
      <c r="AV79" s="42"/>
      <c r="AY79" s="157"/>
      <c r="BA79" s="2051">
        <v>38</v>
      </c>
      <c r="BB79" s="2052"/>
      <c r="BC79" s="2052"/>
      <c r="BD79" s="2053"/>
      <c r="BE79" s="2257"/>
      <c r="BF79" s="2258"/>
      <c r="BG79" s="2258"/>
      <c r="BH79" s="236" t="s">
        <v>287</v>
      </c>
      <c r="BI79" s="239"/>
      <c r="BJ79" s="240"/>
      <c r="BK79" s="301"/>
      <c r="BL79" s="302"/>
      <c r="BM79" s="2051">
        <v>38</v>
      </c>
      <c r="BN79" s="2052"/>
      <c r="BO79" s="2052"/>
      <c r="BP79" s="2053"/>
      <c r="BQ79" s="2259"/>
      <c r="BR79" s="2260"/>
      <c r="BS79" s="2260"/>
      <c r="BT79" s="236" t="s">
        <v>287</v>
      </c>
      <c r="BU79" s="239"/>
      <c r="BV79" s="240"/>
    </row>
    <row r="80" spans="1:134" ht="14.1" customHeight="1" thickBot="1">
      <c r="A80" s="6"/>
      <c r="B80" s="43"/>
      <c r="C80" s="45"/>
      <c r="D80" s="45"/>
      <c r="E80" s="45"/>
      <c r="F80" s="45"/>
      <c r="G80" s="45"/>
      <c r="H80" s="45"/>
      <c r="I80" s="45"/>
      <c r="J80" s="45"/>
      <c r="K80" s="45"/>
      <c r="L80" s="45"/>
      <c r="M80" s="45"/>
      <c r="N80" s="45"/>
      <c r="O80" s="45"/>
      <c r="P80" s="45"/>
      <c r="Q80" s="45"/>
      <c r="R80" s="45"/>
      <c r="S80" s="45"/>
      <c r="T80" s="45"/>
      <c r="U80" s="45"/>
      <c r="V80" s="45"/>
      <c r="W80" s="45"/>
      <c r="X80" s="45"/>
      <c r="Y80" s="45"/>
      <c r="Z80" s="45"/>
      <c r="AA80" s="82"/>
      <c r="AB80" s="83"/>
      <c r="AC80" s="1407"/>
      <c r="AD80" s="1407"/>
      <c r="AE80" s="1407"/>
      <c r="AF80" s="1407"/>
      <c r="AG80" s="1407"/>
      <c r="AH80" s="1407"/>
      <c r="AI80" s="1407"/>
      <c r="AJ80" s="1407"/>
      <c r="AK80" s="1407"/>
      <c r="AL80" s="1407"/>
      <c r="AM80" s="1407"/>
      <c r="AN80" s="1407"/>
      <c r="AO80" s="1407"/>
      <c r="AP80" s="1407"/>
      <c r="AQ80" s="1407"/>
      <c r="AR80" s="1407"/>
      <c r="AS80" s="1408"/>
      <c r="AT80" s="42"/>
      <c r="AU80" s="42"/>
      <c r="AV80" s="42"/>
      <c r="BA80" s="2051">
        <v>39</v>
      </c>
      <c r="BB80" s="2052"/>
      <c r="BC80" s="2052"/>
      <c r="BD80" s="2053"/>
      <c r="BE80" s="2257"/>
      <c r="BF80" s="2258"/>
      <c r="BG80" s="2258"/>
      <c r="BH80" s="236" t="s">
        <v>287</v>
      </c>
      <c r="BI80" s="239"/>
      <c r="BJ80" s="240"/>
      <c r="BK80" s="301"/>
      <c r="BL80" s="302"/>
      <c r="BM80" s="2051">
        <v>39</v>
      </c>
      <c r="BN80" s="2052"/>
      <c r="BO80" s="2052"/>
      <c r="BP80" s="2053"/>
      <c r="BQ80" s="2259"/>
      <c r="BR80" s="2260"/>
      <c r="BS80" s="2260"/>
      <c r="BT80" s="236" t="s">
        <v>287</v>
      </c>
      <c r="BU80" s="239"/>
      <c r="BV80" s="240"/>
    </row>
    <row r="81" spans="1:74" ht="14.1" customHeight="1">
      <c r="A81" s="6"/>
      <c r="B81" s="6"/>
      <c r="AA81" s="48"/>
      <c r="AC81" s="42"/>
      <c r="AD81" s="42"/>
      <c r="AE81" s="42"/>
      <c r="AF81" s="42"/>
      <c r="AG81" s="42"/>
      <c r="AH81" s="42"/>
      <c r="AI81" s="42"/>
      <c r="AJ81" s="42"/>
      <c r="AK81" s="42"/>
      <c r="AL81" s="42"/>
      <c r="AM81" s="42"/>
      <c r="AN81" s="42"/>
      <c r="AO81" s="42"/>
      <c r="AP81" s="42"/>
      <c r="AQ81" s="42"/>
      <c r="AR81" s="42"/>
      <c r="AS81" s="42"/>
      <c r="AT81" s="42"/>
      <c r="BA81" s="2051">
        <v>40</v>
      </c>
      <c r="BB81" s="2052"/>
      <c r="BC81" s="2052"/>
      <c r="BD81" s="2053"/>
      <c r="BE81" s="2257"/>
      <c r="BF81" s="2258"/>
      <c r="BG81" s="2258"/>
      <c r="BH81" s="236" t="s">
        <v>287</v>
      </c>
      <c r="BI81" s="239"/>
      <c r="BJ81" s="240"/>
      <c r="BK81" s="301"/>
      <c r="BL81" s="302"/>
      <c r="BM81" s="2051">
        <v>40</v>
      </c>
      <c r="BN81" s="2052"/>
      <c r="BO81" s="2052"/>
      <c r="BP81" s="2053"/>
      <c r="BQ81" s="2259"/>
      <c r="BR81" s="2260"/>
      <c r="BS81" s="2260"/>
      <c r="BT81" s="236" t="s">
        <v>287</v>
      </c>
      <c r="BU81" s="239"/>
      <c r="BV81" s="240"/>
    </row>
    <row r="82" spans="1:74" ht="14.1" customHeight="1">
      <c r="A82" s="6"/>
      <c r="B82" s="6"/>
      <c r="AT82" s="42"/>
      <c r="AY82" s="303"/>
      <c r="BA82" s="2051">
        <v>41</v>
      </c>
      <c r="BB82" s="2052"/>
      <c r="BC82" s="2052"/>
      <c r="BD82" s="2053"/>
      <c r="BE82" s="2257"/>
      <c r="BF82" s="2258"/>
      <c r="BG82" s="2258"/>
      <c r="BH82" s="236" t="s">
        <v>287</v>
      </c>
      <c r="BI82" s="237"/>
      <c r="BJ82" s="238"/>
      <c r="BK82" s="301"/>
      <c r="BL82" s="302"/>
      <c r="BM82" s="2051">
        <v>41</v>
      </c>
      <c r="BN82" s="2052"/>
      <c r="BO82" s="2052"/>
      <c r="BP82" s="2053"/>
      <c r="BQ82" s="2259"/>
      <c r="BR82" s="2260"/>
      <c r="BS82" s="2260"/>
      <c r="BT82" s="236" t="s">
        <v>287</v>
      </c>
      <c r="BU82" s="237"/>
      <c r="BV82" s="238"/>
    </row>
    <row r="83" spans="1:74" ht="14.1" customHeight="1">
      <c r="A83" s="6"/>
      <c r="B83" s="6"/>
      <c r="AY83" s="303"/>
      <c r="BA83" s="2051">
        <v>42</v>
      </c>
      <c r="BB83" s="2052"/>
      <c r="BC83" s="2052"/>
      <c r="BD83" s="2053"/>
      <c r="BE83" s="2257"/>
      <c r="BF83" s="2258"/>
      <c r="BG83" s="2258"/>
      <c r="BH83" s="236" t="s">
        <v>287</v>
      </c>
      <c r="BI83" s="239"/>
      <c r="BJ83" s="240"/>
      <c r="BK83" s="301"/>
      <c r="BL83" s="302"/>
      <c r="BM83" s="2051">
        <v>42</v>
      </c>
      <c r="BN83" s="2052"/>
      <c r="BO83" s="2052"/>
      <c r="BP83" s="2053"/>
      <c r="BQ83" s="2259"/>
      <c r="BR83" s="2260"/>
      <c r="BS83" s="2260"/>
      <c r="BT83" s="236" t="s">
        <v>287</v>
      </c>
      <c r="BU83" s="239"/>
      <c r="BV83" s="240"/>
    </row>
    <row r="84" spans="1:74" ht="14.1" customHeight="1">
      <c r="A84" s="6"/>
      <c r="B84" s="6"/>
      <c r="AY84" s="303"/>
      <c r="BA84" s="2051">
        <v>43</v>
      </c>
      <c r="BB84" s="2052"/>
      <c r="BC84" s="2052"/>
      <c r="BD84" s="2053"/>
      <c r="BE84" s="2257"/>
      <c r="BF84" s="2258"/>
      <c r="BG84" s="2258"/>
      <c r="BH84" s="236" t="s">
        <v>287</v>
      </c>
      <c r="BI84" s="239"/>
      <c r="BJ84" s="240"/>
      <c r="BK84" s="301"/>
      <c r="BL84" s="302"/>
      <c r="BM84" s="2051">
        <v>43</v>
      </c>
      <c r="BN84" s="2052"/>
      <c r="BO84" s="2052"/>
      <c r="BP84" s="2053"/>
      <c r="BQ84" s="2259"/>
      <c r="BR84" s="2260"/>
      <c r="BS84" s="2260"/>
      <c r="BT84" s="236" t="s">
        <v>287</v>
      </c>
      <c r="BU84" s="239"/>
      <c r="BV84" s="240"/>
    </row>
    <row r="85" spans="1:74" ht="14.1" customHeight="1">
      <c r="B85" s="6"/>
      <c r="AY85" s="303"/>
      <c r="BA85" s="2051">
        <v>44</v>
      </c>
      <c r="BB85" s="2052"/>
      <c r="BC85" s="2052"/>
      <c r="BD85" s="2053"/>
      <c r="BE85" s="2259"/>
      <c r="BF85" s="2260"/>
      <c r="BG85" s="2260"/>
      <c r="BH85" s="236" t="s">
        <v>287</v>
      </c>
      <c r="BI85" s="239"/>
      <c r="BJ85" s="240"/>
      <c r="BK85" s="301"/>
      <c r="BL85" s="302"/>
      <c r="BM85" s="2051">
        <v>44</v>
      </c>
      <c r="BN85" s="2052"/>
      <c r="BO85" s="2052"/>
      <c r="BP85" s="2053"/>
      <c r="BQ85" s="2259"/>
      <c r="BR85" s="2260"/>
      <c r="BS85" s="2260"/>
      <c r="BT85" s="236" t="s">
        <v>287</v>
      </c>
      <c r="BU85" s="239"/>
      <c r="BV85" s="240"/>
    </row>
    <row r="86" spans="1:74" ht="14.1" customHeight="1">
      <c r="B86" s="6"/>
      <c r="BA86" s="2051">
        <v>45</v>
      </c>
      <c r="BB86" s="2052"/>
      <c r="BC86" s="2052"/>
      <c r="BD86" s="2053"/>
      <c r="BE86" s="2259"/>
      <c r="BF86" s="2260"/>
      <c r="BG86" s="2260"/>
      <c r="BH86" s="236" t="s">
        <v>287</v>
      </c>
      <c r="BI86" s="239"/>
      <c r="BJ86" s="240"/>
      <c r="BK86" s="301"/>
      <c r="BL86" s="302"/>
      <c r="BM86" s="2051">
        <v>45</v>
      </c>
      <c r="BN86" s="2052"/>
      <c r="BO86" s="2052"/>
      <c r="BP86" s="2053"/>
      <c r="BQ86" s="2259"/>
      <c r="BR86" s="2260"/>
      <c r="BS86" s="2260"/>
      <c r="BT86" s="236" t="s">
        <v>287</v>
      </c>
      <c r="BU86" s="239"/>
      <c r="BV86" s="240"/>
    </row>
    <row r="87" spans="1:74" ht="14.1" customHeight="1">
      <c r="B87" s="6"/>
      <c r="BA87" s="2051">
        <v>46</v>
      </c>
      <c r="BB87" s="2052"/>
      <c r="BC87" s="2052"/>
      <c r="BD87" s="2053"/>
      <c r="BE87" s="2259"/>
      <c r="BF87" s="2260"/>
      <c r="BG87" s="2260"/>
      <c r="BH87" s="236" t="s">
        <v>287</v>
      </c>
      <c r="BI87" s="237"/>
      <c r="BJ87" s="238"/>
      <c r="BK87" s="301"/>
      <c r="BL87" s="302"/>
      <c r="BM87" s="2051">
        <v>46</v>
      </c>
      <c r="BN87" s="2052"/>
      <c r="BO87" s="2052"/>
      <c r="BP87" s="2053"/>
      <c r="BQ87" s="2259"/>
      <c r="BR87" s="2260"/>
      <c r="BS87" s="2260"/>
      <c r="BT87" s="236" t="s">
        <v>287</v>
      </c>
      <c r="BU87" s="237"/>
      <c r="BV87" s="238"/>
    </row>
    <row r="88" spans="1:74" ht="14.1" customHeight="1">
      <c r="B88" s="6"/>
      <c r="AA88" s="6"/>
      <c r="BA88" s="2051">
        <v>47</v>
      </c>
      <c r="BB88" s="2052"/>
      <c r="BC88" s="2052"/>
      <c r="BD88" s="2053"/>
      <c r="BE88" s="2259"/>
      <c r="BF88" s="2260"/>
      <c r="BG88" s="2260"/>
      <c r="BH88" s="236" t="s">
        <v>287</v>
      </c>
      <c r="BI88" s="239"/>
      <c r="BJ88" s="240"/>
      <c r="BK88" s="301"/>
      <c r="BL88" s="302"/>
      <c r="BM88" s="2051">
        <v>47</v>
      </c>
      <c r="BN88" s="2052"/>
      <c r="BO88" s="2052"/>
      <c r="BP88" s="2053"/>
      <c r="BQ88" s="2259"/>
      <c r="BR88" s="2260"/>
      <c r="BS88" s="2260"/>
      <c r="BT88" s="236" t="s">
        <v>287</v>
      </c>
      <c r="BU88" s="239"/>
      <c r="BV88" s="240"/>
    </row>
    <row r="89" spans="1:74" ht="14.1" customHeight="1">
      <c r="A89" s="6"/>
      <c r="BA89" s="2051">
        <v>48</v>
      </c>
      <c r="BB89" s="2052"/>
      <c r="BC89" s="2052"/>
      <c r="BD89" s="2053"/>
      <c r="BE89" s="2259"/>
      <c r="BF89" s="2260"/>
      <c r="BG89" s="2260"/>
      <c r="BH89" s="236" t="s">
        <v>287</v>
      </c>
      <c r="BI89" s="239"/>
      <c r="BJ89" s="240"/>
      <c r="BK89" s="301"/>
      <c r="BL89" s="302"/>
      <c r="BM89" s="2051">
        <v>48</v>
      </c>
      <c r="BN89" s="2052"/>
      <c r="BO89" s="2052"/>
      <c r="BP89" s="2053"/>
      <c r="BQ89" s="2259"/>
      <c r="BR89" s="2260"/>
      <c r="BS89" s="2260"/>
      <c r="BT89" s="236" t="s">
        <v>287</v>
      </c>
      <c r="BU89" s="239"/>
      <c r="BV89" s="240"/>
    </row>
    <row r="90" spans="1:74" ht="14.1" customHeight="1">
      <c r="A90" s="6"/>
      <c r="BA90" s="2051">
        <v>49</v>
      </c>
      <c r="BB90" s="2052"/>
      <c r="BC90" s="2052"/>
      <c r="BD90" s="2053"/>
      <c r="BE90" s="2259"/>
      <c r="BF90" s="2260"/>
      <c r="BG90" s="2260"/>
      <c r="BH90" s="236" t="s">
        <v>287</v>
      </c>
      <c r="BI90" s="239"/>
      <c r="BJ90" s="240"/>
      <c r="BK90" s="301"/>
      <c r="BL90" s="302"/>
      <c r="BM90" s="2051">
        <v>49</v>
      </c>
      <c r="BN90" s="2052"/>
      <c r="BO90" s="2052"/>
      <c r="BP90" s="2053"/>
      <c r="BQ90" s="2259"/>
      <c r="BR90" s="2260"/>
      <c r="BS90" s="2260"/>
      <c r="BT90" s="236" t="s">
        <v>287</v>
      </c>
      <c r="BU90" s="239"/>
      <c r="BV90" s="240"/>
    </row>
    <row r="91" spans="1:74" ht="14.1" customHeight="1">
      <c r="BA91" s="2051">
        <v>50</v>
      </c>
      <c r="BB91" s="2052"/>
      <c r="BC91" s="2052"/>
      <c r="BD91" s="2053"/>
      <c r="BE91" s="2259"/>
      <c r="BF91" s="2260"/>
      <c r="BG91" s="2260"/>
      <c r="BH91" s="236" t="s">
        <v>287</v>
      </c>
      <c r="BI91" s="239"/>
      <c r="BJ91" s="240"/>
      <c r="BK91" s="301"/>
      <c r="BL91" s="302"/>
      <c r="BM91" s="2051">
        <v>50</v>
      </c>
      <c r="BN91" s="2052"/>
      <c r="BO91" s="2052"/>
      <c r="BP91" s="2053"/>
      <c r="BQ91" s="2259"/>
      <c r="BR91" s="2260"/>
      <c r="BS91" s="2260"/>
      <c r="BT91" s="236" t="s">
        <v>287</v>
      </c>
      <c r="BU91" s="239"/>
      <c r="BV91" s="240"/>
    </row>
    <row r="92" spans="1:74" ht="14.1" customHeight="1">
      <c r="BA92" s="2051">
        <v>51</v>
      </c>
      <c r="BB92" s="2052"/>
      <c r="BC92" s="2052"/>
      <c r="BD92" s="2053"/>
      <c r="BE92" s="2259"/>
      <c r="BF92" s="2260"/>
      <c r="BG92" s="2260"/>
      <c r="BH92" s="236" t="s">
        <v>287</v>
      </c>
      <c r="BI92" s="237"/>
      <c r="BJ92" s="238"/>
      <c r="BK92" s="301"/>
      <c r="BL92" s="302"/>
      <c r="BM92" s="2051">
        <v>51</v>
      </c>
      <c r="BN92" s="2052"/>
      <c r="BO92" s="2052"/>
      <c r="BP92" s="2053"/>
      <c r="BQ92" s="2259"/>
      <c r="BR92" s="2260"/>
      <c r="BS92" s="2260"/>
      <c r="BT92" s="236" t="s">
        <v>287</v>
      </c>
      <c r="BU92" s="237"/>
      <c r="BV92" s="238"/>
    </row>
    <row r="93" spans="1:74" ht="14.1" customHeight="1">
      <c r="B93" s="6"/>
      <c r="BA93" s="2051">
        <v>52</v>
      </c>
      <c r="BB93" s="2052"/>
      <c r="BC93" s="2052"/>
      <c r="BD93" s="2053"/>
      <c r="BE93" s="2259"/>
      <c r="BF93" s="2260"/>
      <c r="BG93" s="2260"/>
      <c r="BH93" s="236" t="s">
        <v>287</v>
      </c>
      <c r="BI93" s="239"/>
      <c r="BJ93" s="240"/>
      <c r="BK93" s="301"/>
      <c r="BL93" s="302"/>
      <c r="BM93" s="2051">
        <v>52</v>
      </c>
      <c r="BN93" s="2052"/>
      <c r="BO93" s="2052"/>
      <c r="BP93" s="2053"/>
      <c r="BQ93" s="2259"/>
      <c r="BR93" s="2260"/>
      <c r="BS93" s="2260"/>
      <c r="BT93" s="236" t="s">
        <v>287</v>
      </c>
      <c r="BU93" s="239"/>
      <c r="BV93" s="240"/>
    </row>
    <row r="94" spans="1:74" ht="14.1" customHeight="1">
      <c r="B94" s="6"/>
      <c r="BA94" s="2051">
        <v>53</v>
      </c>
      <c r="BB94" s="2052"/>
      <c r="BC94" s="2052"/>
      <c r="BD94" s="2053"/>
      <c r="BE94" s="2259"/>
      <c r="BF94" s="2260"/>
      <c r="BG94" s="2260"/>
      <c r="BH94" s="236" t="s">
        <v>287</v>
      </c>
      <c r="BI94" s="239"/>
      <c r="BJ94" s="240"/>
      <c r="BK94" s="301"/>
      <c r="BL94" s="302"/>
      <c r="BM94" s="2051">
        <v>53</v>
      </c>
      <c r="BN94" s="2052"/>
      <c r="BO94" s="2052"/>
      <c r="BP94" s="2053"/>
      <c r="BQ94" s="2259"/>
      <c r="BR94" s="2260"/>
      <c r="BS94" s="2260"/>
      <c r="BT94" s="236" t="s">
        <v>287</v>
      </c>
      <c r="BU94" s="239"/>
      <c r="BV94" s="240"/>
    </row>
    <row r="95" spans="1:74" ht="14.1" customHeight="1">
      <c r="BA95" s="2051">
        <v>54</v>
      </c>
      <c r="BB95" s="2052"/>
      <c r="BC95" s="2052"/>
      <c r="BD95" s="2053"/>
      <c r="BE95" s="2259"/>
      <c r="BF95" s="2260"/>
      <c r="BG95" s="2260"/>
      <c r="BH95" s="236" t="s">
        <v>287</v>
      </c>
      <c r="BI95" s="239"/>
      <c r="BJ95" s="240"/>
      <c r="BK95" s="301"/>
      <c r="BL95" s="302"/>
      <c r="BM95" s="2051">
        <v>54</v>
      </c>
      <c r="BN95" s="2052"/>
      <c r="BO95" s="2052"/>
      <c r="BP95" s="2053"/>
      <c r="BQ95" s="2259"/>
      <c r="BR95" s="2260"/>
      <c r="BS95" s="2260"/>
      <c r="BT95" s="236" t="s">
        <v>287</v>
      </c>
      <c r="BU95" s="239"/>
      <c r="BV95" s="240"/>
    </row>
    <row r="96" spans="1:74" ht="14.1" customHeight="1">
      <c r="BA96" s="2051">
        <v>55</v>
      </c>
      <c r="BB96" s="2052"/>
      <c r="BC96" s="2052"/>
      <c r="BD96" s="2053"/>
      <c r="BE96" s="2259"/>
      <c r="BF96" s="2260"/>
      <c r="BG96" s="2260"/>
      <c r="BH96" s="236" t="s">
        <v>287</v>
      </c>
      <c r="BI96" s="239"/>
      <c r="BJ96" s="240"/>
      <c r="BK96" s="301"/>
      <c r="BL96" s="302"/>
      <c r="BM96" s="2051">
        <v>55</v>
      </c>
      <c r="BN96" s="2052"/>
      <c r="BO96" s="2052"/>
      <c r="BP96" s="2053"/>
      <c r="BQ96" s="2259"/>
      <c r="BR96" s="2260"/>
      <c r="BS96" s="2260"/>
      <c r="BT96" s="236" t="s">
        <v>287</v>
      </c>
      <c r="BU96" s="239"/>
      <c r="BV96" s="240"/>
    </row>
    <row r="97" spans="53:74" ht="14.1" customHeight="1">
      <c r="BA97" s="2051">
        <v>56</v>
      </c>
      <c r="BB97" s="2052"/>
      <c r="BC97" s="2052"/>
      <c r="BD97" s="2053"/>
      <c r="BE97" s="2259"/>
      <c r="BF97" s="2260"/>
      <c r="BG97" s="2260"/>
      <c r="BH97" s="236" t="s">
        <v>287</v>
      </c>
      <c r="BI97" s="237"/>
      <c r="BJ97" s="238"/>
      <c r="BK97" s="301"/>
      <c r="BL97" s="302"/>
      <c r="BM97" s="2051">
        <v>56</v>
      </c>
      <c r="BN97" s="2052"/>
      <c r="BO97" s="2052"/>
      <c r="BP97" s="2053"/>
      <c r="BQ97" s="2259"/>
      <c r="BR97" s="2260"/>
      <c r="BS97" s="2260"/>
      <c r="BT97" s="236" t="s">
        <v>287</v>
      </c>
      <c r="BU97" s="237"/>
      <c r="BV97" s="238"/>
    </row>
    <row r="98" spans="53:74" ht="14.1" customHeight="1">
      <c r="BA98" s="2051">
        <v>57</v>
      </c>
      <c r="BB98" s="2052"/>
      <c r="BC98" s="2052"/>
      <c r="BD98" s="2053"/>
      <c r="BE98" s="2259"/>
      <c r="BF98" s="2260"/>
      <c r="BG98" s="2260"/>
      <c r="BH98" s="236" t="s">
        <v>287</v>
      </c>
      <c r="BI98" s="239"/>
      <c r="BJ98" s="240"/>
      <c r="BK98" s="301"/>
      <c r="BL98" s="302"/>
      <c r="BM98" s="2051">
        <v>57</v>
      </c>
      <c r="BN98" s="2052"/>
      <c r="BO98" s="2052"/>
      <c r="BP98" s="2053"/>
      <c r="BQ98" s="2259"/>
      <c r="BR98" s="2260"/>
      <c r="BS98" s="2260"/>
      <c r="BT98" s="236" t="s">
        <v>287</v>
      </c>
      <c r="BU98" s="239"/>
      <c r="BV98" s="240"/>
    </row>
    <row r="99" spans="53:74" ht="14.1" customHeight="1">
      <c r="BA99" s="2051">
        <v>58</v>
      </c>
      <c r="BB99" s="2052"/>
      <c r="BC99" s="2052"/>
      <c r="BD99" s="2053"/>
      <c r="BE99" s="2259"/>
      <c r="BF99" s="2260"/>
      <c r="BG99" s="2260"/>
      <c r="BH99" s="236" t="s">
        <v>287</v>
      </c>
      <c r="BI99" s="239"/>
      <c r="BJ99" s="240"/>
      <c r="BK99" s="301"/>
      <c r="BL99" s="302"/>
      <c r="BM99" s="2051">
        <v>58</v>
      </c>
      <c r="BN99" s="2052"/>
      <c r="BO99" s="2052"/>
      <c r="BP99" s="2053"/>
      <c r="BQ99" s="2259"/>
      <c r="BR99" s="2260"/>
      <c r="BS99" s="2260"/>
      <c r="BT99" s="236" t="s">
        <v>287</v>
      </c>
      <c r="BU99" s="239"/>
      <c r="BV99" s="240"/>
    </row>
    <row r="100" spans="53:74" ht="14.1" customHeight="1">
      <c r="BA100" s="2051">
        <v>59</v>
      </c>
      <c r="BB100" s="2052"/>
      <c r="BC100" s="2052"/>
      <c r="BD100" s="2053"/>
      <c r="BE100" s="2259"/>
      <c r="BF100" s="2260"/>
      <c r="BG100" s="2260"/>
      <c r="BH100" s="236" t="s">
        <v>287</v>
      </c>
      <c r="BI100" s="239"/>
      <c r="BJ100" s="240"/>
      <c r="BK100" s="301"/>
      <c r="BL100" s="302"/>
      <c r="BM100" s="2051">
        <v>59</v>
      </c>
      <c r="BN100" s="2052"/>
      <c r="BO100" s="2052"/>
      <c r="BP100" s="2053"/>
      <c r="BQ100" s="2259"/>
      <c r="BR100" s="2260"/>
      <c r="BS100" s="2260"/>
      <c r="BT100" s="236" t="s">
        <v>287</v>
      </c>
      <c r="BU100" s="239"/>
      <c r="BV100" s="240"/>
    </row>
    <row r="101" spans="53:74" ht="14.1" customHeight="1">
      <c r="BA101" s="2051">
        <v>60</v>
      </c>
      <c r="BB101" s="2052"/>
      <c r="BC101" s="2052"/>
      <c r="BD101" s="2053"/>
      <c r="BE101" s="2259"/>
      <c r="BF101" s="2260"/>
      <c r="BG101" s="2260"/>
      <c r="BH101" s="236" t="s">
        <v>287</v>
      </c>
      <c r="BI101" s="239"/>
      <c r="BJ101" s="240"/>
      <c r="BK101" s="301"/>
      <c r="BL101" s="302"/>
      <c r="BM101" s="2051">
        <v>60</v>
      </c>
      <c r="BN101" s="2052"/>
      <c r="BO101" s="2052"/>
      <c r="BP101" s="2053"/>
      <c r="BQ101" s="2259"/>
      <c r="BR101" s="2260"/>
      <c r="BS101" s="2260"/>
      <c r="BT101" s="236" t="s">
        <v>287</v>
      </c>
      <c r="BU101" s="239"/>
      <c r="BV101" s="240"/>
    </row>
    <row r="102" spans="53:74" ht="14.1" customHeight="1"/>
    <row r="103" spans="53:74" ht="14.1" customHeight="1"/>
    <row r="104" spans="53:74" ht="14.1" customHeight="1"/>
    <row r="105" spans="53:74" ht="14.1" customHeight="1"/>
    <row r="106" spans="53:74" ht="14.1" customHeight="1"/>
    <row r="107" spans="53:74" ht="14.1" customHeight="1"/>
    <row r="108" spans="53:74" ht="14.1" customHeight="1"/>
    <row r="109" spans="53:74" ht="14.1" customHeight="1"/>
    <row r="110" spans="53:74" ht="14.1" customHeight="1"/>
    <row r="111" spans="53:74" ht="14.1" customHeight="1"/>
    <row r="112" spans="53:74" ht="14.1" customHeight="1"/>
    <row r="113" spans="30:86" ht="14.1" customHeight="1"/>
    <row r="114" spans="30:86" ht="14.1" customHeight="1"/>
    <row r="115" spans="30:86" ht="14.1" customHeight="1"/>
    <row r="123" spans="30:86" ht="13.5" customHeight="1">
      <c r="AY123" s="304"/>
      <c r="AZ123" s="304"/>
      <c r="BA123" s="304"/>
      <c r="BB123" s="304"/>
      <c r="BC123" s="304"/>
      <c r="BD123" s="305"/>
      <c r="BE123" s="305"/>
      <c r="BF123" s="306"/>
      <c r="BG123" s="306"/>
      <c r="BH123" s="34"/>
      <c r="BI123" s="68"/>
      <c r="BJ123" s="68"/>
      <c r="BK123" s="68"/>
      <c r="BL123" s="68"/>
      <c r="BV123" s="16"/>
    </row>
    <row r="124" spans="30:86" ht="14.25" customHeight="1">
      <c r="AY124" s="304"/>
      <c r="AZ124" s="304"/>
      <c r="BA124" s="304"/>
      <c r="BB124" s="304"/>
      <c r="BC124" s="304"/>
      <c r="BD124" s="305"/>
      <c r="BE124" s="305"/>
      <c r="BF124" s="306"/>
      <c r="BG124" s="306"/>
      <c r="BH124" s="34"/>
      <c r="BI124" s="68"/>
      <c r="BJ124" s="68"/>
      <c r="BK124" s="68"/>
      <c r="BL124" s="68"/>
      <c r="BV124" s="16"/>
    </row>
    <row r="125" spans="30:86" ht="13.5" customHeight="1" thickBot="1">
      <c r="AY125" s="304"/>
      <c r="AZ125" s="304"/>
      <c r="BA125" s="304"/>
      <c r="BB125" s="304"/>
      <c r="BC125" s="304"/>
      <c r="BD125" s="305"/>
      <c r="BE125" s="305"/>
      <c r="BF125" s="306"/>
      <c r="BG125" s="306"/>
      <c r="BH125" s="34"/>
      <c r="BI125" s="68"/>
      <c r="BJ125" s="68"/>
      <c r="BK125" s="68"/>
      <c r="BL125" s="68"/>
      <c r="BV125" s="16"/>
    </row>
    <row r="126" spans="30:86" ht="13.5" customHeight="1">
      <c r="AW126" s="24"/>
      <c r="AX126" s="24"/>
      <c r="AY126" s="304"/>
      <c r="AZ126" s="304"/>
      <c r="BA126" s="304"/>
      <c r="BB126" s="304"/>
      <c r="BC126" s="304"/>
      <c r="BD126" s="305"/>
      <c r="BE126" s="305"/>
      <c r="BF126" s="306"/>
      <c r="BG126" s="306"/>
      <c r="BH126" s="34"/>
      <c r="BI126" s="68"/>
      <c r="BJ126" s="68"/>
      <c r="BK126" s="68"/>
      <c r="BL126" s="68"/>
      <c r="BV126" s="16"/>
      <c r="CE126" s="2408" t="s">
        <v>379</v>
      </c>
      <c r="CF126" s="2409"/>
      <c r="CG126" s="2409"/>
      <c r="CH126" s="307" t="s">
        <v>81</v>
      </c>
    </row>
    <row r="127" spans="30:86" ht="13.5" customHeight="1" thickBot="1">
      <c r="AW127" s="24"/>
      <c r="AX127" s="24"/>
      <c r="BC127" s="308"/>
      <c r="BD127" s="308"/>
      <c r="BE127" s="308"/>
      <c r="BF127" s="309"/>
      <c r="BG127" s="309"/>
      <c r="BH127" s="34"/>
      <c r="BI127" s="68"/>
      <c r="BJ127" s="68"/>
      <c r="BK127" s="68"/>
      <c r="BL127" s="68"/>
      <c r="BV127" s="16"/>
      <c r="CE127" s="2410"/>
      <c r="CF127" s="2411"/>
      <c r="CG127" s="2411"/>
      <c r="CH127" s="310" t="s">
        <v>82</v>
      </c>
    </row>
    <row r="128" spans="30:86">
      <c r="AD128" s="5"/>
      <c r="AW128" s="24"/>
      <c r="AX128" s="24"/>
      <c r="BC128" s="308"/>
      <c r="BD128" s="308"/>
      <c r="BE128" s="308"/>
      <c r="BF128" s="309"/>
      <c r="BG128" s="309"/>
      <c r="BH128" s="34"/>
      <c r="BI128" s="68"/>
      <c r="BJ128" s="68"/>
      <c r="BK128" s="68"/>
      <c r="BL128" s="68"/>
      <c r="BV128" s="16"/>
    </row>
    <row r="129" spans="30:75" ht="13.5" customHeight="1">
      <c r="AD129" s="5"/>
      <c r="AW129" s="37"/>
      <c r="AX129" s="37"/>
      <c r="BC129" s="308"/>
      <c r="BD129" s="308"/>
      <c r="BE129" s="308"/>
      <c r="BF129" s="309"/>
      <c r="BG129" s="309"/>
      <c r="BH129" s="34"/>
      <c r="BI129" s="68"/>
      <c r="BJ129" s="68"/>
      <c r="BK129" s="68"/>
      <c r="BL129" s="68"/>
      <c r="BV129" s="16"/>
    </row>
    <row r="130" spans="30:75" ht="13.5">
      <c r="AD130" s="5"/>
      <c r="AU130" s="24"/>
      <c r="AV130" s="24"/>
      <c r="AW130" s="37"/>
      <c r="AX130" s="37"/>
      <c r="BC130" s="308"/>
      <c r="BD130" s="308"/>
      <c r="BE130" s="308"/>
      <c r="BF130" s="309"/>
      <c r="BG130" s="309"/>
      <c r="BH130" s="34"/>
      <c r="BI130" s="68"/>
      <c r="BJ130" s="68"/>
      <c r="BK130" s="68"/>
      <c r="BL130" s="68"/>
      <c r="BV130" s="13"/>
    </row>
    <row r="131" spans="30:75" ht="13.5">
      <c r="AD131" s="5"/>
      <c r="AS131" s="24"/>
      <c r="AU131" s="24"/>
      <c r="AV131" s="24"/>
      <c r="AW131" s="37"/>
      <c r="AX131" s="37"/>
      <c r="BC131" s="6"/>
      <c r="BD131" s="37"/>
      <c r="BE131" s="37"/>
      <c r="BF131" s="214"/>
      <c r="BG131" s="214"/>
      <c r="BH131" s="34"/>
      <c r="BI131" s="68"/>
      <c r="BJ131" s="68"/>
      <c r="BK131" s="68"/>
      <c r="BL131" s="68"/>
      <c r="BV131" s="13"/>
    </row>
    <row r="132" spans="30:75">
      <c r="AD132" s="5"/>
      <c r="AS132" s="24"/>
      <c r="AT132" s="24"/>
      <c r="AU132" s="24"/>
      <c r="AV132" s="24"/>
      <c r="AW132" s="37"/>
      <c r="AX132" s="37"/>
      <c r="BC132" s="37"/>
      <c r="BD132" s="37"/>
      <c r="BE132" s="37"/>
      <c r="BF132" s="214"/>
      <c r="BG132" s="214"/>
      <c r="BH132" s="34"/>
      <c r="BI132" s="68"/>
      <c r="BJ132" s="68"/>
      <c r="BK132" s="68"/>
      <c r="BL132" s="68"/>
    </row>
    <row r="133" spans="30:75">
      <c r="AD133" s="5"/>
      <c r="AS133" s="24"/>
      <c r="AT133" s="24"/>
      <c r="AU133" s="37"/>
      <c r="AV133" s="37"/>
      <c r="BF133" s="68"/>
      <c r="BG133" s="68"/>
      <c r="BH133" s="68"/>
      <c r="BI133" s="68"/>
      <c r="BJ133" s="68"/>
      <c r="BK133" s="68"/>
      <c r="BL133" s="68"/>
    </row>
    <row r="134" spans="30:75">
      <c r="AD134" s="5"/>
      <c r="AS134" s="37"/>
      <c r="AT134" s="24"/>
      <c r="AU134" s="37"/>
      <c r="AV134" s="37"/>
      <c r="BF134" s="1449"/>
      <c r="BG134" s="1449"/>
      <c r="BH134" s="1449"/>
      <c r="BI134" s="68"/>
      <c r="BJ134" s="68"/>
      <c r="BK134" s="68"/>
      <c r="BL134" s="68"/>
    </row>
    <row r="135" spans="30:75">
      <c r="AD135" s="5"/>
      <c r="AS135" s="37"/>
      <c r="AT135" s="37"/>
      <c r="AU135" s="37"/>
      <c r="AV135" s="37"/>
    </row>
    <row r="136" spans="30:75" ht="13.5" customHeight="1">
      <c r="AD136" s="5"/>
      <c r="AS136" s="37"/>
      <c r="AT136" s="37"/>
      <c r="AU136" s="37"/>
      <c r="AV136" s="37"/>
      <c r="BM136" s="24"/>
      <c r="BN136" s="24"/>
      <c r="BO136" s="24"/>
      <c r="BP136" s="24"/>
      <c r="BQ136" s="24"/>
      <c r="BR136" s="311"/>
      <c r="BS136" s="311"/>
      <c r="BT136" s="311"/>
      <c r="BU136" s="311"/>
      <c r="BV136" s="312"/>
      <c r="BW136" s="312"/>
    </row>
    <row r="137" spans="30:75">
      <c r="AD137" s="5"/>
      <c r="AS137" s="37"/>
      <c r="AT137" s="37"/>
      <c r="BM137" s="24"/>
      <c r="BN137" s="24"/>
      <c r="BO137" s="24"/>
      <c r="BP137" s="24"/>
      <c r="BQ137" s="24"/>
      <c r="BR137" s="311"/>
      <c r="BS137" s="311"/>
      <c r="BT137" s="311"/>
      <c r="BU137" s="311"/>
      <c r="BV137" s="312"/>
      <c r="BW137" s="312"/>
    </row>
    <row r="138" spans="30:75">
      <c r="AD138" s="5"/>
      <c r="AT138" s="37"/>
      <c r="BM138" s="24"/>
      <c r="BN138" s="24"/>
      <c r="BO138" s="24"/>
      <c r="BP138" s="24"/>
      <c r="BQ138" s="24"/>
      <c r="BR138" s="313"/>
      <c r="BS138" s="313"/>
      <c r="BT138" s="313"/>
      <c r="BU138" s="313"/>
      <c r="BV138" s="312"/>
      <c r="BW138" s="312"/>
    </row>
    <row r="139" spans="30:75">
      <c r="AD139" s="5"/>
    </row>
    <row r="140" spans="30:75" ht="13.5" customHeight="1">
      <c r="AD140" s="5"/>
    </row>
    <row r="141" spans="30:75" ht="13.5" customHeight="1">
      <c r="AD141" s="5"/>
    </row>
    <row r="142" spans="30:75">
      <c r="AD142" s="5"/>
      <c r="BM142" s="24"/>
      <c r="BN142" s="24"/>
      <c r="BO142" s="24"/>
      <c r="BP142" s="24"/>
      <c r="BQ142" s="24"/>
      <c r="BR142" s="313"/>
      <c r="BS142" s="313"/>
      <c r="BT142" s="313"/>
      <c r="BU142" s="313"/>
      <c r="BV142" s="312"/>
      <c r="BW142" s="312"/>
    </row>
    <row r="143" spans="30:75">
      <c r="AD143" s="5"/>
    </row>
    <row r="144" spans="30:75">
      <c r="AD144" s="5"/>
      <c r="BM144" s="24"/>
      <c r="BN144" s="24"/>
      <c r="BO144" s="24"/>
      <c r="BP144" s="24"/>
      <c r="BQ144" s="24"/>
      <c r="BR144" s="313"/>
      <c r="BS144" s="313"/>
      <c r="BT144" s="313"/>
      <c r="BU144" s="313"/>
      <c r="BV144" s="312"/>
      <c r="BW144" s="312"/>
    </row>
    <row r="145" spans="30:75">
      <c r="AD145" s="5"/>
      <c r="BM145" s="24"/>
      <c r="BN145" s="24"/>
      <c r="BO145" s="24"/>
      <c r="BP145" s="24"/>
      <c r="BQ145" s="24"/>
      <c r="BR145" s="311"/>
      <c r="BS145" s="311"/>
      <c r="BT145" s="311"/>
      <c r="BU145" s="311"/>
      <c r="BV145" s="312"/>
      <c r="BW145" s="312"/>
    </row>
    <row r="146" spans="30:75">
      <c r="AD146" s="5"/>
    </row>
  </sheetData>
  <mergeCells count="545">
    <mergeCell ref="BA101:BD101"/>
    <mergeCell ref="BE101:BG101"/>
    <mergeCell ref="BM101:BP101"/>
    <mergeCell ref="BQ101:BS101"/>
    <mergeCell ref="CE126:CG127"/>
    <mergeCell ref="BF134:BH134"/>
    <mergeCell ref="BA99:BD99"/>
    <mergeCell ref="BE99:BG99"/>
    <mergeCell ref="BM99:BP99"/>
    <mergeCell ref="BQ99:BS99"/>
    <mergeCell ref="BA100:BD100"/>
    <mergeCell ref="BE100:BG100"/>
    <mergeCell ref="BM100:BP100"/>
    <mergeCell ref="BQ100:BS100"/>
    <mergeCell ref="BA97:BD97"/>
    <mergeCell ref="BE97:BG97"/>
    <mergeCell ref="BM97:BP97"/>
    <mergeCell ref="BQ97:BS97"/>
    <mergeCell ref="BA98:BD98"/>
    <mergeCell ref="BE98:BG98"/>
    <mergeCell ref="BM98:BP98"/>
    <mergeCell ref="BQ98:BS98"/>
    <mergeCell ref="BA95:BD95"/>
    <mergeCell ref="BE95:BG95"/>
    <mergeCell ref="BM95:BP95"/>
    <mergeCell ref="BQ95:BS95"/>
    <mergeCell ref="BA96:BD96"/>
    <mergeCell ref="BE96:BG96"/>
    <mergeCell ref="BM96:BP96"/>
    <mergeCell ref="BQ96:BS96"/>
    <mergeCell ref="BA93:BD93"/>
    <mergeCell ref="BE93:BG93"/>
    <mergeCell ref="BM93:BP93"/>
    <mergeCell ref="BQ93:BS93"/>
    <mergeCell ref="BA94:BD94"/>
    <mergeCell ref="BE94:BG94"/>
    <mergeCell ref="BM94:BP94"/>
    <mergeCell ref="BQ94:BS94"/>
    <mergeCell ref="BA91:BD91"/>
    <mergeCell ref="BE91:BG91"/>
    <mergeCell ref="BM91:BP91"/>
    <mergeCell ref="BQ91:BS91"/>
    <mergeCell ref="BA92:BD92"/>
    <mergeCell ref="BE92:BG92"/>
    <mergeCell ref="BM92:BP92"/>
    <mergeCell ref="BQ92:BS92"/>
    <mergeCell ref="BA89:BD89"/>
    <mergeCell ref="BE89:BG89"/>
    <mergeCell ref="BM89:BP89"/>
    <mergeCell ref="BQ89:BS89"/>
    <mergeCell ref="BA90:BD90"/>
    <mergeCell ref="BE90:BG90"/>
    <mergeCell ref="BM90:BP90"/>
    <mergeCell ref="BQ90:BS90"/>
    <mergeCell ref="BA87:BD87"/>
    <mergeCell ref="BE87:BG87"/>
    <mergeCell ref="BM87:BP87"/>
    <mergeCell ref="BQ87:BS87"/>
    <mergeCell ref="BA88:BD88"/>
    <mergeCell ref="BE88:BG88"/>
    <mergeCell ref="BM88:BP88"/>
    <mergeCell ref="BQ88:BS88"/>
    <mergeCell ref="BA85:BD85"/>
    <mergeCell ref="BE85:BG85"/>
    <mergeCell ref="BM85:BP85"/>
    <mergeCell ref="BQ85:BS85"/>
    <mergeCell ref="BA86:BD86"/>
    <mergeCell ref="BE86:BG86"/>
    <mergeCell ref="BM86:BP86"/>
    <mergeCell ref="BQ86:BS86"/>
    <mergeCell ref="BA83:BD83"/>
    <mergeCell ref="BE83:BG83"/>
    <mergeCell ref="BM83:BP83"/>
    <mergeCell ref="BQ83:BS83"/>
    <mergeCell ref="BA84:BD84"/>
    <mergeCell ref="BE84:BG84"/>
    <mergeCell ref="BM84:BP84"/>
    <mergeCell ref="BQ84:BS84"/>
    <mergeCell ref="BA81:BD81"/>
    <mergeCell ref="BE81:BG81"/>
    <mergeCell ref="BM81:BP81"/>
    <mergeCell ref="BQ81:BS81"/>
    <mergeCell ref="BA82:BD82"/>
    <mergeCell ref="BE82:BG82"/>
    <mergeCell ref="BM82:BP82"/>
    <mergeCell ref="BQ82:BS82"/>
    <mergeCell ref="BA79:BD79"/>
    <mergeCell ref="BE79:BG79"/>
    <mergeCell ref="BM79:BP79"/>
    <mergeCell ref="BQ79:BS79"/>
    <mergeCell ref="BA80:BD80"/>
    <mergeCell ref="BE80:BG80"/>
    <mergeCell ref="BM80:BP80"/>
    <mergeCell ref="BQ80:BS80"/>
    <mergeCell ref="BM75:BP75"/>
    <mergeCell ref="BQ75:BS75"/>
    <mergeCell ref="BA76:BD76"/>
    <mergeCell ref="BE76:BG76"/>
    <mergeCell ref="BM76:BP76"/>
    <mergeCell ref="BQ76:BS76"/>
    <mergeCell ref="AC77:AS78"/>
    <mergeCell ref="BA77:BD77"/>
    <mergeCell ref="BE77:BG77"/>
    <mergeCell ref="BM77:BP77"/>
    <mergeCell ref="BQ77:BS77"/>
    <mergeCell ref="BA78:BD78"/>
    <mergeCell ref="BE78:BG78"/>
    <mergeCell ref="BM78:BP78"/>
    <mergeCell ref="BQ78:BS78"/>
    <mergeCell ref="U73:U74"/>
    <mergeCell ref="V73:V74"/>
    <mergeCell ref="W73:X74"/>
    <mergeCell ref="Y73:Y74"/>
    <mergeCell ref="Z73:Z74"/>
    <mergeCell ref="AC73:AS73"/>
    <mergeCell ref="AC75:AS76"/>
    <mergeCell ref="BA75:BD75"/>
    <mergeCell ref="BE75:BG75"/>
    <mergeCell ref="C73:H74"/>
    <mergeCell ref="J73:K74"/>
    <mergeCell ref="L73:L74"/>
    <mergeCell ref="M73:M74"/>
    <mergeCell ref="N73:O74"/>
    <mergeCell ref="P73:P74"/>
    <mergeCell ref="Q73:Q74"/>
    <mergeCell ref="S73:T74"/>
    <mergeCell ref="C72:H72"/>
    <mergeCell ref="I72:Q72"/>
    <mergeCell ref="S72:T72"/>
    <mergeCell ref="V68:V69"/>
    <mergeCell ref="BA70:BD70"/>
    <mergeCell ref="BE70:BG70"/>
    <mergeCell ref="BM70:BP70"/>
    <mergeCell ref="BQ70:BS70"/>
    <mergeCell ref="AC71:AS72"/>
    <mergeCell ref="AX71:AX74"/>
    <mergeCell ref="BA71:BD71"/>
    <mergeCell ref="BE71:BG71"/>
    <mergeCell ref="BM71:BP71"/>
    <mergeCell ref="BQ71:BS71"/>
    <mergeCell ref="BM72:BP72"/>
    <mergeCell ref="BQ72:BS72"/>
    <mergeCell ref="W72:X72"/>
    <mergeCell ref="BA72:BD72"/>
    <mergeCell ref="BE72:BG72"/>
    <mergeCell ref="BA73:BD73"/>
    <mergeCell ref="BE73:BG73"/>
    <mergeCell ref="BM73:BP73"/>
    <mergeCell ref="BQ73:BS73"/>
    <mergeCell ref="BA74:BD74"/>
    <mergeCell ref="BE74:BG74"/>
    <mergeCell ref="BM74:BP74"/>
    <mergeCell ref="BQ74:BS74"/>
    <mergeCell ref="BM66:BP66"/>
    <mergeCell ref="BQ69:BS69"/>
    <mergeCell ref="C70:H71"/>
    <mergeCell ref="I70:Q71"/>
    <mergeCell ref="S70:T71"/>
    <mergeCell ref="U70:U71"/>
    <mergeCell ref="V70:V71"/>
    <mergeCell ref="W70:X71"/>
    <mergeCell ref="Y70:Y71"/>
    <mergeCell ref="Z70:Z71"/>
    <mergeCell ref="AC70:AS70"/>
    <mergeCell ref="Z68:Z69"/>
    <mergeCell ref="AC68:AS68"/>
    <mergeCell ref="BA68:BD68"/>
    <mergeCell ref="BE68:BG68"/>
    <mergeCell ref="BM68:BP68"/>
    <mergeCell ref="BQ68:BS68"/>
    <mergeCell ref="AC69:AS69"/>
    <mergeCell ref="BA69:BD69"/>
    <mergeCell ref="BE69:BG69"/>
    <mergeCell ref="BM69:BP69"/>
    <mergeCell ref="Q68:Q69"/>
    <mergeCell ref="S68:T69"/>
    <mergeCell ref="U68:U69"/>
    <mergeCell ref="BE65:BG65"/>
    <mergeCell ref="BM65:BP65"/>
    <mergeCell ref="BQ65:BS65"/>
    <mergeCell ref="W68:X69"/>
    <mergeCell ref="Y68:Y69"/>
    <mergeCell ref="C68:H69"/>
    <mergeCell ref="J68:K69"/>
    <mergeCell ref="L68:L69"/>
    <mergeCell ref="M68:M69"/>
    <mergeCell ref="N68:O69"/>
    <mergeCell ref="P68:P69"/>
    <mergeCell ref="BQ66:BS66"/>
    <mergeCell ref="I67:P67"/>
    <mergeCell ref="S67:T67"/>
    <mergeCell ref="W67:X67"/>
    <mergeCell ref="BA67:BD67"/>
    <mergeCell ref="BE67:BG67"/>
    <mergeCell ref="BM67:BP67"/>
    <mergeCell ref="BQ67:BS67"/>
    <mergeCell ref="C66:H67"/>
    <mergeCell ref="S66:T66"/>
    <mergeCell ref="W66:X66"/>
    <mergeCell ref="BA66:BD66"/>
    <mergeCell ref="BE66:BG66"/>
    <mergeCell ref="BQ61:BS61"/>
    <mergeCell ref="I64:Q65"/>
    <mergeCell ref="S64:T65"/>
    <mergeCell ref="U64:U65"/>
    <mergeCell ref="V64:V65"/>
    <mergeCell ref="W64:X65"/>
    <mergeCell ref="Y64:Y65"/>
    <mergeCell ref="BA62:BD62"/>
    <mergeCell ref="BE62:BG62"/>
    <mergeCell ref="BM62:BP62"/>
    <mergeCell ref="I62:Q63"/>
    <mergeCell ref="S62:T63"/>
    <mergeCell ref="U62:U63"/>
    <mergeCell ref="V62:V63"/>
    <mergeCell ref="W62:X63"/>
    <mergeCell ref="Y62:Y63"/>
    <mergeCell ref="Z62:Z63"/>
    <mergeCell ref="Z64:Z65"/>
    <mergeCell ref="BA64:BD64"/>
    <mergeCell ref="BE64:BG64"/>
    <mergeCell ref="BM64:BP64"/>
    <mergeCell ref="BQ64:BS64"/>
    <mergeCell ref="AD65:AS67"/>
    <mergeCell ref="BA65:BD65"/>
    <mergeCell ref="BA60:BD60"/>
    <mergeCell ref="BE60:BG60"/>
    <mergeCell ref="BM60:BP60"/>
    <mergeCell ref="BQ60:BS60"/>
    <mergeCell ref="CR60:DN66"/>
    <mergeCell ref="D61:H65"/>
    <mergeCell ref="I61:Q61"/>
    <mergeCell ref="S61:T61"/>
    <mergeCell ref="W61:X61"/>
    <mergeCell ref="BA61:BD61"/>
    <mergeCell ref="E60:H60"/>
    <mergeCell ref="J60:K60"/>
    <mergeCell ref="N60:O60"/>
    <mergeCell ref="S60:T60"/>
    <mergeCell ref="W60:X60"/>
    <mergeCell ref="AD60:AS62"/>
    <mergeCell ref="BQ62:BS62"/>
    <mergeCell ref="AD63:AS64"/>
    <mergeCell ref="BA63:BD63"/>
    <mergeCell ref="BE63:BG63"/>
    <mergeCell ref="BM63:BP63"/>
    <mergeCell ref="BQ63:BS63"/>
    <mergeCell ref="BE61:BG61"/>
    <mergeCell ref="BM61:BP61"/>
    <mergeCell ref="BA57:BD57"/>
    <mergeCell ref="BE57:BG57"/>
    <mergeCell ref="BM57:BP57"/>
    <mergeCell ref="BQ57:BS57"/>
    <mergeCell ref="CR57:DN59"/>
    <mergeCell ref="E58:G59"/>
    <mergeCell ref="J58:K58"/>
    <mergeCell ref="N58:O58"/>
    <mergeCell ref="S58:T58"/>
    <mergeCell ref="W58:X58"/>
    <mergeCell ref="BA58:BD58"/>
    <mergeCell ref="BE58:BG58"/>
    <mergeCell ref="BM58:BP58"/>
    <mergeCell ref="BQ58:BS58"/>
    <mergeCell ref="J59:K59"/>
    <mergeCell ref="N59:O59"/>
    <mergeCell ref="S59:T59"/>
    <mergeCell ref="W59:X59"/>
    <mergeCell ref="BA59:BD59"/>
    <mergeCell ref="BE59:BG59"/>
    <mergeCell ref="BM59:BP59"/>
    <mergeCell ref="BQ59:BS59"/>
    <mergeCell ref="BE55:BG55"/>
    <mergeCell ref="BM55:BP55"/>
    <mergeCell ref="BQ55:BS55"/>
    <mergeCell ref="E56:G57"/>
    <mergeCell ref="J56:K56"/>
    <mergeCell ref="N56:O56"/>
    <mergeCell ref="S56:T56"/>
    <mergeCell ref="W56:X56"/>
    <mergeCell ref="BA56:BD56"/>
    <mergeCell ref="BE56:BG56"/>
    <mergeCell ref="E55:H55"/>
    <mergeCell ref="J55:K55"/>
    <mergeCell ref="N55:O55"/>
    <mergeCell ref="S55:T55"/>
    <mergeCell ref="W55:X55"/>
    <mergeCell ref="BA55:BD55"/>
    <mergeCell ref="BM56:BP56"/>
    <mergeCell ref="BQ56:BS56"/>
    <mergeCell ref="J57:K57"/>
    <mergeCell ref="N57:O57"/>
    <mergeCell ref="S57:T57"/>
    <mergeCell ref="W57:X57"/>
    <mergeCell ref="AC57:AS58"/>
    <mergeCell ref="AX57:AX63"/>
    <mergeCell ref="E54:H54"/>
    <mergeCell ref="J54:K54"/>
    <mergeCell ref="N54:O54"/>
    <mergeCell ref="S54:T54"/>
    <mergeCell ref="W54:X54"/>
    <mergeCell ref="BA54:BD54"/>
    <mergeCell ref="BE54:BG54"/>
    <mergeCell ref="BM54:BP54"/>
    <mergeCell ref="BQ54:BS54"/>
    <mergeCell ref="W52:X52"/>
    <mergeCell ref="BA52:BD52"/>
    <mergeCell ref="BE52:BG52"/>
    <mergeCell ref="BM52:BP52"/>
    <mergeCell ref="BQ52:BS52"/>
    <mergeCell ref="J53:K53"/>
    <mergeCell ref="N53:O53"/>
    <mergeCell ref="S53:T53"/>
    <mergeCell ref="W53:X53"/>
    <mergeCell ref="BA53:BD53"/>
    <mergeCell ref="BE53:BG53"/>
    <mergeCell ref="BM53:BP53"/>
    <mergeCell ref="BQ53:BS53"/>
    <mergeCell ref="C50:D50"/>
    <mergeCell ref="E50:H50"/>
    <mergeCell ref="I50:Q50"/>
    <mergeCell ref="R50:Y50"/>
    <mergeCell ref="AD50:AS53"/>
    <mergeCell ref="BA50:BD50"/>
    <mergeCell ref="BE50:BG50"/>
    <mergeCell ref="BM50:BP50"/>
    <mergeCell ref="BQ50:BS50"/>
    <mergeCell ref="C51:C65"/>
    <mergeCell ref="D51:D60"/>
    <mergeCell ref="E51:H51"/>
    <mergeCell ref="J51:K51"/>
    <mergeCell ref="N51:O51"/>
    <mergeCell ref="S51:T51"/>
    <mergeCell ref="W51:X51"/>
    <mergeCell ref="BA51:BD51"/>
    <mergeCell ref="BE51:BG51"/>
    <mergeCell ref="BM51:BP51"/>
    <mergeCell ref="BQ51:BS51"/>
    <mergeCell ref="E52:G53"/>
    <mergeCell ref="J52:K52"/>
    <mergeCell ref="N52:O52"/>
    <mergeCell ref="S52:T52"/>
    <mergeCell ref="BQ47:BS47"/>
    <mergeCell ref="BA48:BD48"/>
    <mergeCell ref="BE48:BG48"/>
    <mergeCell ref="BM48:BP48"/>
    <mergeCell ref="BQ48:BS48"/>
    <mergeCell ref="BQ44:BS44"/>
    <mergeCell ref="BA49:BD49"/>
    <mergeCell ref="BE49:BG49"/>
    <mergeCell ref="BM49:BP49"/>
    <mergeCell ref="BQ49:BS49"/>
    <mergeCell ref="BA43:BD43"/>
    <mergeCell ref="BE43:BG43"/>
    <mergeCell ref="BM43:BP43"/>
    <mergeCell ref="BQ43:BS43"/>
    <mergeCell ref="E44:H44"/>
    <mergeCell ref="I44:J44"/>
    <mergeCell ref="K44:L44"/>
    <mergeCell ref="M44:N44"/>
    <mergeCell ref="AX44:AX50"/>
    <mergeCell ref="BA44:BD44"/>
    <mergeCell ref="BE44:BG44"/>
    <mergeCell ref="BM44:BP44"/>
    <mergeCell ref="AD45:AS48"/>
    <mergeCell ref="BA45:BD45"/>
    <mergeCell ref="BE45:BG45"/>
    <mergeCell ref="BM45:BP45"/>
    <mergeCell ref="BQ45:BS45"/>
    <mergeCell ref="BA46:BD46"/>
    <mergeCell ref="BE46:BG46"/>
    <mergeCell ref="BM46:BP46"/>
    <mergeCell ref="BQ46:BS46"/>
    <mergeCell ref="BA47:BD47"/>
    <mergeCell ref="BE47:BG47"/>
    <mergeCell ref="BM47:BP47"/>
    <mergeCell ref="BE41:BJ41"/>
    <mergeCell ref="BM41:BP41"/>
    <mergeCell ref="BQ41:BV41"/>
    <mergeCell ref="E42:H42"/>
    <mergeCell ref="I42:J42"/>
    <mergeCell ref="K42:L42"/>
    <mergeCell ref="M42:N42"/>
    <mergeCell ref="AC42:AS43"/>
    <mergeCell ref="AW42:AZ42"/>
    <mergeCell ref="BA42:BD42"/>
    <mergeCell ref="E41:H41"/>
    <mergeCell ref="I41:J41"/>
    <mergeCell ref="K41:L41"/>
    <mergeCell ref="M41:N41"/>
    <mergeCell ref="AY41:AZ41"/>
    <mergeCell ref="BA41:BD41"/>
    <mergeCell ref="BE42:BG42"/>
    <mergeCell ref="BM42:BP42"/>
    <mergeCell ref="BQ42:BS42"/>
    <mergeCell ref="E43:H43"/>
    <mergeCell ref="I43:J43"/>
    <mergeCell ref="K43:L43"/>
    <mergeCell ref="M43:N43"/>
    <mergeCell ref="AV43:AZ43"/>
    <mergeCell ref="BA39:BJ40"/>
    <mergeCell ref="BM39:BV40"/>
    <mergeCell ref="E40:H40"/>
    <mergeCell ref="I40:J40"/>
    <mergeCell ref="K40:L40"/>
    <mergeCell ref="M40:N40"/>
    <mergeCell ref="AY40:AZ40"/>
    <mergeCell ref="E38:H38"/>
    <mergeCell ref="I38:J38"/>
    <mergeCell ref="K38:L38"/>
    <mergeCell ref="M38:N38"/>
    <mergeCell ref="AY38:AZ38"/>
    <mergeCell ref="E39:H39"/>
    <mergeCell ref="I39:J39"/>
    <mergeCell ref="K39:L39"/>
    <mergeCell ref="M39:N39"/>
    <mergeCell ref="AY39:AZ39"/>
    <mergeCell ref="BA37:BD38"/>
    <mergeCell ref="BE37:BG38"/>
    <mergeCell ref="BH37:BJ38"/>
    <mergeCell ref="BM37:BP38"/>
    <mergeCell ref="BQ37:BS38"/>
    <mergeCell ref="BT37:BV38"/>
    <mergeCell ref="AC36:AS39"/>
    <mergeCell ref="AY36:AZ36"/>
    <mergeCell ref="I37:J37"/>
    <mergeCell ref="K37:L37"/>
    <mergeCell ref="M37:N37"/>
    <mergeCell ref="P37:Z37"/>
    <mergeCell ref="AY37:AZ37"/>
    <mergeCell ref="BT33:BV34"/>
    <mergeCell ref="AC34:AS34"/>
    <mergeCell ref="AY34:AZ34"/>
    <mergeCell ref="AY35:AZ35"/>
    <mergeCell ref="BA35:BD36"/>
    <mergeCell ref="BE35:BG36"/>
    <mergeCell ref="BH35:BJ36"/>
    <mergeCell ref="BM35:BP36"/>
    <mergeCell ref="BQ35:BS36"/>
    <mergeCell ref="BT35:BV36"/>
    <mergeCell ref="AX33:AZ33"/>
    <mergeCell ref="BA33:BD34"/>
    <mergeCell ref="BE33:BG34"/>
    <mergeCell ref="BH33:BJ34"/>
    <mergeCell ref="BM33:BP34"/>
    <mergeCell ref="BQ33:BS34"/>
    <mergeCell ref="AE29:AR31"/>
    <mergeCell ref="D30:AA30"/>
    <mergeCell ref="W31:Z32"/>
    <mergeCell ref="AB31:AD32"/>
    <mergeCell ref="BA31:BJ32"/>
    <mergeCell ref="BM31:BV32"/>
    <mergeCell ref="AE32:AR32"/>
    <mergeCell ref="X26:Y26"/>
    <mergeCell ref="Z26:AA26"/>
    <mergeCell ref="E27:P27"/>
    <mergeCell ref="Q27:R27"/>
    <mergeCell ref="T27:W27"/>
    <mergeCell ref="X27:Y27"/>
    <mergeCell ref="Z27:AA27"/>
    <mergeCell ref="AB24:AS24"/>
    <mergeCell ref="E25:P25"/>
    <mergeCell ref="Q25:R25"/>
    <mergeCell ref="T25:W25"/>
    <mergeCell ref="X25:Y25"/>
    <mergeCell ref="Z25:AA25"/>
    <mergeCell ref="AC25:AS28"/>
    <mergeCell ref="E26:P26"/>
    <mergeCell ref="Q26:R26"/>
    <mergeCell ref="T26:W26"/>
    <mergeCell ref="C21:D21"/>
    <mergeCell ref="E21:AS22"/>
    <mergeCell ref="T16:V17"/>
    <mergeCell ref="W16:Y17"/>
    <mergeCell ref="Z16:AB17"/>
    <mergeCell ref="AC16:AD17"/>
    <mergeCell ref="AE16:AG17"/>
    <mergeCell ref="AH16:AJ17"/>
    <mergeCell ref="C16:E17"/>
    <mergeCell ref="F16:H17"/>
    <mergeCell ref="I16:K17"/>
    <mergeCell ref="L16:N17"/>
    <mergeCell ref="O16:P17"/>
    <mergeCell ref="Q16:S17"/>
    <mergeCell ref="W12:AD13"/>
    <mergeCell ref="AK16:AL17"/>
    <mergeCell ref="BA17:CK18"/>
    <mergeCell ref="C18:D18"/>
    <mergeCell ref="E18:AS20"/>
    <mergeCell ref="D15:E15"/>
    <mergeCell ref="G15:H15"/>
    <mergeCell ref="J15:K15"/>
    <mergeCell ref="M15:N15"/>
    <mergeCell ref="R15:S15"/>
    <mergeCell ref="U15:V15"/>
    <mergeCell ref="U14:V14"/>
    <mergeCell ref="W14:Y15"/>
    <mergeCell ref="Z14:AB15"/>
    <mergeCell ref="AE12:AJ13"/>
    <mergeCell ref="AC14:AD15"/>
    <mergeCell ref="AE14:AG15"/>
    <mergeCell ref="AH14:AJ15"/>
    <mergeCell ref="AG10:AL11"/>
    <mergeCell ref="AK12:AL15"/>
    <mergeCell ref="C13:E13"/>
    <mergeCell ref="F13:H13"/>
    <mergeCell ref="I13:K13"/>
    <mergeCell ref="D14:E14"/>
    <mergeCell ref="G14:H14"/>
    <mergeCell ref="J14:K14"/>
    <mergeCell ref="M14:N14"/>
    <mergeCell ref="O14:P15"/>
    <mergeCell ref="R14:S14"/>
    <mergeCell ref="C10:E11"/>
    <mergeCell ref="F10:H11"/>
    <mergeCell ref="I10:J11"/>
    <mergeCell ref="K10:P11"/>
    <mergeCell ref="Q10:S11"/>
    <mergeCell ref="T10:U11"/>
    <mergeCell ref="V10:AA11"/>
    <mergeCell ref="AB10:AD11"/>
    <mergeCell ref="AE10:AF11"/>
    <mergeCell ref="C12:K12"/>
    <mergeCell ref="L12:P13"/>
    <mergeCell ref="Q12:S13"/>
    <mergeCell ref="T12:V13"/>
    <mergeCell ref="B1:AS1"/>
    <mergeCell ref="AU1:AY1"/>
    <mergeCell ref="B3:AA3"/>
    <mergeCell ref="AB3:AS3"/>
    <mergeCell ref="C5:AS5"/>
    <mergeCell ref="BA5:BE5"/>
    <mergeCell ref="AG8:AL9"/>
    <mergeCell ref="I9:J9"/>
    <mergeCell ref="T9:U9"/>
    <mergeCell ref="AE9:AF9"/>
    <mergeCell ref="C6:E9"/>
    <mergeCell ref="F6:AL6"/>
    <mergeCell ref="F7:P7"/>
    <mergeCell ref="Q7:AA7"/>
    <mergeCell ref="AB7:AL7"/>
    <mergeCell ref="F8:J8"/>
    <mergeCell ref="K8:P9"/>
    <mergeCell ref="Q8:U8"/>
    <mergeCell ref="V8:AA9"/>
    <mergeCell ref="AB8:AF8"/>
  </mergeCells>
  <phoneticPr fontId="2"/>
  <conditionalFormatting sqref="AK16">
    <cfRule type="containsBlanks" dxfId="3" priority="1">
      <formula>LEN(TRIM(AK16))=0</formula>
    </cfRule>
  </conditionalFormatting>
  <hyperlinks>
    <hyperlink ref="AU1" location="目次!A1" display="目次に戻る"/>
  </hyperlinks>
  <printOptions horizontalCentered="1"/>
  <pageMargins left="0" right="0" top="0.39370078740157483" bottom="0.19685039370078741" header="0.19685039370078741" footer="0.51181102362204722"/>
  <pageSetup paperSize="9" scale="75" orientation="portrait" r:id="rId1"/>
  <headerFooter alignWithMargins="0"/>
  <colBreaks count="1" manualBreakCount="1">
    <brk id="46" max="77" man="1"/>
  </colBreaks>
  <drawing r:id="rId2"/>
  <legacyDrawing r:id="rId3"/>
  <mc:AlternateContent xmlns:mc="http://schemas.openxmlformats.org/markup-compatibility/2006">
    <mc:Choice Requires="x14">
      <controls>
        <mc:AlternateContent xmlns:mc="http://schemas.openxmlformats.org/markup-compatibility/2006">
          <mc:Choice Requires="x14">
            <control shapeId="978945" r:id="rId4" name="Check Box 1">
              <controlPr defaultSize="0" autoFill="0" autoLine="0" autoPict="0">
                <anchor moveWithCells="1">
                  <from>
                    <xdr:col>19</xdr:col>
                    <xdr:colOff>9525</xdr:colOff>
                    <xdr:row>75</xdr:row>
                    <xdr:rowOff>152400</xdr:rowOff>
                  </from>
                  <to>
                    <xdr:col>22</xdr:col>
                    <xdr:colOff>114300</xdr:colOff>
                    <xdr:row>77</xdr:row>
                    <xdr:rowOff>19050</xdr:rowOff>
                  </to>
                </anchor>
              </controlPr>
            </control>
          </mc:Choice>
        </mc:AlternateContent>
        <mc:AlternateContent xmlns:mc="http://schemas.openxmlformats.org/markup-compatibility/2006">
          <mc:Choice Requires="x14">
            <control shapeId="978946" r:id="rId5" name="Check Box 2">
              <controlPr defaultSize="0" autoFill="0" autoLine="0" autoPict="0">
                <anchor moveWithCells="1">
                  <from>
                    <xdr:col>22</xdr:col>
                    <xdr:colOff>190500</xdr:colOff>
                    <xdr:row>75</xdr:row>
                    <xdr:rowOff>152400</xdr:rowOff>
                  </from>
                  <to>
                    <xdr:col>25</xdr:col>
                    <xdr:colOff>133350</xdr:colOff>
                    <xdr:row>77</xdr:row>
                    <xdr:rowOff>9525</xdr:rowOff>
                  </to>
                </anchor>
              </controlPr>
            </control>
          </mc:Choice>
        </mc:AlternateContent>
        <mc:AlternateContent xmlns:mc="http://schemas.openxmlformats.org/markup-compatibility/2006">
          <mc:Choice Requires="x14">
            <control shapeId="978947" r:id="rId6" name="Check Box 3">
              <controlPr defaultSize="0" autoFill="0" autoLine="0" autoPict="0">
                <anchor moveWithCells="1">
                  <from>
                    <xdr:col>19</xdr:col>
                    <xdr:colOff>9525</xdr:colOff>
                    <xdr:row>78</xdr:row>
                    <xdr:rowOff>0</xdr:rowOff>
                  </from>
                  <to>
                    <xdr:col>22</xdr:col>
                    <xdr:colOff>114300</xdr:colOff>
                    <xdr:row>79</xdr:row>
                    <xdr:rowOff>0</xdr:rowOff>
                  </to>
                </anchor>
              </controlPr>
            </control>
          </mc:Choice>
        </mc:AlternateContent>
        <mc:AlternateContent xmlns:mc="http://schemas.openxmlformats.org/markup-compatibility/2006">
          <mc:Choice Requires="x14">
            <control shapeId="978948" r:id="rId7" name="Check Box 4">
              <controlPr defaultSize="0" autoFill="0" autoLine="0" autoPict="0">
                <anchor moveWithCells="1">
                  <from>
                    <xdr:col>22</xdr:col>
                    <xdr:colOff>190500</xdr:colOff>
                    <xdr:row>78</xdr:row>
                    <xdr:rowOff>0</xdr:rowOff>
                  </from>
                  <to>
                    <xdr:col>25</xdr:col>
                    <xdr:colOff>133350</xdr:colOff>
                    <xdr:row>78</xdr:row>
                    <xdr:rowOff>161925</xdr:rowOff>
                  </to>
                </anchor>
              </controlPr>
            </control>
          </mc:Choice>
        </mc:AlternateContent>
        <mc:AlternateContent xmlns:mc="http://schemas.openxmlformats.org/markup-compatibility/2006">
          <mc:Choice Requires="x14">
            <control shapeId="978949" r:id="rId8" name="Check Box 5">
              <controlPr defaultSize="0" autoFill="0" autoLine="0" autoPict="0">
                <anchor moveWithCells="1">
                  <from>
                    <xdr:col>20</xdr:col>
                    <xdr:colOff>0</xdr:colOff>
                    <xdr:row>23</xdr:row>
                    <xdr:rowOff>0</xdr:rowOff>
                  </from>
                  <to>
                    <xdr:col>23</xdr:col>
                    <xdr:colOff>19050</xdr:colOff>
                    <xdr:row>24</xdr:row>
                    <xdr:rowOff>38100</xdr:rowOff>
                  </to>
                </anchor>
              </controlPr>
            </control>
          </mc:Choice>
        </mc:AlternateContent>
        <mc:AlternateContent xmlns:mc="http://schemas.openxmlformats.org/markup-compatibility/2006">
          <mc:Choice Requires="x14">
            <control shapeId="978950" r:id="rId9" name="Check Box 6">
              <controlPr defaultSize="0" autoFill="0" autoLine="0" autoPict="0">
                <anchor moveWithCells="1">
                  <from>
                    <xdr:col>23</xdr:col>
                    <xdr:colOff>0</xdr:colOff>
                    <xdr:row>23</xdr:row>
                    <xdr:rowOff>0</xdr:rowOff>
                  </from>
                  <to>
                    <xdr:col>26</xdr:col>
                    <xdr:colOff>9525</xdr:colOff>
                    <xdr:row>24</xdr:row>
                    <xdr:rowOff>28575</xdr:rowOff>
                  </to>
                </anchor>
              </controlPr>
            </control>
          </mc:Choice>
        </mc:AlternateContent>
        <mc:AlternateContent xmlns:mc="http://schemas.openxmlformats.org/markup-compatibility/2006">
          <mc:Choice Requires="x14">
            <control shapeId="978951" r:id="rId10" name="Check Box 7">
              <controlPr defaultSize="0" autoFill="0" autoLine="0" autoPict="0" altText="">
                <anchor moveWithCells="1">
                  <from>
                    <xdr:col>16</xdr:col>
                    <xdr:colOff>133350</xdr:colOff>
                    <xdr:row>37</xdr:row>
                    <xdr:rowOff>9525</xdr:rowOff>
                  </from>
                  <to>
                    <xdr:col>18</xdr:col>
                    <xdr:colOff>28575</xdr:colOff>
                    <xdr:row>38</xdr:row>
                    <xdr:rowOff>38100</xdr:rowOff>
                  </to>
                </anchor>
              </controlPr>
            </control>
          </mc:Choice>
        </mc:AlternateContent>
        <mc:AlternateContent xmlns:mc="http://schemas.openxmlformats.org/markup-compatibility/2006">
          <mc:Choice Requires="x14">
            <control shapeId="978952" r:id="rId11" name="Check Box 8">
              <controlPr defaultSize="0" autoFill="0" autoLine="0" autoPict="0" altText="">
                <anchor moveWithCells="1">
                  <from>
                    <xdr:col>16</xdr:col>
                    <xdr:colOff>133350</xdr:colOff>
                    <xdr:row>38</xdr:row>
                    <xdr:rowOff>38100</xdr:rowOff>
                  </from>
                  <to>
                    <xdr:col>18</xdr:col>
                    <xdr:colOff>28575</xdr:colOff>
                    <xdr:row>39</xdr:row>
                    <xdr:rowOff>57150</xdr:rowOff>
                  </to>
                </anchor>
              </controlPr>
            </control>
          </mc:Choice>
        </mc:AlternateContent>
        <mc:AlternateContent xmlns:mc="http://schemas.openxmlformats.org/markup-compatibility/2006">
          <mc:Choice Requires="x14">
            <control shapeId="978953" r:id="rId12" name="Check Box 9">
              <controlPr defaultSize="0" autoFill="0" autoLine="0" autoPict="0" altText="">
                <anchor moveWithCells="1">
                  <from>
                    <xdr:col>16</xdr:col>
                    <xdr:colOff>123825</xdr:colOff>
                    <xdr:row>40</xdr:row>
                    <xdr:rowOff>142875</xdr:rowOff>
                  </from>
                  <to>
                    <xdr:col>18</xdr:col>
                    <xdr:colOff>28575</xdr:colOff>
                    <xdr:row>41</xdr:row>
                    <xdr:rowOff>161925</xdr:rowOff>
                  </to>
                </anchor>
              </controlPr>
            </control>
          </mc:Choice>
        </mc:AlternateContent>
        <mc:AlternateContent xmlns:mc="http://schemas.openxmlformats.org/markup-compatibility/2006">
          <mc:Choice Requires="x14">
            <control shapeId="978954" r:id="rId13" name="Check Box 10">
              <controlPr defaultSize="0" autoFill="0" autoLine="0" autoPict="0" altText="">
                <anchor moveWithCells="1">
                  <from>
                    <xdr:col>16</xdr:col>
                    <xdr:colOff>133350</xdr:colOff>
                    <xdr:row>41</xdr:row>
                    <xdr:rowOff>142875</xdr:rowOff>
                  </from>
                  <to>
                    <xdr:col>18</xdr:col>
                    <xdr:colOff>28575</xdr:colOff>
                    <xdr:row>43</xdr:row>
                    <xdr:rowOff>9525</xdr:rowOff>
                  </to>
                </anchor>
              </controlPr>
            </control>
          </mc:Choice>
        </mc:AlternateContent>
        <mc:AlternateContent xmlns:mc="http://schemas.openxmlformats.org/markup-compatibility/2006">
          <mc:Choice Requires="x14">
            <control shapeId="978955" r:id="rId14" name="Check Box 11">
              <controlPr defaultSize="0" autoFill="0" autoLine="0" autoPict="0" altText="">
                <anchor moveWithCells="1">
                  <from>
                    <xdr:col>2</xdr:col>
                    <xdr:colOff>0</xdr:colOff>
                    <xdr:row>13</xdr:row>
                    <xdr:rowOff>28575</xdr:rowOff>
                  </from>
                  <to>
                    <xdr:col>3</xdr:col>
                    <xdr:colOff>85725</xdr:colOff>
                    <xdr:row>13</xdr:row>
                    <xdr:rowOff>152400</xdr:rowOff>
                  </to>
                </anchor>
              </controlPr>
            </control>
          </mc:Choice>
        </mc:AlternateContent>
        <mc:AlternateContent xmlns:mc="http://schemas.openxmlformats.org/markup-compatibility/2006">
          <mc:Choice Requires="x14">
            <control shapeId="978956" r:id="rId15" name="Check Box 12">
              <controlPr defaultSize="0" autoFill="0" autoLine="0" autoPict="0" altText="">
                <anchor moveWithCells="1">
                  <from>
                    <xdr:col>2</xdr:col>
                    <xdr:colOff>0</xdr:colOff>
                    <xdr:row>13</xdr:row>
                    <xdr:rowOff>161925</xdr:rowOff>
                  </from>
                  <to>
                    <xdr:col>3</xdr:col>
                    <xdr:colOff>85725</xdr:colOff>
                    <xdr:row>14</xdr:row>
                    <xdr:rowOff>123825</xdr:rowOff>
                  </to>
                </anchor>
              </controlPr>
            </control>
          </mc:Choice>
        </mc:AlternateContent>
        <mc:AlternateContent xmlns:mc="http://schemas.openxmlformats.org/markup-compatibility/2006">
          <mc:Choice Requires="x14">
            <control shapeId="978957" r:id="rId16" name="Check Box 13">
              <controlPr defaultSize="0" autoFill="0" autoLine="0" autoPict="0" altText="">
                <anchor moveWithCells="1">
                  <from>
                    <xdr:col>5</xdr:col>
                    <xdr:colOff>0</xdr:colOff>
                    <xdr:row>13</xdr:row>
                    <xdr:rowOff>28575</xdr:rowOff>
                  </from>
                  <to>
                    <xdr:col>6</xdr:col>
                    <xdr:colOff>95250</xdr:colOff>
                    <xdr:row>13</xdr:row>
                    <xdr:rowOff>152400</xdr:rowOff>
                  </to>
                </anchor>
              </controlPr>
            </control>
          </mc:Choice>
        </mc:AlternateContent>
        <mc:AlternateContent xmlns:mc="http://schemas.openxmlformats.org/markup-compatibility/2006">
          <mc:Choice Requires="x14">
            <control shapeId="978958" r:id="rId17" name="Check Box 14">
              <controlPr defaultSize="0" autoFill="0" autoLine="0" autoPict="0" altText="">
                <anchor moveWithCells="1">
                  <from>
                    <xdr:col>5</xdr:col>
                    <xdr:colOff>0</xdr:colOff>
                    <xdr:row>13</xdr:row>
                    <xdr:rowOff>161925</xdr:rowOff>
                  </from>
                  <to>
                    <xdr:col>6</xdr:col>
                    <xdr:colOff>95250</xdr:colOff>
                    <xdr:row>14</xdr:row>
                    <xdr:rowOff>123825</xdr:rowOff>
                  </to>
                </anchor>
              </controlPr>
            </control>
          </mc:Choice>
        </mc:AlternateContent>
        <mc:AlternateContent xmlns:mc="http://schemas.openxmlformats.org/markup-compatibility/2006">
          <mc:Choice Requires="x14">
            <control shapeId="978959" r:id="rId18" name="Check Box 15">
              <controlPr defaultSize="0" autoFill="0" autoLine="0" autoPict="0" altText="">
                <anchor moveWithCells="1">
                  <from>
                    <xdr:col>8</xdr:col>
                    <xdr:colOff>0</xdr:colOff>
                    <xdr:row>13</xdr:row>
                    <xdr:rowOff>28575</xdr:rowOff>
                  </from>
                  <to>
                    <xdr:col>9</xdr:col>
                    <xdr:colOff>85725</xdr:colOff>
                    <xdr:row>13</xdr:row>
                    <xdr:rowOff>152400</xdr:rowOff>
                  </to>
                </anchor>
              </controlPr>
            </control>
          </mc:Choice>
        </mc:AlternateContent>
        <mc:AlternateContent xmlns:mc="http://schemas.openxmlformats.org/markup-compatibility/2006">
          <mc:Choice Requires="x14">
            <control shapeId="978960" r:id="rId19" name="Check Box 16">
              <controlPr defaultSize="0" autoFill="0" autoLine="0" autoPict="0" altText="">
                <anchor moveWithCells="1">
                  <from>
                    <xdr:col>8</xdr:col>
                    <xdr:colOff>0</xdr:colOff>
                    <xdr:row>13</xdr:row>
                    <xdr:rowOff>161925</xdr:rowOff>
                  </from>
                  <to>
                    <xdr:col>9</xdr:col>
                    <xdr:colOff>85725</xdr:colOff>
                    <xdr:row>14</xdr:row>
                    <xdr:rowOff>123825</xdr:rowOff>
                  </to>
                </anchor>
              </controlPr>
            </control>
          </mc:Choice>
        </mc:AlternateContent>
        <mc:AlternateContent xmlns:mc="http://schemas.openxmlformats.org/markup-compatibility/2006">
          <mc:Choice Requires="x14">
            <control shapeId="978961" r:id="rId20" name="Check Box 17">
              <controlPr defaultSize="0" autoFill="0" autoLine="0" autoPict="0" altText="">
                <anchor moveWithCells="1">
                  <from>
                    <xdr:col>11</xdr:col>
                    <xdr:colOff>0</xdr:colOff>
                    <xdr:row>13</xdr:row>
                    <xdr:rowOff>28575</xdr:rowOff>
                  </from>
                  <to>
                    <xdr:col>12</xdr:col>
                    <xdr:colOff>85725</xdr:colOff>
                    <xdr:row>13</xdr:row>
                    <xdr:rowOff>152400</xdr:rowOff>
                  </to>
                </anchor>
              </controlPr>
            </control>
          </mc:Choice>
        </mc:AlternateContent>
        <mc:AlternateContent xmlns:mc="http://schemas.openxmlformats.org/markup-compatibility/2006">
          <mc:Choice Requires="x14">
            <control shapeId="978962" r:id="rId21" name="Check Box 18">
              <controlPr defaultSize="0" autoFill="0" autoLine="0" autoPict="0" altText="">
                <anchor moveWithCells="1">
                  <from>
                    <xdr:col>11</xdr:col>
                    <xdr:colOff>0</xdr:colOff>
                    <xdr:row>13</xdr:row>
                    <xdr:rowOff>161925</xdr:rowOff>
                  </from>
                  <to>
                    <xdr:col>12</xdr:col>
                    <xdr:colOff>85725</xdr:colOff>
                    <xdr:row>14</xdr:row>
                    <xdr:rowOff>123825</xdr:rowOff>
                  </to>
                </anchor>
              </controlPr>
            </control>
          </mc:Choice>
        </mc:AlternateContent>
        <mc:AlternateContent xmlns:mc="http://schemas.openxmlformats.org/markup-compatibility/2006">
          <mc:Choice Requires="x14">
            <control shapeId="978963" r:id="rId22" name="Check Box 19">
              <controlPr defaultSize="0" autoFill="0" autoLine="0" autoPict="0" altText="">
                <anchor moveWithCells="1">
                  <from>
                    <xdr:col>16</xdr:col>
                    <xdr:colOff>0</xdr:colOff>
                    <xdr:row>13</xdr:row>
                    <xdr:rowOff>28575</xdr:rowOff>
                  </from>
                  <to>
                    <xdr:col>17</xdr:col>
                    <xdr:colOff>85725</xdr:colOff>
                    <xdr:row>13</xdr:row>
                    <xdr:rowOff>152400</xdr:rowOff>
                  </to>
                </anchor>
              </controlPr>
            </control>
          </mc:Choice>
        </mc:AlternateContent>
        <mc:AlternateContent xmlns:mc="http://schemas.openxmlformats.org/markup-compatibility/2006">
          <mc:Choice Requires="x14">
            <control shapeId="978964" r:id="rId23" name="Check Box 20">
              <controlPr defaultSize="0" autoFill="0" autoLine="0" autoPict="0" altText="">
                <anchor moveWithCells="1">
                  <from>
                    <xdr:col>16</xdr:col>
                    <xdr:colOff>0</xdr:colOff>
                    <xdr:row>13</xdr:row>
                    <xdr:rowOff>161925</xdr:rowOff>
                  </from>
                  <to>
                    <xdr:col>17</xdr:col>
                    <xdr:colOff>85725</xdr:colOff>
                    <xdr:row>14</xdr:row>
                    <xdr:rowOff>123825</xdr:rowOff>
                  </to>
                </anchor>
              </controlPr>
            </control>
          </mc:Choice>
        </mc:AlternateContent>
        <mc:AlternateContent xmlns:mc="http://schemas.openxmlformats.org/markup-compatibility/2006">
          <mc:Choice Requires="x14">
            <control shapeId="978965" r:id="rId24" name="Check Box 21">
              <controlPr defaultSize="0" autoFill="0" autoLine="0" autoPict="0" altText="">
                <anchor moveWithCells="1">
                  <from>
                    <xdr:col>19</xdr:col>
                    <xdr:colOff>0</xdr:colOff>
                    <xdr:row>13</xdr:row>
                    <xdr:rowOff>28575</xdr:rowOff>
                  </from>
                  <to>
                    <xdr:col>20</xdr:col>
                    <xdr:colOff>95250</xdr:colOff>
                    <xdr:row>13</xdr:row>
                    <xdr:rowOff>152400</xdr:rowOff>
                  </to>
                </anchor>
              </controlPr>
            </control>
          </mc:Choice>
        </mc:AlternateContent>
        <mc:AlternateContent xmlns:mc="http://schemas.openxmlformats.org/markup-compatibility/2006">
          <mc:Choice Requires="x14">
            <control shapeId="978966" r:id="rId25" name="Check Box 22">
              <controlPr defaultSize="0" autoFill="0" autoLine="0" autoPict="0" altText="">
                <anchor moveWithCells="1">
                  <from>
                    <xdr:col>19</xdr:col>
                    <xdr:colOff>0</xdr:colOff>
                    <xdr:row>13</xdr:row>
                    <xdr:rowOff>161925</xdr:rowOff>
                  </from>
                  <to>
                    <xdr:col>20</xdr:col>
                    <xdr:colOff>95250</xdr:colOff>
                    <xdr:row>14</xdr:row>
                    <xdr:rowOff>123825</xdr:rowOff>
                  </to>
                </anchor>
              </controlPr>
            </control>
          </mc:Choice>
        </mc:AlternateContent>
        <mc:AlternateContent xmlns:mc="http://schemas.openxmlformats.org/markup-compatibility/2006">
          <mc:Choice Requires="x14">
            <control shapeId="978967" r:id="rId26" name="Check Box 23">
              <controlPr defaultSize="0" autoFill="0" autoLine="0" autoPict="0" altText="">
                <anchor moveWithCells="1">
                  <from>
                    <xdr:col>16</xdr:col>
                    <xdr:colOff>114300</xdr:colOff>
                    <xdr:row>46</xdr:row>
                    <xdr:rowOff>161925</xdr:rowOff>
                  </from>
                  <to>
                    <xdr:col>25</xdr:col>
                    <xdr:colOff>152400</xdr:colOff>
                    <xdr:row>48</xdr:row>
                    <xdr:rowOff>28575</xdr:rowOff>
                  </to>
                </anchor>
              </controlPr>
            </control>
          </mc:Choice>
        </mc:AlternateContent>
        <mc:AlternateContent xmlns:mc="http://schemas.openxmlformats.org/markup-compatibility/2006">
          <mc:Choice Requires="x14">
            <control shapeId="978968" r:id="rId27" name="Check Box 24">
              <controlPr defaultSize="0" autoFill="0" autoLine="0" autoPict="0" altText="">
                <anchor moveWithCells="1">
                  <from>
                    <xdr:col>16</xdr:col>
                    <xdr:colOff>114300</xdr:colOff>
                    <xdr:row>45</xdr:row>
                    <xdr:rowOff>142875</xdr:rowOff>
                  </from>
                  <to>
                    <xdr:col>18</xdr:col>
                    <xdr:colOff>28575</xdr:colOff>
                    <xdr:row>46</xdr:row>
                    <xdr:rowOff>152400</xdr:rowOff>
                  </to>
                </anchor>
              </controlPr>
            </control>
          </mc:Choice>
        </mc:AlternateContent>
        <mc:AlternateContent xmlns:mc="http://schemas.openxmlformats.org/markup-compatibility/2006">
          <mc:Choice Requires="x14">
            <control shapeId="978969" r:id="rId28" name="Check Box 25">
              <controlPr defaultSize="0" autoFill="0" autoLine="0" autoPict="0" altText="">
                <anchor moveWithCells="1">
                  <from>
                    <xdr:col>5</xdr:col>
                    <xdr:colOff>114300</xdr:colOff>
                    <xdr:row>46</xdr:row>
                    <xdr:rowOff>161925</xdr:rowOff>
                  </from>
                  <to>
                    <xdr:col>7</xdr:col>
                    <xdr:colOff>28575</xdr:colOff>
                    <xdr:row>48</xdr:row>
                    <xdr:rowOff>38100</xdr:rowOff>
                  </to>
                </anchor>
              </controlPr>
            </control>
          </mc:Choice>
        </mc:AlternateContent>
        <mc:AlternateContent xmlns:mc="http://schemas.openxmlformats.org/markup-compatibility/2006">
          <mc:Choice Requires="x14">
            <control shapeId="978970" r:id="rId29" name="Check Box 26">
              <controlPr defaultSize="0" autoFill="0" autoLine="0" autoPict="0" altText="">
                <anchor moveWithCells="1">
                  <from>
                    <xdr:col>5</xdr:col>
                    <xdr:colOff>123825</xdr:colOff>
                    <xdr:row>46</xdr:row>
                    <xdr:rowOff>0</xdr:rowOff>
                  </from>
                  <to>
                    <xdr:col>7</xdr:col>
                    <xdr:colOff>28575</xdr:colOff>
                    <xdr:row>47</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CC"/>
    <pageSetUpPr fitToPage="1"/>
  </sheetPr>
  <dimension ref="A1:EO149"/>
  <sheetViews>
    <sheetView showGridLines="0" view="pageBreakPreview" zoomScale="96" zoomScaleNormal="118" zoomScaleSheetLayoutView="96" workbookViewId="0">
      <selection activeCell="C7" sqref="C7:E10"/>
    </sheetView>
  </sheetViews>
  <sheetFormatPr defaultColWidth="8" defaultRowHeight="12"/>
  <cols>
    <col min="1" max="1" width="1.5" style="5" customWidth="1"/>
    <col min="2" max="15" width="2.875" style="5" customWidth="1"/>
    <col min="16" max="16" width="3.125" style="5" customWidth="1"/>
    <col min="17" max="27" width="2.875" style="5" customWidth="1"/>
    <col min="28" max="29" width="2.375" style="5" customWidth="1"/>
    <col min="30" max="30" width="3.5" style="16" customWidth="1"/>
    <col min="31" max="44" width="2.375" style="5" customWidth="1"/>
    <col min="45" max="45" width="4.5" style="5" customWidth="1"/>
    <col min="46" max="46" width="2.5" style="5" customWidth="1"/>
    <col min="47" max="48" width="4.5" style="5" customWidth="1"/>
    <col min="49" max="50" width="2.625" style="5" customWidth="1"/>
    <col min="51" max="131" width="2.375" style="5" customWidth="1"/>
    <col min="132" max="16384" width="8" style="5"/>
  </cols>
  <sheetData>
    <row r="1" spans="1:98">
      <c r="AD1" s="1355"/>
    </row>
    <row r="2" spans="1:98" ht="14.1" customHeight="1">
      <c r="B2" s="1872" t="s">
        <v>1474</v>
      </c>
      <c r="C2" s="1872"/>
      <c r="D2" s="1872"/>
      <c r="E2" s="1872"/>
      <c r="F2" s="1872"/>
      <c r="G2" s="1872"/>
      <c r="H2" s="1872"/>
      <c r="I2" s="1872"/>
      <c r="J2" s="1872"/>
      <c r="K2" s="1872"/>
      <c r="L2" s="1872"/>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1872"/>
      <c r="AO2" s="1872"/>
      <c r="AP2" s="1872"/>
      <c r="AQ2" s="1872"/>
      <c r="AR2" s="1872"/>
      <c r="AS2" s="1872"/>
      <c r="AT2" s="199"/>
      <c r="AU2" s="2031" t="s">
        <v>769</v>
      </c>
      <c r="AV2" s="2031"/>
      <c r="AW2" s="2031"/>
      <c r="AX2" s="2031"/>
      <c r="AY2" s="2031"/>
      <c r="AZ2" s="6"/>
    </row>
    <row r="3" spans="1:98" ht="5.0999999999999996" customHeight="1" thickBot="1"/>
    <row r="4" spans="1:98" ht="14.1" customHeight="1">
      <c r="B4" s="1873" t="s">
        <v>23</v>
      </c>
      <c r="C4" s="1874"/>
      <c r="D4" s="1874"/>
      <c r="E4" s="1874"/>
      <c r="F4" s="1874"/>
      <c r="G4" s="1874"/>
      <c r="H4" s="1874"/>
      <c r="I4" s="1874"/>
      <c r="J4" s="1874"/>
      <c r="K4" s="1874"/>
      <c r="L4" s="1874"/>
      <c r="M4" s="1874"/>
      <c r="N4" s="1874"/>
      <c r="O4" s="1874"/>
      <c r="P4" s="1874"/>
      <c r="Q4" s="1874"/>
      <c r="R4" s="1874"/>
      <c r="S4" s="1874"/>
      <c r="T4" s="1874"/>
      <c r="U4" s="1874"/>
      <c r="V4" s="1874"/>
      <c r="W4" s="1874"/>
      <c r="X4" s="1874"/>
      <c r="Y4" s="1874"/>
      <c r="Z4" s="1874"/>
      <c r="AA4" s="2032"/>
      <c r="AB4" s="2033" t="s">
        <v>4</v>
      </c>
      <c r="AC4" s="1874"/>
      <c r="AD4" s="1874"/>
      <c r="AE4" s="1874"/>
      <c r="AF4" s="1874"/>
      <c r="AG4" s="1874"/>
      <c r="AH4" s="1874"/>
      <c r="AI4" s="1874"/>
      <c r="AJ4" s="1874"/>
      <c r="AK4" s="1874"/>
      <c r="AL4" s="1874"/>
      <c r="AM4" s="1874"/>
      <c r="AN4" s="1874"/>
      <c r="AO4" s="1874"/>
      <c r="AP4" s="1874"/>
      <c r="AQ4" s="1874"/>
      <c r="AR4" s="1874"/>
      <c r="AS4" s="2034"/>
      <c r="AT4" s="423"/>
      <c r="AU4" s="423"/>
      <c r="AV4" s="423"/>
      <c r="AW4" s="423"/>
      <c r="AX4" s="423"/>
      <c r="AY4" s="5" t="s">
        <v>956</v>
      </c>
      <c r="AZ4" s="251"/>
      <c r="BA4" s="24"/>
      <c r="BB4" s="24"/>
      <c r="BC4" s="24"/>
      <c r="BD4" s="37"/>
      <c r="BE4" s="37"/>
      <c r="BF4" s="37"/>
      <c r="BG4" s="37"/>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row>
    <row r="5" spans="1:98" ht="14.1" customHeight="1">
      <c r="A5" s="6"/>
      <c r="B5" s="15" t="s">
        <v>289</v>
      </c>
      <c r="C5" s="209"/>
      <c r="D5" s="209"/>
      <c r="E5" s="209"/>
      <c r="F5" s="209"/>
      <c r="G5" s="209"/>
      <c r="H5" s="209"/>
      <c r="I5" s="209"/>
      <c r="J5" s="209"/>
      <c r="K5" s="209"/>
      <c r="L5" s="6"/>
      <c r="M5" s="6"/>
      <c r="N5" s="6"/>
      <c r="O5" s="6"/>
      <c r="P5" s="6"/>
      <c r="Q5" s="6"/>
      <c r="R5" s="6"/>
      <c r="S5" s="6"/>
      <c r="T5" s="6"/>
      <c r="U5" s="35"/>
      <c r="V5" s="21"/>
      <c r="W5" s="6"/>
      <c r="X5" s="21"/>
      <c r="Y5" s="35"/>
      <c r="Z5" s="6"/>
      <c r="AA5" s="6"/>
      <c r="AB5" s="17"/>
      <c r="AC5" s="6"/>
      <c r="AD5" s="24"/>
      <c r="AE5" s="6"/>
      <c r="AF5" s="6"/>
      <c r="AG5" s="6"/>
      <c r="AH5" s="6"/>
      <c r="AI5" s="6"/>
      <c r="AJ5" s="6"/>
      <c r="AK5" s="6"/>
      <c r="AL5" s="6"/>
      <c r="AM5" s="6"/>
      <c r="AN5" s="6"/>
      <c r="AO5" s="6"/>
      <c r="AP5" s="6"/>
      <c r="AQ5" s="6"/>
      <c r="AR5" s="6"/>
      <c r="AS5" s="18"/>
      <c r="AT5" s="150"/>
      <c r="AU5" s="150"/>
      <c r="AV5" s="150"/>
      <c r="AW5" s="150"/>
      <c r="AX5" s="150"/>
      <c r="AZ5" s="6"/>
      <c r="BA5" s="6"/>
      <c r="BB5" s="6"/>
      <c r="BC5" s="6"/>
      <c r="BF5" s="158"/>
      <c r="BG5" s="158"/>
      <c r="BH5" s="158"/>
      <c r="BI5" s="158"/>
      <c r="BJ5" s="158"/>
      <c r="BK5" s="158"/>
      <c r="BL5" s="158"/>
      <c r="BM5" s="158"/>
      <c r="BN5" s="158"/>
      <c r="BO5" s="158"/>
      <c r="BP5" s="158"/>
      <c r="BQ5" s="158"/>
      <c r="BR5" s="158"/>
      <c r="BS5" s="158"/>
      <c r="BT5" s="158"/>
      <c r="BU5" s="158"/>
      <c r="BV5" s="158"/>
      <c r="BW5" s="158"/>
      <c r="BX5" s="158"/>
      <c r="BY5" s="158"/>
      <c r="BZ5" s="158"/>
      <c r="CA5" s="158"/>
      <c r="CB5" s="158"/>
      <c r="CC5" s="158"/>
      <c r="CD5" s="158"/>
      <c r="CE5" s="158"/>
      <c r="CF5" s="158"/>
      <c r="CG5" s="158"/>
      <c r="CH5" s="158"/>
      <c r="CI5" s="158"/>
      <c r="CJ5" s="158"/>
      <c r="CK5" s="158"/>
      <c r="CL5" s="158"/>
      <c r="CM5" s="158"/>
      <c r="CN5" s="158"/>
      <c r="CO5" s="158"/>
      <c r="CP5" s="158"/>
      <c r="CQ5" s="158"/>
      <c r="CR5" s="158"/>
      <c r="CS5" s="158"/>
      <c r="CT5" s="158"/>
    </row>
    <row r="6" spans="1:98" ht="13.5" customHeight="1">
      <c r="A6" s="6"/>
      <c r="B6" s="19"/>
      <c r="C6" s="1909" t="s">
        <v>608</v>
      </c>
      <c r="D6" s="1909"/>
      <c r="E6" s="1909"/>
      <c r="F6" s="1909"/>
      <c r="G6" s="1909"/>
      <c r="H6" s="1909"/>
      <c r="I6" s="1909"/>
      <c r="J6" s="1909"/>
      <c r="K6" s="1909"/>
      <c r="L6" s="1909"/>
      <c r="M6" s="1909"/>
      <c r="N6" s="1909"/>
      <c r="O6" s="1909"/>
      <c r="P6" s="1909"/>
      <c r="Q6" s="1909"/>
      <c r="R6" s="1909"/>
      <c r="S6" s="1909"/>
      <c r="T6" s="1909"/>
      <c r="U6" s="1909"/>
      <c r="V6" s="1909"/>
      <c r="W6" s="1909"/>
      <c r="X6" s="1909"/>
      <c r="Y6" s="1909"/>
      <c r="Z6" s="1909"/>
      <c r="AA6" s="1909"/>
      <c r="AB6" s="1909"/>
      <c r="AC6" s="1909"/>
      <c r="AD6" s="1909"/>
      <c r="AE6" s="1909"/>
      <c r="AF6" s="1909"/>
      <c r="AG6" s="1909"/>
      <c r="AH6" s="1909"/>
      <c r="AI6" s="1909"/>
      <c r="AJ6" s="1909"/>
      <c r="AK6" s="1909"/>
      <c r="AL6" s="1909"/>
      <c r="AM6" s="1909"/>
      <c r="AN6" s="1909"/>
      <c r="AO6" s="1909"/>
      <c r="AP6" s="1909"/>
      <c r="AQ6" s="1909"/>
      <c r="AR6" s="1909"/>
      <c r="AS6" s="2035"/>
      <c r="AT6" s="6"/>
      <c r="AU6" s="6"/>
      <c r="AV6" s="6"/>
      <c r="AW6" s="150"/>
      <c r="AX6" s="150"/>
      <c r="AZ6" s="6"/>
      <c r="BA6" s="2036"/>
      <c r="BB6" s="2036"/>
      <c r="BC6" s="2036"/>
      <c r="BD6" s="2036"/>
      <c r="BE6" s="2036"/>
    </row>
    <row r="7" spans="1:98" ht="14.1" customHeight="1">
      <c r="A7" s="6"/>
      <c r="B7" s="19"/>
      <c r="C7" s="2044" t="s">
        <v>11</v>
      </c>
      <c r="D7" s="2045"/>
      <c r="E7" s="2046"/>
      <c r="F7" s="2051" t="s">
        <v>375</v>
      </c>
      <c r="G7" s="2052"/>
      <c r="H7" s="2052"/>
      <c r="I7" s="2052"/>
      <c r="J7" s="2052"/>
      <c r="K7" s="2052"/>
      <c r="L7" s="2052"/>
      <c r="M7" s="2052"/>
      <c r="N7" s="2052"/>
      <c r="O7" s="2052"/>
      <c r="P7" s="2052"/>
      <c r="Q7" s="2052"/>
      <c r="R7" s="2052"/>
      <c r="S7" s="2052"/>
      <c r="T7" s="2052"/>
      <c r="U7" s="2052"/>
      <c r="V7" s="2052"/>
      <c r="W7" s="2052"/>
      <c r="X7" s="2052"/>
      <c r="Y7" s="2052"/>
      <c r="Z7" s="2052"/>
      <c r="AA7" s="2052"/>
      <c r="AB7" s="2052"/>
      <c r="AC7" s="2052"/>
      <c r="AD7" s="2052"/>
      <c r="AE7" s="2052"/>
      <c r="AF7" s="2052"/>
      <c r="AG7" s="2052"/>
      <c r="AH7" s="2052"/>
      <c r="AI7" s="2052"/>
      <c r="AJ7" s="2052"/>
      <c r="AK7" s="2052"/>
      <c r="AL7" s="2053"/>
      <c r="AM7" s="16"/>
      <c r="AN7" s="16"/>
      <c r="AO7" s="16"/>
      <c r="AP7" s="16"/>
      <c r="AQ7" s="16"/>
      <c r="AR7" s="16"/>
      <c r="AS7" s="51"/>
      <c r="AT7" s="12"/>
      <c r="AU7" s="12"/>
      <c r="AV7" s="12"/>
      <c r="AW7" s="150"/>
      <c r="AX7" s="150"/>
      <c r="AZ7" s="6"/>
      <c r="BA7" s="6"/>
      <c r="BB7" s="6"/>
      <c r="BC7" s="6"/>
    </row>
    <row r="8" spans="1:98" ht="14.1" customHeight="1">
      <c r="A8" s="6"/>
      <c r="B8" s="19"/>
      <c r="C8" s="2047"/>
      <c r="D8" s="2019"/>
      <c r="E8" s="2048"/>
      <c r="F8" s="2054" t="s">
        <v>389</v>
      </c>
      <c r="G8" s="2055"/>
      <c r="H8" s="2055"/>
      <c r="I8" s="2055"/>
      <c r="J8" s="2055"/>
      <c r="K8" s="2055"/>
      <c r="L8" s="2055"/>
      <c r="M8" s="2055"/>
      <c r="N8" s="2055"/>
      <c r="O8" s="2055"/>
      <c r="P8" s="2056"/>
      <c r="Q8" s="2051" t="s">
        <v>385</v>
      </c>
      <c r="R8" s="2052"/>
      <c r="S8" s="2052"/>
      <c r="T8" s="2052"/>
      <c r="U8" s="2052"/>
      <c r="V8" s="2052"/>
      <c r="W8" s="2052"/>
      <c r="X8" s="2052"/>
      <c r="Y8" s="2052"/>
      <c r="Z8" s="2052"/>
      <c r="AA8" s="2053"/>
      <c r="AB8" s="2051" t="s">
        <v>388</v>
      </c>
      <c r="AC8" s="2052"/>
      <c r="AD8" s="2052"/>
      <c r="AE8" s="2052"/>
      <c r="AF8" s="2052"/>
      <c r="AG8" s="2052"/>
      <c r="AH8" s="2052"/>
      <c r="AI8" s="2052"/>
      <c r="AJ8" s="2052"/>
      <c r="AK8" s="1811"/>
      <c r="AL8" s="1812"/>
      <c r="AM8" s="12"/>
      <c r="AN8" s="12"/>
      <c r="AO8" s="12"/>
      <c r="AP8" s="12"/>
      <c r="AQ8" s="12"/>
      <c r="AR8" s="12"/>
      <c r="AS8" s="51"/>
      <c r="AT8" s="12"/>
      <c r="AU8" s="12"/>
      <c r="AV8" s="12"/>
      <c r="AW8" s="12"/>
      <c r="AX8" s="12"/>
      <c r="BB8" s="6"/>
    </row>
    <row r="9" spans="1:98" ht="14.1" customHeight="1">
      <c r="A9" s="6"/>
      <c r="B9" s="19"/>
      <c r="C9" s="2047"/>
      <c r="D9" s="2019"/>
      <c r="E9" s="2048"/>
      <c r="F9" s="2044" t="s">
        <v>280</v>
      </c>
      <c r="G9" s="2045"/>
      <c r="H9" s="2045"/>
      <c r="I9" s="2045"/>
      <c r="J9" s="2057"/>
      <c r="K9" s="2058" t="s">
        <v>202</v>
      </c>
      <c r="L9" s="2058"/>
      <c r="M9" s="2058"/>
      <c r="N9" s="2058"/>
      <c r="O9" s="2058"/>
      <c r="P9" s="2059"/>
      <c r="Q9" s="2044" t="s">
        <v>280</v>
      </c>
      <c r="R9" s="2045"/>
      <c r="S9" s="2045"/>
      <c r="T9" s="2045"/>
      <c r="U9" s="2045"/>
      <c r="V9" s="2062" t="s">
        <v>202</v>
      </c>
      <c r="W9" s="2058"/>
      <c r="X9" s="2058"/>
      <c r="Y9" s="2058"/>
      <c r="Z9" s="2058"/>
      <c r="AA9" s="2059"/>
      <c r="AB9" s="2044" t="s">
        <v>280</v>
      </c>
      <c r="AC9" s="2045"/>
      <c r="AD9" s="2045"/>
      <c r="AE9" s="2045"/>
      <c r="AF9" s="2045"/>
      <c r="AG9" s="2037" t="s">
        <v>202</v>
      </c>
      <c r="AH9" s="2038"/>
      <c r="AI9" s="2038"/>
      <c r="AJ9" s="2038"/>
      <c r="AK9" s="2038"/>
      <c r="AL9" s="2039"/>
      <c r="AM9" s="16"/>
      <c r="AN9" s="16"/>
      <c r="AO9" s="16"/>
      <c r="AP9" s="16"/>
      <c r="AQ9" s="16"/>
      <c r="AR9" s="16"/>
      <c r="AS9" s="252"/>
      <c r="AT9" s="456"/>
      <c r="AU9" s="456"/>
      <c r="AV9" s="456"/>
      <c r="AW9" s="12"/>
      <c r="AX9" s="12"/>
      <c r="AZ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row>
    <row r="10" spans="1:98" ht="14.1" customHeight="1">
      <c r="A10" s="6"/>
      <c r="B10" s="19"/>
      <c r="C10" s="2049"/>
      <c r="D10" s="2024"/>
      <c r="E10" s="2050"/>
      <c r="F10" s="633"/>
      <c r="G10" s="627"/>
      <c r="H10" s="627"/>
      <c r="I10" s="1881" t="s">
        <v>281</v>
      </c>
      <c r="J10" s="2043"/>
      <c r="K10" s="2060"/>
      <c r="L10" s="2060"/>
      <c r="M10" s="2060"/>
      <c r="N10" s="2060"/>
      <c r="O10" s="2060"/>
      <c r="P10" s="2061"/>
      <c r="Q10" s="633"/>
      <c r="R10" s="627"/>
      <c r="S10" s="627"/>
      <c r="T10" s="1881" t="s">
        <v>281</v>
      </c>
      <c r="U10" s="1882"/>
      <c r="V10" s="2063"/>
      <c r="W10" s="2060"/>
      <c r="X10" s="2060"/>
      <c r="Y10" s="2060"/>
      <c r="Z10" s="2060"/>
      <c r="AA10" s="2061"/>
      <c r="AB10" s="633"/>
      <c r="AC10" s="627"/>
      <c r="AD10" s="627"/>
      <c r="AE10" s="1881" t="s">
        <v>281</v>
      </c>
      <c r="AF10" s="1882"/>
      <c r="AG10" s="2040"/>
      <c r="AH10" s="2041"/>
      <c r="AI10" s="2041"/>
      <c r="AJ10" s="2041"/>
      <c r="AK10" s="2041"/>
      <c r="AL10" s="2042"/>
      <c r="AM10" s="446"/>
      <c r="AN10" s="446"/>
      <c r="AO10" s="446"/>
      <c r="AP10" s="446"/>
      <c r="AQ10" s="446"/>
      <c r="AR10" s="446"/>
      <c r="AS10" s="252"/>
      <c r="AT10" s="456"/>
      <c r="AU10" s="456"/>
      <c r="AV10" s="456"/>
      <c r="AW10" s="427"/>
      <c r="AX10" s="427"/>
      <c r="AZ10" s="6" t="s">
        <v>950</v>
      </c>
      <c r="BA10" s="6"/>
      <c r="BB10" s="24"/>
      <c r="BC10" s="24"/>
      <c r="BD10" s="24"/>
      <c r="BE10" s="24"/>
      <c r="BF10" s="24"/>
      <c r="BG10" s="24"/>
      <c r="BH10" s="24"/>
      <c r="BI10" s="24"/>
      <c r="BJ10" s="24"/>
      <c r="BK10" s="24"/>
      <c r="BL10" s="24"/>
      <c r="BM10" s="24"/>
      <c r="BN10" s="24"/>
      <c r="BO10" s="24"/>
      <c r="BP10" s="253"/>
      <c r="BQ10" s="253"/>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row>
    <row r="11" spans="1:98" ht="14.1" customHeight="1">
      <c r="A11" s="6"/>
      <c r="B11" s="19"/>
      <c r="C11" s="2044"/>
      <c r="D11" s="2045"/>
      <c r="E11" s="2046"/>
      <c r="F11" s="2081"/>
      <c r="G11" s="2065"/>
      <c r="H11" s="2082"/>
      <c r="I11" s="2085"/>
      <c r="J11" s="2086"/>
      <c r="K11" s="2064"/>
      <c r="L11" s="2065"/>
      <c r="M11" s="2065"/>
      <c r="N11" s="2066"/>
      <c r="O11" s="2066"/>
      <c r="P11" s="2067"/>
      <c r="Q11" s="2081"/>
      <c r="R11" s="2065"/>
      <c r="S11" s="2082"/>
      <c r="T11" s="2085"/>
      <c r="U11" s="2086"/>
      <c r="V11" s="2064"/>
      <c r="W11" s="2065"/>
      <c r="X11" s="2065"/>
      <c r="Y11" s="2066"/>
      <c r="Z11" s="2066"/>
      <c r="AA11" s="2067"/>
      <c r="AB11" s="2081"/>
      <c r="AC11" s="2065"/>
      <c r="AD11" s="2082"/>
      <c r="AE11" s="2085"/>
      <c r="AF11" s="2086"/>
      <c r="AG11" s="2064"/>
      <c r="AH11" s="2065"/>
      <c r="AI11" s="2065"/>
      <c r="AJ11" s="2066"/>
      <c r="AK11" s="2066"/>
      <c r="AL11" s="2067"/>
      <c r="AM11" s="445"/>
      <c r="AN11" s="445"/>
      <c r="AO11" s="445"/>
      <c r="AP11" s="445"/>
      <c r="AQ11" s="445"/>
      <c r="AR11" s="445"/>
      <c r="AS11" s="254"/>
      <c r="AT11" s="255"/>
      <c r="AU11" s="255"/>
      <c r="AV11" s="255"/>
      <c r="AW11" s="427"/>
      <c r="AX11" s="427"/>
      <c r="AZ11" s="5" t="s">
        <v>546</v>
      </c>
    </row>
    <row r="12" spans="1:98" ht="14.1" customHeight="1">
      <c r="A12" s="6"/>
      <c r="B12" s="19"/>
      <c r="C12" s="2049"/>
      <c r="D12" s="2024"/>
      <c r="E12" s="2050"/>
      <c r="F12" s="2083"/>
      <c r="G12" s="2069"/>
      <c r="H12" s="2084"/>
      <c r="I12" s="2087"/>
      <c r="J12" s="2088"/>
      <c r="K12" s="2068"/>
      <c r="L12" s="2069"/>
      <c r="M12" s="2069"/>
      <c r="N12" s="2041"/>
      <c r="O12" s="2041"/>
      <c r="P12" s="2042"/>
      <c r="Q12" s="2083"/>
      <c r="R12" s="2069"/>
      <c r="S12" s="2084"/>
      <c r="T12" s="2087"/>
      <c r="U12" s="2088"/>
      <c r="V12" s="2068"/>
      <c r="W12" s="2069"/>
      <c r="X12" s="2069"/>
      <c r="Y12" s="2041"/>
      <c r="Z12" s="2041"/>
      <c r="AA12" s="2042"/>
      <c r="AB12" s="2083"/>
      <c r="AC12" s="2069"/>
      <c r="AD12" s="2084"/>
      <c r="AE12" s="2087"/>
      <c r="AF12" s="2088"/>
      <c r="AG12" s="2068"/>
      <c r="AH12" s="2069"/>
      <c r="AI12" s="2069"/>
      <c r="AJ12" s="2041"/>
      <c r="AK12" s="2041"/>
      <c r="AL12" s="2042"/>
      <c r="AM12" s="445"/>
      <c r="AN12" s="445"/>
      <c r="AO12" s="445"/>
      <c r="AP12" s="445"/>
      <c r="AQ12" s="445"/>
      <c r="AR12" s="445"/>
      <c r="AS12" s="254"/>
      <c r="AT12" s="255"/>
      <c r="AU12" s="255"/>
      <c r="AV12" s="255"/>
      <c r="AW12" s="255"/>
      <c r="AX12" s="255"/>
      <c r="AZ12" s="6" t="s">
        <v>395</v>
      </c>
      <c r="BA12" s="24"/>
      <c r="BB12" s="24"/>
      <c r="BC12" s="24"/>
      <c r="BD12" s="24"/>
      <c r="BE12" s="24"/>
      <c r="BF12" s="24"/>
      <c r="BG12" s="24"/>
      <c r="BH12" s="24"/>
      <c r="BI12" s="24"/>
      <c r="BJ12" s="24"/>
      <c r="BK12" s="24"/>
      <c r="BL12" s="24"/>
      <c r="BM12" s="24"/>
      <c r="BN12" s="24"/>
      <c r="BO12" s="24"/>
      <c r="BP12" s="253"/>
      <c r="BQ12" s="253"/>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T12" s="24"/>
    </row>
    <row r="13" spans="1:98" ht="14.1" customHeight="1">
      <c r="A13" s="6"/>
      <c r="B13" s="19"/>
      <c r="C13" s="2089" t="s">
        <v>519</v>
      </c>
      <c r="D13" s="2090"/>
      <c r="E13" s="2090"/>
      <c r="F13" s="2090"/>
      <c r="G13" s="2090"/>
      <c r="H13" s="2090"/>
      <c r="I13" s="2090"/>
      <c r="J13" s="2090"/>
      <c r="K13" s="2091"/>
      <c r="L13" s="2092" t="s">
        <v>520</v>
      </c>
      <c r="M13" s="2093"/>
      <c r="N13" s="2093"/>
      <c r="O13" s="2093"/>
      <c r="P13" s="2094"/>
      <c r="Q13" s="2074" t="s">
        <v>509</v>
      </c>
      <c r="R13" s="2074"/>
      <c r="S13" s="2074"/>
      <c r="T13" s="1552" t="s">
        <v>510</v>
      </c>
      <c r="U13" s="1553"/>
      <c r="V13" s="1886"/>
      <c r="W13" s="2098" t="s">
        <v>282</v>
      </c>
      <c r="X13" s="2099"/>
      <c r="Y13" s="2099"/>
      <c r="Z13" s="2099"/>
      <c r="AA13" s="2099"/>
      <c r="AB13" s="2099"/>
      <c r="AC13" s="2099"/>
      <c r="AD13" s="2100"/>
      <c r="AE13" s="2119" t="s">
        <v>583</v>
      </c>
      <c r="AF13" s="2107"/>
      <c r="AG13" s="2107"/>
      <c r="AH13" s="2107"/>
      <c r="AI13" s="2107"/>
      <c r="AJ13" s="2108"/>
      <c r="AK13" s="2070" t="s">
        <v>112</v>
      </c>
      <c r="AL13" s="2070"/>
      <c r="AM13" s="36"/>
      <c r="AN13" s="36"/>
      <c r="AO13" s="36"/>
      <c r="AP13" s="36"/>
      <c r="AQ13" s="36"/>
      <c r="AR13" s="36"/>
      <c r="AS13" s="39"/>
      <c r="AW13" s="255"/>
      <c r="AX13" s="255"/>
      <c r="AY13" s="11"/>
      <c r="AZ13" s="24"/>
      <c r="BA13" s="6" t="s">
        <v>283</v>
      </c>
      <c r="BB13" s="24"/>
      <c r="BC13" s="24"/>
      <c r="BD13" s="24"/>
      <c r="BE13" s="24"/>
      <c r="BF13" s="24"/>
      <c r="BG13" s="24"/>
      <c r="BH13" s="24"/>
      <c r="BI13" s="24"/>
      <c r="BJ13" s="24"/>
      <c r="BK13" s="24"/>
      <c r="BL13" s="24"/>
      <c r="BM13" s="24"/>
      <c r="BN13" s="24"/>
      <c r="BO13" s="24"/>
      <c r="BP13" s="256"/>
      <c r="BQ13" s="256"/>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row>
    <row r="14" spans="1:98" ht="14.1" customHeight="1">
      <c r="A14" s="6"/>
      <c r="B14" s="19"/>
      <c r="C14" s="2072" t="s">
        <v>511</v>
      </c>
      <c r="D14" s="2072"/>
      <c r="E14" s="2072"/>
      <c r="F14" s="2073" t="s">
        <v>515</v>
      </c>
      <c r="G14" s="2073"/>
      <c r="H14" s="2073"/>
      <c r="I14" s="2074" t="s">
        <v>516</v>
      </c>
      <c r="J14" s="2074"/>
      <c r="K14" s="2074"/>
      <c r="L14" s="2095"/>
      <c r="M14" s="2096"/>
      <c r="N14" s="2096"/>
      <c r="O14" s="2096"/>
      <c r="P14" s="2097"/>
      <c r="Q14" s="2074"/>
      <c r="R14" s="2074"/>
      <c r="S14" s="2074"/>
      <c r="T14" s="1554"/>
      <c r="U14" s="1555"/>
      <c r="V14" s="1887"/>
      <c r="W14" s="1854"/>
      <c r="X14" s="1855"/>
      <c r="Y14" s="1855"/>
      <c r="Z14" s="1855"/>
      <c r="AA14" s="1855"/>
      <c r="AB14" s="1855"/>
      <c r="AC14" s="1855"/>
      <c r="AD14" s="1856"/>
      <c r="AE14" s="2120"/>
      <c r="AF14" s="2121"/>
      <c r="AG14" s="2121"/>
      <c r="AH14" s="2121"/>
      <c r="AI14" s="2121"/>
      <c r="AJ14" s="2122"/>
      <c r="AK14" s="2070"/>
      <c r="AL14" s="2070"/>
      <c r="AM14" s="36"/>
      <c r="AN14" s="36"/>
      <c r="AO14" s="36"/>
      <c r="AP14" s="36"/>
      <c r="AQ14" s="36"/>
      <c r="AR14" s="36"/>
      <c r="AS14" s="39"/>
      <c r="AZ14" s="24"/>
      <c r="BA14" s="6" t="s">
        <v>284</v>
      </c>
      <c r="BB14" s="24"/>
      <c r="BC14" s="24"/>
      <c r="BD14" s="24"/>
      <c r="BE14" s="24"/>
    </row>
    <row r="15" spans="1:98" ht="14.1" customHeight="1">
      <c r="A15" s="6"/>
      <c r="B15" s="19"/>
      <c r="C15" s="257"/>
      <c r="D15" s="1553" t="s">
        <v>512</v>
      </c>
      <c r="E15" s="1886"/>
      <c r="F15" s="637"/>
      <c r="G15" s="2075" t="s">
        <v>512</v>
      </c>
      <c r="H15" s="2076"/>
      <c r="I15" s="637"/>
      <c r="J15" s="2075" t="s">
        <v>512</v>
      </c>
      <c r="K15" s="2076"/>
      <c r="L15" s="637"/>
      <c r="M15" s="2075" t="s">
        <v>512</v>
      </c>
      <c r="N15" s="2075"/>
      <c r="O15" s="2077" t="s">
        <v>521</v>
      </c>
      <c r="P15" s="2078"/>
      <c r="Q15" s="637"/>
      <c r="R15" s="2075" t="s">
        <v>512</v>
      </c>
      <c r="S15" s="2076"/>
      <c r="T15" s="258"/>
      <c r="U15" s="2075" t="s">
        <v>512</v>
      </c>
      <c r="V15" s="2076"/>
      <c r="W15" s="1552" t="s">
        <v>513</v>
      </c>
      <c r="X15" s="2109"/>
      <c r="Y15" s="2110"/>
      <c r="Z15" s="2114" t="s">
        <v>202</v>
      </c>
      <c r="AA15" s="2066"/>
      <c r="AB15" s="2115"/>
      <c r="AC15" s="2123" t="s">
        <v>514</v>
      </c>
      <c r="AD15" s="2124"/>
      <c r="AE15" s="2127" t="s">
        <v>203</v>
      </c>
      <c r="AF15" s="2066"/>
      <c r="AG15" s="2115"/>
      <c r="AH15" s="2114" t="s">
        <v>202</v>
      </c>
      <c r="AI15" s="2066"/>
      <c r="AJ15" s="2067"/>
      <c r="AK15" s="2070"/>
      <c r="AL15" s="2070"/>
      <c r="AM15" s="36"/>
      <c r="AN15" s="36"/>
      <c r="AO15" s="36"/>
      <c r="AP15" s="36"/>
      <c r="AQ15" s="36"/>
      <c r="AR15" s="36"/>
      <c r="AS15" s="39"/>
      <c r="AZ15" s="5" t="s">
        <v>394</v>
      </c>
    </row>
    <row r="16" spans="1:98" ht="14.1" customHeight="1" thickBot="1">
      <c r="A16" s="6"/>
      <c r="B16" s="19"/>
      <c r="C16" s="259"/>
      <c r="D16" s="2107" t="s">
        <v>829</v>
      </c>
      <c r="E16" s="2108"/>
      <c r="F16" s="634"/>
      <c r="G16" s="2107" t="s">
        <v>829</v>
      </c>
      <c r="H16" s="2108"/>
      <c r="I16" s="634"/>
      <c r="J16" s="2107" t="s">
        <v>829</v>
      </c>
      <c r="K16" s="2108"/>
      <c r="L16" s="634"/>
      <c r="M16" s="2107" t="s">
        <v>829</v>
      </c>
      <c r="N16" s="2107"/>
      <c r="O16" s="2079"/>
      <c r="P16" s="2080"/>
      <c r="Q16" s="634"/>
      <c r="R16" s="2107" t="s">
        <v>829</v>
      </c>
      <c r="S16" s="2108"/>
      <c r="T16" s="260"/>
      <c r="U16" s="2107" t="s">
        <v>829</v>
      </c>
      <c r="V16" s="2108"/>
      <c r="W16" s="2111"/>
      <c r="X16" s="2112"/>
      <c r="Y16" s="2113"/>
      <c r="Z16" s="2116"/>
      <c r="AA16" s="2117"/>
      <c r="AB16" s="2118"/>
      <c r="AC16" s="2125"/>
      <c r="AD16" s="2126"/>
      <c r="AE16" s="2128"/>
      <c r="AF16" s="2117"/>
      <c r="AG16" s="2118"/>
      <c r="AH16" s="2116"/>
      <c r="AI16" s="2117"/>
      <c r="AJ16" s="2129"/>
      <c r="AK16" s="2071"/>
      <c r="AL16" s="2071"/>
      <c r="AM16" s="36"/>
      <c r="AN16" s="36"/>
      <c r="AO16" s="36"/>
      <c r="AP16" s="36"/>
      <c r="AQ16" s="36"/>
      <c r="AR16" s="36"/>
      <c r="AS16" s="39"/>
      <c r="BA16" s="5" t="s">
        <v>285</v>
      </c>
    </row>
    <row r="17" spans="1:117" ht="14.1" customHeight="1" thickTop="1">
      <c r="A17" s="6"/>
      <c r="B17" s="19"/>
      <c r="C17" s="2131"/>
      <c r="D17" s="2132"/>
      <c r="E17" s="2133"/>
      <c r="F17" s="2131"/>
      <c r="G17" s="2132"/>
      <c r="H17" s="2133"/>
      <c r="I17" s="2143"/>
      <c r="J17" s="2144"/>
      <c r="K17" s="2145"/>
      <c r="L17" s="2143"/>
      <c r="M17" s="2144"/>
      <c r="N17" s="2144"/>
      <c r="O17" s="2148"/>
      <c r="P17" s="2145"/>
      <c r="Q17" s="2143"/>
      <c r="R17" s="2144"/>
      <c r="S17" s="2145"/>
      <c r="T17" s="2131"/>
      <c r="U17" s="2132"/>
      <c r="V17" s="2133"/>
      <c r="W17" s="2131"/>
      <c r="X17" s="2134"/>
      <c r="Y17" s="2135"/>
      <c r="Z17" s="2138"/>
      <c r="AA17" s="2134"/>
      <c r="AB17" s="2135"/>
      <c r="AC17" s="2139"/>
      <c r="AD17" s="2140"/>
      <c r="AE17" s="2131"/>
      <c r="AF17" s="2134"/>
      <c r="AG17" s="2135"/>
      <c r="AH17" s="2138"/>
      <c r="AI17" s="2134"/>
      <c r="AJ17" s="2142"/>
      <c r="AK17" s="2101">
        <f>SUM(C11:AL12)-I11-T11-AE11-O17+SUM(C17:AJ18)-AC17</f>
        <v>0</v>
      </c>
      <c r="AL17" s="2101"/>
      <c r="AM17" s="447"/>
      <c r="AN17" s="447"/>
      <c r="AO17" s="447"/>
      <c r="AP17" s="447"/>
      <c r="AQ17" s="447"/>
      <c r="AR17" s="447"/>
      <c r="AS17" s="39"/>
      <c r="AZ17" s="5" t="s">
        <v>286</v>
      </c>
      <c r="BA17" s="24"/>
      <c r="CS17" s="16"/>
      <c r="CU17" s="24"/>
      <c r="CV17" s="24"/>
      <c r="CW17" s="24"/>
    </row>
    <row r="18" spans="1:117" ht="14.1" customHeight="1">
      <c r="A18" s="6"/>
      <c r="B18" s="19"/>
      <c r="C18" s="2083"/>
      <c r="D18" s="2069"/>
      <c r="E18" s="2084"/>
      <c r="F18" s="2083"/>
      <c r="G18" s="2069"/>
      <c r="H18" s="2084"/>
      <c r="I18" s="2146"/>
      <c r="J18" s="2023"/>
      <c r="K18" s="2147"/>
      <c r="L18" s="2146"/>
      <c r="M18" s="2023"/>
      <c r="N18" s="2023"/>
      <c r="O18" s="2149"/>
      <c r="P18" s="2147"/>
      <c r="Q18" s="2146"/>
      <c r="R18" s="2023"/>
      <c r="S18" s="2147"/>
      <c r="T18" s="2083"/>
      <c r="U18" s="2069"/>
      <c r="V18" s="2084"/>
      <c r="W18" s="2136"/>
      <c r="X18" s="2041"/>
      <c r="Y18" s="2137"/>
      <c r="Z18" s="2040"/>
      <c r="AA18" s="2041"/>
      <c r="AB18" s="2137"/>
      <c r="AC18" s="2141"/>
      <c r="AD18" s="2088"/>
      <c r="AE18" s="2136"/>
      <c r="AF18" s="2041"/>
      <c r="AG18" s="2137"/>
      <c r="AH18" s="2040"/>
      <c r="AI18" s="2041"/>
      <c r="AJ18" s="2042"/>
      <c r="AK18" s="2102"/>
      <c r="AL18" s="2102"/>
      <c r="AM18" s="447"/>
      <c r="AN18" s="447"/>
      <c r="AO18" s="447"/>
      <c r="AP18" s="447"/>
      <c r="AQ18" s="447"/>
      <c r="AR18" s="447"/>
      <c r="AS18" s="78"/>
      <c r="AT18" s="40"/>
      <c r="AU18" s="40"/>
      <c r="AV18" s="40"/>
      <c r="BA18" s="2103" t="s">
        <v>830</v>
      </c>
      <c r="BB18" s="2103"/>
      <c r="BC18" s="2103"/>
      <c r="BD18" s="2103"/>
      <c r="BE18" s="2103"/>
      <c r="BF18" s="2103"/>
      <c r="BG18" s="2103"/>
      <c r="BH18" s="2103"/>
      <c r="BI18" s="2103"/>
      <c r="BJ18" s="2103"/>
      <c r="BK18" s="2103"/>
      <c r="BL18" s="2103"/>
      <c r="BM18" s="2103"/>
      <c r="BN18" s="2103"/>
      <c r="BO18" s="2103"/>
      <c r="BP18" s="2103"/>
      <c r="BQ18" s="2103"/>
      <c r="BR18" s="2103"/>
      <c r="BS18" s="2103"/>
      <c r="BT18" s="2103"/>
      <c r="BU18" s="2103"/>
      <c r="BV18" s="2103"/>
      <c r="BW18" s="2103"/>
      <c r="BX18" s="2103"/>
      <c r="BY18" s="2103"/>
      <c r="BZ18" s="2103"/>
      <c r="CA18" s="2103"/>
      <c r="CB18" s="2103"/>
      <c r="CC18" s="2103"/>
      <c r="CD18" s="2103"/>
      <c r="CE18" s="2103"/>
      <c r="CF18" s="2103"/>
      <c r="CG18" s="2103"/>
      <c r="CH18" s="2103"/>
      <c r="CI18" s="2103"/>
      <c r="CJ18" s="2103"/>
      <c r="CK18" s="2103"/>
      <c r="CL18" s="2103"/>
      <c r="CM18" s="2103"/>
      <c r="CN18" s="2103"/>
      <c r="CO18" s="2103"/>
      <c r="CP18"/>
      <c r="CQ18"/>
      <c r="CR18"/>
      <c r="CS18"/>
      <c r="CT18"/>
      <c r="CU18"/>
      <c r="CV18"/>
      <c r="CW18"/>
      <c r="CX18"/>
      <c r="CY18"/>
      <c r="CZ18"/>
      <c r="DA18"/>
    </row>
    <row r="19" spans="1:117" ht="14.1" customHeight="1">
      <c r="A19" s="6"/>
      <c r="B19" s="19"/>
      <c r="C19" s="2105" t="s">
        <v>393</v>
      </c>
      <c r="D19" s="2105"/>
      <c r="E19" s="2016" t="s">
        <v>412</v>
      </c>
      <c r="F19" s="2016"/>
      <c r="G19" s="2016"/>
      <c r="H19" s="2016"/>
      <c r="I19" s="2016"/>
      <c r="J19" s="2016"/>
      <c r="K19" s="2016"/>
      <c r="L19" s="2016"/>
      <c r="M19" s="2016"/>
      <c r="N19" s="2016"/>
      <c r="O19" s="2016"/>
      <c r="P19" s="2016"/>
      <c r="Q19" s="2016"/>
      <c r="R19" s="2016"/>
      <c r="S19" s="2016"/>
      <c r="T19" s="2016"/>
      <c r="U19" s="2016"/>
      <c r="V19" s="2016"/>
      <c r="W19" s="2016"/>
      <c r="X19" s="2016"/>
      <c r="Y19" s="2016"/>
      <c r="Z19" s="2016"/>
      <c r="AA19" s="2016"/>
      <c r="AB19" s="2016"/>
      <c r="AC19" s="2016"/>
      <c r="AD19" s="2016"/>
      <c r="AE19" s="2016"/>
      <c r="AF19" s="2016"/>
      <c r="AG19" s="2016"/>
      <c r="AH19" s="2016"/>
      <c r="AI19" s="2016"/>
      <c r="AJ19" s="2016"/>
      <c r="AK19" s="2016"/>
      <c r="AL19" s="2016"/>
      <c r="AM19" s="2016"/>
      <c r="AN19" s="2016"/>
      <c r="AO19" s="2016"/>
      <c r="AP19" s="2016"/>
      <c r="AQ19" s="2016"/>
      <c r="AR19" s="2016"/>
      <c r="AS19" s="2106"/>
      <c r="AT19" s="416"/>
      <c r="AU19" s="416"/>
      <c r="AV19" s="416"/>
      <c r="BA19" s="2103"/>
      <c r="BB19" s="2103"/>
      <c r="BC19" s="2103"/>
      <c r="BD19" s="2103"/>
      <c r="BE19" s="2103"/>
      <c r="BF19" s="2103"/>
      <c r="BG19" s="2103"/>
      <c r="BH19" s="2103"/>
      <c r="BI19" s="2103"/>
      <c r="BJ19" s="2103"/>
      <c r="BK19" s="2103"/>
      <c r="BL19" s="2103"/>
      <c r="BM19" s="2103"/>
      <c r="BN19" s="2103"/>
      <c r="BO19" s="2103"/>
      <c r="BP19" s="2103"/>
      <c r="BQ19" s="2103"/>
      <c r="BR19" s="2103"/>
      <c r="BS19" s="2103"/>
      <c r="BT19" s="2103"/>
      <c r="BU19" s="2103"/>
      <c r="BV19" s="2103"/>
      <c r="BW19" s="2103"/>
      <c r="BX19" s="2103"/>
      <c r="BY19" s="2103"/>
      <c r="BZ19" s="2103"/>
      <c r="CA19" s="2103"/>
      <c r="CB19" s="2103"/>
      <c r="CC19" s="2103"/>
      <c r="CD19" s="2103"/>
      <c r="CE19" s="2103"/>
      <c r="CF19" s="2103"/>
      <c r="CG19" s="2103"/>
      <c r="CH19" s="2103"/>
      <c r="CI19" s="2103"/>
      <c r="CJ19" s="2103"/>
      <c r="CK19" s="2103"/>
      <c r="CL19" s="2103"/>
      <c r="CM19" s="2103"/>
      <c r="CN19" s="2103"/>
      <c r="CO19" s="2103"/>
      <c r="CP19"/>
      <c r="CQ19"/>
      <c r="CR19"/>
      <c r="CS19"/>
      <c r="CT19"/>
      <c r="CU19"/>
      <c r="CV19"/>
      <c r="CW19"/>
      <c r="CX19"/>
      <c r="CY19"/>
      <c r="CZ19"/>
      <c r="DA19"/>
    </row>
    <row r="20" spans="1:117" ht="14.1" customHeight="1">
      <c r="A20" s="6"/>
      <c r="B20" s="19"/>
      <c r="C20" s="6"/>
      <c r="D20" s="40"/>
      <c r="E20" s="2016"/>
      <c r="F20" s="2016"/>
      <c r="G20" s="2016"/>
      <c r="H20" s="2016"/>
      <c r="I20" s="2016"/>
      <c r="J20" s="2016"/>
      <c r="K20" s="2016"/>
      <c r="L20" s="2016"/>
      <c r="M20" s="2016"/>
      <c r="N20" s="2016"/>
      <c r="O20" s="2016"/>
      <c r="P20" s="2016"/>
      <c r="Q20" s="2016"/>
      <c r="R20" s="2016"/>
      <c r="S20" s="2016"/>
      <c r="T20" s="2016"/>
      <c r="U20" s="2016"/>
      <c r="V20" s="2016"/>
      <c r="W20" s="2016"/>
      <c r="X20" s="2016"/>
      <c r="Y20" s="2016"/>
      <c r="Z20" s="2016"/>
      <c r="AA20" s="2016"/>
      <c r="AB20" s="2016"/>
      <c r="AC20" s="2016"/>
      <c r="AD20" s="2016"/>
      <c r="AE20" s="2016"/>
      <c r="AF20" s="2016"/>
      <c r="AG20" s="2016"/>
      <c r="AH20" s="2016"/>
      <c r="AI20" s="2016"/>
      <c r="AJ20" s="2016"/>
      <c r="AK20" s="2016"/>
      <c r="AL20" s="2016"/>
      <c r="AM20" s="2016"/>
      <c r="AN20" s="2016"/>
      <c r="AO20" s="2016"/>
      <c r="AP20" s="2016"/>
      <c r="AQ20" s="2016"/>
      <c r="AR20" s="2016"/>
      <c r="AS20" s="2106"/>
      <c r="AT20" s="416"/>
      <c r="AU20" s="416"/>
      <c r="AV20" s="416"/>
      <c r="AW20" s="150"/>
      <c r="AX20" s="150"/>
      <c r="AZ20" s="5" t="s">
        <v>547</v>
      </c>
      <c r="BA20" s="24"/>
      <c r="BB20" s="24"/>
      <c r="BC20" s="24"/>
      <c r="BD20" s="24"/>
      <c r="BE20" s="27"/>
      <c r="BF20" s="27"/>
      <c r="BG20" s="27"/>
      <c r="BH20" s="27"/>
      <c r="BI20" s="27"/>
      <c r="BJ20" s="27"/>
      <c r="BK20" s="27"/>
      <c r="BL20" s="27"/>
      <c r="BM20" s="27"/>
      <c r="BN20" s="27"/>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row>
    <row r="21" spans="1:117" ht="14.1" customHeight="1">
      <c r="A21" s="6"/>
      <c r="B21" s="19"/>
      <c r="C21" s="6"/>
      <c r="D21" s="40"/>
      <c r="E21" s="2016"/>
      <c r="F21" s="2016"/>
      <c r="G21" s="2016"/>
      <c r="H21" s="2016"/>
      <c r="I21" s="2016"/>
      <c r="J21" s="2016"/>
      <c r="K21" s="2016"/>
      <c r="L21" s="2016"/>
      <c r="M21" s="2016"/>
      <c r="N21" s="2016"/>
      <c r="O21" s="2016"/>
      <c r="P21" s="2016"/>
      <c r="Q21" s="2016"/>
      <c r="R21" s="2016"/>
      <c r="S21" s="2016"/>
      <c r="T21" s="2016"/>
      <c r="U21" s="2016"/>
      <c r="V21" s="2016"/>
      <c r="W21" s="2016"/>
      <c r="X21" s="2016"/>
      <c r="Y21" s="2016"/>
      <c r="Z21" s="2016"/>
      <c r="AA21" s="2016"/>
      <c r="AB21" s="2016"/>
      <c r="AC21" s="2016"/>
      <c r="AD21" s="2016"/>
      <c r="AE21" s="2016"/>
      <c r="AF21" s="2016"/>
      <c r="AG21" s="2016"/>
      <c r="AH21" s="2016"/>
      <c r="AI21" s="2016"/>
      <c r="AJ21" s="2016"/>
      <c r="AK21" s="2016"/>
      <c r="AL21" s="2016"/>
      <c r="AM21" s="2016"/>
      <c r="AN21" s="2016"/>
      <c r="AO21" s="2016"/>
      <c r="AP21" s="2016"/>
      <c r="AQ21" s="2016"/>
      <c r="AR21" s="2016"/>
      <c r="AS21" s="2106"/>
      <c r="AT21" s="416"/>
      <c r="AU21" s="416"/>
      <c r="AV21" s="416"/>
      <c r="AW21" s="416"/>
      <c r="AX21" s="416"/>
      <c r="AZ21" s="105"/>
      <c r="BA21" s="5" t="s">
        <v>482</v>
      </c>
      <c r="BB21" s="105"/>
      <c r="BC21" s="105"/>
      <c r="BD21" s="105"/>
      <c r="BE21" s="105"/>
      <c r="BF21" s="105"/>
      <c r="BG21" s="105"/>
      <c r="BH21" s="105"/>
      <c r="BI21" s="105"/>
      <c r="BJ21" s="105"/>
      <c r="BK21" s="105"/>
      <c r="BL21" s="105"/>
      <c r="BM21" s="105"/>
      <c r="BN21" s="105"/>
      <c r="BO21" s="105"/>
      <c r="BP21" s="105"/>
      <c r="BQ21" s="105"/>
      <c r="BR21" s="105"/>
      <c r="BS21" s="105"/>
      <c r="BT21" s="105"/>
      <c r="BU21" s="105"/>
      <c r="BV21" s="105"/>
      <c r="BW21" s="105"/>
      <c r="BX21" s="105"/>
      <c r="BY21" s="105"/>
      <c r="BZ21" s="105"/>
      <c r="CA21" s="105"/>
      <c r="CB21" s="105"/>
      <c r="CC21" s="105"/>
      <c r="CD21" s="105"/>
      <c r="CE21" s="105"/>
      <c r="CF21" s="105"/>
      <c r="CG21" s="105"/>
      <c r="CH21" s="105"/>
      <c r="CI21" s="105"/>
      <c r="CJ21" s="105"/>
      <c r="CK21" s="105"/>
      <c r="CL21" s="105"/>
      <c r="CM21" s="105"/>
      <c r="CN21" s="105"/>
      <c r="CO21" s="105"/>
      <c r="CP21" s="105"/>
      <c r="CQ21" s="105"/>
      <c r="CR21" s="105"/>
      <c r="CS21" s="105"/>
      <c r="CT21" s="105"/>
    </row>
    <row r="22" spans="1:117" ht="14.1" customHeight="1">
      <c r="A22" s="6"/>
      <c r="B22" s="19"/>
      <c r="C22" s="2130" t="s">
        <v>154</v>
      </c>
      <c r="D22" s="2130"/>
      <c r="E22" s="2016" t="s">
        <v>589</v>
      </c>
      <c r="F22" s="2016"/>
      <c r="G22" s="2016"/>
      <c r="H22" s="2016"/>
      <c r="I22" s="2016"/>
      <c r="J22" s="2016"/>
      <c r="K22" s="2016"/>
      <c r="L22" s="2016"/>
      <c r="M22" s="2016"/>
      <c r="N22" s="2016"/>
      <c r="O22" s="2016"/>
      <c r="P22" s="2016"/>
      <c r="Q22" s="2016"/>
      <c r="R22" s="2016"/>
      <c r="S22" s="2016"/>
      <c r="T22" s="2016"/>
      <c r="U22" s="2016"/>
      <c r="V22" s="2016"/>
      <c r="W22" s="2016"/>
      <c r="X22" s="2016"/>
      <c r="Y22" s="2016"/>
      <c r="Z22" s="2016"/>
      <c r="AA22" s="2016"/>
      <c r="AB22" s="2016"/>
      <c r="AC22" s="2016"/>
      <c r="AD22" s="2016"/>
      <c r="AE22" s="2016"/>
      <c r="AF22" s="2016"/>
      <c r="AG22" s="2016"/>
      <c r="AH22" s="2016"/>
      <c r="AI22" s="2016"/>
      <c r="AJ22" s="2016"/>
      <c r="AK22" s="2016"/>
      <c r="AL22" s="2016"/>
      <c r="AM22" s="2016"/>
      <c r="AN22" s="2016"/>
      <c r="AO22" s="2016"/>
      <c r="AP22" s="2016"/>
      <c r="AQ22" s="2016"/>
      <c r="AR22" s="2016"/>
      <c r="AS22" s="2106"/>
      <c r="AT22" s="416"/>
      <c r="AU22" s="416"/>
      <c r="AV22" s="416"/>
      <c r="AW22" s="416"/>
      <c r="AX22" s="416"/>
      <c r="AZ22" s="5" t="s">
        <v>396</v>
      </c>
    </row>
    <row r="23" spans="1:117" ht="14.1" customHeight="1">
      <c r="A23" s="6"/>
      <c r="B23" s="19"/>
      <c r="C23" s="1"/>
      <c r="D23" s="40"/>
      <c r="E23" s="2016"/>
      <c r="F23" s="2016"/>
      <c r="G23" s="2016"/>
      <c r="H23" s="2016"/>
      <c r="I23" s="2016"/>
      <c r="J23" s="2016"/>
      <c r="K23" s="2016"/>
      <c r="L23" s="2016"/>
      <c r="M23" s="2016"/>
      <c r="N23" s="2016"/>
      <c r="O23" s="2016"/>
      <c r="P23" s="2016"/>
      <c r="Q23" s="2016"/>
      <c r="R23" s="2016"/>
      <c r="S23" s="2016"/>
      <c r="T23" s="2016"/>
      <c r="U23" s="2016"/>
      <c r="V23" s="2016"/>
      <c r="W23" s="2016"/>
      <c r="X23" s="2016"/>
      <c r="Y23" s="2016"/>
      <c r="Z23" s="2016"/>
      <c r="AA23" s="2016"/>
      <c r="AB23" s="2016"/>
      <c r="AC23" s="2016"/>
      <c r="AD23" s="2016"/>
      <c r="AE23" s="2016"/>
      <c r="AF23" s="2016"/>
      <c r="AG23" s="2016"/>
      <c r="AH23" s="2016"/>
      <c r="AI23" s="2016"/>
      <c r="AJ23" s="2016"/>
      <c r="AK23" s="2016"/>
      <c r="AL23" s="2016"/>
      <c r="AM23" s="2016"/>
      <c r="AN23" s="2016"/>
      <c r="AO23" s="2016"/>
      <c r="AP23" s="2016"/>
      <c r="AQ23" s="2016"/>
      <c r="AR23" s="2016"/>
      <c r="AS23" s="2106"/>
      <c r="AT23" s="416"/>
      <c r="AU23" s="416"/>
      <c r="AV23" s="416"/>
      <c r="AW23" s="416"/>
      <c r="AX23" s="416"/>
      <c r="AZ23" s="5" t="s">
        <v>548</v>
      </c>
      <c r="DE23" s="42"/>
      <c r="DF23" s="42"/>
      <c r="DG23" s="42"/>
      <c r="DH23" s="42"/>
      <c r="DI23" s="42"/>
      <c r="DJ23" s="42"/>
      <c r="DK23" s="42"/>
      <c r="DL23" s="42"/>
      <c r="DM23" s="42"/>
    </row>
    <row r="24" spans="1:117" ht="14.1" customHeight="1">
      <c r="A24" s="6"/>
      <c r="B24" s="19"/>
      <c r="C24" s="6" t="s">
        <v>411</v>
      </c>
      <c r="AB24" s="76"/>
      <c r="AL24" s="11"/>
      <c r="AM24" s="11"/>
      <c r="AN24" s="11"/>
      <c r="AO24" s="11"/>
      <c r="AP24" s="11"/>
      <c r="AQ24" s="11"/>
      <c r="AR24" s="11"/>
      <c r="AS24" s="39"/>
      <c r="AW24" s="416"/>
      <c r="AX24" s="416"/>
      <c r="BA24" s="5" t="s">
        <v>288</v>
      </c>
      <c r="CU24" s="42"/>
      <c r="CV24" s="42"/>
      <c r="CW24" s="42"/>
      <c r="CX24" s="42"/>
      <c r="CY24" s="42"/>
      <c r="CZ24" s="42"/>
      <c r="DA24" s="42"/>
      <c r="DB24" s="42"/>
      <c r="DC24" s="42"/>
      <c r="DD24" s="42"/>
      <c r="DE24" s="42"/>
      <c r="DF24" s="42"/>
      <c r="DG24" s="42"/>
      <c r="DH24" s="42"/>
      <c r="DI24" s="42"/>
      <c r="DJ24" s="42"/>
      <c r="DK24" s="42"/>
      <c r="DL24" s="42"/>
      <c r="DM24" s="42"/>
    </row>
    <row r="25" spans="1:117" ht="14.1" customHeight="1">
      <c r="A25" s="6"/>
      <c r="B25" s="19"/>
      <c r="C25" s="6"/>
      <c r="D25" s="6" t="s">
        <v>575</v>
      </c>
      <c r="E25" s="37"/>
      <c r="F25" s="37"/>
      <c r="G25" s="37"/>
      <c r="H25" s="37"/>
      <c r="I25" s="37"/>
      <c r="J25" s="24"/>
      <c r="K25" s="24"/>
      <c r="L25" s="24"/>
      <c r="M25" s="1"/>
      <c r="N25" s="1"/>
      <c r="O25" s="1"/>
      <c r="P25" s="1"/>
      <c r="Q25" s="1"/>
      <c r="R25" s="1"/>
      <c r="T25" s="34"/>
      <c r="U25" s="34"/>
      <c r="V25" s="35"/>
      <c r="W25" s="36"/>
      <c r="X25" s="36"/>
      <c r="Y25" s="6"/>
      <c r="Z25" s="6"/>
      <c r="AA25" s="6"/>
      <c r="AB25" s="2150" t="s">
        <v>295</v>
      </c>
      <c r="AC25" s="2151"/>
      <c r="AD25" s="2151"/>
      <c r="AE25" s="2151"/>
      <c r="AF25" s="2151"/>
      <c r="AG25" s="2151"/>
      <c r="AH25" s="2151"/>
      <c r="AI25" s="2151"/>
      <c r="AJ25" s="2151"/>
      <c r="AK25" s="2151"/>
      <c r="AL25" s="2151"/>
      <c r="AM25" s="2151"/>
      <c r="AN25" s="2151"/>
      <c r="AO25" s="2151"/>
      <c r="AP25" s="2151"/>
      <c r="AQ25" s="2151"/>
      <c r="AR25" s="2151"/>
      <c r="AS25" s="2152"/>
      <c r="AT25" s="42"/>
      <c r="AU25" s="455"/>
      <c r="AV25" s="455"/>
      <c r="AW25" s="416"/>
      <c r="AX25" s="416"/>
      <c r="BB25" s="5" t="s">
        <v>183</v>
      </c>
      <c r="CU25" s="42"/>
      <c r="CV25" s="42"/>
      <c r="CW25" s="42"/>
      <c r="CX25" s="42"/>
      <c r="CY25" s="42"/>
      <c r="CZ25" s="42"/>
      <c r="DA25" s="42"/>
      <c r="DB25" s="42"/>
      <c r="DC25" s="42"/>
      <c r="DD25" s="42"/>
      <c r="DE25" s="42"/>
      <c r="DF25" s="42"/>
      <c r="DG25" s="42"/>
      <c r="DH25" s="42"/>
      <c r="DI25" s="42"/>
      <c r="DJ25" s="42"/>
      <c r="DK25" s="42"/>
      <c r="DL25" s="42"/>
      <c r="DM25" s="42"/>
    </row>
    <row r="26" spans="1:117" ht="14.1" customHeight="1">
      <c r="A26" s="6"/>
      <c r="B26" s="19"/>
      <c r="C26" s="6"/>
      <c r="D26" s="6" t="s">
        <v>198</v>
      </c>
      <c r="E26" s="2153" t="s">
        <v>390</v>
      </c>
      <c r="F26" s="2153"/>
      <c r="G26" s="2153"/>
      <c r="H26" s="2153"/>
      <c r="I26" s="2153"/>
      <c r="J26" s="2153"/>
      <c r="K26" s="2153"/>
      <c r="L26" s="2153"/>
      <c r="M26" s="2153"/>
      <c r="N26" s="2153"/>
      <c r="O26" s="2153"/>
      <c r="P26" s="2153"/>
      <c r="Q26" s="2154">
        <f>SUM(J69,J70,S69,S70)</f>
        <v>0</v>
      </c>
      <c r="R26" s="2154"/>
      <c r="S26" s="24" t="s">
        <v>83</v>
      </c>
      <c r="T26" s="2155" t="s">
        <v>476</v>
      </c>
      <c r="U26" s="2155"/>
      <c r="V26" s="2155"/>
      <c r="W26" s="2155"/>
      <c r="X26" s="2154">
        <f>SUM(N69,N70,W69,W70)</f>
        <v>0</v>
      </c>
      <c r="Y26" s="2154"/>
      <c r="Z26" s="1909" t="s">
        <v>207</v>
      </c>
      <c r="AA26" s="1910"/>
      <c r="AB26" s="261" t="s">
        <v>24</v>
      </c>
      <c r="AC26" s="1911" t="s">
        <v>523</v>
      </c>
      <c r="AD26" s="1911"/>
      <c r="AE26" s="1911"/>
      <c r="AF26" s="1911"/>
      <c r="AG26" s="1911"/>
      <c r="AH26" s="1911"/>
      <c r="AI26" s="1911"/>
      <c r="AJ26" s="1911"/>
      <c r="AK26" s="1911"/>
      <c r="AL26" s="1911"/>
      <c r="AM26" s="1911"/>
      <c r="AN26" s="1911"/>
      <c r="AO26" s="1911"/>
      <c r="AP26" s="1911"/>
      <c r="AQ26" s="1911"/>
      <c r="AR26" s="1911"/>
      <c r="AS26" s="1912"/>
      <c r="AT26" s="620"/>
      <c r="AU26" s="453"/>
      <c r="AV26" s="453"/>
      <c r="AW26" s="416"/>
      <c r="AX26" s="416"/>
      <c r="BA26" s="24"/>
      <c r="BB26" s="5" t="s">
        <v>184</v>
      </c>
      <c r="BC26" s="24"/>
      <c r="BD26" s="195"/>
      <c r="BE26" s="27"/>
      <c r="BF26" s="27"/>
      <c r="BG26" s="27"/>
      <c r="BH26" s="27"/>
      <c r="BI26" s="27"/>
      <c r="BJ26" s="27"/>
      <c r="BK26" s="27"/>
      <c r="CU26" s="42"/>
      <c r="CV26" s="42"/>
      <c r="CW26" s="42"/>
      <c r="CX26" s="42"/>
      <c r="CY26" s="42"/>
      <c r="CZ26" s="42"/>
      <c r="DA26" s="42"/>
      <c r="DB26" s="42"/>
      <c r="DC26" s="42"/>
      <c r="DD26" s="42"/>
      <c r="DE26" s="42"/>
      <c r="DF26" s="42"/>
      <c r="DG26" s="42"/>
      <c r="DH26" s="42"/>
      <c r="DI26" s="42"/>
      <c r="DJ26" s="42"/>
      <c r="DK26" s="42"/>
      <c r="DL26" s="42"/>
      <c r="DM26" s="42"/>
    </row>
    <row r="27" spans="1:117" ht="14.1" customHeight="1">
      <c r="A27" s="6"/>
      <c r="B27" s="19"/>
      <c r="C27" s="6"/>
      <c r="D27" s="6" t="s">
        <v>204</v>
      </c>
      <c r="E27" s="2153" t="s">
        <v>391</v>
      </c>
      <c r="F27" s="2153"/>
      <c r="G27" s="2153"/>
      <c r="H27" s="2153"/>
      <c r="I27" s="2153"/>
      <c r="J27" s="2153"/>
      <c r="K27" s="2153"/>
      <c r="L27" s="2153"/>
      <c r="M27" s="2153"/>
      <c r="N27" s="2153"/>
      <c r="O27" s="2153"/>
      <c r="P27" s="2153"/>
      <c r="Q27" s="2154">
        <f>SUM(F11:AL12)-I11-T11-AE11+SUM(C17:K18)+O17</f>
        <v>0</v>
      </c>
      <c r="R27" s="2154"/>
      <c r="S27" s="34" t="s">
        <v>83</v>
      </c>
      <c r="T27" s="2155" t="s">
        <v>476</v>
      </c>
      <c r="U27" s="2155"/>
      <c r="V27" s="2155"/>
      <c r="W27" s="2155"/>
      <c r="X27" s="2154">
        <f>SUM(F11:AA12)-I11-T11+SUM(C17:K18)+IF(O17&gt;0,1)</f>
        <v>0</v>
      </c>
      <c r="Y27" s="2154"/>
      <c r="Z27" s="1909" t="s">
        <v>207</v>
      </c>
      <c r="AA27" s="1910"/>
      <c r="AB27" s="76"/>
      <c r="AC27" s="1911"/>
      <c r="AD27" s="1911"/>
      <c r="AE27" s="1911"/>
      <c r="AF27" s="1911"/>
      <c r="AG27" s="1911"/>
      <c r="AH27" s="1911"/>
      <c r="AI27" s="1911"/>
      <c r="AJ27" s="1911"/>
      <c r="AK27" s="1911"/>
      <c r="AL27" s="1911"/>
      <c r="AM27" s="1911"/>
      <c r="AN27" s="1911"/>
      <c r="AO27" s="1911"/>
      <c r="AP27" s="1911"/>
      <c r="AQ27" s="1911"/>
      <c r="AR27" s="1911"/>
      <c r="AS27" s="1912"/>
      <c r="AT27" s="620"/>
      <c r="AU27" s="453"/>
      <c r="AV27" s="453"/>
      <c r="AW27" s="416"/>
      <c r="AX27" s="416"/>
      <c r="BA27" s="24"/>
      <c r="BB27" s="5" t="s">
        <v>185</v>
      </c>
      <c r="BC27" s="24"/>
      <c r="BD27" s="195"/>
      <c r="BE27" s="27"/>
      <c r="BF27" s="27"/>
      <c r="BG27" s="27"/>
      <c r="BH27" s="27"/>
      <c r="BI27" s="27"/>
      <c r="BJ27" s="27"/>
      <c r="BK27" s="27"/>
      <c r="CU27" s="42"/>
      <c r="CV27" s="42"/>
      <c r="CW27" s="42"/>
      <c r="CX27" s="42"/>
      <c r="CY27" s="42"/>
      <c r="CZ27" s="42"/>
      <c r="DA27" s="42"/>
      <c r="DB27" s="42"/>
      <c r="DC27" s="42"/>
      <c r="DD27" s="42"/>
      <c r="DE27" s="42"/>
      <c r="DF27" s="42"/>
      <c r="DG27" s="42"/>
      <c r="DH27" s="42"/>
      <c r="DI27" s="42"/>
      <c r="DJ27" s="42"/>
      <c r="DK27" s="42"/>
      <c r="DL27" s="42"/>
      <c r="DM27" s="42"/>
    </row>
    <row r="28" spans="1:117" ht="14.1" customHeight="1">
      <c r="A28" s="6"/>
      <c r="B28" s="19"/>
      <c r="C28" s="6"/>
      <c r="D28" s="6" t="s">
        <v>199</v>
      </c>
      <c r="E28" s="1909" t="s">
        <v>392</v>
      </c>
      <c r="F28" s="1909"/>
      <c r="G28" s="1909"/>
      <c r="H28" s="1909"/>
      <c r="I28" s="1909"/>
      <c r="J28" s="1909"/>
      <c r="K28" s="1909"/>
      <c r="L28" s="1909"/>
      <c r="M28" s="1909"/>
      <c r="N28" s="1909"/>
      <c r="O28" s="1909"/>
      <c r="P28" s="1909"/>
      <c r="Q28" s="2166">
        <f>BE38</f>
        <v>0</v>
      </c>
      <c r="R28" s="2166"/>
      <c r="S28" s="34" t="s">
        <v>83</v>
      </c>
      <c r="T28" s="2155" t="s">
        <v>476</v>
      </c>
      <c r="U28" s="2155"/>
      <c r="V28" s="2155"/>
      <c r="W28" s="2155"/>
      <c r="X28" s="2166">
        <f>BQ38</f>
        <v>0</v>
      </c>
      <c r="Y28" s="2166"/>
      <c r="Z28" s="1909" t="s">
        <v>207</v>
      </c>
      <c r="AA28" s="1910"/>
      <c r="AB28" s="76"/>
      <c r="AC28" s="1911"/>
      <c r="AD28" s="1911"/>
      <c r="AE28" s="1911"/>
      <c r="AF28" s="1911"/>
      <c r="AG28" s="1911"/>
      <c r="AH28" s="1911"/>
      <c r="AI28" s="1911"/>
      <c r="AJ28" s="1911"/>
      <c r="AK28" s="1911"/>
      <c r="AL28" s="1911"/>
      <c r="AM28" s="1911"/>
      <c r="AN28" s="1911"/>
      <c r="AO28" s="1911"/>
      <c r="AP28" s="1911"/>
      <c r="AQ28" s="1911"/>
      <c r="AR28" s="1911"/>
      <c r="AS28" s="1912"/>
      <c r="AT28" s="620"/>
      <c r="AU28" s="453"/>
      <c r="AV28" s="453"/>
      <c r="AW28" s="416"/>
      <c r="AX28" s="416"/>
      <c r="CU28" s="42"/>
      <c r="CV28" s="42"/>
      <c r="CW28" s="42"/>
      <c r="CX28" s="42"/>
      <c r="CY28" s="42"/>
      <c r="CZ28" s="42"/>
      <c r="DA28" s="42"/>
      <c r="DB28" s="42"/>
      <c r="DC28" s="42"/>
      <c r="DD28" s="42"/>
      <c r="DE28" s="42"/>
      <c r="DF28" s="42"/>
      <c r="DG28" s="42"/>
      <c r="DH28" s="42"/>
      <c r="DI28" s="42"/>
      <c r="DJ28" s="42"/>
      <c r="DK28" s="42"/>
      <c r="DL28" s="42"/>
      <c r="DM28" s="42"/>
    </row>
    <row r="29" spans="1:117" ht="14.1" customHeight="1">
      <c r="A29" s="6"/>
      <c r="B29" s="19"/>
      <c r="C29" s="6"/>
      <c r="D29" s="6"/>
      <c r="E29" s="1"/>
      <c r="F29" s="1"/>
      <c r="G29" s="1"/>
      <c r="H29" s="1"/>
      <c r="I29" s="1"/>
      <c r="J29" s="1"/>
      <c r="K29" s="1"/>
      <c r="L29" s="1"/>
      <c r="M29" s="1"/>
      <c r="N29" s="1"/>
      <c r="O29" s="1"/>
      <c r="P29" s="1"/>
      <c r="Q29" s="206"/>
      <c r="R29" s="206"/>
      <c r="S29" s="34"/>
      <c r="T29" s="34"/>
      <c r="U29" s="34"/>
      <c r="V29" s="34"/>
      <c r="W29" s="34"/>
      <c r="X29" s="206"/>
      <c r="Y29" s="206"/>
      <c r="Z29" s="34"/>
      <c r="AA29" s="24"/>
      <c r="AB29" s="76"/>
      <c r="AC29" s="1911"/>
      <c r="AD29" s="1911"/>
      <c r="AE29" s="1911"/>
      <c r="AF29" s="1911"/>
      <c r="AG29" s="1911"/>
      <c r="AH29" s="1911"/>
      <c r="AI29" s="1911"/>
      <c r="AJ29" s="1911"/>
      <c r="AK29" s="1911"/>
      <c r="AL29" s="1911"/>
      <c r="AM29" s="1911"/>
      <c r="AN29" s="1911"/>
      <c r="AO29" s="1911"/>
      <c r="AP29" s="1911"/>
      <c r="AQ29" s="1911"/>
      <c r="AR29" s="1911"/>
      <c r="AS29" s="1912"/>
      <c r="AT29" s="620"/>
      <c r="AU29" s="453"/>
      <c r="AV29" s="453"/>
      <c r="AW29" s="416"/>
      <c r="AX29" s="416"/>
      <c r="CU29" s="42"/>
      <c r="CV29" s="42"/>
      <c r="CW29" s="42"/>
      <c r="CX29" s="42"/>
      <c r="CY29" s="42"/>
      <c r="CZ29" s="42"/>
      <c r="DA29" s="42"/>
      <c r="DB29" s="42"/>
      <c r="DC29" s="42"/>
      <c r="DD29" s="42"/>
      <c r="DE29" s="42"/>
      <c r="DF29" s="42"/>
      <c r="DG29" s="42"/>
      <c r="DH29" s="42"/>
      <c r="DI29" s="42"/>
      <c r="DJ29" s="42"/>
      <c r="DK29" s="42"/>
      <c r="DL29" s="42"/>
      <c r="DM29" s="42"/>
    </row>
    <row r="30" spans="1:117" ht="14.1" customHeight="1">
      <c r="A30" s="6"/>
      <c r="B30" s="19"/>
      <c r="C30" s="6"/>
      <c r="D30" s="6" t="s">
        <v>622</v>
      </c>
      <c r="E30" s="420"/>
      <c r="F30" s="420"/>
      <c r="G30" s="420"/>
      <c r="H30" s="420"/>
      <c r="I30" s="420"/>
      <c r="J30" s="420"/>
      <c r="K30" s="420"/>
      <c r="L30" s="420"/>
      <c r="M30" s="420"/>
      <c r="N30" s="420"/>
      <c r="O30" s="420"/>
      <c r="P30" s="420"/>
      <c r="Q30" s="206"/>
      <c r="R30" s="206"/>
      <c r="S30" s="34"/>
      <c r="T30" s="34"/>
      <c r="U30" s="34"/>
      <c r="V30" s="34"/>
      <c r="W30" s="34"/>
      <c r="X30" s="206"/>
      <c r="Y30" s="206"/>
      <c r="Z30" s="34"/>
      <c r="AA30" s="24"/>
      <c r="AB30" s="452" t="s">
        <v>619</v>
      </c>
      <c r="AC30" s="459"/>
      <c r="AD30" s="459"/>
      <c r="AE30" s="2156" t="s">
        <v>625</v>
      </c>
      <c r="AF30" s="2156"/>
      <c r="AG30" s="2156"/>
      <c r="AH30" s="2156"/>
      <c r="AI30" s="2156"/>
      <c r="AJ30" s="2156"/>
      <c r="AK30" s="2156"/>
      <c r="AL30" s="2156"/>
      <c r="AM30" s="2156"/>
      <c r="AN30" s="2156"/>
      <c r="AO30" s="2156"/>
      <c r="AP30" s="2156"/>
      <c r="AQ30" s="2156"/>
      <c r="AR30" s="2156"/>
      <c r="AS30" s="2412"/>
      <c r="AT30" s="428"/>
      <c r="AU30" s="428"/>
      <c r="AV30" s="428"/>
      <c r="AW30" s="416"/>
      <c r="AX30" s="416"/>
      <c r="CU30" s="42"/>
      <c r="CV30" s="42"/>
      <c r="CW30" s="42"/>
      <c r="CX30" s="42"/>
      <c r="CY30" s="42"/>
      <c r="CZ30" s="42"/>
      <c r="DA30" s="42"/>
      <c r="DB30" s="42"/>
      <c r="DC30" s="42"/>
      <c r="DD30" s="42"/>
      <c r="DE30" s="42"/>
      <c r="DF30" s="42"/>
      <c r="DG30" s="42"/>
      <c r="DH30" s="42"/>
      <c r="DI30" s="42"/>
      <c r="DJ30" s="42"/>
      <c r="DK30" s="42"/>
      <c r="DL30" s="42"/>
      <c r="DM30" s="42"/>
    </row>
    <row r="31" spans="1:117" ht="12" customHeight="1">
      <c r="A31" s="6"/>
      <c r="B31" s="19"/>
      <c r="C31" s="6"/>
      <c r="D31" s="2157" t="s">
        <v>618</v>
      </c>
      <c r="E31" s="2157"/>
      <c r="F31" s="2157"/>
      <c r="G31" s="2157"/>
      <c r="H31" s="2157"/>
      <c r="I31" s="2157"/>
      <c r="J31" s="2157"/>
      <c r="K31" s="2157"/>
      <c r="L31" s="2157"/>
      <c r="M31" s="2157"/>
      <c r="N31" s="2157"/>
      <c r="O31" s="2157"/>
      <c r="P31" s="2157"/>
      <c r="Q31" s="2157"/>
      <c r="R31" s="2157"/>
      <c r="S31" s="2157"/>
      <c r="T31" s="2157"/>
      <c r="U31" s="2157"/>
      <c r="V31" s="2157"/>
      <c r="W31" s="2157"/>
      <c r="X31" s="2157"/>
      <c r="Y31" s="2157"/>
      <c r="Z31" s="2157"/>
      <c r="AA31" s="2158"/>
      <c r="AB31" s="411"/>
      <c r="AC31" s="459"/>
      <c r="AD31" s="459"/>
      <c r="AE31" s="2156"/>
      <c r="AF31" s="2156"/>
      <c r="AG31" s="2156"/>
      <c r="AH31" s="2156"/>
      <c r="AI31" s="2156"/>
      <c r="AJ31" s="2156"/>
      <c r="AK31" s="2156"/>
      <c r="AL31" s="2156"/>
      <c r="AM31" s="2156"/>
      <c r="AN31" s="2156"/>
      <c r="AO31" s="2156"/>
      <c r="AP31" s="2156"/>
      <c r="AQ31" s="2156"/>
      <c r="AR31" s="2156"/>
      <c r="AS31" s="2412"/>
      <c r="AT31" s="463"/>
      <c r="AU31" s="463"/>
      <c r="AV31" s="463"/>
      <c r="AW31" s="416"/>
      <c r="AX31" s="416"/>
      <c r="BL31" s="5" t="s">
        <v>577</v>
      </c>
      <c r="CS31" s="154" t="s">
        <v>1478</v>
      </c>
    </row>
    <row r="32" spans="1:117">
      <c r="A32" s="6"/>
      <c r="B32" s="19"/>
      <c r="C32" s="6"/>
      <c r="D32" s="464" t="s">
        <v>621</v>
      </c>
      <c r="E32" s="465"/>
      <c r="F32" s="465"/>
      <c r="G32" s="465"/>
      <c r="H32" s="465"/>
      <c r="I32" s="465"/>
      <c r="J32" s="465"/>
      <c r="K32" s="465"/>
      <c r="L32" s="465"/>
      <c r="M32" s="465"/>
      <c r="N32" s="465"/>
      <c r="O32" s="465"/>
      <c r="P32" s="465"/>
      <c r="Q32" s="465"/>
      <c r="R32" s="413"/>
      <c r="S32" s="413"/>
      <c r="T32" s="413"/>
      <c r="U32" s="413"/>
      <c r="V32" s="413"/>
      <c r="W32" s="2159"/>
      <c r="X32" s="2159"/>
      <c r="Y32" s="2159"/>
      <c r="Z32" s="2159"/>
      <c r="AA32" s="451"/>
      <c r="AB32" s="2161" t="s">
        <v>620</v>
      </c>
      <c r="AC32" s="2162"/>
      <c r="AD32" s="2162"/>
      <c r="AE32" s="2413"/>
      <c r="AF32" s="2413"/>
      <c r="AG32" s="2413"/>
      <c r="AH32" s="2413"/>
      <c r="AI32" s="2413"/>
      <c r="AJ32" s="2413"/>
      <c r="AK32" s="2413"/>
      <c r="AL32" s="2413"/>
      <c r="AM32" s="2413"/>
      <c r="AN32" s="2413"/>
      <c r="AO32" s="2413"/>
      <c r="AP32" s="2413"/>
      <c r="AQ32" s="2413"/>
      <c r="AR32" s="2413"/>
      <c r="AS32" s="2414"/>
      <c r="AT32" s="463"/>
      <c r="AU32" s="463"/>
      <c r="AV32" s="463"/>
      <c r="AW32" s="416"/>
      <c r="AX32" s="416"/>
      <c r="BA32" s="2163" t="s">
        <v>181</v>
      </c>
      <c r="BB32" s="2163"/>
      <c r="BC32" s="2163"/>
      <c r="BD32" s="2163"/>
      <c r="BE32" s="2163"/>
      <c r="BF32" s="2163"/>
      <c r="BG32" s="2163"/>
      <c r="BH32" s="2163"/>
      <c r="BI32" s="2163"/>
      <c r="BJ32" s="2163"/>
      <c r="BK32" s="226"/>
      <c r="BL32" s="227"/>
      <c r="BM32" s="2163" t="s">
        <v>181</v>
      </c>
      <c r="BN32" s="2163"/>
      <c r="BO32" s="2163"/>
      <c r="BP32" s="2163"/>
      <c r="BQ32" s="2163"/>
      <c r="BR32" s="2163"/>
      <c r="BS32" s="2163"/>
      <c r="BT32" s="2163"/>
      <c r="BU32" s="2163"/>
      <c r="BV32" s="2163"/>
      <c r="CT32" s="40"/>
    </row>
    <row r="33" spans="1:145" ht="14.1" customHeight="1">
      <c r="A33" s="6"/>
      <c r="B33" s="19"/>
      <c r="C33" s="6"/>
      <c r="D33" s="465"/>
      <c r="E33" s="465"/>
      <c r="F33" s="465"/>
      <c r="G33" s="465"/>
      <c r="H33" s="465"/>
      <c r="I33" s="465"/>
      <c r="J33" s="465"/>
      <c r="K33" s="465"/>
      <c r="L33" s="465"/>
      <c r="M33" s="465"/>
      <c r="N33" s="465"/>
      <c r="O33" s="465"/>
      <c r="P33" s="465"/>
      <c r="Q33" s="465"/>
      <c r="R33" s="411"/>
      <c r="S33" s="460" t="s">
        <v>623</v>
      </c>
      <c r="T33" s="460"/>
      <c r="U33" s="460"/>
      <c r="V33" s="460"/>
      <c r="W33" s="2160"/>
      <c r="X33" s="2160"/>
      <c r="Y33" s="2160"/>
      <c r="Z33" s="2160"/>
      <c r="AA33" s="458" t="s">
        <v>556</v>
      </c>
      <c r="AB33" s="2161"/>
      <c r="AC33" s="2162"/>
      <c r="AD33" s="2162"/>
      <c r="AE33" s="2415" t="s">
        <v>1475</v>
      </c>
      <c r="AF33" s="2415"/>
      <c r="AG33" s="2415"/>
      <c r="AH33" s="2415"/>
      <c r="AI33" s="2415"/>
      <c r="AJ33" s="2415"/>
      <c r="AK33" s="2415"/>
      <c r="AL33" s="2415"/>
      <c r="AM33" s="2415"/>
      <c r="AN33" s="2415"/>
      <c r="AO33" s="2415"/>
      <c r="AP33" s="2415"/>
      <c r="AQ33" s="2415"/>
      <c r="AR33" s="2415"/>
      <c r="AS33" s="2416"/>
      <c r="AT33" s="428"/>
      <c r="AU33" s="428"/>
      <c r="AV33" s="428"/>
      <c r="AW33" s="416"/>
      <c r="AX33" s="2190" t="s">
        <v>957</v>
      </c>
      <c r="AY33" s="2190"/>
      <c r="AZ33" s="2191"/>
      <c r="BA33" s="2164"/>
      <c r="BB33" s="2164"/>
      <c r="BC33" s="2164"/>
      <c r="BD33" s="2164"/>
      <c r="BE33" s="2164"/>
      <c r="BF33" s="2164"/>
      <c r="BG33" s="2164"/>
      <c r="BH33" s="2164"/>
      <c r="BI33" s="2164"/>
      <c r="BJ33" s="2164"/>
      <c r="BK33" s="226"/>
      <c r="BL33" s="227"/>
      <c r="BM33" s="2164"/>
      <c r="BN33" s="2164"/>
      <c r="BO33" s="2164"/>
      <c r="BP33" s="2164"/>
      <c r="BQ33" s="2164"/>
      <c r="BR33" s="2164"/>
      <c r="BS33" s="2164"/>
      <c r="BT33" s="2164"/>
      <c r="BU33" s="2164"/>
      <c r="BV33" s="2164"/>
      <c r="CR33" s="154"/>
      <c r="CT33" s="40" t="s">
        <v>1337</v>
      </c>
      <c r="CU33" s="40"/>
      <c r="CV33" s="40"/>
      <c r="CW33" s="40"/>
      <c r="CX33" s="40"/>
      <c r="CY33" s="40"/>
      <c r="CZ33" s="40"/>
      <c r="DA33" s="40"/>
      <c r="DB33" s="40"/>
      <c r="DC33" s="40"/>
      <c r="DD33" s="40"/>
      <c r="DE33" s="40"/>
      <c r="DF33" s="40"/>
      <c r="DG33" s="40"/>
      <c r="DH33" s="40"/>
      <c r="DI33" s="40"/>
      <c r="DJ33" s="40"/>
      <c r="DK33" s="40"/>
      <c r="DL33" s="40"/>
      <c r="DM33" s="40"/>
      <c r="DN33" s="40"/>
      <c r="DO33" s="40"/>
      <c r="DP33" s="40"/>
    </row>
    <row r="34" spans="1:145" ht="14.1" customHeight="1">
      <c r="A34" s="6"/>
      <c r="B34" s="19"/>
      <c r="C34" s="6"/>
      <c r="S34" s="1083" t="s">
        <v>624</v>
      </c>
      <c r="T34" s="1"/>
      <c r="U34" s="1"/>
      <c r="V34" s="1"/>
      <c r="W34" s="68"/>
      <c r="X34" s="68"/>
      <c r="Y34" s="68"/>
      <c r="Z34" s="68"/>
      <c r="AA34" s="341"/>
      <c r="AB34" s="76"/>
      <c r="AC34" s="428"/>
      <c r="AD34" s="428"/>
      <c r="AE34" s="428"/>
      <c r="AF34" s="428"/>
      <c r="AG34" s="428"/>
      <c r="AH34" s="428"/>
      <c r="AI34" s="428"/>
      <c r="AJ34" s="428"/>
      <c r="AK34" s="428"/>
      <c r="AL34" s="428"/>
      <c r="AM34" s="428"/>
      <c r="AN34" s="428"/>
      <c r="AO34" s="428"/>
      <c r="AP34" s="428"/>
      <c r="AQ34" s="428"/>
      <c r="AR34" s="428"/>
      <c r="AS34" s="430"/>
      <c r="AT34" s="428"/>
      <c r="AU34" s="428"/>
      <c r="AV34" s="428"/>
      <c r="AW34" s="416"/>
      <c r="AX34" s="416"/>
      <c r="AY34" s="2167" t="b">
        <v>0</v>
      </c>
      <c r="AZ34" s="2168"/>
      <c r="BA34" s="2192" t="s">
        <v>182</v>
      </c>
      <c r="BB34" s="2193"/>
      <c r="BC34" s="2193"/>
      <c r="BD34" s="2194"/>
      <c r="BE34" s="2198">
        <v>40</v>
      </c>
      <c r="BF34" s="2199"/>
      <c r="BG34" s="2199"/>
      <c r="BH34" s="2173" t="s">
        <v>812</v>
      </c>
      <c r="BI34" s="2173"/>
      <c r="BJ34" s="2174"/>
      <c r="BK34" s="226"/>
      <c r="BL34" s="227"/>
      <c r="BM34" s="2192" t="s">
        <v>182</v>
      </c>
      <c r="BN34" s="2193"/>
      <c r="BO34" s="2193"/>
      <c r="BP34" s="2194"/>
      <c r="BQ34" s="2198">
        <v>40</v>
      </c>
      <c r="BR34" s="2199"/>
      <c r="BS34" s="2199"/>
      <c r="BT34" s="2173" t="s">
        <v>812</v>
      </c>
      <c r="BU34" s="2173"/>
      <c r="BV34" s="2174"/>
      <c r="CT34" s="2016" t="s">
        <v>1338</v>
      </c>
      <c r="CU34" s="2016"/>
      <c r="CV34" s="2016"/>
      <c r="CW34" s="2016"/>
      <c r="CX34" s="2016"/>
      <c r="CY34" s="2016"/>
      <c r="CZ34" s="2016"/>
      <c r="DA34" s="2016"/>
      <c r="DB34" s="2016"/>
      <c r="DC34" s="2016"/>
      <c r="DD34" s="2016"/>
      <c r="DE34" s="2016"/>
      <c r="DF34" s="2016"/>
      <c r="DG34" s="2016"/>
      <c r="DH34" s="2016"/>
      <c r="DI34" s="2016"/>
      <c r="DJ34" s="2016"/>
      <c r="DK34" s="2016"/>
      <c r="DL34" s="2016"/>
      <c r="DM34" s="2016"/>
      <c r="DN34" s="2016"/>
      <c r="DO34" s="2016"/>
      <c r="DP34" s="2016"/>
    </row>
    <row r="35" spans="1:145" ht="14.1" customHeight="1">
      <c r="A35" s="6"/>
      <c r="B35" s="19"/>
      <c r="C35" s="6"/>
      <c r="R35" s="24"/>
      <c r="S35" s="68"/>
      <c r="T35" s="68"/>
      <c r="U35" s="68"/>
      <c r="V35" s="68"/>
      <c r="W35" s="34"/>
      <c r="AB35" s="117" t="s">
        <v>132</v>
      </c>
      <c r="AC35" s="1925" t="s">
        <v>1499</v>
      </c>
      <c r="AD35" s="1925"/>
      <c r="AE35" s="1925"/>
      <c r="AF35" s="1925"/>
      <c r="AG35" s="1925"/>
      <c r="AH35" s="1925"/>
      <c r="AI35" s="1925"/>
      <c r="AJ35" s="1925"/>
      <c r="AK35" s="1925"/>
      <c r="AL35" s="1925"/>
      <c r="AM35" s="1925"/>
      <c r="AN35" s="1925"/>
      <c r="AO35" s="1925"/>
      <c r="AP35" s="1925"/>
      <c r="AQ35" s="1925"/>
      <c r="AR35" s="1925"/>
      <c r="AS35" s="2029"/>
      <c r="AT35" s="453"/>
      <c r="AU35" s="428"/>
      <c r="AV35" s="428"/>
      <c r="AW35" s="416"/>
      <c r="AY35" s="2167" t="b">
        <v>0</v>
      </c>
      <c r="AZ35" s="2168"/>
      <c r="BA35" s="2195"/>
      <c r="BB35" s="2196"/>
      <c r="BC35" s="2196"/>
      <c r="BD35" s="2197"/>
      <c r="BE35" s="2200"/>
      <c r="BF35" s="2201"/>
      <c r="BG35" s="2201"/>
      <c r="BH35" s="2175"/>
      <c r="BI35" s="2175"/>
      <c r="BJ35" s="2176"/>
      <c r="BK35" s="226"/>
      <c r="BL35" s="227"/>
      <c r="BM35" s="2195"/>
      <c r="BN35" s="2196"/>
      <c r="BO35" s="2196"/>
      <c r="BP35" s="2197"/>
      <c r="BQ35" s="2200"/>
      <c r="BR35" s="2201"/>
      <c r="BS35" s="2201"/>
      <c r="BT35" s="2175"/>
      <c r="BU35" s="2175"/>
      <c r="BV35" s="2176"/>
      <c r="CT35" s="2016"/>
      <c r="CU35" s="2016"/>
      <c r="CV35" s="2016"/>
      <c r="CW35" s="2016"/>
      <c r="CX35" s="2016"/>
      <c r="CY35" s="2016"/>
      <c r="CZ35" s="2016"/>
      <c r="DA35" s="2016"/>
      <c r="DB35" s="2016"/>
      <c r="DC35" s="2016"/>
      <c r="DD35" s="2016"/>
      <c r="DE35" s="2016"/>
      <c r="DF35" s="2016"/>
      <c r="DG35" s="2016"/>
      <c r="DH35" s="2016"/>
      <c r="DI35" s="2016"/>
      <c r="DJ35" s="2016"/>
      <c r="DK35" s="2016"/>
      <c r="DL35" s="2016"/>
      <c r="DM35" s="2016"/>
      <c r="DN35" s="2016"/>
      <c r="DO35" s="2016"/>
      <c r="DP35" s="2016"/>
      <c r="DQ35" s="750"/>
      <c r="DR35" s="750"/>
      <c r="DS35" s="750"/>
      <c r="DT35" s="750"/>
      <c r="DU35" s="750"/>
      <c r="DV35" s="750"/>
      <c r="DW35" s="750"/>
      <c r="DX35" s="750"/>
      <c r="DY35" s="750"/>
      <c r="DZ35" s="750"/>
      <c r="EA35" s="750"/>
      <c r="EB35" s="750"/>
      <c r="EC35" s="750"/>
      <c r="ED35" s="750"/>
      <c r="EE35" s="750"/>
      <c r="EF35" s="750"/>
      <c r="EG35" s="750"/>
      <c r="EH35" s="750"/>
      <c r="EI35" s="750"/>
      <c r="EJ35" s="750"/>
      <c r="EK35" s="750"/>
      <c r="EL35" s="750"/>
      <c r="EM35" s="750"/>
      <c r="EN35" s="750"/>
      <c r="EO35" s="750"/>
    </row>
    <row r="36" spans="1:145" ht="14.1" customHeight="1">
      <c r="A36" s="6"/>
      <c r="B36" s="19"/>
      <c r="C36" s="5" t="s">
        <v>474</v>
      </c>
      <c r="AA36" s="102"/>
      <c r="AC36" s="428"/>
      <c r="AD36" s="428"/>
      <c r="AE36" s="428"/>
      <c r="AF36" s="428"/>
      <c r="AG36" s="428"/>
      <c r="AH36" s="428"/>
      <c r="AI36" s="428"/>
      <c r="AJ36" s="428"/>
      <c r="AK36" s="428"/>
      <c r="AL36" s="428"/>
      <c r="AM36" s="428"/>
      <c r="AN36" s="428"/>
      <c r="AO36" s="428"/>
      <c r="AP36" s="428"/>
      <c r="AQ36" s="428"/>
      <c r="AR36" s="428"/>
      <c r="AS36" s="430"/>
      <c r="AT36" s="453"/>
      <c r="AU36" s="428"/>
      <c r="AV36" s="428"/>
      <c r="AY36" s="2167" t="b">
        <v>0</v>
      </c>
      <c r="AZ36" s="2168"/>
      <c r="BA36" s="2177" t="s">
        <v>397</v>
      </c>
      <c r="BB36" s="2178"/>
      <c r="BC36" s="2178"/>
      <c r="BD36" s="2179"/>
      <c r="BE36" s="2183">
        <f>BE43</f>
        <v>0</v>
      </c>
      <c r="BF36" s="1583"/>
      <c r="BG36" s="1583"/>
      <c r="BH36" s="2173" t="s">
        <v>812</v>
      </c>
      <c r="BI36" s="2173"/>
      <c r="BJ36" s="2174"/>
      <c r="BK36" s="226"/>
      <c r="BL36" s="227"/>
      <c r="BM36" s="2177" t="s">
        <v>397</v>
      </c>
      <c r="BN36" s="2178"/>
      <c r="BO36" s="2178"/>
      <c r="BP36" s="2179"/>
      <c r="BQ36" s="2183">
        <f>BQ43</f>
        <v>0</v>
      </c>
      <c r="BR36" s="2187"/>
      <c r="BS36" s="2187"/>
      <c r="BT36" s="2173" t="s">
        <v>812</v>
      </c>
      <c r="BU36" s="2173"/>
      <c r="BV36" s="2174"/>
      <c r="CT36" s="2016"/>
      <c r="CU36" s="2016"/>
      <c r="CV36" s="2016"/>
      <c r="CW36" s="2016"/>
      <c r="CX36" s="2016"/>
      <c r="CY36" s="2016"/>
      <c r="CZ36" s="2016"/>
      <c r="DA36" s="2016"/>
      <c r="DB36" s="2016"/>
      <c r="DC36" s="2016"/>
      <c r="DD36" s="2016"/>
      <c r="DE36" s="2016"/>
      <c r="DF36" s="2016"/>
      <c r="DG36" s="2016"/>
      <c r="DH36" s="2016"/>
      <c r="DI36" s="2016"/>
      <c r="DJ36" s="2016"/>
      <c r="DK36" s="2016"/>
      <c r="DL36" s="2016"/>
      <c r="DM36" s="2016"/>
      <c r="DN36" s="2016"/>
      <c r="DO36" s="2016"/>
      <c r="DP36" s="2016"/>
      <c r="DQ36" s="763"/>
      <c r="DR36" s="763"/>
      <c r="DS36" s="763"/>
      <c r="DT36" s="763"/>
      <c r="DU36" s="763"/>
      <c r="DV36" s="763"/>
      <c r="DW36" s="763"/>
      <c r="DX36" s="763"/>
      <c r="DY36" s="763"/>
      <c r="DZ36" s="763"/>
      <c r="EA36" s="763"/>
      <c r="EB36" s="763"/>
      <c r="EC36" s="763"/>
      <c r="ED36" s="763"/>
      <c r="EE36" s="763"/>
      <c r="EF36" s="750"/>
      <c r="EG36" s="750"/>
      <c r="EH36" s="750"/>
      <c r="EI36" s="750"/>
      <c r="EJ36" s="750"/>
      <c r="EK36" s="750"/>
      <c r="EL36" s="750"/>
      <c r="EM36" s="750"/>
      <c r="EN36" s="750"/>
      <c r="EO36" s="750"/>
    </row>
    <row r="37" spans="1:145" ht="14.1" customHeight="1" thickBot="1">
      <c r="A37" s="152"/>
      <c r="B37" s="14"/>
      <c r="C37" s="109"/>
      <c r="D37" s="418"/>
      <c r="E37" s="424"/>
      <c r="F37" s="419"/>
      <c r="G37" s="419"/>
      <c r="H37" s="419"/>
      <c r="I37" s="419"/>
      <c r="J37" s="419"/>
      <c r="K37" s="419"/>
      <c r="L37" s="419"/>
      <c r="M37" s="419"/>
      <c r="N37" s="419"/>
      <c r="O37" s="124"/>
      <c r="P37" s="124"/>
      <c r="Q37" s="124"/>
      <c r="R37" s="124"/>
      <c r="S37" s="124"/>
      <c r="T37" s="419"/>
      <c r="U37" s="419"/>
      <c r="V37" s="419"/>
      <c r="W37" s="419"/>
      <c r="X37" s="419"/>
      <c r="Y37" s="419"/>
      <c r="Z37" s="54"/>
      <c r="AA37" s="102"/>
      <c r="AB37" s="765" t="s">
        <v>1339</v>
      </c>
      <c r="AC37" s="428"/>
      <c r="AD37" s="428"/>
      <c r="AE37" s="428"/>
      <c r="AF37" s="428"/>
      <c r="AG37" s="428"/>
      <c r="AH37" s="428"/>
      <c r="AI37" s="428"/>
      <c r="AJ37" s="428"/>
      <c r="AK37" s="428"/>
      <c r="AL37" s="428"/>
      <c r="AM37" s="428"/>
      <c r="AN37" s="428"/>
      <c r="AO37" s="428"/>
      <c r="AP37" s="428"/>
      <c r="AQ37" s="428"/>
      <c r="AR37" s="428"/>
      <c r="AS37" s="430"/>
      <c r="AT37" s="428"/>
      <c r="AU37" s="428"/>
      <c r="AV37" s="428"/>
      <c r="AY37" s="2172" t="b">
        <v>0</v>
      </c>
      <c r="AZ37" s="2172"/>
      <c r="BA37" s="2180"/>
      <c r="BB37" s="2181"/>
      <c r="BC37" s="2181"/>
      <c r="BD37" s="2182"/>
      <c r="BE37" s="2184"/>
      <c r="BF37" s="1679"/>
      <c r="BG37" s="1679"/>
      <c r="BH37" s="2185"/>
      <c r="BI37" s="2185"/>
      <c r="BJ37" s="2186"/>
      <c r="BK37" s="226"/>
      <c r="BL37" s="227"/>
      <c r="BM37" s="2180"/>
      <c r="BN37" s="2181"/>
      <c r="BO37" s="2181"/>
      <c r="BP37" s="2182"/>
      <c r="BQ37" s="2188"/>
      <c r="BR37" s="2189"/>
      <c r="BS37" s="2189"/>
      <c r="BT37" s="2185"/>
      <c r="BU37" s="2185"/>
      <c r="BV37" s="2186"/>
      <c r="CT37" s="2310" t="s">
        <v>1340</v>
      </c>
      <c r="CU37" s="2310"/>
      <c r="CV37" s="2310"/>
      <c r="CW37" s="2310"/>
      <c r="CX37" s="2310"/>
      <c r="CY37" s="2310"/>
      <c r="CZ37" s="2310"/>
      <c r="DA37" s="2310"/>
      <c r="DB37" s="2310"/>
      <c r="DC37" s="2310"/>
      <c r="DD37" s="2310"/>
      <c r="DE37" s="2310"/>
      <c r="DF37" s="2310"/>
      <c r="DG37" s="2310"/>
      <c r="DH37" s="2310"/>
      <c r="DI37" s="2310"/>
      <c r="DJ37" s="2310"/>
      <c r="DK37" s="2310"/>
      <c r="DL37" s="2310"/>
      <c r="DM37" s="2310"/>
      <c r="DN37" s="2310"/>
      <c r="DO37" s="2310"/>
      <c r="DP37" s="2310"/>
      <c r="DQ37" s="763"/>
      <c r="DR37" s="763"/>
      <c r="DS37" s="763"/>
      <c r="DT37" s="763"/>
      <c r="DU37" s="763"/>
      <c r="DV37" s="763"/>
      <c r="DW37" s="763"/>
      <c r="DX37" s="763"/>
      <c r="DY37" s="763"/>
      <c r="DZ37" s="763"/>
      <c r="EA37" s="763"/>
      <c r="EB37" s="763"/>
      <c r="EC37" s="763"/>
      <c r="ED37" s="763"/>
      <c r="EE37" s="763"/>
      <c r="EF37" s="583"/>
      <c r="EG37" s="583"/>
      <c r="EH37" s="583"/>
      <c r="EI37" s="583"/>
      <c r="EJ37" s="583"/>
      <c r="EK37" s="583"/>
      <c r="EL37" s="583"/>
      <c r="EM37" s="583"/>
      <c r="EN37" s="583"/>
      <c r="EO37" s="583"/>
    </row>
    <row r="38" spans="1:145" ht="14.1" customHeight="1" thickBot="1">
      <c r="A38" s="6"/>
      <c r="B38" s="19"/>
      <c r="C38" s="110"/>
      <c r="D38" s="16"/>
      <c r="E38" s="262"/>
      <c r="F38" s="196"/>
      <c r="G38" s="196"/>
      <c r="H38" s="263"/>
      <c r="I38" s="2169" t="s">
        <v>324</v>
      </c>
      <c r="J38" s="2170"/>
      <c r="K38" s="2169" t="s">
        <v>377</v>
      </c>
      <c r="L38" s="2170"/>
      <c r="M38" s="2169" t="s">
        <v>85</v>
      </c>
      <c r="N38" s="2170"/>
      <c r="O38" s="110"/>
      <c r="P38" s="2163" t="s">
        <v>549</v>
      </c>
      <c r="Q38" s="2163"/>
      <c r="R38" s="2163"/>
      <c r="S38" s="2163"/>
      <c r="T38" s="2163"/>
      <c r="U38" s="2163"/>
      <c r="V38" s="2163"/>
      <c r="W38" s="2163"/>
      <c r="X38" s="2163"/>
      <c r="Y38" s="2163"/>
      <c r="Z38" s="2171"/>
      <c r="AA38" s="102"/>
      <c r="AC38" s="27"/>
      <c r="AD38" s="2232" t="s">
        <v>1341</v>
      </c>
      <c r="AE38" s="2232"/>
      <c r="AF38" s="2232"/>
      <c r="AG38" s="2232"/>
      <c r="AH38" s="2232"/>
      <c r="AI38" s="2232"/>
      <c r="AJ38" s="2232"/>
      <c r="AK38" s="2232"/>
      <c r="AL38" s="2232"/>
      <c r="AM38" s="2232"/>
      <c r="AN38" s="2232"/>
      <c r="AO38" s="2232"/>
      <c r="AP38" s="2232"/>
      <c r="AQ38" s="2232"/>
      <c r="AR38" s="2232"/>
      <c r="AS38" s="2233"/>
      <c r="AT38" s="27"/>
      <c r="AU38" s="27"/>
      <c r="AV38" s="27"/>
      <c r="AY38" s="2172" t="b">
        <v>0</v>
      </c>
      <c r="AZ38" s="2172"/>
      <c r="BA38" s="2218" t="s">
        <v>180</v>
      </c>
      <c r="BB38" s="2219"/>
      <c r="BC38" s="2219"/>
      <c r="BD38" s="2220"/>
      <c r="BE38" s="2224">
        <f>IF(ISERROR(BE36/BE34),"",(BE36/BE34))</f>
        <v>0</v>
      </c>
      <c r="BF38" s="2225" t="b">
        <v>1</v>
      </c>
      <c r="BG38" s="2225"/>
      <c r="BH38" s="2228" t="s">
        <v>80</v>
      </c>
      <c r="BI38" s="2228"/>
      <c r="BJ38" s="2229"/>
      <c r="BK38" s="226"/>
      <c r="BL38" s="227"/>
      <c r="BM38" s="2218" t="s">
        <v>180</v>
      </c>
      <c r="BN38" s="2219"/>
      <c r="BO38" s="2219"/>
      <c r="BP38" s="2220"/>
      <c r="BQ38" s="2224">
        <f>IF(ISERROR(BQ36/BQ34),"",(BQ36/BQ34))</f>
        <v>0</v>
      </c>
      <c r="BR38" s="2225"/>
      <c r="BS38" s="2225"/>
      <c r="BT38" s="2228" t="s">
        <v>80</v>
      </c>
      <c r="BU38" s="2228"/>
      <c r="BV38" s="2229"/>
      <c r="CT38" s="2310"/>
      <c r="CU38" s="2310"/>
      <c r="CV38" s="2310"/>
      <c r="CW38" s="2310"/>
      <c r="CX38" s="2310"/>
      <c r="CY38" s="2310"/>
      <c r="CZ38" s="2310"/>
      <c r="DA38" s="2310"/>
      <c r="DB38" s="2310"/>
      <c r="DC38" s="2310"/>
      <c r="DD38" s="2310"/>
      <c r="DE38" s="2310"/>
      <c r="DF38" s="2310"/>
      <c r="DG38" s="2310"/>
      <c r="DH38" s="2310"/>
      <c r="DI38" s="2310"/>
      <c r="DJ38" s="2310"/>
      <c r="DK38" s="2310"/>
      <c r="DL38" s="2310"/>
      <c r="DM38" s="2310"/>
      <c r="DN38" s="2310"/>
      <c r="DO38" s="2310"/>
      <c r="DP38" s="2310"/>
      <c r="DQ38" s="763"/>
      <c r="DR38" s="763"/>
      <c r="DS38" s="763"/>
      <c r="DT38" s="763"/>
      <c r="DU38" s="763"/>
      <c r="DV38" s="763"/>
      <c r="DW38" s="763"/>
      <c r="DX38" s="763"/>
      <c r="DY38" s="763"/>
      <c r="DZ38" s="763"/>
      <c r="EA38" s="763"/>
      <c r="EB38" s="763"/>
      <c r="EC38" s="763"/>
      <c r="ED38" s="763"/>
      <c r="EE38" s="763"/>
      <c r="EF38" s="583"/>
      <c r="EG38" s="583"/>
      <c r="EH38" s="583"/>
      <c r="EI38" s="583"/>
      <c r="EJ38" s="583"/>
      <c r="EK38" s="583"/>
      <c r="EL38" s="583"/>
      <c r="EM38" s="583"/>
      <c r="EN38" s="583"/>
      <c r="EO38" s="583"/>
    </row>
    <row r="39" spans="1:145" ht="14.1" customHeight="1" thickTop="1" thickBot="1">
      <c r="A39" s="6"/>
      <c r="B39" s="19"/>
      <c r="C39" s="110"/>
      <c r="D39" s="105"/>
      <c r="E39" s="2210" t="s">
        <v>157</v>
      </c>
      <c r="F39" s="2211"/>
      <c r="G39" s="2211"/>
      <c r="H39" s="2211"/>
      <c r="I39" s="2212"/>
      <c r="J39" s="2213"/>
      <c r="K39" s="2214"/>
      <c r="L39" s="2215"/>
      <c r="M39" s="2216">
        <f>K39</f>
        <v>0</v>
      </c>
      <c r="N39" s="2217"/>
      <c r="O39" s="110"/>
      <c r="S39" s="40" t="s">
        <v>550</v>
      </c>
      <c r="Z39" s="145"/>
      <c r="AA39" s="102"/>
      <c r="AB39" s="76"/>
      <c r="AD39" s="2232"/>
      <c r="AE39" s="2232"/>
      <c r="AF39" s="2232"/>
      <c r="AG39" s="2232"/>
      <c r="AH39" s="2232"/>
      <c r="AI39" s="2232"/>
      <c r="AJ39" s="2232"/>
      <c r="AK39" s="2232"/>
      <c r="AL39" s="2232"/>
      <c r="AM39" s="2232"/>
      <c r="AN39" s="2232"/>
      <c r="AO39" s="2232"/>
      <c r="AP39" s="2232"/>
      <c r="AQ39" s="2232"/>
      <c r="AR39" s="2232"/>
      <c r="AS39" s="2233"/>
      <c r="AT39" s="416"/>
      <c r="AU39" s="416"/>
      <c r="AV39" s="416"/>
      <c r="AW39" s="16"/>
      <c r="AX39" s="16"/>
      <c r="AY39" s="2172" t="b">
        <v>0</v>
      </c>
      <c r="AZ39" s="2172"/>
      <c r="BA39" s="2221"/>
      <c r="BB39" s="2222"/>
      <c r="BC39" s="2222"/>
      <c r="BD39" s="2223"/>
      <c r="BE39" s="2226"/>
      <c r="BF39" s="2227" t="b">
        <v>1</v>
      </c>
      <c r="BG39" s="2227"/>
      <c r="BH39" s="2230"/>
      <c r="BI39" s="2230"/>
      <c r="BJ39" s="2231"/>
      <c r="BK39" s="226"/>
      <c r="BL39" s="227"/>
      <c r="BM39" s="2221"/>
      <c r="BN39" s="2222"/>
      <c r="BO39" s="2222"/>
      <c r="BP39" s="2223"/>
      <c r="BQ39" s="2226"/>
      <c r="BR39" s="2227"/>
      <c r="BS39" s="2227"/>
      <c r="BT39" s="2230"/>
      <c r="BU39" s="2230"/>
      <c r="BV39" s="2231"/>
      <c r="CT39" s="2310"/>
      <c r="CU39" s="2310"/>
      <c r="CV39" s="2310"/>
      <c r="CW39" s="2310"/>
      <c r="CX39" s="2310"/>
      <c r="CY39" s="2310"/>
      <c r="CZ39" s="2310"/>
      <c r="DA39" s="2310"/>
      <c r="DB39" s="2310"/>
      <c r="DC39" s="2310"/>
      <c r="DD39" s="2310"/>
      <c r="DE39" s="2310"/>
      <c r="DF39" s="2310"/>
      <c r="DG39" s="2310"/>
      <c r="DH39" s="2310"/>
      <c r="DI39" s="2310"/>
      <c r="DJ39" s="2310"/>
      <c r="DK39" s="2310"/>
      <c r="DL39" s="2310"/>
      <c r="DM39" s="2310"/>
      <c r="DN39" s="2310"/>
      <c r="DO39" s="2310"/>
      <c r="DP39" s="2310"/>
      <c r="DQ39" s="583"/>
      <c r="DR39" s="583"/>
      <c r="DS39" s="583"/>
      <c r="DT39" s="583"/>
      <c r="DU39" s="583"/>
      <c r="DV39" s="583"/>
      <c r="DW39" s="583"/>
      <c r="DX39" s="583"/>
      <c r="DY39" s="583"/>
      <c r="DZ39" s="583"/>
      <c r="EA39" s="583"/>
      <c r="EB39" s="583"/>
      <c r="EC39" s="583"/>
      <c r="ED39" s="583"/>
      <c r="EE39" s="583"/>
      <c r="EF39" s="583"/>
    </row>
    <row r="40" spans="1:145" ht="14.1" customHeight="1">
      <c r="A40" s="6"/>
      <c r="B40" s="19"/>
      <c r="C40" s="110"/>
      <c r="D40" s="105"/>
      <c r="E40" s="1881" t="s">
        <v>1342</v>
      </c>
      <c r="F40" s="1882"/>
      <c r="G40" s="1882"/>
      <c r="H40" s="1882"/>
      <c r="I40" s="2204"/>
      <c r="J40" s="2205"/>
      <c r="K40" s="2206"/>
      <c r="L40" s="2207"/>
      <c r="M40" s="2208">
        <f>K40</f>
        <v>0</v>
      </c>
      <c r="N40" s="2209"/>
      <c r="S40" s="40" t="s">
        <v>551</v>
      </c>
      <c r="Z40" s="145"/>
      <c r="AA40" s="102"/>
      <c r="AD40" s="2232"/>
      <c r="AE40" s="2232"/>
      <c r="AF40" s="2232"/>
      <c r="AG40" s="2232"/>
      <c r="AH40" s="2232"/>
      <c r="AI40" s="2232"/>
      <c r="AJ40" s="2232"/>
      <c r="AK40" s="2232"/>
      <c r="AL40" s="2232"/>
      <c r="AM40" s="2232"/>
      <c r="AN40" s="2232"/>
      <c r="AO40" s="2232"/>
      <c r="AP40" s="2232"/>
      <c r="AQ40" s="2232"/>
      <c r="AR40" s="2232"/>
      <c r="AS40" s="2233"/>
      <c r="AT40" s="416"/>
      <c r="AU40" s="416"/>
      <c r="AV40" s="416"/>
      <c r="AW40" s="16"/>
      <c r="AX40" s="16"/>
      <c r="AY40" s="2172" t="b">
        <v>0</v>
      </c>
      <c r="AZ40" s="2172"/>
      <c r="BA40" s="2202" t="s">
        <v>813</v>
      </c>
      <c r="BB40" s="2202"/>
      <c r="BC40" s="2202"/>
      <c r="BD40" s="2202"/>
      <c r="BE40" s="2202"/>
      <c r="BF40" s="2202"/>
      <c r="BG40" s="2202"/>
      <c r="BH40" s="2202"/>
      <c r="BI40" s="2202"/>
      <c r="BJ40" s="2202"/>
      <c r="BK40" s="404"/>
      <c r="BL40" s="405"/>
      <c r="BM40" s="2202" t="s">
        <v>814</v>
      </c>
      <c r="BN40" s="2202"/>
      <c r="BO40" s="2202"/>
      <c r="BP40" s="2202"/>
      <c r="BQ40" s="2202"/>
      <c r="BR40" s="2202"/>
      <c r="BS40" s="2202"/>
      <c r="BT40" s="2202"/>
      <c r="BU40" s="2202"/>
      <c r="BV40" s="2202"/>
      <c r="CT40" s="2310"/>
      <c r="CU40" s="2310"/>
      <c r="CV40" s="2310"/>
      <c r="CW40" s="2310"/>
      <c r="CX40" s="2310"/>
      <c r="CY40" s="2310"/>
      <c r="CZ40" s="2310"/>
      <c r="DA40" s="2310"/>
      <c r="DB40" s="2310"/>
      <c r="DC40" s="2310"/>
      <c r="DD40" s="2310"/>
      <c r="DE40" s="2310"/>
      <c r="DF40" s="2310"/>
      <c r="DG40" s="2310"/>
      <c r="DH40" s="2310"/>
      <c r="DI40" s="2310"/>
      <c r="DJ40" s="2310"/>
      <c r="DK40" s="2310"/>
      <c r="DL40" s="2310"/>
      <c r="DM40" s="2310"/>
      <c r="DN40" s="2310"/>
      <c r="DO40" s="2310"/>
      <c r="DP40" s="2310"/>
      <c r="DQ40" s="583"/>
      <c r="DR40" s="583"/>
      <c r="DS40" s="583"/>
      <c r="DT40" s="583"/>
      <c r="DU40" s="583"/>
      <c r="DV40" s="583"/>
      <c r="DW40" s="583"/>
      <c r="DX40" s="583"/>
      <c r="DY40" s="583"/>
      <c r="DZ40" s="583"/>
      <c r="EA40" s="583"/>
      <c r="EB40" s="583"/>
      <c r="EC40" s="583"/>
      <c r="ED40" s="583"/>
      <c r="EE40" s="583"/>
      <c r="EF40" s="583"/>
    </row>
    <row r="41" spans="1:145" ht="14.1" customHeight="1">
      <c r="A41" s="6"/>
      <c r="B41" s="19"/>
      <c r="C41" s="110"/>
      <c r="D41" s="16"/>
      <c r="E41" s="1881" t="s">
        <v>1343</v>
      </c>
      <c r="F41" s="1882"/>
      <c r="G41" s="1882"/>
      <c r="H41" s="1882"/>
      <c r="I41" s="2204"/>
      <c r="J41" s="2205"/>
      <c r="K41" s="2206"/>
      <c r="L41" s="2207"/>
      <c r="M41" s="2208">
        <f>K41</f>
        <v>0</v>
      </c>
      <c r="N41" s="2209"/>
      <c r="Z41" s="145"/>
      <c r="AA41" s="102"/>
      <c r="AC41" s="624"/>
      <c r="AD41" s="2232"/>
      <c r="AE41" s="2232"/>
      <c r="AF41" s="2232"/>
      <c r="AG41" s="2232"/>
      <c r="AH41" s="2232"/>
      <c r="AI41" s="2232"/>
      <c r="AJ41" s="2232"/>
      <c r="AK41" s="2232"/>
      <c r="AL41" s="2232"/>
      <c r="AM41" s="2232"/>
      <c r="AN41" s="2232"/>
      <c r="AO41" s="2232"/>
      <c r="AP41" s="2232"/>
      <c r="AQ41" s="2232"/>
      <c r="AR41" s="2232"/>
      <c r="AS41" s="2233"/>
      <c r="AT41" s="416"/>
      <c r="AU41" s="416"/>
      <c r="AV41" s="416"/>
      <c r="AW41" s="16"/>
      <c r="AX41" s="16"/>
      <c r="AY41" s="2172" t="b">
        <v>0</v>
      </c>
      <c r="AZ41" s="2172"/>
      <c r="BA41" s="2203"/>
      <c r="BB41" s="2203"/>
      <c r="BC41" s="2203"/>
      <c r="BD41" s="2203"/>
      <c r="BE41" s="2203"/>
      <c r="BF41" s="2203"/>
      <c r="BG41" s="2203"/>
      <c r="BH41" s="2203"/>
      <c r="BI41" s="2203"/>
      <c r="BJ41" s="2203"/>
      <c r="BK41" s="404"/>
      <c r="BL41" s="405"/>
      <c r="BM41" s="2203"/>
      <c r="BN41" s="2203"/>
      <c r="BO41" s="2203"/>
      <c r="BP41" s="2203"/>
      <c r="BQ41" s="2203"/>
      <c r="BR41" s="2203"/>
      <c r="BS41" s="2203"/>
      <c r="BT41" s="2203"/>
      <c r="BU41" s="2203"/>
      <c r="BV41" s="2203"/>
      <c r="CS41" s="68"/>
      <c r="CT41" s="2310"/>
      <c r="CU41" s="2310"/>
      <c r="CV41" s="2310"/>
      <c r="CW41" s="2310"/>
      <c r="CX41" s="2310"/>
      <c r="CY41" s="2310"/>
      <c r="CZ41" s="2310"/>
      <c r="DA41" s="2310"/>
      <c r="DB41" s="2310"/>
      <c r="DC41" s="2310"/>
      <c r="DD41" s="2310"/>
      <c r="DE41" s="2310"/>
      <c r="DF41" s="2310"/>
      <c r="DG41" s="2310"/>
      <c r="DH41" s="2310"/>
      <c r="DI41" s="2310"/>
      <c r="DJ41" s="2310"/>
      <c r="DK41" s="2310"/>
      <c r="DL41" s="2310"/>
      <c r="DM41" s="2310"/>
      <c r="DN41" s="2310"/>
      <c r="DO41" s="2310"/>
      <c r="DP41" s="2310"/>
      <c r="DQ41" s="763"/>
      <c r="DR41" s="763"/>
      <c r="DS41" s="763"/>
      <c r="DT41" s="763"/>
      <c r="DU41" s="763"/>
      <c r="DV41" s="763"/>
      <c r="DW41" s="763"/>
      <c r="DX41" s="763"/>
      <c r="DY41" s="763"/>
      <c r="DZ41" s="763"/>
      <c r="EA41" s="763"/>
      <c r="EB41" s="763"/>
      <c r="EC41" s="763"/>
      <c r="ED41" s="763"/>
      <c r="EE41" s="763"/>
      <c r="EF41" s="583"/>
    </row>
    <row r="42" spans="1:145" ht="14.1" customHeight="1" thickBot="1">
      <c r="A42" s="6"/>
      <c r="B42" s="19"/>
      <c r="C42" s="110"/>
      <c r="D42" s="16"/>
      <c r="E42" s="2241" t="s">
        <v>378</v>
      </c>
      <c r="F42" s="2242"/>
      <c r="G42" s="2242"/>
      <c r="H42" s="2243"/>
      <c r="I42" s="2244"/>
      <c r="J42" s="2245"/>
      <c r="K42" s="2204"/>
      <c r="L42" s="2205"/>
      <c r="M42" s="2246">
        <f>I42</f>
        <v>0</v>
      </c>
      <c r="N42" s="2247"/>
      <c r="O42" s="110"/>
      <c r="P42" s="5" t="s">
        <v>552</v>
      </c>
      <c r="Z42" s="145"/>
      <c r="AA42" s="102"/>
      <c r="AD42" s="126"/>
      <c r="AE42" s="126"/>
      <c r="AF42" s="126"/>
      <c r="AG42" s="126"/>
      <c r="AH42" s="126"/>
      <c r="AI42" s="126"/>
      <c r="AJ42" s="126"/>
      <c r="AK42" s="126"/>
      <c r="AL42" s="126"/>
      <c r="AM42" s="126"/>
      <c r="AN42" s="126"/>
      <c r="AO42" s="126"/>
      <c r="AP42" s="126"/>
      <c r="AQ42" s="126"/>
      <c r="AR42" s="126"/>
      <c r="AS42" s="1244"/>
      <c r="AW42" s="16"/>
      <c r="AX42" s="16"/>
      <c r="BA42" s="2248"/>
      <c r="BB42" s="2249"/>
      <c r="BC42" s="2249"/>
      <c r="BD42" s="2250"/>
      <c r="BE42" s="2054" t="s">
        <v>815</v>
      </c>
      <c r="BF42" s="2055"/>
      <c r="BG42" s="2055"/>
      <c r="BH42" s="2055"/>
      <c r="BI42" s="2055"/>
      <c r="BJ42" s="2056"/>
      <c r="BK42" s="226"/>
      <c r="BL42" s="227"/>
      <c r="BM42" s="2051"/>
      <c r="BN42" s="2052"/>
      <c r="BO42" s="2052"/>
      <c r="BP42" s="2053"/>
      <c r="BQ42" s="2054" t="s">
        <v>815</v>
      </c>
      <c r="BR42" s="2055"/>
      <c r="BS42" s="2055"/>
      <c r="BT42" s="2055"/>
      <c r="BU42" s="2055"/>
      <c r="BV42" s="2056"/>
      <c r="CS42" s="68"/>
      <c r="CT42" s="2310"/>
      <c r="CU42" s="2310"/>
      <c r="CV42" s="2310"/>
      <c r="CW42" s="2310"/>
      <c r="CX42" s="2310"/>
      <c r="CY42" s="2310"/>
      <c r="CZ42" s="2310"/>
      <c r="DA42" s="2310"/>
      <c r="DB42" s="2310"/>
      <c r="DC42" s="2310"/>
      <c r="DD42" s="2310"/>
      <c r="DE42" s="2310"/>
      <c r="DF42" s="2310"/>
      <c r="DG42" s="2310"/>
      <c r="DH42" s="2310"/>
      <c r="DI42" s="2310"/>
      <c r="DJ42" s="2310"/>
      <c r="DK42" s="2310"/>
      <c r="DL42" s="2310"/>
      <c r="DM42" s="2310"/>
      <c r="DN42" s="2310"/>
      <c r="DO42" s="2310"/>
      <c r="DP42" s="2310"/>
      <c r="DQ42" s="763"/>
      <c r="DR42" s="763"/>
      <c r="DS42" s="763"/>
      <c r="DT42" s="763"/>
      <c r="DU42" s="763"/>
      <c r="DV42" s="763"/>
      <c r="DW42" s="763"/>
      <c r="DX42" s="763"/>
      <c r="DY42" s="763"/>
      <c r="DZ42" s="763"/>
      <c r="EA42" s="763"/>
      <c r="EB42" s="763"/>
      <c r="EC42" s="763"/>
      <c r="ED42" s="763"/>
      <c r="EE42" s="763"/>
    </row>
    <row r="43" spans="1:145" ht="14.1" customHeight="1" thickBot="1">
      <c r="A43" s="6"/>
      <c r="B43" s="19"/>
      <c r="C43" s="110"/>
      <c r="D43" s="16"/>
      <c r="E43" s="2234" t="s">
        <v>329</v>
      </c>
      <c r="F43" s="2234"/>
      <c r="G43" s="2234"/>
      <c r="H43" s="2234"/>
      <c r="I43" s="2235"/>
      <c r="J43" s="2235"/>
      <c r="K43" s="2235"/>
      <c r="L43" s="2235"/>
      <c r="M43" s="2236">
        <f>I43+K43</f>
        <v>0</v>
      </c>
      <c r="N43" s="2236"/>
      <c r="O43" s="110"/>
      <c r="S43" s="40" t="s">
        <v>924</v>
      </c>
      <c r="Z43" s="145"/>
      <c r="AA43" s="102"/>
      <c r="AC43" s="624"/>
      <c r="AD43" s="126"/>
      <c r="AE43" s="126"/>
      <c r="AF43" s="126"/>
      <c r="AG43" s="126"/>
      <c r="AH43" s="126"/>
      <c r="AI43" s="126"/>
      <c r="AJ43" s="126"/>
      <c r="AK43" s="126"/>
      <c r="AL43" s="126"/>
      <c r="AM43" s="126"/>
      <c r="AN43" s="126"/>
      <c r="AO43" s="126"/>
      <c r="AP43" s="126"/>
      <c r="AQ43" s="126"/>
      <c r="AR43" s="126"/>
      <c r="AS43" s="1244"/>
      <c r="AT43" s="416"/>
      <c r="AU43" s="416"/>
      <c r="AW43" s="2237">
        <f>SUM(F11:AL12)-I11-T11-AE11+SUM(C17:K18)+IF(O17&gt;0,1)</f>
        <v>0</v>
      </c>
      <c r="AX43" s="2237"/>
      <c r="AY43" s="2237"/>
      <c r="AZ43" s="2238"/>
      <c r="BA43" s="2239">
        <f>COUNTA(BE44:BG102)</f>
        <v>0</v>
      </c>
      <c r="BB43" s="2240"/>
      <c r="BC43" s="2240"/>
      <c r="BD43" s="2240"/>
      <c r="BE43" s="2251">
        <f>SUM(BE44:BG102)</f>
        <v>0</v>
      </c>
      <c r="BF43" s="2252"/>
      <c r="BG43" s="2252"/>
      <c r="BH43" s="233" t="s">
        <v>287</v>
      </c>
      <c r="BI43" s="234"/>
      <c r="BJ43" s="235"/>
      <c r="BK43" s="226"/>
      <c r="BL43" s="227"/>
      <c r="BM43" s="2239">
        <f>COUNTA(BQ44:BS102)</f>
        <v>0</v>
      </c>
      <c r="BN43" s="2240"/>
      <c r="BO43" s="2240"/>
      <c r="BP43" s="2240"/>
      <c r="BQ43" s="2253">
        <f>SUM(BQ44:BS102)</f>
        <v>0</v>
      </c>
      <c r="BR43" s="2253"/>
      <c r="BS43" s="2254"/>
      <c r="BT43" s="233" t="s">
        <v>287</v>
      </c>
      <c r="BU43" s="234"/>
      <c r="BV43" s="235"/>
      <c r="CR43" s="68"/>
      <c r="CS43" s="68"/>
      <c r="CT43" s="2310"/>
      <c r="CU43" s="2310"/>
      <c r="CV43" s="2310"/>
      <c r="CW43" s="2310"/>
      <c r="CX43" s="2310"/>
      <c r="CY43" s="2310"/>
      <c r="CZ43" s="2310"/>
      <c r="DA43" s="2310"/>
      <c r="DB43" s="2310"/>
      <c r="DC43" s="2310"/>
      <c r="DD43" s="2310"/>
      <c r="DE43" s="2310"/>
      <c r="DF43" s="2310"/>
      <c r="DG43" s="2310"/>
      <c r="DH43" s="2310"/>
      <c r="DI43" s="2310"/>
      <c r="DJ43" s="2310"/>
      <c r="DK43" s="2310"/>
      <c r="DL43" s="2310"/>
      <c r="DM43" s="2310"/>
      <c r="DN43" s="2310"/>
      <c r="DO43" s="2310"/>
      <c r="DP43" s="2310"/>
      <c r="DQ43" s="763"/>
      <c r="DR43" s="763"/>
      <c r="DS43" s="763"/>
      <c r="DT43" s="763"/>
      <c r="DU43" s="763"/>
      <c r="DV43" s="763"/>
      <c r="DW43" s="763"/>
      <c r="DX43" s="763"/>
      <c r="DY43" s="763"/>
      <c r="DZ43" s="763"/>
      <c r="EA43" s="763"/>
      <c r="EB43" s="763"/>
      <c r="EC43" s="763"/>
      <c r="ED43" s="763"/>
      <c r="EE43" s="763"/>
    </row>
    <row r="44" spans="1:145" ht="14.1" customHeight="1" thickBot="1">
      <c r="A44" s="6"/>
      <c r="B44" s="19"/>
      <c r="C44" s="110"/>
      <c r="D44" s="16"/>
      <c r="E44" s="2241" t="s">
        <v>160</v>
      </c>
      <c r="F44" s="2242"/>
      <c r="G44" s="2242"/>
      <c r="H44" s="2243"/>
      <c r="I44" s="2244"/>
      <c r="J44" s="2245"/>
      <c r="K44" s="2244"/>
      <c r="L44" s="2245"/>
      <c r="M44" s="2246">
        <f>I44+K44</f>
        <v>0</v>
      </c>
      <c r="N44" s="2247"/>
      <c r="O44" s="110"/>
      <c r="S44" s="40" t="s">
        <v>925</v>
      </c>
      <c r="Z44" s="145"/>
      <c r="AA44" s="102"/>
      <c r="AB44" s="117" t="s">
        <v>398</v>
      </c>
      <c r="AE44" s="624"/>
      <c r="AF44" s="624"/>
      <c r="AG44" s="624"/>
      <c r="AH44" s="624"/>
      <c r="AI44" s="624"/>
      <c r="AJ44" s="624"/>
      <c r="AK44" s="624"/>
      <c r="AL44" s="624"/>
      <c r="AM44" s="624"/>
      <c r="AN44" s="624"/>
      <c r="AO44" s="624"/>
      <c r="AP44" s="624"/>
      <c r="AQ44" s="624"/>
      <c r="AR44" s="624"/>
      <c r="AS44" s="814"/>
      <c r="AT44" s="416"/>
      <c r="AV44" s="2255">
        <f>SUM(F11:AA12)-I11-T11+IF(O17&gt;0,1)+SUM(C17:K18)</f>
        <v>0</v>
      </c>
      <c r="AW44" s="2255"/>
      <c r="AX44" s="2255"/>
      <c r="AY44" s="2255"/>
      <c r="AZ44" s="2256"/>
      <c r="BA44" s="2051">
        <v>1</v>
      </c>
      <c r="BB44" s="2052"/>
      <c r="BC44" s="2052"/>
      <c r="BD44" s="2053"/>
      <c r="BE44" s="2257"/>
      <c r="BF44" s="2258"/>
      <c r="BG44" s="2258"/>
      <c r="BH44" s="236" t="s">
        <v>287</v>
      </c>
      <c r="BI44" s="237"/>
      <c r="BJ44" s="238"/>
      <c r="BK44" s="226"/>
      <c r="BL44" s="227"/>
      <c r="BM44" s="2051">
        <v>1</v>
      </c>
      <c r="BN44" s="2052"/>
      <c r="BO44" s="2052"/>
      <c r="BP44" s="2053"/>
      <c r="BQ44" s="2259"/>
      <c r="BR44" s="2260"/>
      <c r="BS44" s="2260"/>
      <c r="BT44" s="236" t="s">
        <v>287</v>
      </c>
      <c r="BU44" s="237"/>
      <c r="BV44" s="238"/>
      <c r="CR44" s="68"/>
      <c r="CS44" s="68"/>
      <c r="CT44" s="2310"/>
      <c r="CU44" s="2310"/>
      <c r="CV44" s="2310"/>
      <c r="CW44" s="2310"/>
      <c r="CX44" s="2310"/>
      <c r="CY44" s="2310"/>
      <c r="CZ44" s="2310"/>
      <c r="DA44" s="2310"/>
      <c r="DB44" s="2310"/>
      <c r="DC44" s="2310"/>
      <c r="DD44" s="2310"/>
      <c r="DE44" s="2310"/>
      <c r="DF44" s="2310"/>
      <c r="DG44" s="2310"/>
      <c r="DH44" s="2310"/>
      <c r="DI44" s="2310"/>
      <c r="DJ44" s="2310"/>
      <c r="DK44" s="2310"/>
      <c r="DL44" s="2310"/>
      <c r="DM44" s="2310"/>
      <c r="DN44" s="2310"/>
      <c r="DO44" s="2310"/>
      <c r="DP44" s="2310"/>
      <c r="DQ44" s="763"/>
      <c r="DR44" s="763"/>
      <c r="DS44" s="763"/>
      <c r="DT44" s="763"/>
      <c r="DU44" s="763"/>
      <c r="DV44" s="763"/>
      <c r="DW44" s="763"/>
      <c r="DX44" s="763"/>
      <c r="DY44" s="763"/>
      <c r="DZ44" s="763"/>
      <c r="EA44" s="763"/>
      <c r="EB44" s="763"/>
      <c r="EC44" s="763"/>
      <c r="ED44" s="763"/>
      <c r="EE44" s="763"/>
    </row>
    <row r="45" spans="1:145" ht="14.1" customHeight="1" thickTop="1">
      <c r="A45" s="6"/>
      <c r="B45" s="19"/>
      <c r="C45" s="110"/>
      <c r="D45" s="16"/>
      <c r="E45" s="2261" t="s">
        <v>85</v>
      </c>
      <c r="F45" s="2262"/>
      <c r="G45" s="2262"/>
      <c r="H45" s="2263"/>
      <c r="I45" s="2216">
        <f>SUM(I42:J44)</f>
        <v>0</v>
      </c>
      <c r="J45" s="2217"/>
      <c r="K45" s="2216">
        <f>SUM(K39:L44)</f>
        <v>0</v>
      </c>
      <c r="L45" s="2217"/>
      <c r="M45" s="2216">
        <f>SUM(M39:N44)</f>
        <v>0</v>
      </c>
      <c r="N45" s="2217"/>
      <c r="O45" s="110"/>
      <c r="Z45" s="145"/>
      <c r="AA45" s="102"/>
      <c r="AC45" s="624"/>
      <c r="AD45" s="2016" t="s">
        <v>399</v>
      </c>
      <c r="AE45" s="2016"/>
      <c r="AF45" s="2016"/>
      <c r="AG45" s="2016"/>
      <c r="AH45" s="2016"/>
      <c r="AI45" s="2016"/>
      <c r="AJ45" s="2016"/>
      <c r="AK45" s="2016"/>
      <c r="AL45" s="2016"/>
      <c r="AM45" s="2016"/>
      <c r="AN45" s="2016"/>
      <c r="AO45" s="2016"/>
      <c r="AP45" s="2016"/>
      <c r="AQ45" s="2016"/>
      <c r="AR45" s="2016"/>
      <c r="AS45" s="2106"/>
      <c r="AT45" s="416"/>
      <c r="AV45" s="741"/>
      <c r="AW45" s="741"/>
      <c r="AX45" s="741"/>
      <c r="BA45" s="2051">
        <v>2</v>
      </c>
      <c r="BB45" s="2052"/>
      <c r="BC45" s="2052"/>
      <c r="BD45" s="2053"/>
      <c r="BE45" s="2257"/>
      <c r="BF45" s="2258"/>
      <c r="BG45" s="2258"/>
      <c r="BH45" s="236" t="s">
        <v>287</v>
      </c>
      <c r="BI45" s="237"/>
      <c r="BJ45" s="238"/>
      <c r="BK45" s="226"/>
      <c r="BL45" s="227"/>
      <c r="BM45" s="2051">
        <v>2</v>
      </c>
      <c r="BN45" s="2052"/>
      <c r="BO45" s="2052"/>
      <c r="BP45" s="2053"/>
      <c r="BQ45" s="2259"/>
      <c r="BR45" s="2260"/>
      <c r="BS45" s="2260"/>
      <c r="BT45" s="236" t="s">
        <v>287</v>
      </c>
      <c r="BU45" s="237"/>
      <c r="BV45" s="238"/>
      <c r="CR45" s="68"/>
      <c r="CS45" s="1058"/>
      <c r="CT45" s="1059"/>
      <c r="CU45" s="1059"/>
      <c r="CV45" s="1059"/>
      <c r="CW45" s="1059"/>
      <c r="CX45" s="1059"/>
      <c r="CY45" s="1059"/>
      <c r="CZ45" s="1059"/>
      <c r="DA45" s="1059"/>
      <c r="DB45" s="1059"/>
      <c r="DC45" s="1059"/>
      <c r="DD45" s="1059"/>
      <c r="DE45" s="1059"/>
      <c r="DF45" s="1059"/>
      <c r="DG45" s="1059"/>
      <c r="DH45" s="1059"/>
      <c r="DI45" s="1059"/>
      <c r="DJ45" s="1059"/>
      <c r="DK45" s="1059"/>
      <c r="DL45" s="1059"/>
      <c r="DM45" s="1059"/>
      <c r="DN45" s="1059"/>
      <c r="DO45" s="1059"/>
      <c r="DP45" s="1059"/>
      <c r="DQ45" s="1059"/>
      <c r="DR45" s="1059"/>
      <c r="DS45" s="1059"/>
      <c r="DT45" s="1059"/>
      <c r="DU45" s="1059"/>
      <c r="DV45" s="1059"/>
      <c r="DW45" s="1059"/>
      <c r="DX45" s="1059"/>
      <c r="DY45" s="1059"/>
      <c r="DZ45" s="1059"/>
      <c r="EA45" s="1059"/>
      <c r="EB45" s="1059"/>
      <c r="EC45" s="1059"/>
      <c r="ED45" s="1059"/>
      <c r="EE45" s="1059"/>
    </row>
    <row r="46" spans="1:145" ht="14.1" customHeight="1">
      <c r="A46" s="6"/>
      <c r="B46" s="19"/>
      <c r="C46" s="110"/>
      <c r="D46" s="16"/>
      <c r="E46" s="24"/>
      <c r="F46" s="24"/>
      <c r="G46" s="24"/>
      <c r="H46" s="24"/>
      <c r="I46" s="764"/>
      <c r="J46" s="764"/>
      <c r="K46" s="764"/>
      <c r="L46" s="764"/>
      <c r="M46" s="764"/>
      <c r="N46" s="764"/>
      <c r="S46" s="40"/>
      <c r="Z46" s="145"/>
      <c r="AA46" s="102"/>
      <c r="AC46" s="624"/>
      <c r="AD46" s="2016"/>
      <c r="AE46" s="2016"/>
      <c r="AF46" s="2016"/>
      <c r="AG46" s="2016"/>
      <c r="AH46" s="2016"/>
      <c r="AI46" s="2016"/>
      <c r="AJ46" s="2016"/>
      <c r="AK46" s="2016"/>
      <c r="AL46" s="2016"/>
      <c r="AM46" s="2016"/>
      <c r="AN46" s="2016"/>
      <c r="AO46" s="2016"/>
      <c r="AP46" s="2016"/>
      <c r="AQ46" s="2016"/>
      <c r="AR46" s="2016"/>
      <c r="AS46" s="2106"/>
      <c r="AT46" s="416"/>
      <c r="AV46" s="741"/>
      <c r="AW46" s="741"/>
      <c r="AX46" s="741"/>
      <c r="BA46" s="2051">
        <v>3</v>
      </c>
      <c r="BB46" s="2052"/>
      <c r="BC46" s="2052"/>
      <c r="BD46" s="2053"/>
      <c r="BE46" s="2257"/>
      <c r="BF46" s="2258"/>
      <c r="BG46" s="2258"/>
      <c r="BH46" s="236" t="s">
        <v>287</v>
      </c>
      <c r="BI46" s="237"/>
      <c r="BJ46" s="238"/>
      <c r="BK46" s="226"/>
      <c r="BL46" s="227"/>
      <c r="BM46" s="2051">
        <v>3</v>
      </c>
      <c r="BN46" s="2052"/>
      <c r="BO46" s="2052"/>
      <c r="BP46" s="2053"/>
      <c r="BQ46" s="2259"/>
      <c r="BR46" s="2260"/>
      <c r="BS46" s="2260"/>
      <c r="BT46" s="236" t="s">
        <v>287</v>
      </c>
      <c r="BU46" s="237"/>
      <c r="BV46" s="238"/>
      <c r="CR46" s="68"/>
      <c r="CS46" s="1059"/>
      <c r="CT46" s="1059"/>
      <c r="CU46" s="1059"/>
      <c r="CV46" s="1059"/>
      <c r="CW46" s="1059"/>
      <c r="CX46" s="1059"/>
      <c r="CY46" s="1059"/>
      <c r="CZ46" s="1059"/>
      <c r="DA46" s="1059"/>
      <c r="DB46" s="1059"/>
      <c r="DC46" s="1059"/>
      <c r="DD46" s="1059"/>
      <c r="DE46" s="1059"/>
      <c r="DF46" s="1059"/>
      <c r="DG46" s="1059"/>
      <c r="DH46" s="1059"/>
      <c r="DI46" s="1059"/>
      <c r="DJ46" s="1059"/>
      <c r="DK46" s="1059"/>
      <c r="DL46" s="1059"/>
      <c r="DM46" s="1059"/>
      <c r="DN46" s="1059"/>
      <c r="DO46" s="1059"/>
      <c r="DP46" s="1059"/>
      <c r="DQ46" s="1059"/>
      <c r="DR46" s="1059"/>
      <c r="DS46" s="1059"/>
      <c r="DT46" s="1059"/>
      <c r="DU46" s="1059"/>
      <c r="DV46" s="1059"/>
      <c r="DW46" s="1059"/>
      <c r="DX46" s="1059"/>
      <c r="DY46" s="1059"/>
      <c r="DZ46" s="1059"/>
      <c r="EA46" s="1059"/>
      <c r="EB46" s="1059"/>
      <c r="EC46" s="1059"/>
      <c r="ED46" s="1059"/>
      <c r="EE46" s="1059"/>
    </row>
    <row r="47" spans="1:145" ht="14.1" customHeight="1">
      <c r="A47" s="6"/>
      <c r="B47" s="19"/>
      <c r="C47" s="110"/>
      <c r="D47" s="16"/>
      <c r="E47" s="744" t="s">
        <v>1344</v>
      </c>
      <c r="F47" s="744"/>
      <c r="G47" s="744"/>
      <c r="H47" s="750"/>
      <c r="I47" s="744"/>
      <c r="J47" s="744"/>
      <c r="K47" s="744"/>
      <c r="L47" s="744"/>
      <c r="M47" s="744"/>
      <c r="P47" s="5" t="s">
        <v>1345</v>
      </c>
      <c r="S47" s="40"/>
      <c r="Z47" s="145"/>
      <c r="AA47" s="102"/>
      <c r="AC47" s="624"/>
      <c r="AD47" s="2016"/>
      <c r="AE47" s="2016"/>
      <c r="AF47" s="2016"/>
      <c r="AG47" s="2016"/>
      <c r="AH47" s="2016"/>
      <c r="AI47" s="2016"/>
      <c r="AJ47" s="2016"/>
      <c r="AK47" s="2016"/>
      <c r="AL47" s="2016"/>
      <c r="AM47" s="2016"/>
      <c r="AN47" s="2016"/>
      <c r="AO47" s="2016"/>
      <c r="AP47" s="2016"/>
      <c r="AQ47" s="2016"/>
      <c r="AR47" s="2016"/>
      <c r="AS47" s="2106"/>
      <c r="AT47" s="416"/>
      <c r="AV47" s="741"/>
      <c r="AW47" s="741"/>
      <c r="AX47" s="741"/>
      <c r="AY47" s="741"/>
      <c r="AZ47" s="741"/>
      <c r="BA47" s="2051">
        <v>4</v>
      </c>
      <c r="BB47" s="2052"/>
      <c r="BC47" s="2052"/>
      <c r="BD47" s="2053"/>
      <c r="BE47" s="2257"/>
      <c r="BF47" s="2258"/>
      <c r="BG47" s="2258"/>
      <c r="BH47" s="236" t="s">
        <v>287</v>
      </c>
      <c r="BI47" s="237"/>
      <c r="BJ47" s="238"/>
      <c r="BK47" s="226"/>
      <c r="BL47" s="227"/>
      <c r="BM47" s="2051">
        <v>4</v>
      </c>
      <c r="BN47" s="2052"/>
      <c r="BO47" s="2052"/>
      <c r="BP47" s="2053"/>
      <c r="BQ47" s="2259"/>
      <c r="BR47" s="2260"/>
      <c r="BS47" s="2260"/>
      <c r="BT47" s="236" t="s">
        <v>287</v>
      </c>
      <c r="BU47" s="237"/>
      <c r="BV47" s="238"/>
      <c r="CU47" s="42"/>
      <c r="CV47" s="42"/>
      <c r="CW47" s="42"/>
      <c r="CX47" s="42"/>
      <c r="CY47" s="42"/>
      <c r="CZ47" s="42"/>
      <c r="DA47" s="42"/>
      <c r="DB47" s="42"/>
      <c r="DC47" s="42"/>
      <c r="DD47" s="42"/>
      <c r="DE47" s="42"/>
      <c r="DF47" s="42"/>
      <c r="DG47" s="42"/>
      <c r="DH47" s="42"/>
      <c r="DI47" s="42"/>
      <c r="DJ47" s="42"/>
      <c r="DK47" s="42"/>
      <c r="DL47" s="42"/>
      <c r="DM47" s="42"/>
    </row>
    <row r="48" spans="1:145" ht="14.1" customHeight="1">
      <c r="A48" s="6"/>
      <c r="B48" s="19"/>
      <c r="C48" s="110"/>
      <c r="D48" s="16"/>
      <c r="E48" s="744"/>
      <c r="F48" s="744"/>
      <c r="G48" s="744"/>
      <c r="H48" s="750" t="s">
        <v>1346</v>
      </c>
      <c r="I48" s="744"/>
      <c r="J48" s="744"/>
      <c r="K48" s="744"/>
      <c r="L48" s="744"/>
      <c r="M48" s="744"/>
      <c r="S48" s="40" t="s">
        <v>959</v>
      </c>
      <c r="Z48" s="145"/>
      <c r="AA48" s="102"/>
      <c r="AB48" s="117" t="s">
        <v>161</v>
      </c>
      <c r="AE48" s="624"/>
      <c r="AF48" s="624"/>
      <c r="AG48" s="624"/>
      <c r="AH48" s="624"/>
      <c r="AI48" s="624"/>
      <c r="AJ48" s="624"/>
      <c r="AK48" s="624"/>
      <c r="AL48" s="624"/>
      <c r="AM48" s="624"/>
      <c r="AN48" s="624"/>
      <c r="AO48" s="624"/>
      <c r="AP48" s="624"/>
      <c r="AQ48" s="624"/>
      <c r="AR48" s="624"/>
      <c r="AS48" s="814"/>
      <c r="AT48" s="416"/>
      <c r="AV48" s="741"/>
      <c r="AW48" s="741"/>
      <c r="AX48" s="741"/>
      <c r="AY48" s="741"/>
      <c r="AZ48" s="741"/>
      <c r="BA48" s="2051">
        <v>5</v>
      </c>
      <c r="BB48" s="2052"/>
      <c r="BC48" s="2052"/>
      <c r="BD48" s="2053"/>
      <c r="BE48" s="2257"/>
      <c r="BF48" s="2258"/>
      <c r="BG48" s="2258"/>
      <c r="BH48" s="236" t="s">
        <v>287</v>
      </c>
      <c r="BI48" s="237"/>
      <c r="BJ48" s="238"/>
      <c r="BK48" s="226"/>
      <c r="BL48" s="227"/>
      <c r="BM48" s="2051">
        <v>5</v>
      </c>
      <c r="BN48" s="2052"/>
      <c r="BO48" s="2052"/>
      <c r="BP48" s="2053"/>
      <c r="BQ48" s="2259"/>
      <c r="BR48" s="2260"/>
      <c r="BS48" s="2260"/>
      <c r="BT48" s="236" t="s">
        <v>287</v>
      </c>
      <c r="BU48" s="237"/>
      <c r="BV48" s="238"/>
      <c r="CU48" s="42"/>
      <c r="CV48" s="42"/>
      <c r="CW48" s="42"/>
      <c r="CX48" s="42"/>
      <c r="CY48" s="42"/>
      <c r="CZ48" s="42"/>
      <c r="DA48" s="42"/>
      <c r="DB48" s="42"/>
      <c r="DC48" s="42"/>
      <c r="DD48" s="42"/>
      <c r="DE48" s="42"/>
      <c r="DF48" s="42"/>
      <c r="DG48" s="42"/>
      <c r="DH48" s="42"/>
      <c r="DI48" s="42"/>
      <c r="DJ48" s="42"/>
      <c r="DK48" s="42"/>
      <c r="DL48" s="42"/>
      <c r="DM48" s="42"/>
    </row>
    <row r="49" spans="1:117" ht="14.1" customHeight="1">
      <c r="A49" s="6"/>
      <c r="B49" s="19"/>
      <c r="C49" s="110"/>
      <c r="D49" s="16"/>
      <c r="E49" s="744"/>
      <c r="F49" s="744"/>
      <c r="G49" s="744"/>
      <c r="H49" s="750" t="s">
        <v>1347</v>
      </c>
      <c r="I49" s="744"/>
      <c r="J49" s="744"/>
      <c r="K49" s="744"/>
      <c r="L49" s="744"/>
      <c r="M49" s="744"/>
      <c r="S49" s="40" t="s">
        <v>961</v>
      </c>
      <c r="Z49" s="145"/>
      <c r="AA49" s="102"/>
      <c r="AB49" s="76"/>
      <c r="AC49" s="624"/>
      <c r="AD49" s="2016" t="s">
        <v>958</v>
      </c>
      <c r="AE49" s="2016"/>
      <c r="AF49" s="2016"/>
      <c r="AG49" s="2016"/>
      <c r="AH49" s="2016"/>
      <c r="AI49" s="2016"/>
      <c r="AJ49" s="2016"/>
      <c r="AK49" s="2016"/>
      <c r="AL49" s="2016"/>
      <c r="AM49" s="2016"/>
      <c r="AN49" s="2016"/>
      <c r="AO49" s="2016"/>
      <c r="AP49" s="2016"/>
      <c r="AQ49" s="2016"/>
      <c r="AR49" s="2016"/>
      <c r="AS49" s="2106"/>
      <c r="AT49" s="416"/>
      <c r="AU49" s="416"/>
      <c r="AV49" s="416"/>
      <c r="AW49" s="264"/>
      <c r="AX49" s="264"/>
      <c r="AY49" s="264"/>
      <c r="AZ49" s="264"/>
      <c r="BA49" s="2051">
        <v>6</v>
      </c>
      <c r="BB49" s="2052"/>
      <c r="BC49" s="2052"/>
      <c r="BD49" s="2053"/>
      <c r="BE49" s="2257"/>
      <c r="BF49" s="2258"/>
      <c r="BG49" s="2258"/>
      <c r="BH49" s="236" t="s">
        <v>287</v>
      </c>
      <c r="BI49" s="239"/>
      <c r="BJ49" s="240"/>
      <c r="BK49" s="226"/>
      <c r="BL49" s="227"/>
      <c r="BM49" s="2051">
        <v>6</v>
      </c>
      <c r="BN49" s="2052"/>
      <c r="BO49" s="2052"/>
      <c r="BP49" s="2053"/>
      <c r="BQ49" s="2259"/>
      <c r="BR49" s="2260"/>
      <c r="BS49" s="2260"/>
      <c r="BT49" s="236" t="s">
        <v>287</v>
      </c>
      <c r="BU49" s="239"/>
      <c r="BV49" s="240"/>
      <c r="CU49" s="42"/>
      <c r="CV49" s="42"/>
      <c r="CW49" s="42"/>
      <c r="CX49" s="42"/>
      <c r="CY49" s="42"/>
      <c r="CZ49" s="42"/>
      <c r="DA49" s="42"/>
      <c r="DB49" s="42"/>
      <c r="DC49" s="42"/>
      <c r="DD49" s="42"/>
      <c r="DE49" s="42"/>
      <c r="DF49" s="42"/>
      <c r="DG49" s="42"/>
      <c r="DH49" s="42"/>
      <c r="DI49" s="42"/>
      <c r="DJ49" s="42"/>
      <c r="DK49" s="42"/>
      <c r="DL49" s="42"/>
      <c r="DM49" s="42"/>
    </row>
    <row r="50" spans="1:117" ht="14.1" customHeight="1" thickBot="1">
      <c r="A50" s="6"/>
      <c r="B50" s="19"/>
      <c r="C50" s="110"/>
      <c r="D50" s="16"/>
      <c r="Z50" s="449"/>
      <c r="AA50" s="102"/>
      <c r="AD50" s="2016"/>
      <c r="AE50" s="2016"/>
      <c r="AF50" s="2016"/>
      <c r="AG50" s="2016"/>
      <c r="AH50" s="2016"/>
      <c r="AI50" s="2016"/>
      <c r="AJ50" s="2016"/>
      <c r="AK50" s="2016"/>
      <c r="AL50" s="2016"/>
      <c r="AM50" s="2016"/>
      <c r="AN50" s="2016"/>
      <c r="AO50" s="2016"/>
      <c r="AP50" s="2016"/>
      <c r="AQ50" s="2016"/>
      <c r="AR50" s="2016"/>
      <c r="AS50" s="2106"/>
      <c r="AT50" s="416"/>
      <c r="AX50" s="786"/>
      <c r="BA50" s="2051">
        <v>7</v>
      </c>
      <c r="BB50" s="2052"/>
      <c r="BC50" s="2052"/>
      <c r="BD50" s="2053"/>
      <c r="BE50" s="2257"/>
      <c r="BF50" s="2258"/>
      <c r="BG50" s="2258"/>
      <c r="BH50" s="236" t="s">
        <v>287</v>
      </c>
      <c r="BI50" s="239"/>
      <c r="BJ50" s="240"/>
      <c r="BK50" s="226"/>
      <c r="BL50" s="227"/>
      <c r="BM50" s="2051">
        <v>7</v>
      </c>
      <c r="BN50" s="2052"/>
      <c r="BO50" s="2052"/>
      <c r="BP50" s="2053"/>
      <c r="BQ50" s="2259"/>
      <c r="BR50" s="2260"/>
      <c r="BS50" s="2260"/>
      <c r="BT50" s="236" t="s">
        <v>287</v>
      </c>
      <c r="BU50" s="239"/>
      <c r="BV50" s="240"/>
      <c r="CU50" s="42"/>
      <c r="CV50" s="42"/>
      <c r="CW50" s="42"/>
      <c r="CX50" s="42"/>
      <c r="CY50" s="42"/>
      <c r="CZ50" s="42"/>
      <c r="DA50" s="42"/>
      <c r="DB50" s="42"/>
      <c r="DC50" s="42"/>
      <c r="DD50" s="42"/>
      <c r="DE50" s="42"/>
      <c r="DF50" s="42"/>
      <c r="DG50" s="42"/>
      <c r="DH50" s="42"/>
      <c r="DI50" s="42"/>
      <c r="DJ50" s="42"/>
      <c r="DK50" s="42"/>
      <c r="DL50" s="42"/>
      <c r="DM50" s="42"/>
    </row>
    <row r="51" spans="1:117" ht="14.1" customHeight="1">
      <c r="A51" s="6"/>
      <c r="B51" s="19"/>
      <c r="C51" s="2265"/>
      <c r="D51" s="2266"/>
      <c r="E51" s="2267" t="s">
        <v>201</v>
      </c>
      <c r="F51" s="2268"/>
      <c r="G51" s="2268"/>
      <c r="H51" s="2269"/>
      <c r="I51" s="2270" t="s">
        <v>332</v>
      </c>
      <c r="J51" s="2271"/>
      <c r="K51" s="2271"/>
      <c r="L51" s="2271"/>
      <c r="M51" s="2271"/>
      <c r="N51" s="2271"/>
      <c r="O51" s="2271"/>
      <c r="P51" s="2271"/>
      <c r="Q51" s="2272"/>
      <c r="R51" s="2273" t="s">
        <v>333</v>
      </c>
      <c r="S51" s="2274"/>
      <c r="T51" s="2274"/>
      <c r="U51" s="2274"/>
      <c r="V51" s="2271"/>
      <c r="W51" s="2271"/>
      <c r="X51" s="2271"/>
      <c r="Y51" s="2271"/>
      <c r="Z51" s="396"/>
      <c r="AA51" s="102"/>
      <c r="AC51" s="624"/>
      <c r="AD51" s="2016"/>
      <c r="AE51" s="2016"/>
      <c r="AF51" s="2016"/>
      <c r="AG51" s="2016"/>
      <c r="AH51" s="2016"/>
      <c r="AI51" s="2016"/>
      <c r="AJ51" s="2016"/>
      <c r="AK51" s="2016"/>
      <c r="AL51" s="2016"/>
      <c r="AM51" s="2016"/>
      <c r="AN51" s="2016"/>
      <c r="AO51" s="2016"/>
      <c r="AP51" s="2016"/>
      <c r="AQ51" s="2016"/>
      <c r="AR51" s="2016"/>
      <c r="AS51" s="2106"/>
      <c r="AT51" s="416"/>
      <c r="AX51" s="786"/>
      <c r="BA51" s="2051">
        <v>8</v>
      </c>
      <c r="BB51" s="2052"/>
      <c r="BC51" s="2052"/>
      <c r="BD51" s="2053"/>
      <c r="BE51" s="2257"/>
      <c r="BF51" s="2258"/>
      <c r="BG51" s="2258"/>
      <c r="BH51" s="236" t="s">
        <v>287</v>
      </c>
      <c r="BI51" s="239"/>
      <c r="BJ51" s="240"/>
      <c r="BK51" s="226"/>
      <c r="BL51" s="227"/>
      <c r="BM51" s="2051">
        <v>8</v>
      </c>
      <c r="BN51" s="2052"/>
      <c r="BO51" s="2052"/>
      <c r="BP51" s="2053"/>
      <c r="BQ51" s="2259"/>
      <c r="BR51" s="2260"/>
      <c r="BS51" s="2260"/>
      <c r="BT51" s="236" t="s">
        <v>287</v>
      </c>
      <c r="BU51" s="239"/>
      <c r="BV51" s="240"/>
      <c r="CU51" s="42"/>
      <c r="CV51" s="42"/>
      <c r="CW51" s="42"/>
      <c r="CX51" s="42"/>
      <c r="CY51" s="42"/>
      <c r="CZ51" s="42"/>
      <c r="DA51" s="42"/>
      <c r="DB51" s="42"/>
      <c r="DC51" s="42"/>
      <c r="DD51" s="42"/>
      <c r="DE51" s="42"/>
      <c r="DF51" s="42"/>
      <c r="DG51" s="42"/>
      <c r="DH51" s="42"/>
      <c r="DI51" s="42"/>
      <c r="DJ51" s="42"/>
      <c r="DK51" s="42"/>
      <c r="DL51" s="42"/>
      <c r="DM51" s="42"/>
    </row>
    <row r="52" spans="1:117" ht="14.1" customHeight="1">
      <c r="A52" s="6"/>
      <c r="B52" s="19"/>
      <c r="C52" s="2275" t="s">
        <v>473</v>
      </c>
      <c r="D52" s="2278" t="s">
        <v>156</v>
      </c>
      <c r="E52" s="2281" t="s">
        <v>380</v>
      </c>
      <c r="F52" s="2282"/>
      <c r="G52" s="2282"/>
      <c r="H52" s="2283"/>
      <c r="I52" s="265"/>
      <c r="J52" s="2284" t="str">
        <f>IF(AY36=TRUE,ROUNDDOWN(M39/3,1),"")</f>
        <v/>
      </c>
      <c r="K52" s="2284"/>
      <c r="L52" s="266" t="s">
        <v>80</v>
      </c>
      <c r="M52" s="267" t="s">
        <v>84</v>
      </c>
      <c r="N52" s="2284" t="str">
        <f>J52</f>
        <v/>
      </c>
      <c r="O52" s="2284"/>
      <c r="P52" s="268" t="s">
        <v>80</v>
      </c>
      <c r="Q52" s="269" t="s">
        <v>107</v>
      </c>
      <c r="R52" s="265"/>
      <c r="S52" s="2284" t="str">
        <f>IF(AY37=TRUE,ROUNDDOWN(M39/3,1),"")</f>
        <v/>
      </c>
      <c r="T52" s="2284"/>
      <c r="U52" s="270" t="s">
        <v>80</v>
      </c>
      <c r="V52" s="267" t="s">
        <v>84</v>
      </c>
      <c r="W52" s="2284" t="str">
        <f>S52</f>
        <v/>
      </c>
      <c r="X52" s="2284"/>
      <c r="Y52" s="268" t="s">
        <v>80</v>
      </c>
      <c r="Z52" s="397" t="s">
        <v>107</v>
      </c>
      <c r="AA52" s="271"/>
      <c r="AC52" s="624"/>
      <c r="AD52" s="2016"/>
      <c r="AE52" s="2016"/>
      <c r="AF52" s="2016"/>
      <c r="AG52" s="2016"/>
      <c r="AH52" s="2016"/>
      <c r="AI52" s="2016"/>
      <c r="AJ52" s="2016"/>
      <c r="AK52" s="2016"/>
      <c r="AL52" s="2016"/>
      <c r="AM52" s="2016"/>
      <c r="AN52" s="2016"/>
      <c r="AO52" s="2016"/>
      <c r="AP52" s="2016"/>
      <c r="AQ52" s="2016"/>
      <c r="AR52" s="2016"/>
      <c r="AS52" s="2106"/>
      <c r="AW52" s="278"/>
      <c r="AX52" s="786"/>
      <c r="AY52" s="278"/>
      <c r="AZ52" s="279"/>
      <c r="BA52" s="2051">
        <v>9</v>
      </c>
      <c r="BB52" s="2052"/>
      <c r="BC52" s="2052"/>
      <c r="BD52" s="2053"/>
      <c r="BE52" s="2257"/>
      <c r="BF52" s="2258"/>
      <c r="BG52" s="2258"/>
      <c r="BH52" s="236" t="s">
        <v>287</v>
      </c>
      <c r="BI52" s="239"/>
      <c r="BJ52" s="240"/>
      <c r="BK52" s="226"/>
      <c r="BL52" s="227"/>
      <c r="BM52" s="2051">
        <v>9</v>
      </c>
      <c r="BN52" s="2052"/>
      <c r="BO52" s="2052"/>
      <c r="BP52" s="2053"/>
      <c r="BQ52" s="2259"/>
      <c r="BR52" s="2260"/>
      <c r="BS52" s="2260"/>
      <c r="BT52" s="236" t="s">
        <v>287</v>
      </c>
      <c r="BU52" s="239"/>
      <c r="BV52" s="240"/>
    </row>
    <row r="53" spans="1:117" ht="14.1" customHeight="1">
      <c r="A53" s="6"/>
      <c r="B53" s="19"/>
      <c r="C53" s="2276"/>
      <c r="D53" s="2279"/>
      <c r="E53" s="2285" t="s">
        <v>1348</v>
      </c>
      <c r="F53" s="2286"/>
      <c r="G53" s="2286"/>
      <c r="H53" s="766" t="s">
        <v>816</v>
      </c>
      <c r="I53" s="272"/>
      <c r="J53" s="2289" t="str">
        <f>IF(AY36=TRUE,IF(AY34=TRUE,ROUNDDOWN(M40/6,1),""),"")</f>
        <v/>
      </c>
      <c r="K53" s="2289"/>
      <c r="L53" s="273" t="s">
        <v>80</v>
      </c>
      <c r="M53" s="274" t="s">
        <v>84</v>
      </c>
      <c r="N53" s="2289" t="str">
        <f t="shared" ref="N53:N54" si="0">J53</f>
        <v/>
      </c>
      <c r="O53" s="2289"/>
      <c r="P53" s="275" t="s">
        <v>80</v>
      </c>
      <c r="Q53" s="276" t="s">
        <v>107</v>
      </c>
      <c r="R53" s="272"/>
      <c r="S53" s="2289" t="str">
        <f>IF(AY37=TRUE,IF(AY34=TRUE,ROUNDDOWN((M42+M40)/6,1),""),"")</f>
        <v/>
      </c>
      <c r="T53" s="2289"/>
      <c r="U53" s="277" t="s">
        <v>80</v>
      </c>
      <c r="V53" s="274" t="s">
        <v>84</v>
      </c>
      <c r="W53" s="2289" t="str">
        <f>S53</f>
        <v/>
      </c>
      <c r="X53" s="2289"/>
      <c r="Y53" s="275" t="s">
        <v>80</v>
      </c>
      <c r="Z53" s="398" t="s">
        <v>107</v>
      </c>
      <c r="AA53" s="271"/>
      <c r="AB53" s="40"/>
      <c r="AC53" s="624"/>
      <c r="AD53" s="2016"/>
      <c r="AE53" s="2016"/>
      <c r="AF53" s="2016"/>
      <c r="AG53" s="2016"/>
      <c r="AH53" s="2016"/>
      <c r="AI53" s="2016"/>
      <c r="AJ53" s="2016"/>
      <c r="AK53" s="2016"/>
      <c r="AL53" s="2016"/>
      <c r="AM53" s="2016"/>
      <c r="AN53" s="2016"/>
      <c r="AO53" s="2016"/>
      <c r="AP53" s="2016"/>
      <c r="AQ53" s="2016"/>
      <c r="AR53" s="2016"/>
      <c r="AS53" s="2106"/>
      <c r="AT53" s="453"/>
      <c r="AW53" s="471"/>
      <c r="AX53" s="786"/>
      <c r="AY53" s="471"/>
      <c r="AZ53" s="472"/>
      <c r="BA53" s="2051">
        <v>10</v>
      </c>
      <c r="BB53" s="2052"/>
      <c r="BC53" s="2052"/>
      <c r="BD53" s="2053"/>
      <c r="BE53" s="2257"/>
      <c r="BF53" s="2258"/>
      <c r="BG53" s="2258"/>
      <c r="BH53" s="236" t="s">
        <v>287</v>
      </c>
      <c r="BI53" s="237"/>
      <c r="BJ53" s="238"/>
      <c r="BK53" s="241"/>
      <c r="BL53" s="242"/>
      <c r="BM53" s="2051">
        <v>10</v>
      </c>
      <c r="BN53" s="2052"/>
      <c r="BO53" s="2052"/>
      <c r="BP53" s="2053"/>
      <c r="BQ53" s="2259"/>
      <c r="BR53" s="2260"/>
      <c r="BS53" s="2260"/>
      <c r="BT53" s="236" t="s">
        <v>287</v>
      </c>
      <c r="BU53" s="237"/>
      <c r="BV53" s="238"/>
    </row>
    <row r="54" spans="1:117" ht="14.1" customHeight="1">
      <c r="A54" s="6"/>
      <c r="B54" s="19"/>
      <c r="C54" s="2276"/>
      <c r="D54" s="2279"/>
      <c r="E54" s="2287"/>
      <c r="F54" s="2288"/>
      <c r="G54" s="2288"/>
      <c r="H54" s="769" t="s">
        <v>817</v>
      </c>
      <c r="I54" s="272"/>
      <c r="J54" s="2289" t="str">
        <f>IF(AY36=TRUE,IF(AY35=TRUE, ROUNDDOWN(M40/5,1),""),"")</f>
        <v/>
      </c>
      <c r="K54" s="2289"/>
      <c r="L54" s="273" t="s">
        <v>80</v>
      </c>
      <c r="M54" s="274" t="s">
        <v>84</v>
      </c>
      <c r="N54" s="2289" t="str">
        <f t="shared" si="0"/>
        <v/>
      </c>
      <c r="O54" s="2289"/>
      <c r="P54" s="275" t="s">
        <v>80</v>
      </c>
      <c r="Q54" s="276" t="s">
        <v>107</v>
      </c>
      <c r="R54" s="272"/>
      <c r="S54" s="2289" t="str">
        <f>IF(AY36=TRUE,IF(AY35=TRUE,ROUNDDOWN((M42+M40)/5,1),""),"")</f>
        <v/>
      </c>
      <c r="T54" s="2289"/>
      <c r="U54" s="277" t="s">
        <v>80</v>
      </c>
      <c r="V54" s="274" t="s">
        <v>84</v>
      </c>
      <c r="W54" s="2289" t="str">
        <f t="shared" ref="W54" si="1">S54</f>
        <v/>
      </c>
      <c r="X54" s="2289"/>
      <c r="Y54" s="275" t="s">
        <v>80</v>
      </c>
      <c r="Z54" s="398" t="s">
        <v>107</v>
      </c>
      <c r="AA54" s="271"/>
      <c r="AB54" s="117" t="s">
        <v>960</v>
      </c>
      <c r="AC54" s="624"/>
      <c r="AD54" s="624"/>
      <c r="AE54" s="624"/>
      <c r="AF54" s="624"/>
      <c r="AG54" s="624"/>
      <c r="AH54" s="624"/>
      <c r="AI54" s="624"/>
      <c r="AJ54" s="624"/>
      <c r="AK54" s="624"/>
      <c r="AL54" s="624"/>
      <c r="AM54" s="624"/>
      <c r="AN54" s="624"/>
      <c r="AO54" s="624"/>
      <c r="AP54" s="624"/>
      <c r="AQ54" s="624"/>
      <c r="AR54" s="624"/>
      <c r="AS54" s="814"/>
      <c r="AT54" s="453"/>
      <c r="AW54" s="288"/>
      <c r="AX54" s="786"/>
      <c r="AY54" s="288"/>
      <c r="BA54" s="2051">
        <v>11</v>
      </c>
      <c r="BB54" s="2052"/>
      <c r="BC54" s="2052"/>
      <c r="BD54" s="2053"/>
      <c r="BE54" s="2257"/>
      <c r="BF54" s="2258"/>
      <c r="BG54" s="2258"/>
      <c r="BH54" s="236" t="s">
        <v>287</v>
      </c>
      <c r="BI54" s="239"/>
      <c r="BJ54" s="240"/>
      <c r="BK54" s="226"/>
      <c r="BL54" s="227"/>
      <c r="BM54" s="2051">
        <v>11</v>
      </c>
      <c r="BN54" s="2052"/>
      <c r="BO54" s="2052"/>
      <c r="BP54" s="2053"/>
      <c r="BQ54" s="2259"/>
      <c r="BR54" s="2260"/>
      <c r="BS54" s="2260"/>
      <c r="BT54" s="236" t="s">
        <v>287</v>
      </c>
      <c r="BU54" s="239"/>
      <c r="BV54" s="240"/>
    </row>
    <row r="55" spans="1:117" ht="14.1" customHeight="1">
      <c r="A55" s="6"/>
      <c r="B55" s="19"/>
      <c r="C55" s="2276"/>
      <c r="D55" s="2279"/>
      <c r="E55" s="2417" t="s">
        <v>1349</v>
      </c>
      <c r="F55" s="2418"/>
      <c r="G55" s="2418"/>
      <c r="H55" s="2419"/>
      <c r="I55" s="272"/>
      <c r="J55" s="2289" t="str">
        <f>IF(AY36=TRUE,ROUNDDOWN(M41/6,1),"")</f>
        <v/>
      </c>
      <c r="K55" s="2289"/>
      <c r="L55" s="273" t="s">
        <v>80</v>
      </c>
      <c r="M55" s="274" t="s">
        <v>84</v>
      </c>
      <c r="N55" s="2289" t="str">
        <f>J55</f>
        <v/>
      </c>
      <c r="O55" s="2289"/>
      <c r="P55" s="275" t="s">
        <v>80</v>
      </c>
      <c r="Q55" s="276" t="s">
        <v>107</v>
      </c>
      <c r="R55" s="272"/>
      <c r="S55" s="2289" t="str">
        <f>IF(AY37=TRUE,ROUNDDOWN(M41/6,1),"")</f>
        <v/>
      </c>
      <c r="T55" s="2289"/>
      <c r="U55" s="277" t="s">
        <v>80</v>
      </c>
      <c r="V55" s="274" t="s">
        <v>84</v>
      </c>
      <c r="W55" s="2289" t="str">
        <f>S55</f>
        <v/>
      </c>
      <c r="X55" s="2289"/>
      <c r="Y55" s="275" t="s">
        <v>80</v>
      </c>
      <c r="Z55" s="398" t="s">
        <v>107</v>
      </c>
      <c r="AA55" s="102"/>
      <c r="AD55" s="2016" t="s">
        <v>962</v>
      </c>
      <c r="AE55" s="2016"/>
      <c r="AF55" s="2016"/>
      <c r="AG55" s="2016"/>
      <c r="AH55" s="2016"/>
      <c r="AI55" s="2016"/>
      <c r="AJ55" s="2016"/>
      <c r="AK55" s="2016"/>
      <c r="AL55" s="2016"/>
      <c r="AM55" s="2016"/>
      <c r="AN55" s="2016"/>
      <c r="AO55" s="2016"/>
      <c r="AP55" s="2016"/>
      <c r="AQ55" s="2016"/>
      <c r="AR55" s="2016"/>
      <c r="AS55" s="2106"/>
      <c r="AT55" s="27"/>
      <c r="AW55" s="288"/>
      <c r="AX55" s="786"/>
      <c r="AY55" s="288"/>
      <c r="BA55" s="2051">
        <v>12</v>
      </c>
      <c r="BB55" s="2052"/>
      <c r="BC55" s="2052"/>
      <c r="BD55" s="2053"/>
      <c r="BE55" s="2257"/>
      <c r="BF55" s="2258"/>
      <c r="BG55" s="2258"/>
      <c r="BH55" s="236" t="s">
        <v>287</v>
      </c>
      <c r="BI55" s="239"/>
      <c r="BJ55" s="240"/>
      <c r="BK55" s="243"/>
      <c r="BL55" s="244"/>
      <c r="BM55" s="2051">
        <v>12</v>
      </c>
      <c r="BN55" s="2052"/>
      <c r="BO55" s="2052"/>
      <c r="BP55" s="2053"/>
      <c r="BQ55" s="2259"/>
      <c r="BR55" s="2260"/>
      <c r="BS55" s="2260"/>
      <c r="BT55" s="236" t="s">
        <v>287</v>
      </c>
      <c r="BU55" s="239"/>
      <c r="BV55" s="240"/>
    </row>
    <row r="56" spans="1:117" ht="14.1" customHeight="1">
      <c r="A56" s="6"/>
      <c r="B56" s="19"/>
      <c r="C56" s="2276"/>
      <c r="D56" s="2279"/>
      <c r="E56" s="2294" t="s">
        <v>381</v>
      </c>
      <c r="F56" s="2295"/>
      <c r="G56" s="2295"/>
      <c r="H56" s="2296"/>
      <c r="I56" s="636"/>
      <c r="J56" s="2297"/>
      <c r="K56" s="2297"/>
      <c r="L56" s="280"/>
      <c r="M56" s="281"/>
      <c r="N56" s="2298"/>
      <c r="O56" s="2298"/>
      <c r="P56" s="282"/>
      <c r="Q56" s="283"/>
      <c r="R56" s="272"/>
      <c r="S56" s="2289" t="str">
        <f>IF(AY37=TRUE,ROUNDDOWN(M42/6,1),"")</f>
        <v/>
      </c>
      <c r="T56" s="2289"/>
      <c r="U56" s="284" t="s">
        <v>80</v>
      </c>
      <c r="V56" s="285"/>
      <c r="W56" s="2299"/>
      <c r="X56" s="2299"/>
      <c r="Y56" s="286"/>
      <c r="Z56" s="399"/>
      <c r="AA56" s="102"/>
      <c r="AD56" s="2016"/>
      <c r="AE56" s="2016"/>
      <c r="AF56" s="2016"/>
      <c r="AG56" s="2016"/>
      <c r="AH56" s="2016"/>
      <c r="AI56" s="2016"/>
      <c r="AJ56" s="2016"/>
      <c r="AK56" s="2016"/>
      <c r="AL56" s="2016"/>
      <c r="AM56" s="2016"/>
      <c r="AN56" s="2016"/>
      <c r="AO56" s="2016"/>
      <c r="AP56" s="2016"/>
      <c r="AQ56" s="2016"/>
      <c r="AR56" s="2016"/>
      <c r="AS56" s="2106"/>
      <c r="AT56" s="27"/>
      <c r="AW56" s="288"/>
      <c r="AX56" s="786"/>
      <c r="AY56" s="288"/>
      <c r="BA56" s="2051">
        <v>13</v>
      </c>
      <c r="BB56" s="2052"/>
      <c r="BC56" s="2052"/>
      <c r="BD56" s="2053"/>
      <c r="BE56" s="2257"/>
      <c r="BF56" s="2258"/>
      <c r="BG56" s="2258"/>
      <c r="BH56" s="236" t="s">
        <v>287</v>
      </c>
      <c r="BI56" s="239"/>
      <c r="BJ56" s="240"/>
      <c r="BK56" s="243"/>
      <c r="BL56" s="244"/>
      <c r="BM56" s="2051">
        <v>13</v>
      </c>
      <c r="BN56" s="2052"/>
      <c r="BO56" s="2052"/>
      <c r="BP56" s="2053"/>
      <c r="BQ56" s="2259"/>
      <c r="BR56" s="2260"/>
      <c r="BS56" s="2260"/>
      <c r="BT56" s="236" t="s">
        <v>287</v>
      </c>
      <c r="BU56" s="239"/>
      <c r="BV56" s="240"/>
    </row>
    <row r="57" spans="1:117" ht="14.1" customHeight="1">
      <c r="A57" s="6"/>
      <c r="B57" s="19"/>
      <c r="C57" s="2276"/>
      <c r="D57" s="2279"/>
      <c r="E57" s="2285" t="s">
        <v>382</v>
      </c>
      <c r="F57" s="2286"/>
      <c r="G57" s="2286"/>
      <c r="H57" s="766" t="s">
        <v>816</v>
      </c>
      <c r="I57" s="767"/>
      <c r="J57" s="2289" t="str">
        <f>IF(AY36=TRUE,IF(AY38=TRUE,ROUNDDOWN((M42+M43)/20,1),""),"")</f>
        <v/>
      </c>
      <c r="K57" s="2289"/>
      <c r="L57" s="273" t="s">
        <v>80</v>
      </c>
      <c r="M57" s="274" t="s">
        <v>84</v>
      </c>
      <c r="N57" s="2293" t="str">
        <f>IF(AY36=TRUE,IF(AY38=TRUE,ROUNDDOWN(K43/20,1),""),"")</f>
        <v/>
      </c>
      <c r="O57" s="2293"/>
      <c r="P57" s="275" t="s">
        <v>80</v>
      </c>
      <c r="Q57" s="276" t="s">
        <v>107</v>
      </c>
      <c r="R57" s="768"/>
      <c r="S57" s="2289" t="str">
        <f>IF(AY37=TRUE,IF(AY38=TRUE,ROUNDDOWN(M43/20,1),""),"")</f>
        <v/>
      </c>
      <c r="T57" s="2289"/>
      <c r="U57" s="277" t="s">
        <v>80</v>
      </c>
      <c r="V57" s="274" t="s">
        <v>84</v>
      </c>
      <c r="W57" s="2293" t="str">
        <f>IF(AY37=TRUE,IF(AY38=TRUE,ROUNDDOWN(K43/20,1),""),"")</f>
        <v/>
      </c>
      <c r="X57" s="2293"/>
      <c r="Y57" s="287" t="s">
        <v>80</v>
      </c>
      <c r="Z57" s="398" t="s">
        <v>107</v>
      </c>
      <c r="AA57" s="102"/>
      <c r="AD57" s="2016"/>
      <c r="AE57" s="2016"/>
      <c r="AF57" s="2016"/>
      <c r="AG57" s="2016"/>
      <c r="AH57" s="2016"/>
      <c r="AI57" s="2016"/>
      <c r="AJ57" s="2016"/>
      <c r="AK57" s="2016"/>
      <c r="AL57" s="2016"/>
      <c r="AM57" s="2016"/>
      <c r="AN57" s="2016"/>
      <c r="AO57" s="2016"/>
      <c r="AP57" s="2016"/>
      <c r="AQ57" s="2016"/>
      <c r="AR57" s="2016"/>
      <c r="AS57" s="2106"/>
      <c r="AT57" s="453"/>
      <c r="AW57" s="288"/>
      <c r="AX57" s="786"/>
      <c r="AY57" s="288"/>
      <c r="BA57" s="2051">
        <v>14</v>
      </c>
      <c r="BB57" s="2052"/>
      <c r="BC57" s="2052"/>
      <c r="BD57" s="2053"/>
      <c r="BE57" s="2257"/>
      <c r="BF57" s="2258"/>
      <c r="BG57" s="2258"/>
      <c r="BH57" s="236" t="s">
        <v>287</v>
      </c>
      <c r="BI57" s="239"/>
      <c r="BJ57" s="240"/>
      <c r="BK57" s="243"/>
      <c r="BL57" s="244"/>
      <c r="BM57" s="2051">
        <v>14</v>
      </c>
      <c r="BN57" s="2052"/>
      <c r="BO57" s="2052"/>
      <c r="BP57" s="2053"/>
      <c r="BQ57" s="2259"/>
      <c r="BR57" s="2260"/>
      <c r="BS57" s="2260"/>
      <c r="BT57" s="236" t="s">
        <v>287</v>
      </c>
      <c r="BU57" s="239"/>
      <c r="BV57" s="240"/>
    </row>
    <row r="58" spans="1:117" ht="14.1" customHeight="1">
      <c r="A58" s="6"/>
      <c r="B58" s="19"/>
      <c r="C58" s="2276"/>
      <c r="D58" s="2279"/>
      <c r="E58" s="2287"/>
      <c r="F58" s="2288"/>
      <c r="G58" s="2288"/>
      <c r="H58" s="769" t="s">
        <v>817</v>
      </c>
      <c r="I58" s="770"/>
      <c r="J58" s="2300" t="str">
        <f>IF(AY36=TRUE,IF(AY39=TRUE,ROUNDDOWN(M43/15,1),""),"")</f>
        <v/>
      </c>
      <c r="K58" s="2300"/>
      <c r="L58" s="771" t="s">
        <v>80</v>
      </c>
      <c r="M58" s="772" t="s">
        <v>84</v>
      </c>
      <c r="N58" s="2421" t="str">
        <f>IF(AY36=TRUE,IF(AY39=TRUE,ROUNDDOWN(K43/15,1),""),"")</f>
        <v/>
      </c>
      <c r="O58" s="2421"/>
      <c r="P58" s="773" t="s">
        <v>80</v>
      </c>
      <c r="Q58" s="269" t="s">
        <v>107</v>
      </c>
      <c r="R58" s="770"/>
      <c r="S58" s="2422" t="str">
        <f>IF(AY37=TRUE,IF(AY39=TRUE,ROUNDDOWN(M43/15,1),""),"")</f>
        <v/>
      </c>
      <c r="T58" s="2422"/>
      <c r="U58" s="774" t="s">
        <v>80</v>
      </c>
      <c r="V58" s="775" t="s">
        <v>84</v>
      </c>
      <c r="W58" s="2301" t="str">
        <f>IF(AY37=TRUE,IF(AY39=TRUE,ROUNDDOWN(K43/15,1),""),"")</f>
        <v/>
      </c>
      <c r="X58" s="2301"/>
      <c r="Y58" s="289" t="s">
        <v>80</v>
      </c>
      <c r="Z58" s="398" t="s">
        <v>107</v>
      </c>
      <c r="AA58" s="102"/>
      <c r="AD58" s="2016"/>
      <c r="AE58" s="2016"/>
      <c r="AF58" s="2016"/>
      <c r="AG58" s="2016"/>
      <c r="AH58" s="2016"/>
      <c r="AI58" s="2016"/>
      <c r="AJ58" s="2016"/>
      <c r="AK58" s="2016"/>
      <c r="AL58" s="2016"/>
      <c r="AM58" s="2016"/>
      <c r="AN58" s="2016"/>
      <c r="AO58" s="2016"/>
      <c r="AP58" s="2016"/>
      <c r="AQ58" s="2016"/>
      <c r="AR58" s="2016"/>
      <c r="AS58" s="2106"/>
      <c r="AT58" s="453"/>
      <c r="AU58" s="411"/>
      <c r="AW58" s="288"/>
      <c r="AX58" s="288"/>
      <c r="AY58" s="288"/>
      <c r="BA58" s="2051">
        <v>15</v>
      </c>
      <c r="BB58" s="2052"/>
      <c r="BC58" s="2052"/>
      <c r="BD58" s="2053"/>
      <c r="BE58" s="2257"/>
      <c r="BF58" s="2258"/>
      <c r="BG58" s="2258"/>
      <c r="BH58" s="236" t="s">
        <v>287</v>
      </c>
      <c r="BI58" s="239"/>
      <c r="BJ58" s="240"/>
      <c r="BK58" s="245"/>
      <c r="BL58" s="246"/>
      <c r="BM58" s="2051">
        <v>15</v>
      </c>
      <c r="BN58" s="2052"/>
      <c r="BO58" s="2052"/>
      <c r="BP58" s="2053"/>
      <c r="BQ58" s="2259"/>
      <c r="BR58" s="2260"/>
      <c r="BS58" s="2260"/>
      <c r="BT58" s="236" t="s">
        <v>287</v>
      </c>
      <c r="BU58" s="239"/>
      <c r="BV58" s="240"/>
    </row>
    <row r="59" spans="1:117" ht="14.1" customHeight="1">
      <c r="A59" s="6"/>
      <c r="B59" s="19"/>
      <c r="C59" s="2276"/>
      <c r="D59" s="2279"/>
      <c r="E59" s="2303" t="s">
        <v>963</v>
      </c>
      <c r="F59" s="2304"/>
      <c r="G59" s="2304"/>
      <c r="H59" s="1084" t="s">
        <v>816</v>
      </c>
      <c r="I59" s="37"/>
      <c r="J59" s="2289" t="str">
        <f>IF(AY36=TRUE,IF(AY40=TRUE,ROUNDDOWN((M44)/30,1),""),"")</f>
        <v/>
      </c>
      <c r="K59" s="2289"/>
      <c r="L59" s="1085" t="s">
        <v>80</v>
      </c>
      <c r="M59" s="281" t="s">
        <v>84</v>
      </c>
      <c r="N59" s="2420" t="str">
        <f>IF(AY36=TRUE,IF(AY40=TRUE,ROUNDDOWN(K44/30,1),""),"")</f>
        <v/>
      </c>
      <c r="O59" s="2420"/>
      <c r="P59" s="289" t="s">
        <v>80</v>
      </c>
      <c r="Q59" s="276" t="s">
        <v>107</v>
      </c>
      <c r="R59" s="768"/>
      <c r="S59" s="2309" t="str">
        <f>IF(AY37=TRUE,IF(AY40=TRUE,ROUNDDOWN(M44/30,1),""),"")</f>
        <v/>
      </c>
      <c r="T59" s="2309"/>
      <c r="U59" s="284" t="s">
        <v>80</v>
      </c>
      <c r="V59" s="1086" t="s">
        <v>84</v>
      </c>
      <c r="W59" s="2307" t="str">
        <f>IF(AY37=TRUE,IF(AY40=TRUE,ROUNDDOWN(K44/30,1),""),"")</f>
        <v/>
      </c>
      <c r="X59" s="2307"/>
      <c r="Y59" s="289" t="s">
        <v>80</v>
      </c>
      <c r="Z59" s="398" t="s">
        <v>107</v>
      </c>
      <c r="AA59" s="102"/>
      <c r="AD59" s="2016"/>
      <c r="AE59" s="2016"/>
      <c r="AF59" s="2016"/>
      <c r="AG59" s="2016"/>
      <c r="AH59" s="2016"/>
      <c r="AI59" s="2016"/>
      <c r="AJ59" s="2016"/>
      <c r="AK59" s="2016"/>
      <c r="AL59" s="2016"/>
      <c r="AM59" s="2016"/>
      <c r="AN59" s="2016"/>
      <c r="AO59" s="2016"/>
      <c r="AP59" s="2016"/>
      <c r="AQ59" s="2016"/>
      <c r="AR59" s="2016"/>
      <c r="AS59" s="2106"/>
      <c r="AT59" s="416"/>
      <c r="AU59" s="411"/>
      <c r="AW59" s="288"/>
      <c r="AX59" s="288"/>
      <c r="AY59" s="288"/>
      <c r="BA59" s="2051">
        <v>17</v>
      </c>
      <c r="BB59" s="2052"/>
      <c r="BC59" s="2052"/>
      <c r="BD59" s="2053"/>
      <c r="BE59" s="2257"/>
      <c r="BF59" s="2258"/>
      <c r="BG59" s="2258"/>
      <c r="BH59" s="236" t="s">
        <v>287</v>
      </c>
      <c r="BI59" s="239"/>
      <c r="BJ59" s="240"/>
      <c r="BK59" s="245"/>
      <c r="BL59" s="246"/>
      <c r="BM59" s="2051">
        <v>17</v>
      </c>
      <c r="BN59" s="2052"/>
      <c r="BO59" s="2052"/>
      <c r="BP59" s="2053"/>
      <c r="BQ59" s="2259"/>
      <c r="BR59" s="2260"/>
      <c r="BS59" s="2260"/>
      <c r="BT59" s="236" t="s">
        <v>287</v>
      </c>
      <c r="BU59" s="239"/>
      <c r="BV59" s="240"/>
    </row>
    <row r="60" spans="1:117" ht="14.1" customHeight="1">
      <c r="A60" s="6"/>
      <c r="B60" s="19"/>
      <c r="C60" s="2276"/>
      <c r="D60" s="2279"/>
      <c r="E60" s="2305"/>
      <c r="F60" s="2306"/>
      <c r="G60" s="2306"/>
      <c r="H60" s="1087" t="s">
        <v>817</v>
      </c>
      <c r="I60" s="776"/>
      <c r="J60" s="2300" t="str">
        <f>IF(AY36=TRUE,IF(AY41=TRUE,ROUNDDOWN((M44)/25,1),""),"")</f>
        <v/>
      </c>
      <c r="K60" s="2300"/>
      <c r="L60" s="1088" t="s">
        <v>80</v>
      </c>
      <c r="M60" s="285" t="s">
        <v>84</v>
      </c>
      <c r="N60" s="2420" t="str">
        <f>IF(AY36=TRUE,IF(AY41=TRUE,ROUNDDOWN(K44/25,1),""),"")</f>
        <v/>
      </c>
      <c r="O60" s="2420"/>
      <c r="P60" s="1089" t="s">
        <v>80</v>
      </c>
      <c r="Q60" s="1090" t="s">
        <v>107</v>
      </c>
      <c r="R60" s="37"/>
      <c r="S60" s="2309" t="str">
        <f>IF(AY37=TRUE,IF(AY41=TRUE,ROUNDDOWN(M44/25,1),""),"")</f>
        <v/>
      </c>
      <c r="T60" s="2309"/>
      <c r="U60" s="1091" t="s">
        <v>80</v>
      </c>
      <c r="V60" s="1086" t="s">
        <v>84</v>
      </c>
      <c r="W60" s="2307" t="str">
        <f>IF(AY37=TRUE,IF(AY41=TRUE,ROUNDDOWN(K44/25,1),""),"")</f>
        <v/>
      </c>
      <c r="X60" s="2307"/>
      <c r="Y60" s="1089" t="s">
        <v>80</v>
      </c>
      <c r="Z60" s="1092" t="s">
        <v>107</v>
      </c>
      <c r="AA60" s="102"/>
      <c r="AD60" s="624"/>
      <c r="AE60" s="624"/>
      <c r="AF60" s="624"/>
      <c r="AG60" s="624"/>
      <c r="AH60" s="624"/>
      <c r="AI60" s="624"/>
      <c r="AJ60" s="624"/>
      <c r="AK60" s="624"/>
      <c r="AL60" s="624"/>
      <c r="AM60" s="624"/>
      <c r="AN60" s="624"/>
      <c r="AO60" s="624"/>
      <c r="AP60" s="624"/>
      <c r="AQ60" s="624"/>
      <c r="AR60" s="624"/>
      <c r="AS60" s="814"/>
      <c r="AT60" s="416"/>
      <c r="AW60" s="288"/>
      <c r="AX60" s="288"/>
      <c r="AY60" s="288"/>
      <c r="BA60" s="2051">
        <v>18</v>
      </c>
      <c r="BB60" s="2052"/>
      <c r="BC60" s="2052"/>
      <c r="BD60" s="2053"/>
      <c r="BE60" s="2257"/>
      <c r="BF60" s="2258"/>
      <c r="BG60" s="2258"/>
      <c r="BH60" s="236" t="s">
        <v>287</v>
      </c>
      <c r="BI60" s="239"/>
      <c r="BJ60" s="240"/>
      <c r="BK60" s="245"/>
      <c r="BL60" s="246"/>
      <c r="BM60" s="2051">
        <v>18</v>
      </c>
      <c r="BN60" s="2052"/>
      <c r="BO60" s="2052"/>
      <c r="BP60" s="2053"/>
      <c r="BQ60" s="2259"/>
      <c r="BR60" s="2260"/>
      <c r="BS60" s="2260"/>
      <c r="BT60" s="236" t="s">
        <v>287</v>
      </c>
      <c r="BU60" s="239"/>
      <c r="BV60" s="240"/>
    </row>
    <row r="61" spans="1:117" ht="14.1" customHeight="1">
      <c r="A61" s="6"/>
      <c r="B61" s="19"/>
      <c r="C61" s="2276"/>
      <c r="D61" s="2280"/>
      <c r="E61" s="1878" t="s">
        <v>379</v>
      </c>
      <c r="F61" s="1879"/>
      <c r="G61" s="1879"/>
      <c r="H61" s="2320"/>
      <c r="I61" s="777"/>
      <c r="J61" s="2321" t="str">
        <f>IF(AY36=TRUE,ROUND(SUM(J52,J53,J54,J55,J57,J58,J59,J60),0),"")</f>
        <v/>
      </c>
      <c r="K61" s="2321"/>
      <c r="L61" s="314" t="s">
        <v>80</v>
      </c>
      <c r="M61" s="778" t="s">
        <v>475</v>
      </c>
      <c r="N61" s="2321" t="str">
        <f>IF(AY36=TRUE,ROUND(SUM(N52,N53,N54,N55,N57,N58,N59,N60),0),"")</f>
        <v/>
      </c>
      <c r="O61" s="2321"/>
      <c r="P61" s="779" t="s">
        <v>80</v>
      </c>
      <c r="Q61" s="740" t="s">
        <v>107</v>
      </c>
      <c r="R61" s="777"/>
      <c r="S61" s="2321" t="str">
        <f>IF(AY37=TRUE,ROUND(SUM(S52,S53,S54,S55,S56,S57,S58,S59,S60),0),"")</f>
        <v/>
      </c>
      <c r="T61" s="2321"/>
      <c r="U61" s="780" t="s">
        <v>80</v>
      </c>
      <c r="V61" s="778" t="s">
        <v>475</v>
      </c>
      <c r="W61" s="2321" t="str">
        <f>IF(AY37=TRUE,ROUND(SUM(W52,W53,W54,W55,W57,W58,W59,W60),0),"")</f>
        <v/>
      </c>
      <c r="X61" s="2321"/>
      <c r="Y61" s="779" t="s">
        <v>80</v>
      </c>
      <c r="Z61" s="781" t="s">
        <v>107</v>
      </c>
      <c r="AA61" s="102"/>
      <c r="AB61" s="77" t="s">
        <v>12</v>
      </c>
      <c r="AC61" s="575"/>
      <c r="AD61" s="428"/>
      <c r="AE61" s="428"/>
      <c r="AF61" s="428"/>
      <c r="AG61" s="428"/>
      <c r="AH61" s="428"/>
      <c r="AI61" s="428"/>
      <c r="AJ61" s="428"/>
      <c r="AK61" s="428"/>
      <c r="AL61" s="428"/>
      <c r="AM61" s="428"/>
      <c r="AN61" s="428"/>
      <c r="AO61" s="428"/>
      <c r="AP61" s="428"/>
      <c r="AQ61" s="428"/>
      <c r="AR61" s="428"/>
      <c r="AS61" s="430"/>
      <c r="AT61" s="416"/>
      <c r="AW61" s="288"/>
      <c r="AX61" s="2389"/>
      <c r="AY61" s="288"/>
      <c r="BA61" s="2051">
        <v>19</v>
      </c>
      <c r="BB61" s="2052"/>
      <c r="BC61" s="2052"/>
      <c r="BD61" s="2053"/>
      <c r="BE61" s="2257"/>
      <c r="BF61" s="2258"/>
      <c r="BG61" s="2258"/>
      <c r="BH61" s="236" t="s">
        <v>287</v>
      </c>
      <c r="BI61" s="239"/>
      <c r="BJ61" s="240"/>
      <c r="BK61" s="245"/>
      <c r="BL61" s="246"/>
      <c r="BM61" s="2051">
        <v>19</v>
      </c>
      <c r="BN61" s="2052"/>
      <c r="BO61" s="2052"/>
      <c r="BP61" s="2053"/>
      <c r="BQ61" s="2259"/>
      <c r="BR61" s="2260"/>
      <c r="BS61" s="2260"/>
      <c r="BT61" s="236" t="s">
        <v>287</v>
      </c>
      <c r="BU61" s="239"/>
      <c r="BV61" s="240"/>
    </row>
    <row r="62" spans="1:117" ht="14.1" customHeight="1">
      <c r="A62" s="6"/>
      <c r="B62" s="19"/>
      <c r="C62" s="2276"/>
      <c r="D62" s="2311" t="s">
        <v>383</v>
      </c>
      <c r="E62" s="2038"/>
      <c r="F62" s="2038"/>
      <c r="G62" s="2038"/>
      <c r="H62" s="2312"/>
      <c r="I62" s="2316" t="s">
        <v>471</v>
      </c>
      <c r="J62" s="2317"/>
      <c r="K62" s="2317"/>
      <c r="L62" s="2317"/>
      <c r="M62" s="2317"/>
      <c r="N62" s="2317"/>
      <c r="O62" s="2317"/>
      <c r="P62" s="2317"/>
      <c r="Q62" s="2317"/>
      <c r="R62" s="290"/>
      <c r="S62" s="2318"/>
      <c r="T62" s="2318"/>
      <c r="U62" s="290" t="s">
        <v>80</v>
      </c>
      <c r="V62" s="291" t="s">
        <v>475</v>
      </c>
      <c r="W62" s="2319">
        <f>S62</f>
        <v>0</v>
      </c>
      <c r="X62" s="2319"/>
      <c r="Y62" s="782" t="s">
        <v>10</v>
      </c>
      <c r="Z62" s="783" t="s">
        <v>107</v>
      </c>
      <c r="AA62" s="102"/>
      <c r="AB62" s="200" t="s">
        <v>12</v>
      </c>
      <c r="AC62" s="1925" t="s">
        <v>1350</v>
      </c>
      <c r="AD62" s="1925"/>
      <c r="AE62" s="1925"/>
      <c r="AF62" s="1925"/>
      <c r="AG62" s="1925"/>
      <c r="AH62" s="1925"/>
      <c r="AI62" s="1925"/>
      <c r="AJ62" s="1925"/>
      <c r="AK62" s="1925"/>
      <c r="AL62" s="1925"/>
      <c r="AM62" s="1925"/>
      <c r="AN62" s="1925"/>
      <c r="AO62" s="1925"/>
      <c r="AP62" s="1925"/>
      <c r="AQ62" s="1925"/>
      <c r="AR62" s="1925"/>
      <c r="AS62" s="2029"/>
      <c r="AT62" s="416"/>
      <c r="AW62" s="288"/>
      <c r="AX62" s="2389"/>
      <c r="AY62" s="288"/>
      <c r="BA62" s="2051">
        <v>20</v>
      </c>
      <c r="BB62" s="2052"/>
      <c r="BC62" s="2052"/>
      <c r="BD62" s="2053"/>
      <c r="BE62" s="2257"/>
      <c r="BF62" s="2258"/>
      <c r="BG62" s="2258"/>
      <c r="BH62" s="236" t="s">
        <v>287</v>
      </c>
      <c r="BI62" s="239"/>
      <c r="BJ62" s="240"/>
      <c r="BK62" s="245"/>
      <c r="BL62" s="246"/>
      <c r="BM62" s="2051">
        <v>20</v>
      </c>
      <c r="BN62" s="2052"/>
      <c r="BO62" s="2052"/>
      <c r="BP62" s="2053"/>
      <c r="BQ62" s="2259"/>
      <c r="BR62" s="2260"/>
      <c r="BS62" s="2260"/>
      <c r="BT62" s="236" t="s">
        <v>287</v>
      </c>
      <c r="BU62" s="239"/>
      <c r="BV62" s="240"/>
    </row>
    <row r="63" spans="1:117" ht="14.1" customHeight="1">
      <c r="A63" s="6"/>
      <c r="B63" s="19"/>
      <c r="C63" s="2276"/>
      <c r="D63" s="2313"/>
      <c r="E63" s="2155"/>
      <c r="F63" s="2155"/>
      <c r="G63" s="2155"/>
      <c r="H63" s="2314"/>
      <c r="I63" s="2323" t="s">
        <v>590</v>
      </c>
      <c r="J63" s="2324"/>
      <c r="K63" s="2324"/>
      <c r="L63" s="2324"/>
      <c r="M63" s="2324"/>
      <c r="N63" s="2324"/>
      <c r="O63" s="2324"/>
      <c r="P63" s="2324"/>
      <c r="Q63" s="2324"/>
      <c r="R63" s="292"/>
      <c r="S63" s="2327">
        <v>1</v>
      </c>
      <c r="T63" s="2327"/>
      <c r="U63" s="2329" t="s">
        <v>80</v>
      </c>
      <c r="V63" s="2331" t="s">
        <v>475</v>
      </c>
      <c r="W63" s="2339"/>
      <c r="X63" s="2339"/>
      <c r="Y63" s="2335" t="s">
        <v>10</v>
      </c>
      <c r="Z63" s="2341" t="s">
        <v>107</v>
      </c>
      <c r="AA63" s="102"/>
      <c r="AB63" s="76"/>
      <c r="AC63" s="1925"/>
      <c r="AD63" s="1925"/>
      <c r="AE63" s="1925"/>
      <c r="AF63" s="1925"/>
      <c r="AG63" s="1925"/>
      <c r="AH63" s="1925"/>
      <c r="AI63" s="1925"/>
      <c r="AJ63" s="1925"/>
      <c r="AK63" s="1925"/>
      <c r="AL63" s="1925"/>
      <c r="AM63" s="1925"/>
      <c r="AN63" s="1925"/>
      <c r="AO63" s="1925"/>
      <c r="AP63" s="1925"/>
      <c r="AQ63" s="1925"/>
      <c r="AR63" s="1925"/>
      <c r="AS63" s="2029"/>
      <c r="AT63" s="416"/>
      <c r="AW63" s="288"/>
      <c r="AX63" s="2389"/>
      <c r="AY63" s="288"/>
      <c r="BA63" s="2051">
        <v>21</v>
      </c>
      <c r="BB63" s="2052"/>
      <c r="BC63" s="2052"/>
      <c r="BD63" s="2053"/>
      <c r="BE63" s="2257"/>
      <c r="BF63" s="2258"/>
      <c r="BG63" s="2258"/>
      <c r="BH63" s="236" t="s">
        <v>287</v>
      </c>
      <c r="BI63" s="237"/>
      <c r="BJ63" s="238"/>
      <c r="BK63" s="243"/>
      <c r="BL63" s="244"/>
      <c r="BM63" s="2051">
        <v>21</v>
      </c>
      <c r="BN63" s="2052"/>
      <c r="BO63" s="2052"/>
      <c r="BP63" s="2053"/>
      <c r="BQ63" s="2259"/>
      <c r="BR63" s="2260"/>
      <c r="BS63" s="2260"/>
      <c r="BT63" s="236" t="s">
        <v>287</v>
      </c>
      <c r="BU63" s="237"/>
      <c r="BV63" s="238"/>
    </row>
    <row r="64" spans="1:117" ht="14.1" customHeight="1">
      <c r="A64" s="6"/>
      <c r="B64" s="19"/>
      <c r="C64" s="2276"/>
      <c r="D64" s="2313"/>
      <c r="E64" s="2155"/>
      <c r="F64" s="2155"/>
      <c r="G64" s="2155"/>
      <c r="H64" s="2314"/>
      <c r="I64" s="2337"/>
      <c r="J64" s="2338"/>
      <c r="K64" s="2338"/>
      <c r="L64" s="2338"/>
      <c r="M64" s="2338"/>
      <c r="N64" s="2338"/>
      <c r="O64" s="2338"/>
      <c r="P64" s="2338"/>
      <c r="Q64" s="2338"/>
      <c r="R64" s="293"/>
      <c r="S64" s="2328"/>
      <c r="T64" s="2328"/>
      <c r="U64" s="2330"/>
      <c r="V64" s="2332"/>
      <c r="W64" s="2340"/>
      <c r="X64" s="2340"/>
      <c r="Y64" s="2336"/>
      <c r="Z64" s="2342"/>
      <c r="AA64" s="102"/>
      <c r="AC64" s="27" t="s">
        <v>387</v>
      </c>
      <c r="AD64" s="5"/>
      <c r="AE64" s="428"/>
      <c r="AF64" s="428"/>
      <c r="AG64" s="428"/>
      <c r="AH64" s="428"/>
      <c r="AI64" s="428"/>
      <c r="AJ64" s="428"/>
      <c r="AK64" s="428"/>
      <c r="AL64" s="428"/>
      <c r="AM64" s="428"/>
      <c r="AN64" s="428"/>
      <c r="AO64" s="428"/>
      <c r="AP64" s="428"/>
      <c r="AQ64" s="428"/>
      <c r="AR64" s="428"/>
      <c r="AS64" s="430"/>
      <c r="AT64" s="462"/>
      <c r="AW64" s="288"/>
      <c r="AX64" s="2389"/>
      <c r="AY64" s="288"/>
      <c r="BA64" s="2051">
        <v>22</v>
      </c>
      <c r="BB64" s="2052"/>
      <c r="BC64" s="2052"/>
      <c r="BD64" s="2053"/>
      <c r="BE64" s="2257"/>
      <c r="BF64" s="2258"/>
      <c r="BG64" s="2258"/>
      <c r="BH64" s="236" t="s">
        <v>287</v>
      </c>
      <c r="BI64" s="239"/>
      <c r="BJ64" s="240"/>
      <c r="BK64" s="243"/>
      <c r="BL64" s="244"/>
      <c r="BM64" s="2051">
        <v>22</v>
      </c>
      <c r="BN64" s="2052"/>
      <c r="BO64" s="2052"/>
      <c r="BP64" s="2053"/>
      <c r="BQ64" s="2259"/>
      <c r="BR64" s="2260"/>
      <c r="BS64" s="2260"/>
      <c r="BT64" s="236" t="s">
        <v>287</v>
      </c>
      <c r="BU64" s="239"/>
      <c r="BV64" s="240"/>
    </row>
    <row r="65" spans="1:74" ht="14.1" customHeight="1">
      <c r="A65" s="6"/>
      <c r="B65" s="19"/>
      <c r="C65" s="2276"/>
      <c r="D65" s="2313"/>
      <c r="E65" s="2155"/>
      <c r="F65" s="2155"/>
      <c r="G65" s="2155"/>
      <c r="H65" s="2314"/>
      <c r="I65" s="2423" t="s">
        <v>472</v>
      </c>
      <c r="J65" s="2016"/>
      <c r="K65" s="2016"/>
      <c r="L65" s="2016"/>
      <c r="M65" s="2016"/>
      <c r="N65" s="2016"/>
      <c r="O65" s="2016"/>
      <c r="P65" s="2016"/>
      <c r="Q65" s="2016"/>
      <c r="R65" s="294"/>
      <c r="S65" s="2327">
        <v>1</v>
      </c>
      <c r="T65" s="2327"/>
      <c r="U65" s="2329" t="s">
        <v>80</v>
      </c>
      <c r="V65" s="2331" t="s">
        <v>475</v>
      </c>
      <c r="W65" s="2333">
        <f>S65</f>
        <v>1</v>
      </c>
      <c r="X65" s="2333"/>
      <c r="Y65" s="2335" t="s">
        <v>10</v>
      </c>
      <c r="Z65" s="2341" t="s">
        <v>107</v>
      </c>
      <c r="AA65" s="102"/>
      <c r="AB65" s="394" t="s">
        <v>12</v>
      </c>
      <c r="AC65" s="1925" t="s">
        <v>1351</v>
      </c>
      <c r="AD65" s="1925"/>
      <c r="AE65" s="1925"/>
      <c r="AF65" s="1925"/>
      <c r="AG65" s="1925"/>
      <c r="AH65" s="1925"/>
      <c r="AI65" s="1925"/>
      <c r="AJ65" s="1925"/>
      <c r="AK65" s="1925"/>
      <c r="AL65" s="1925"/>
      <c r="AM65" s="1925"/>
      <c r="AN65" s="1925"/>
      <c r="AO65" s="1925"/>
      <c r="AP65" s="1925"/>
      <c r="AQ65" s="1925"/>
      <c r="AR65" s="1925"/>
      <c r="AS65" s="2029"/>
      <c r="AT65" s="462"/>
      <c r="AW65" s="473"/>
      <c r="AX65" s="2389"/>
      <c r="AY65" s="474"/>
      <c r="BA65" s="2051">
        <v>23</v>
      </c>
      <c r="BB65" s="2052"/>
      <c r="BC65" s="2052"/>
      <c r="BD65" s="2053"/>
      <c r="BE65" s="2257"/>
      <c r="BF65" s="2258"/>
      <c r="BG65" s="2258"/>
      <c r="BH65" s="236" t="s">
        <v>287</v>
      </c>
      <c r="BI65" s="239"/>
      <c r="BJ65" s="240"/>
      <c r="BK65" s="243"/>
      <c r="BL65" s="244"/>
      <c r="BM65" s="2051">
        <v>23</v>
      </c>
      <c r="BN65" s="2052"/>
      <c r="BO65" s="2052"/>
      <c r="BP65" s="2053"/>
      <c r="BQ65" s="2259"/>
      <c r="BR65" s="2260"/>
      <c r="BS65" s="2260"/>
      <c r="BT65" s="236" t="s">
        <v>287</v>
      </c>
      <c r="BU65" s="239"/>
      <c r="BV65" s="240"/>
    </row>
    <row r="66" spans="1:74" ht="14.1" customHeight="1">
      <c r="A66" s="6"/>
      <c r="B66" s="19"/>
      <c r="C66" s="2277"/>
      <c r="D66" s="2146"/>
      <c r="E66" s="2023"/>
      <c r="F66" s="2023"/>
      <c r="G66" s="2023"/>
      <c r="H66" s="2315"/>
      <c r="I66" s="2423"/>
      <c r="J66" s="2016"/>
      <c r="K66" s="2016"/>
      <c r="L66" s="2016"/>
      <c r="M66" s="2016"/>
      <c r="N66" s="2016"/>
      <c r="O66" s="2016"/>
      <c r="P66" s="2016"/>
      <c r="Q66" s="2016"/>
      <c r="R66" s="293"/>
      <c r="S66" s="2328"/>
      <c r="T66" s="2328"/>
      <c r="U66" s="2330"/>
      <c r="V66" s="2332"/>
      <c r="W66" s="2334"/>
      <c r="X66" s="2334"/>
      <c r="Y66" s="2336"/>
      <c r="Z66" s="2342"/>
      <c r="AA66" s="102"/>
      <c r="AC66" s="1925"/>
      <c r="AD66" s="1925"/>
      <c r="AE66" s="1925"/>
      <c r="AF66" s="1925"/>
      <c r="AG66" s="1925"/>
      <c r="AH66" s="1925"/>
      <c r="AI66" s="1925"/>
      <c r="AJ66" s="1925"/>
      <c r="AK66" s="1925"/>
      <c r="AL66" s="1925"/>
      <c r="AM66" s="1925"/>
      <c r="AN66" s="1925"/>
      <c r="AO66" s="1925"/>
      <c r="AP66" s="1925"/>
      <c r="AQ66" s="1925"/>
      <c r="AR66" s="1925"/>
      <c r="AS66" s="2029"/>
      <c r="AT66" s="736"/>
      <c r="AW66" s="288"/>
      <c r="AX66" s="2389"/>
      <c r="AY66" s="288"/>
      <c r="BA66" s="2051">
        <v>24</v>
      </c>
      <c r="BB66" s="2052"/>
      <c r="BC66" s="2052"/>
      <c r="BD66" s="2053"/>
      <c r="BE66" s="2257"/>
      <c r="BF66" s="2258"/>
      <c r="BG66" s="2258"/>
      <c r="BH66" s="236" t="s">
        <v>287</v>
      </c>
      <c r="BI66" s="239"/>
      <c r="BJ66" s="240"/>
      <c r="BK66" s="243"/>
      <c r="BL66" s="244"/>
      <c r="BM66" s="2051">
        <v>24</v>
      </c>
      <c r="BN66" s="2052"/>
      <c r="BO66" s="2052"/>
      <c r="BP66" s="2053"/>
      <c r="BQ66" s="2259"/>
      <c r="BR66" s="2260"/>
      <c r="BS66" s="2260"/>
      <c r="BT66" s="236" t="s">
        <v>287</v>
      </c>
      <c r="BU66" s="239"/>
      <c r="BV66" s="240"/>
    </row>
    <row r="67" spans="1:74" ht="14.25" customHeight="1">
      <c r="A67" s="6"/>
      <c r="B67" s="19"/>
      <c r="C67" s="2359" t="s">
        <v>886</v>
      </c>
      <c r="D67" s="2038"/>
      <c r="E67" s="2038"/>
      <c r="F67" s="2038"/>
      <c r="G67" s="2038"/>
      <c r="H67" s="2312"/>
      <c r="I67" s="2425" t="s">
        <v>1352</v>
      </c>
      <c r="J67" s="2426"/>
      <c r="K67" s="2426"/>
      <c r="L67" s="2426"/>
      <c r="M67" s="2426"/>
      <c r="N67" s="2426"/>
      <c r="O67" s="2426"/>
      <c r="P67" s="2426"/>
      <c r="Q67" s="296"/>
      <c r="R67" s="297"/>
      <c r="S67" s="2365"/>
      <c r="T67" s="2365"/>
      <c r="U67" s="421" t="s">
        <v>80</v>
      </c>
      <c r="V67" s="298" t="s">
        <v>475</v>
      </c>
      <c r="W67" s="2366"/>
      <c r="X67" s="2366"/>
      <c r="Y67" s="426" t="s">
        <v>10</v>
      </c>
      <c r="Z67" s="400" t="s">
        <v>107</v>
      </c>
      <c r="AA67" s="102"/>
      <c r="AC67" s="428"/>
      <c r="AD67" s="428"/>
      <c r="AE67" s="428"/>
      <c r="AF67" s="428"/>
      <c r="AG67" s="428"/>
      <c r="AH67" s="428"/>
      <c r="AI67" s="428"/>
      <c r="AJ67" s="428"/>
      <c r="AK67" s="428"/>
      <c r="AL67" s="428"/>
      <c r="AM67" s="428"/>
      <c r="AN67" s="428"/>
      <c r="AO67" s="428"/>
      <c r="AP67" s="428"/>
      <c r="AQ67" s="428"/>
      <c r="AR67" s="428"/>
      <c r="AS67" s="430"/>
      <c r="AT67" s="453"/>
      <c r="AW67" s="429"/>
      <c r="AX67" s="2389"/>
      <c r="AY67" s="157"/>
      <c r="BA67" s="2051">
        <v>25</v>
      </c>
      <c r="BB67" s="2052"/>
      <c r="BC67" s="2052"/>
      <c r="BD67" s="2053"/>
      <c r="BE67" s="2257"/>
      <c r="BF67" s="2258"/>
      <c r="BG67" s="2258"/>
      <c r="BH67" s="236" t="s">
        <v>287</v>
      </c>
      <c r="BI67" s="239"/>
      <c r="BJ67" s="240"/>
      <c r="BK67" s="301"/>
      <c r="BL67" s="302"/>
      <c r="BM67" s="2051">
        <v>25</v>
      </c>
      <c r="BN67" s="2052"/>
      <c r="BO67" s="2052"/>
      <c r="BP67" s="2053"/>
      <c r="BQ67" s="2259"/>
      <c r="BR67" s="2260"/>
      <c r="BS67" s="2260"/>
      <c r="BT67" s="236" t="s">
        <v>287</v>
      </c>
      <c r="BU67" s="239"/>
      <c r="BV67" s="240"/>
    </row>
    <row r="68" spans="1:74" ht="14.25" customHeight="1" thickBot="1">
      <c r="A68" s="6"/>
      <c r="B68" s="19"/>
      <c r="C68" s="2424"/>
      <c r="D68" s="2155"/>
      <c r="E68" s="2155"/>
      <c r="F68" s="2155"/>
      <c r="G68" s="2155"/>
      <c r="H68" s="2314"/>
      <c r="I68" s="2427" t="s">
        <v>592</v>
      </c>
      <c r="J68" s="2428"/>
      <c r="K68" s="2428"/>
      <c r="L68" s="2428"/>
      <c r="M68" s="2428"/>
      <c r="N68" s="2428"/>
      <c r="O68" s="2428"/>
      <c r="P68" s="2428"/>
      <c r="Q68" s="401"/>
      <c r="R68" s="401"/>
      <c r="S68" s="2357"/>
      <c r="T68" s="2357"/>
      <c r="U68" s="294" t="s">
        <v>80</v>
      </c>
      <c r="V68" s="402" t="s">
        <v>475</v>
      </c>
      <c r="W68" s="2358"/>
      <c r="X68" s="2358"/>
      <c r="Y68" s="417" t="s">
        <v>10</v>
      </c>
      <c r="Z68" s="422" t="s">
        <v>107</v>
      </c>
      <c r="AA68" s="102"/>
      <c r="AB68" s="153" t="s">
        <v>12</v>
      </c>
      <c r="AC68" s="2016" t="s">
        <v>386</v>
      </c>
      <c r="AD68" s="2016"/>
      <c r="AE68" s="2016"/>
      <c r="AF68" s="2016"/>
      <c r="AG68" s="2016"/>
      <c r="AH68" s="2016"/>
      <c r="AI68" s="2016"/>
      <c r="AJ68" s="2016"/>
      <c r="AK68" s="2016"/>
      <c r="AL68" s="2016"/>
      <c r="AM68" s="2016"/>
      <c r="AN68" s="2016"/>
      <c r="AO68" s="2016"/>
      <c r="AP68" s="2016"/>
      <c r="AQ68" s="2016"/>
      <c r="AR68" s="2016"/>
      <c r="AS68" s="2106"/>
      <c r="AT68" s="453"/>
      <c r="AV68" s="157"/>
      <c r="AW68" s="429"/>
      <c r="AX68" s="2389"/>
      <c r="AY68" s="157"/>
      <c r="BA68" s="2051">
        <v>26</v>
      </c>
      <c r="BB68" s="2052"/>
      <c r="BC68" s="2052"/>
      <c r="BD68" s="2053"/>
      <c r="BE68" s="2257"/>
      <c r="BF68" s="2258"/>
      <c r="BG68" s="2258"/>
      <c r="BH68" s="236" t="s">
        <v>287</v>
      </c>
      <c r="BI68" s="237"/>
      <c r="BJ68" s="238"/>
      <c r="BK68" s="301"/>
      <c r="BL68" s="302"/>
      <c r="BM68" s="2051">
        <v>26</v>
      </c>
      <c r="BN68" s="2052"/>
      <c r="BO68" s="2052"/>
      <c r="BP68" s="2053"/>
      <c r="BQ68" s="2259"/>
      <c r="BR68" s="2260"/>
      <c r="BS68" s="2260"/>
      <c r="BT68" s="236" t="s">
        <v>287</v>
      </c>
      <c r="BU68" s="237"/>
      <c r="BV68" s="238"/>
    </row>
    <row r="69" spans="1:74" ht="14.25" customHeight="1" thickTop="1">
      <c r="A69" s="6"/>
      <c r="B69" s="19"/>
      <c r="C69" s="2347" t="s">
        <v>921</v>
      </c>
      <c r="D69" s="2348"/>
      <c r="E69" s="2348"/>
      <c r="F69" s="2348"/>
      <c r="G69" s="2348"/>
      <c r="H69" s="2349"/>
      <c r="I69" s="684"/>
      <c r="J69" s="2343" t="str">
        <f>IF(AY36=TRUE,(J61+SUM(S62:T68)),"")</f>
        <v/>
      </c>
      <c r="K69" s="2343"/>
      <c r="L69" s="2353" t="s">
        <v>80</v>
      </c>
      <c r="M69" s="2353" t="s">
        <v>84</v>
      </c>
      <c r="N69" s="2343" t="str">
        <f>IF(AY36=TRUE,(N61+SUM(W62:X68)),"")</f>
        <v/>
      </c>
      <c r="O69" s="2343"/>
      <c r="P69" s="2345" t="s">
        <v>10</v>
      </c>
      <c r="Q69" s="2388" t="s">
        <v>107</v>
      </c>
      <c r="R69" s="685"/>
      <c r="S69" s="2343" t="str">
        <f>IF(AY37=TRUE,(S61+SUM(S62:T68)),"")</f>
        <v/>
      </c>
      <c r="T69" s="2343"/>
      <c r="U69" s="2353" t="s">
        <v>80</v>
      </c>
      <c r="V69" s="2353" t="s">
        <v>84</v>
      </c>
      <c r="W69" s="2343" t="str">
        <f>IF(AY37=TRUE,(W61+SUM(W62:X68)),"")</f>
        <v/>
      </c>
      <c r="X69" s="2343"/>
      <c r="Y69" s="2345" t="s">
        <v>10</v>
      </c>
      <c r="Z69" s="2386" t="s">
        <v>107</v>
      </c>
      <c r="AA69" s="102"/>
      <c r="AB69" s="153" t="s">
        <v>12</v>
      </c>
      <c r="AC69" s="2016" t="s">
        <v>1353</v>
      </c>
      <c r="AD69" s="2016"/>
      <c r="AE69" s="2016"/>
      <c r="AF69" s="2016"/>
      <c r="AG69" s="2016"/>
      <c r="AH69" s="2016"/>
      <c r="AI69" s="2016"/>
      <c r="AJ69" s="2016"/>
      <c r="AK69" s="2016"/>
      <c r="AL69" s="2016"/>
      <c r="AM69" s="2016"/>
      <c r="AN69" s="2016"/>
      <c r="AO69" s="2016"/>
      <c r="AP69" s="2016"/>
      <c r="AQ69" s="2016"/>
      <c r="AR69" s="2016"/>
      <c r="AS69" s="2106"/>
      <c r="AT69" s="416"/>
      <c r="AV69" s="157"/>
      <c r="AY69" s="157"/>
      <c r="AZ69" s="300"/>
      <c r="BA69" s="2051">
        <v>27</v>
      </c>
      <c r="BB69" s="2052"/>
      <c r="BC69" s="2052"/>
      <c r="BD69" s="2053"/>
      <c r="BE69" s="2257"/>
      <c r="BF69" s="2258"/>
      <c r="BG69" s="2258"/>
      <c r="BH69" s="236" t="s">
        <v>287</v>
      </c>
      <c r="BI69" s="239"/>
      <c r="BJ69" s="240"/>
      <c r="BK69" s="301"/>
      <c r="BL69" s="302"/>
      <c r="BM69" s="2051">
        <v>27</v>
      </c>
      <c r="BN69" s="2052"/>
      <c r="BO69" s="2052"/>
      <c r="BP69" s="2053"/>
      <c r="BQ69" s="2259"/>
      <c r="BR69" s="2260"/>
      <c r="BS69" s="2260"/>
      <c r="BT69" s="236" t="s">
        <v>287</v>
      </c>
      <c r="BU69" s="239"/>
      <c r="BV69" s="240"/>
    </row>
    <row r="70" spans="1:74" ht="24.6" customHeight="1" thickBot="1">
      <c r="A70" s="6"/>
      <c r="B70" s="19"/>
      <c r="C70" s="2350"/>
      <c r="D70" s="2351"/>
      <c r="E70" s="2351"/>
      <c r="F70" s="2351"/>
      <c r="G70" s="2351"/>
      <c r="H70" s="2352"/>
      <c r="I70" s="579"/>
      <c r="J70" s="2344"/>
      <c r="K70" s="2344"/>
      <c r="L70" s="2354"/>
      <c r="M70" s="2354"/>
      <c r="N70" s="2344"/>
      <c r="O70" s="2344"/>
      <c r="P70" s="2346"/>
      <c r="Q70" s="2223"/>
      <c r="R70" s="299"/>
      <c r="S70" s="2344"/>
      <c r="T70" s="2344"/>
      <c r="U70" s="2354"/>
      <c r="V70" s="2354"/>
      <c r="W70" s="2344"/>
      <c r="X70" s="2344"/>
      <c r="Y70" s="2346"/>
      <c r="Z70" s="2387"/>
      <c r="AA70" s="102"/>
      <c r="AC70" s="2016"/>
      <c r="AD70" s="2016"/>
      <c r="AE70" s="2016"/>
      <c r="AF70" s="2016"/>
      <c r="AG70" s="2016"/>
      <c r="AH70" s="2016"/>
      <c r="AI70" s="2016"/>
      <c r="AJ70" s="2016"/>
      <c r="AK70" s="2016"/>
      <c r="AL70" s="2016"/>
      <c r="AM70" s="2016"/>
      <c r="AN70" s="2016"/>
      <c r="AO70" s="2016"/>
      <c r="AP70" s="2016"/>
      <c r="AQ70" s="2016"/>
      <c r="AR70" s="2016"/>
      <c r="AS70" s="2106"/>
      <c r="AT70" s="737"/>
      <c r="AV70" s="157"/>
      <c r="AW70" s="416"/>
      <c r="AX70" s="416"/>
      <c r="AY70" s="157"/>
      <c r="AZ70" s="300"/>
      <c r="BA70" s="2051">
        <v>28</v>
      </c>
      <c r="BB70" s="2052"/>
      <c r="BC70" s="2052"/>
      <c r="BD70" s="2053"/>
      <c r="BE70" s="2257"/>
      <c r="BF70" s="2258"/>
      <c r="BG70" s="2258"/>
      <c r="BH70" s="236" t="s">
        <v>287</v>
      </c>
      <c r="BI70" s="239"/>
      <c r="BJ70" s="240"/>
      <c r="BK70" s="301"/>
      <c r="BL70" s="302"/>
      <c r="BM70" s="2051">
        <v>28</v>
      </c>
      <c r="BN70" s="2052"/>
      <c r="BO70" s="2052"/>
      <c r="BP70" s="2053"/>
      <c r="BQ70" s="2259"/>
      <c r="BR70" s="2260"/>
      <c r="BS70" s="2260"/>
      <c r="BT70" s="236" t="s">
        <v>287</v>
      </c>
      <c r="BU70" s="239"/>
      <c r="BV70" s="240"/>
    </row>
    <row r="71" spans="1:74" ht="14.25" customHeight="1">
      <c r="A71" s="6"/>
      <c r="B71" s="19"/>
      <c r="C71" s="2436" t="s">
        <v>613</v>
      </c>
      <c r="D71" s="2437"/>
      <c r="E71" s="2437"/>
      <c r="F71" s="2437"/>
      <c r="G71" s="2437"/>
      <c r="H71" s="2438"/>
      <c r="I71" s="2373" t="s">
        <v>576</v>
      </c>
      <c r="J71" s="2374"/>
      <c r="K71" s="2374"/>
      <c r="L71" s="2374"/>
      <c r="M71" s="2374"/>
      <c r="N71" s="2374"/>
      <c r="O71" s="2374"/>
      <c r="P71" s="2374"/>
      <c r="Q71" s="2374"/>
      <c r="R71" s="292"/>
      <c r="S71" s="2327">
        <v>1</v>
      </c>
      <c r="T71" s="2327"/>
      <c r="U71" s="2329" t="s">
        <v>80</v>
      </c>
      <c r="V71" s="2331" t="s">
        <v>475</v>
      </c>
      <c r="W71" s="2339"/>
      <c r="X71" s="2339"/>
      <c r="Y71" s="2335" t="s">
        <v>10</v>
      </c>
      <c r="Z71" s="2382" t="s">
        <v>107</v>
      </c>
      <c r="AA71" s="22"/>
      <c r="AB71" s="784" t="s">
        <v>132</v>
      </c>
      <c r="AC71" s="2434" t="s">
        <v>964</v>
      </c>
      <c r="AD71" s="2434"/>
      <c r="AE71" s="2434"/>
      <c r="AF71" s="2434"/>
      <c r="AG71" s="2434"/>
      <c r="AH71" s="2434"/>
      <c r="AI71" s="2434"/>
      <c r="AJ71" s="2434"/>
      <c r="AK71" s="2434"/>
      <c r="AL71" s="2434"/>
      <c r="AM71" s="2434"/>
      <c r="AN71" s="2434"/>
      <c r="AO71" s="2434"/>
      <c r="AP71" s="2434"/>
      <c r="AQ71" s="2434"/>
      <c r="AR71" s="2434"/>
      <c r="AS71" s="2435"/>
      <c r="AT71" s="737"/>
      <c r="AV71" s="157"/>
      <c r="AW71" s="416"/>
      <c r="AX71" s="416"/>
      <c r="AY71" s="157"/>
      <c r="AZ71" s="300"/>
      <c r="BA71" s="2051">
        <v>29</v>
      </c>
      <c r="BB71" s="2052"/>
      <c r="BC71" s="2052"/>
      <c r="BD71" s="2053"/>
      <c r="BE71" s="2257"/>
      <c r="BF71" s="2258"/>
      <c r="BG71" s="2258"/>
      <c r="BH71" s="236" t="s">
        <v>287</v>
      </c>
      <c r="BI71" s="239"/>
      <c r="BJ71" s="240"/>
      <c r="BK71" s="301"/>
      <c r="BL71" s="302"/>
      <c r="BM71" s="2051">
        <v>29</v>
      </c>
      <c r="BN71" s="2052"/>
      <c r="BO71" s="2052"/>
      <c r="BP71" s="2053"/>
      <c r="BQ71" s="2259"/>
      <c r="BR71" s="2260"/>
      <c r="BS71" s="2260"/>
      <c r="BT71" s="236" t="s">
        <v>287</v>
      </c>
      <c r="BU71" s="239"/>
      <c r="BV71" s="240"/>
    </row>
    <row r="72" spans="1:74" ht="14.25" customHeight="1">
      <c r="A72" s="6"/>
      <c r="B72" s="19"/>
      <c r="C72" s="2436"/>
      <c r="D72" s="2437"/>
      <c r="E72" s="2437"/>
      <c r="F72" s="2437"/>
      <c r="G72" s="2437"/>
      <c r="H72" s="2438"/>
      <c r="I72" s="2375"/>
      <c r="J72" s="2376"/>
      <c r="K72" s="2376"/>
      <c r="L72" s="2376"/>
      <c r="M72" s="2376"/>
      <c r="N72" s="2376"/>
      <c r="O72" s="2376"/>
      <c r="P72" s="2376"/>
      <c r="Q72" s="2376"/>
      <c r="S72" s="2377"/>
      <c r="T72" s="2377"/>
      <c r="U72" s="2378"/>
      <c r="V72" s="2379"/>
      <c r="W72" s="2380"/>
      <c r="X72" s="2380"/>
      <c r="Y72" s="2381"/>
      <c r="Z72" s="2383"/>
      <c r="AA72" s="102"/>
      <c r="AB72" s="784" t="s">
        <v>132</v>
      </c>
      <c r="AC72" s="2434" t="s">
        <v>612</v>
      </c>
      <c r="AD72" s="2434"/>
      <c r="AE72" s="2434"/>
      <c r="AF72" s="2434"/>
      <c r="AG72" s="2434"/>
      <c r="AH72" s="2434"/>
      <c r="AI72" s="2434"/>
      <c r="AJ72" s="2434"/>
      <c r="AK72" s="2434"/>
      <c r="AL72" s="2434"/>
      <c r="AM72" s="2434"/>
      <c r="AN72" s="2434"/>
      <c r="AO72" s="2434"/>
      <c r="AP72" s="2434"/>
      <c r="AQ72" s="2434"/>
      <c r="AR72" s="2434"/>
      <c r="AS72" s="2435"/>
      <c r="AT72" s="737"/>
      <c r="AW72" s="416"/>
      <c r="AX72" s="2389"/>
      <c r="AY72" s="16"/>
      <c r="AZ72" s="300"/>
      <c r="BA72" s="2051">
        <v>30</v>
      </c>
      <c r="BB72" s="2052"/>
      <c r="BC72" s="2052"/>
      <c r="BD72" s="2053"/>
      <c r="BE72" s="2257"/>
      <c r="BF72" s="2258"/>
      <c r="BG72" s="2258"/>
      <c r="BH72" s="236" t="s">
        <v>287</v>
      </c>
      <c r="BI72" s="239"/>
      <c r="BJ72" s="240"/>
      <c r="BK72" s="301"/>
      <c r="BL72" s="302"/>
      <c r="BM72" s="2051">
        <v>30</v>
      </c>
      <c r="BN72" s="2052"/>
      <c r="BO72" s="2052"/>
      <c r="BP72" s="2053"/>
      <c r="BQ72" s="2259"/>
      <c r="BR72" s="2260"/>
      <c r="BS72" s="2260"/>
      <c r="BT72" s="236" t="s">
        <v>287</v>
      </c>
      <c r="BU72" s="239"/>
      <c r="BV72" s="240"/>
    </row>
    <row r="73" spans="1:74" ht="14.25" customHeight="1" thickBot="1">
      <c r="A73" s="6"/>
      <c r="B73" s="19"/>
      <c r="C73" s="2429" t="s">
        <v>614</v>
      </c>
      <c r="D73" s="2430"/>
      <c r="E73" s="2430"/>
      <c r="F73" s="2430"/>
      <c r="G73" s="2430"/>
      <c r="H73" s="2431"/>
      <c r="I73" s="2404" t="s">
        <v>572</v>
      </c>
      <c r="J73" s="2405"/>
      <c r="K73" s="2405"/>
      <c r="L73" s="2405"/>
      <c r="M73" s="2405"/>
      <c r="N73" s="2405"/>
      <c r="O73" s="2405"/>
      <c r="P73" s="2405"/>
      <c r="Q73" s="2405"/>
      <c r="R73" s="440"/>
      <c r="S73" s="2406"/>
      <c r="T73" s="2406"/>
      <c r="U73" s="440" t="s">
        <v>80</v>
      </c>
      <c r="V73" s="441" t="s">
        <v>475</v>
      </c>
      <c r="W73" s="2390"/>
      <c r="X73" s="2390"/>
      <c r="Y73" s="442" t="s">
        <v>10</v>
      </c>
      <c r="Z73" s="443" t="s">
        <v>107</v>
      </c>
      <c r="AA73" s="102"/>
      <c r="AB73" s="785" t="s">
        <v>132</v>
      </c>
      <c r="AC73" s="2432" t="s">
        <v>615</v>
      </c>
      <c r="AD73" s="2432"/>
      <c r="AE73" s="2432"/>
      <c r="AF73" s="2432"/>
      <c r="AG73" s="2432"/>
      <c r="AH73" s="2432"/>
      <c r="AI73" s="2432"/>
      <c r="AJ73" s="2432"/>
      <c r="AK73" s="2432"/>
      <c r="AL73" s="2432"/>
      <c r="AM73" s="2432"/>
      <c r="AN73" s="2432"/>
      <c r="AO73" s="2432"/>
      <c r="AP73" s="2432"/>
      <c r="AQ73" s="2432"/>
      <c r="AR73" s="2432"/>
      <c r="AS73" s="2433"/>
      <c r="AT73" s="437"/>
      <c r="AW73" s="416"/>
      <c r="AX73" s="2389"/>
      <c r="AY73" s="157"/>
      <c r="BA73" s="2051">
        <v>31</v>
      </c>
      <c r="BB73" s="2052"/>
      <c r="BC73" s="2052"/>
      <c r="BD73" s="2053"/>
      <c r="BE73" s="2257"/>
      <c r="BF73" s="2258"/>
      <c r="BG73" s="2258"/>
      <c r="BH73" s="236" t="s">
        <v>287</v>
      </c>
      <c r="BI73" s="237"/>
      <c r="BJ73" s="238"/>
      <c r="BK73" s="301"/>
      <c r="BL73" s="302"/>
      <c r="BM73" s="2051">
        <v>31</v>
      </c>
      <c r="BN73" s="2052"/>
      <c r="BO73" s="2052"/>
      <c r="BP73" s="2053"/>
      <c r="BQ73" s="2259"/>
      <c r="BR73" s="2260"/>
      <c r="BS73" s="2260"/>
      <c r="BT73" s="236" t="s">
        <v>287</v>
      </c>
      <c r="BU73" s="237"/>
      <c r="BV73" s="238"/>
    </row>
    <row r="74" spans="1:74" ht="14.1" customHeight="1" thickTop="1">
      <c r="A74" s="6"/>
      <c r="B74" s="19"/>
      <c r="C74" s="2391" t="s">
        <v>152</v>
      </c>
      <c r="D74" s="2392"/>
      <c r="E74" s="2392"/>
      <c r="F74" s="2392"/>
      <c r="G74" s="2392"/>
      <c r="H74" s="2393"/>
      <c r="I74" s="2439"/>
      <c r="J74" s="2343" t="str">
        <f>IF(AY36=TRUE,(J61+SUM(S62:T68)+SUM(S71:T73)),"")</f>
        <v/>
      </c>
      <c r="K74" s="2343"/>
      <c r="L74" s="2353" t="s">
        <v>80</v>
      </c>
      <c r="M74" s="2353" t="s">
        <v>84</v>
      </c>
      <c r="N74" s="2343" t="str">
        <f>IF(AY36=TRUE,(N61+SUM(W62:X68)+SUM(W71:X73)),"")</f>
        <v/>
      </c>
      <c r="O74" s="2343"/>
      <c r="P74" s="2345" t="s">
        <v>10</v>
      </c>
      <c r="Q74" s="2388" t="s">
        <v>107</v>
      </c>
      <c r="R74" s="2391"/>
      <c r="S74" s="2343" t="str">
        <f>IF(AY37=TRUE,(S61+SUM(S62:T68)+SUM(S71:T73)),"")</f>
        <v/>
      </c>
      <c r="T74" s="2343"/>
      <c r="U74" s="2353" t="s">
        <v>80</v>
      </c>
      <c r="V74" s="2353" t="s">
        <v>84</v>
      </c>
      <c r="W74" s="2343" t="str">
        <f>IF(AY37=TRUE,(W61+SUM(W62:X68)+SUM(W71:X73)),"")</f>
        <v/>
      </c>
      <c r="X74" s="2343"/>
      <c r="Y74" s="2345" t="s">
        <v>10</v>
      </c>
      <c r="Z74" s="2388" t="s">
        <v>107</v>
      </c>
      <c r="AA74" s="22"/>
      <c r="AB74" s="153" t="s">
        <v>12</v>
      </c>
      <c r="AC74" s="1925" t="s">
        <v>159</v>
      </c>
      <c r="AD74" s="1925"/>
      <c r="AE74" s="1925"/>
      <c r="AF74" s="1925"/>
      <c r="AG74" s="1925"/>
      <c r="AH74" s="1925"/>
      <c r="AI74" s="1925"/>
      <c r="AJ74" s="1925"/>
      <c r="AK74" s="1925"/>
      <c r="AL74" s="1925"/>
      <c r="AM74" s="1925"/>
      <c r="AN74" s="1925"/>
      <c r="AO74" s="1925"/>
      <c r="AP74" s="1925"/>
      <c r="AQ74" s="1925"/>
      <c r="AR74" s="1925"/>
      <c r="AS74" s="2029"/>
      <c r="AT74" s="437"/>
      <c r="AW74" s="416"/>
      <c r="AX74" s="2389"/>
      <c r="AY74" s="157"/>
      <c r="BA74" s="2051">
        <v>32</v>
      </c>
      <c r="BB74" s="2052"/>
      <c r="BC74" s="2052"/>
      <c r="BD74" s="2053"/>
      <c r="BE74" s="2257"/>
      <c r="BF74" s="2258"/>
      <c r="BG74" s="2258"/>
      <c r="BH74" s="236" t="s">
        <v>287</v>
      </c>
      <c r="BI74" s="239"/>
      <c r="BJ74" s="240"/>
      <c r="BK74" s="301"/>
      <c r="BL74" s="302"/>
      <c r="BM74" s="2051">
        <v>32</v>
      </c>
      <c r="BN74" s="2052"/>
      <c r="BO74" s="2052"/>
      <c r="BP74" s="2053"/>
      <c r="BQ74" s="2259"/>
      <c r="BR74" s="2260"/>
      <c r="BS74" s="2260"/>
      <c r="BT74" s="236" t="s">
        <v>287</v>
      </c>
      <c r="BU74" s="239"/>
      <c r="BV74" s="240"/>
    </row>
    <row r="75" spans="1:74" ht="14.1" customHeight="1">
      <c r="A75" s="6"/>
      <c r="B75" s="19"/>
      <c r="C75" s="2394"/>
      <c r="D75" s="2395"/>
      <c r="E75" s="2395"/>
      <c r="F75" s="2395"/>
      <c r="G75" s="2395"/>
      <c r="H75" s="2396"/>
      <c r="I75" s="2440"/>
      <c r="J75" s="2397"/>
      <c r="K75" s="2397"/>
      <c r="L75" s="2398"/>
      <c r="M75" s="2398"/>
      <c r="N75" s="2397"/>
      <c r="O75" s="2397"/>
      <c r="P75" s="2399"/>
      <c r="Q75" s="2400"/>
      <c r="R75" s="2394"/>
      <c r="S75" s="2397"/>
      <c r="T75" s="2397"/>
      <c r="U75" s="2398"/>
      <c r="V75" s="2398"/>
      <c r="W75" s="2397"/>
      <c r="X75" s="2397"/>
      <c r="Y75" s="2399"/>
      <c r="Z75" s="2400"/>
      <c r="AA75" s="22"/>
      <c r="AC75" s="1925"/>
      <c r="AD75" s="1925"/>
      <c r="AE75" s="1925"/>
      <c r="AF75" s="1925"/>
      <c r="AG75" s="1925"/>
      <c r="AH75" s="1925"/>
      <c r="AI75" s="1925"/>
      <c r="AJ75" s="1925"/>
      <c r="AK75" s="1925"/>
      <c r="AL75" s="1925"/>
      <c r="AM75" s="1925"/>
      <c r="AN75" s="1925"/>
      <c r="AO75" s="1925"/>
      <c r="AP75" s="1925"/>
      <c r="AQ75" s="1925"/>
      <c r="AR75" s="1925"/>
      <c r="AS75" s="2029"/>
      <c r="AT75" s="416"/>
      <c r="AW75" s="42"/>
      <c r="AX75" s="2389"/>
      <c r="AY75" s="157"/>
      <c r="BA75" s="2051">
        <v>33</v>
      </c>
      <c r="BB75" s="2052"/>
      <c r="BC75" s="2052"/>
      <c r="BD75" s="2053"/>
      <c r="BE75" s="2257"/>
      <c r="BF75" s="2258"/>
      <c r="BG75" s="2258"/>
      <c r="BH75" s="236" t="s">
        <v>287</v>
      </c>
      <c r="BI75" s="239"/>
      <c r="BJ75" s="240"/>
      <c r="BK75" s="301"/>
      <c r="BL75" s="302"/>
      <c r="BM75" s="2051">
        <v>33</v>
      </c>
      <c r="BN75" s="2052"/>
      <c r="BO75" s="2052"/>
      <c r="BP75" s="2053"/>
      <c r="BQ75" s="2259"/>
      <c r="BR75" s="2260"/>
      <c r="BS75" s="2260"/>
      <c r="BT75" s="236" t="s">
        <v>287</v>
      </c>
      <c r="BU75" s="239"/>
      <c r="BV75" s="240"/>
    </row>
    <row r="76" spans="1:74" ht="14.1" customHeight="1">
      <c r="A76" s="6"/>
      <c r="B76" s="19"/>
      <c r="C76" s="629"/>
      <c r="D76" s="629"/>
      <c r="E76" s="629"/>
      <c r="F76" s="629"/>
      <c r="G76" s="629"/>
      <c r="H76" s="629"/>
      <c r="I76" s="503"/>
      <c r="J76" s="503"/>
      <c r="K76" s="503"/>
      <c r="L76" s="503"/>
      <c r="M76" s="503"/>
      <c r="N76" s="503"/>
      <c r="O76" s="503"/>
      <c r="P76" s="503"/>
      <c r="Q76" s="503"/>
      <c r="R76" s="503"/>
      <c r="S76" s="630"/>
      <c r="T76" s="630"/>
      <c r="U76" s="503"/>
      <c r="V76" s="155"/>
      <c r="W76" s="431"/>
      <c r="X76" s="431"/>
      <c r="Y76" s="631"/>
      <c r="Z76" s="40"/>
      <c r="AA76" s="22"/>
      <c r="AB76" s="394" t="s">
        <v>573</v>
      </c>
      <c r="AC76" s="2016" t="s">
        <v>574</v>
      </c>
      <c r="AD76" s="2016"/>
      <c r="AE76" s="2016"/>
      <c r="AF76" s="2016"/>
      <c r="AG76" s="2016"/>
      <c r="AH76" s="2016"/>
      <c r="AI76" s="2016"/>
      <c r="AJ76" s="2016"/>
      <c r="AK76" s="2016"/>
      <c r="AL76" s="2016"/>
      <c r="AM76" s="2016"/>
      <c r="AN76" s="2016"/>
      <c r="AO76" s="2016"/>
      <c r="AP76" s="2016"/>
      <c r="AQ76" s="2016"/>
      <c r="AR76" s="2016"/>
      <c r="AS76" s="2106"/>
      <c r="AT76" s="416"/>
      <c r="AW76" s="42"/>
      <c r="AX76" s="42"/>
      <c r="AY76" s="157"/>
      <c r="BA76" s="2051">
        <v>34</v>
      </c>
      <c r="BB76" s="2052"/>
      <c r="BC76" s="2052"/>
      <c r="BD76" s="2053"/>
      <c r="BE76" s="2257"/>
      <c r="BF76" s="2258"/>
      <c r="BG76" s="2258"/>
      <c r="BH76" s="236" t="s">
        <v>287</v>
      </c>
      <c r="BI76" s="239"/>
      <c r="BJ76" s="240"/>
      <c r="BK76" s="301"/>
      <c r="BL76" s="302"/>
      <c r="BM76" s="2051">
        <v>34</v>
      </c>
      <c r="BN76" s="2052"/>
      <c r="BO76" s="2052"/>
      <c r="BP76" s="2053"/>
      <c r="BQ76" s="2259"/>
      <c r="BR76" s="2260"/>
      <c r="BS76" s="2260"/>
      <c r="BT76" s="236" t="s">
        <v>287</v>
      </c>
      <c r="BU76" s="239"/>
      <c r="BV76" s="240"/>
    </row>
    <row r="77" spans="1:74" ht="14.1" customHeight="1">
      <c r="A77" s="6"/>
      <c r="B77" s="19"/>
      <c r="D77" s="6" t="s">
        <v>922</v>
      </c>
      <c r="E77" s="24"/>
      <c r="F77" s="24"/>
      <c r="G77" s="24"/>
      <c r="H77" s="24"/>
      <c r="I77" s="24"/>
      <c r="J77" s="24"/>
      <c r="K77" s="24"/>
      <c r="L77" s="24"/>
      <c r="M77" s="24"/>
      <c r="N77" s="24"/>
      <c r="O77" s="24"/>
      <c r="P77" s="24"/>
      <c r="Q77" s="24"/>
      <c r="R77" s="24"/>
      <c r="S77" s="12"/>
      <c r="T77" s="12"/>
      <c r="U77" s="12"/>
      <c r="V77" s="12"/>
      <c r="W77" s="12"/>
      <c r="X77" s="12"/>
      <c r="Y77" s="12"/>
      <c r="AA77" s="22"/>
      <c r="AB77" s="17"/>
      <c r="AC77" s="437"/>
      <c r="AD77" s="437"/>
      <c r="AE77" s="437"/>
      <c r="AF77" s="437"/>
      <c r="AG77" s="437"/>
      <c r="AH77" s="437"/>
      <c r="AI77" s="437"/>
      <c r="AJ77" s="437"/>
      <c r="AK77" s="437"/>
      <c r="AL77" s="437"/>
      <c r="AM77" s="437"/>
      <c r="AN77" s="437"/>
      <c r="AO77" s="437"/>
      <c r="AP77" s="437"/>
      <c r="AQ77" s="437"/>
      <c r="AR77" s="437"/>
      <c r="AS77" s="438"/>
      <c r="AT77" s="416"/>
      <c r="AU77" s="416"/>
      <c r="AV77" s="416"/>
      <c r="AW77" s="42"/>
      <c r="AX77" s="42"/>
      <c r="AY77" s="157"/>
      <c r="BA77" s="2051">
        <v>35</v>
      </c>
      <c r="BB77" s="2052"/>
      <c r="BC77" s="2052"/>
      <c r="BD77" s="2053"/>
      <c r="BE77" s="2257"/>
      <c r="BF77" s="2258"/>
      <c r="BG77" s="2258"/>
      <c r="BH77" s="236" t="s">
        <v>287</v>
      </c>
      <c r="BI77" s="239"/>
      <c r="BJ77" s="240"/>
      <c r="BK77" s="301"/>
      <c r="BL77" s="302"/>
      <c r="BM77" s="2051">
        <v>35</v>
      </c>
      <c r="BN77" s="2052"/>
      <c r="BO77" s="2052"/>
      <c r="BP77" s="2053"/>
      <c r="BQ77" s="2259"/>
      <c r="BR77" s="2260"/>
      <c r="BS77" s="2260"/>
      <c r="BT77" s="236" t="s">
        <v>287</v>
      </c>
      <c r="BU77" s="239"/>
      <c r="BV77" s="240"/>
    </row>
    <row r="78" spans="1:74" ht="14.1" customHeight="1">
      <c r="A78" s="6"/>
      <c r="B78" s="19"/>
      <c r="S78" s="6"/>
      <c r="T78" s="34"/>
      <c r="U78" s="34"/>
      <c r="V78" s="35"/>
      <c r="W78" s="36"/>
      <c r="X78" s="36"/>
      <c r="Y78" s="6"/>
      <c r="AA78" s="22"/>
      <c r="AB78" s="155" t="s">
        <v>24</v>
      </c>
      <c r="AC78" s="2016" t="s">
        <v>384</v>
      </c>
      <c r="AD78" s="2016"/>
      <c r="AE78" s="2016"/>
      <c r="AF78" s="2016"/>
      <c r="AG78" s="2016"/>
      <c r="AH78" s="2016"/>
      <c r="AI78" s="2016"/>
      <c r="AJ78" s="2016"/>
      <c r="AK78" s="2016"/>
      <c r="AL78" s="2016"/>
      <c r="AM78" s="2016"/>
      <c r="AN78" s="2016"/>
      <c r="AO78" s="2016"/>
      <c r="AP78" s="2016"/>
      <c r="AQ78" s="2016"/>
      <c r="AR78" s="2016"/>
      <c r="AS78" s="2106"/>
      <c r="AT78" s="416"/>
      <c r="AU78" s="416"/>
      <c r="AV78" s="416"/>
      <c r="AW78" s="27"/>
      <c r="AX78" s="27"/>
      <c r="AY78" s="157"/>
      <c r="BA78" s="2051">
        <v>36</v>
      </c>
      <c r="BB78" s="2052"/>
      <c r="BC78" s="2052"/>
      <c r="BD78" s="2053"/>
      <c r="BE78" s="2257"/>
      <c r="BF78" s="2258"/>
      <c r="BG78" s="2258"/>
      <c r="BH78" s="236" t="s">
        <v>287</v>
      </c>
      <c r="BI78" s="237"/>
      <c r="BJ78" s="238"/>
      <c r="BK78" s="301"/>
      <c r="BL78" s="302"/>
      <c r="BM78" s="2051">
        <v>36</v>
      </c>
      <c r="BN78" s="2052"/>
      <c r="BO78" s="2052"/>
      <c r="BP78" s="2053"/>
      <c r="BQ78" s="2259"/>
      <c r="BR78" s="2260"/>
      <c r="BS78" s="2260"/>
      <c r="BT78" s="236" t="s">
        <v>287</v>
      </c>
      <c r="BU78" s="237"/>
      <c r="BV78" s="238"/>
    </row>
    <row r="79" spans="1:74" ht="14.1" customHeight="1">
      <c r="A79" s="6"/>
      <c r="B79" s="19"/>
      <c r="D79" s="6" t="s">
        <v>923</v>
      </c>
      <c r="T79" s="6"/>
      <c r="U79" s="6"/>
      <c r="V79" s="6"/>
      <c r="AA79" s="22"/>
      <c r="AB79" s="155"/>
      <c r="AC79" s="2016"/>
      <c r="AD79" s="2016"/>
      <c r="AE79" s="2016"/>
      <c r="AF79" s="2016"/>
      <c r="AG79" s="2016"/>
      <c r="AH79" s="2016"/>
      <c r="AI79" s="2016"/>
      <c r="AJ79" s="2016"/>
      <c r="AK79" s="2016"/>
      <c r="AL79" s="2016"/>
      <c r="AM79" s="2016"/>
      <c r="AN79" s="2016"/>
      <c r="AO79" s="2016"/>
      <c r="AP79" s="2016"/>
      <c r="AQ79" s="2016"/>
      <c r="AR79" s="2016"/>
      <c r="AS79" s="2106"/>
      <c r="AT79" s="42"/>
      <c r="AU79" s="42"/>
      <c r="AV79" s="42"/>
      <c r="AW79" s="27"/>
      <c r="AX79" s="27"/>
      <c r="AY79" s="157"/>
      <c r="BA79" s="2051">
        <v>37</v>
      </c>
      <c r="BB79" s="2052"/>
      <c r="BC79" s="2052"/>
      <c r="BD79" s="2053"/>
      <c r="BE79" s="2257"/>
      <c r="BF79" s="2258"/>
      <c r="BG79" s="2258"/>
      <c r="BH79" s="236" t="s">
        <v>287</v>
      </c>
      <c r="BI79" s="239"/>
      <c r="BJ79" s="240"/>
      <c r="BK79" s="301"/>
      <c r="BL79" s="302"/>
      <c r="BM79" s="2051">
        <v>37</v>
      </c>
      <c r="BN79" s="2052"/>
      <c r="BO79" s="2052"/>
      <c r="BP79" s="2053"/>
      <c r="BQ79" s="2259"/>
      <c r="BR79" s="2260"/>
      <c r="BS79" s="2260"/>
      <c r="BT79" s="236" t="s">
        <v>287</v>
      </c>
      <c r="BU79" s="239"/>
      <c r="BV79" s="240"/>
    </row>
    <row r="80" spans="1:74" ht="14.1" customHeight="1">
      <c r="A80" s="6"/>
      <c r="B80" s="19"/>
      <c r="S80" s="6"/>
      <c r="T80" s="34"/>
      <c r="U80" s="34"/>
      <c r="V80" s="35"/>
      <c r="W80" s="36"/>
      <c r="X80" s="36"/>
      <c r="Y80" s="6"/>
      <c r="AA80" s="102"/>
      <c r="AB80" s="117"/>
      <c r="AC80" s="2016"/>
      <c r="AD80" s="2016"/>
      <c r="AE80" s="2016"/>
      <c r="AF80" s="2016"/>
      <c r="AG80" s="2016"/>
      <c r="AH80" s="2016"/>
      <c r="AI80" s="2016"/>
      <c r="AJ80" s="2016"/>
      <c r="AK80" s="2016"/>
      <c r="AL80" s="2016"/>
      <c r="AM80" s="2016"/>
      <c r="AN80" s="2016"/>
      <c r="AO80" s="2016"/>
      <c r="AP80" s="2016"/>
      <c r="AQ80" s="2016"/>
      <c r="AR80" s="2016"/>
      <c r="AS80" s="2106"/>
      <c r="AT80" s="42"/>
      <c r="AU80" s="42"/>
      <c r="AV80" s="42"/>
      <c r="AY80" s="157"/>
      <c r="BA80" s="2051">
        <v>38</v>
      </c>
      <c r="BB80" s="2052"/>
      <c r="BC80" s="2052"/>
      <c r="BD80" s="2053"/>
      <c r="BE80" s="2257"/>
      <c r="BF80" s="2258"/>
      <c r="BG80" s="2258"/>
      <c r="BH80" s="236" t="s">
        <v>287</v>
      </c>
      <c r="BI80" s="239"/>
      <c r="BJ80" s="240"/>
      <c r="BK80" s="301"/>
      <c r="BL80" s="302"/>
      <c r="BM80" s="2051">
        <v>38</v>
      </c>
      <c r="BN80" s="2052"/>
      <c r="BO80" s="2052"/>
      <c r="BP80" s="2053"/>
      <c r="BQ80" s="2259"/>
      <c r="BR80" s="2260"/>
      <c r="BS80" s="2260"/>
      <c r="BT80" s="236" t="s">
        <v>287</v>
      </c>
      <c r="BU80" s="239"/>
      <c r="BV80" s="240"/>
    </row>
    <row r="81" spans="1:74" ht="14.1" customHeight="1" thickBot="1">
      <c r="A81" s="6"/>
      <c r="B81" s="43"/>
      <c r="C81" s="45"/>
      <c r="D81" s="45"/>
      <c r="E81" s="45"/>
      <c r="F81" s="45"/>
      <c r="G81" s="45"/>
      <c r="H81" s="45"/>
      <c r="I81" s="45"/>
      <c r="J81" s="45"/>
      <c r="K81" s="45"/>
      <c r="L81" s="45"/>
      <c r="M81" s="45"/>
      <c r="N81" s="45"/>
      <c r="O81" s="45"/>
      <c r="P81" s="45"/>
      <c r="Q81" s="45"/>
      <c r="R81" s="45"/>
      <c r="S81" s="45"/>
      <c r="T81" s="45"/>
      <c r="U81" s="45"/>
      <c r="V81" s="45"/>
      <c r="W81" s="45"/>
      <c r="X81" s="45"/>
      <c r="Y81" s="45"/>
      <c r="Z81" s="45"/>
      <c r="AA81" s="45"/>
      <c r="AB81" s="83"/>
      <c r="AC81" s="2441"/>
      <c r="AD81" s="2441"/>
      <c r="AE81" s="2441"/>
      <c r="AF81" s="2441"/>
      <c r="AG81" s="2441"/>
      <c r="AH81" s="2441"/>
      <c r="AI81" s="2441"/>
      <c r="AJ81" s="2441"/>
      <c r="AK81" s="2441"/>
      <c r="AL81" s="2441"/>
      <c r="AM81" s="2441"/>
      <c r="AN81" s="2441"/>
      <c r="AO81" s="2441"/>
      <c r="AP81" s="2441"/>
      <c r="AQ81" s="2441"/>
      <c r="AR81" s="2441"/>
      <c r="AS81" s="2442"/>
      <c r="AT81" s="42"/>
      <c r="AU81" s="42"/>
      <c r="AV81" s="42"/>
      <c r="BA81" s="2051">
        <v>39</v>
      </c>
      <c r="BB81" s="2052"/>
      <c r="BC81" s="2052"/>
      <c r="BD81" s="2053"/>
      <c r="BE81" s="2257"/>
      <c r="BF81" s="2258"/>
      <c r="BG81" s="2258"/>
      <c r="BH81" s="236" t="s">
        <v>287</v>
      </c>
      <c r="BI81" s="239"/>
      <c r="BJ81" s="240"/>
      <c r="BK81" s="301"/>
      <c r="BL81" s="302"/>
      <c r="BM81" s="2051">
        <v>39</v>
      </c>
      <c r="BN81" s="2052"/>
      <c r="BO81" s="2052"/>
      <c r="BP81" s="2053"/>
      <c r="BQ81" s="2259"/>
      <c r="BR81" s="2260"/>
      <c r="BS81" s="2260"/>
      <c r="BT81" s="236" t="s">
        <v>287</v>
      </c>
      <c r="BU81" s="239"/>
      <c r="BV81" s="240"/>
    </row>
    <row r="82" spans="1:74" ht="14.1" customHeight="1">
      <c r="A82" s="6"/>
      <c r="B82" s="6"/>
      <c r="AA82" s="48"/>
      <c r="AC82" s="42"/>
      <c r="AD82" s="42"/>
      <c r="AE82" s="42"/>
      <c r="AF82" s="42"/>
      <c r="AG82" s="42"/>
      <c r="AH82" s="42"/>
      <c r="AI82" s="42"/>
      <c r="AJ82" s="42"/>
      <c r="AK82" s="42"/>
      <c r="AL82" s="42"/>
      <c r="AM82" s="42"/>
      <c r="AN82" s="42"/>
      <c r="AO82" s="42"/>
      <c r="AP82" s="42"/>
      <c r="AQ82" s="42"/>
      <c r="AR82" s="42"/>
      <c r="AS82" s="42"/>
      <c r="BA82" s="2051">
        <v>40</v>
      </c>
      <c r="BB82" s="2052"/>
      <c r="BC82" s="2052"/>
      <c r="BD82" s="2053"/>
      <c r="BE82" s="2257"/>
      <c r="BF82" s="2258"/>
      <c r="BG82" s="2258"/>
      <c r="BH82" s="236" t="s">
        <v>287</v>
      </c>
      <c r="BI82" s="239"/>
      <c r="BJ82" s="240"/>
      <c r="BK82" s="301"/>
      <c r="BL82" s="302"/>
      <c r="BM82" s="2051">
        <v>40</v>
      </c>
      <c r="BN82" s="2052"/>
      <c r="BO82" s="2052"/>
      <c r="BP82" s="2053"/>
      <c r="BQ82" s="2259"/>
      <c r="BR82" s="2260"/>
      <c r="BS82" s="2260"/>
      <c r="BT82" s="236" t="s">
        <v>287</v>
      </c>
      <c r="BU82" s="239"/>
      <c r="BV82" s="240"/>
    </row>
    <row r="83" spans="1:74" ht="14.1" customHeight="1">
      <c r="A83" s="6"/>
      <c r="B83" s="6"/>
      <c r="AC83" s="42"/>
      <c r="AD83" s="42"/>
      <c r="AE83" s="42"/>
      <c r="AF83" s="42"/>
      <c r="AG83" s="42"/>
      <c r="AH83" s="42"/>
      <c r="AI83" s="42"/>
      <c r="AJ83" s="42"/>
      <c r="AK83" s="42"/>
      <c r="AL83" s="42"/>
      <c r="AM83" s="42"/>
      <c r="AN83" s="42"/>
      <c r="AO83" s="42"/>
      <c r="AP83" s="42"/>
      <c r="AQ83" s="42"/>
      <c r="AR83" s="42"/>
      <c r="AS83" s="42"/>
      <c r="AY83" s="303"/>
      <c r="BA83" s="2051">
        <v>41</v>
      </c>
      <c r="BB83" s="2052"/>
      <c r="BC83" s="2052"/>
      <c r="BD83" s="2053"/>
      <c r="BE83" s="2257"/>
      <c r="BF83" s="2258"/>
      <c r="BG83" s="2258"/>
      <c r="BH83" s="236" t="s">
        <v>287</v>
      </c>
      <c r="BI83" s="237"/>
      <c r="BJ83" s="238"/>
      <c r="BK83" s="301"/>
      <c r="BL83" s="302"/>
      <c r="BM83" s="2051">
        <v>41</v>
      </c>
      <c r="BN83" s="2052"/>
      <c r="BO83" s="2052"/>
      <c r="BP83" s="2053"/>
      <c r="BQ83" s="2259"/>
      <c r="BR83" s="2260"/>
      <c r="BS83" s="2260"/>
      <c r="BT83" s="236" t="s">
        <v>287</v>
      </c>
      <c r="BU83" s="237"/>
      <c r="BV83" s="238"/>
    </row>
    <row r="84" spans="1:74" ht="14.1" customHeight="1">
      <c r="A84" s="6"/>
      <c r="B84" s="6"/>
      <c r="AC84" s="42"/>
      <c r="AD84" s="42"/>
      <c r="AE84" s="42"/>
      <c r="AF84" s="42"/>
      <c r="AG84" s="42"/>
      <c r="AH84" s="42"/>
      <c r="AI84" s="42"/>
      <c r="AJ84" s="42"/>
      <c r="AK84" s="42"/>
      <c r="AL84" s="42"/>
      <c r="AM84" s="42"/>
      <c r="AN84" s="42"/>
      <c r="AO84" s="42"/>
      <c r="AP84" s="42"/>
      <c r="AQ84" s="42"/>
      <c r="AR84" s="42"/>
      <c r="AS84" s="42"/>
      <c r="AY84" s="303"/>
      <c r="BA84" s="2051">
        <v>42</v>
      </c>
      <c r="BB84" s="2052"/>
      <c r="BC84" s="2052"/>
      <c r="BD84" s="2053"/>
      <c r="BE84" s="2257"/>
      <c r="BF84" s="2258"/>
      <c r="BG84" s="2258"/>
      <c r="BH84" s="236" t="s">
        <v>287</v>
      </c>
      <c r="BI84" s="239"/>
      <c r="BJ84" s="240"/>
      <c r="BK84" s="301"/>
      <c r="BL84" s="302"/>
      <c r="BM84" s="2051">
        <v>42</v>
      </c>
      <c r="BN84" s="2052"/>
      <c r="BO84" s="2052"/>
      <c r="BP84" s="2053"/>
      <c r="BQ84" s="2259"/>
      <c r="BR84" s="2260"/>
      <c r="BS84" s="2260"/>
      <c r="BT84" s="236" t="s">
        <v>287</v>
      </c>
      <c r="BU84" s="239"/>
      <c r="BV84" s="240"/>
    </row>
    <row r="85" spans="1:74" ht="14.1" customHeight="1">
      <c r="A85" s="6"/>
      <c r="B85" s="6"/>
      <c r="AY85" s="303"/>
      <c r="BA85" s="2051">
        <v>43</v>
      </c>
      <c r="BB85" s="2052"/>
      <c r="BC85" s="2052"/>
      <c r="BD85" s="2053"/>
      <c r="BE85" s="2257"/>
      <c r="BF85" s="2258"/>
      <c r="BG85" s="2258"/>
      <c r="BH85" s="236" t="s">
        <v>287</v>
      </c>
      <c r="BI85" s="239"/>
      <c r="BJ85" s="240"/>
      <c r="BK85" s="301"/>
      <c r="BL85" s="302"/>
      <c r="BM85" s="2051">
        <v>43</v>
      </c>
      <c r="BN85" s="2052"/>
      <c r="BO85" s="2052"/>
      <c r="BP85" s="2053"/>
      <c r="BQ85" s="2259"/>
      <c r="BR85" s="2260"/>
      <c r="BS85" s="2260"/>
      <c r="BT85" s="236" t="s">
        <v>287</v>
      </c>
      <c r="BU85" s="239"/>
      <c r="BV85" s="240"/>
    </row>
    <row r="86" spans="1:74" ht="14.1" customHeight="1">
      <c r="B86" s="6"/>
      <c r="AY86" s="303"/>
      <c r="BA86" s="2051">
        <v>44</v>
      </c>
      <c r="BB86" s="2052"/>
      <c r="BC86" s="2052"/>
      <c r="BD86" s="2053"/>
      <c r="BE86" s="2259"/>
      <c r="BF86" s="2260"/>
      <c r="BG86" s="2260"/>
      <c r="BH86" s="236" t="s">
        <v>287</v>
      </c>
      <c r="BI86" s="239"/>
      <c r="BJ86" s="240"/>
      <c r="BK86" s="301"/>
      <c r="BL86" s="302"/>
      <c r="BM86" s="2051">
        <v>44</v>
      </c>
      <c r="BN86" s="2052"/>
      <c r="BO86" s="2052"/>
      <c r="BP86" s="2053"/>
      <c r="BQ86" s="2259"/>
      <c r="BR86" s="2260"/>
      <c r="BS86" s="2260"/>
      <c r="BT86" s="236" t="s">
        <v>287</v>
      </c>
      <c r="BU86" s="239"/>
      <c r="BV86" s="240"/>
    </row>
    <row r="87" spans="1:74" ht="14.1" customHeight="1">
      <c r="B87" s="6"/>
      <c r="BA87" s="2051">
        <v>45</v>
      </c>
      <c r="BB87" s="2052"/>
      <c r="BC87" s="2052"/>
      <c r="BD87" s="2053"/>
      <c r="BE87" s="2259"/>
      <c r="BF87" s="2260"/>
      <c r="BG87" s="2260"/>
      <c r="BH87" s="236" t="s">
        <v>287</v>
      </c>
      <c r="BI87" s="239"/>
      <c r="BJ87" s="240"/>
      <c r="BK87" s="301"/>
      <c r="BL87" s="302"/>
      <c r="BM87" s="2051">
        <v>45</v>
      </c>
      <c r="BN87" s="2052"/>
      <c r="BO87" s="2052"/>
      <c r="BP87" s="2053"/>
      <c r="BQ87" s="2259"/>
      <c r="BR87" s="2260"/>
      <c r="BS87" s="2260"/>
      <c r="BT87" s="236" t="s">
        <v>287</v>
      </c>
      <c r="BU87" s="239"/>
      <c r="BV87" s="240"/>
    </row>
    <row r="88" spans="1:74" ht="14.1" customHeight="1">
      <c r="B88" s="6"/>
      <c r="BA88" s="2051">
        <v>46</v>
      </c>
      <c r="BB88" s="2052"/>
      <c r="BC88" s="2052"/>
      <c r="BD88" s="2053"/>
      <c r="BE88" s="2259"/>
      <c r="BF88" s="2260"/>
      <c r="BG88" s="2260"/>
      <c r="BH88" s="236" t="s">
        <v>287</v>
      </c>
      <c r="BI88" s="237"/>
      <c r="BJ88" s="238"/>
      <c r="BK88" s="301"/>
      <c r="BL88" s="302"/>
      <c r="BM88" s="2051">
        <v>46</v>
      </c>
      <c r="BN88" s="2052"/>
      <c r="BO88" s="2052"/>
      <c r="BP88" s="2053"/>
      <c r="BQ88" s="2259"/>
      <c r="BR88" s="2260"/>
      <c r="BS88" s="2260"/>
      <c r="BT88" s="236" t="s">
        <v>287</v>
      </c>
      <c r="BU88" s="237"/>
      <c r="BV88" s="238"/>
    </row>
    <row r="89" spans="1:74" ht="14.1" customHeight="1">
      <c r="B89" s="6"/>
      <c r="AA89" s="6"/>
      <c r="BA89" s="2051">
        <v>47</v>
      </c>
      <c r="BB89" s="2052"/>
      <c r="BC89" s="2052"/>
      <c r="BD89" s="2053"/>
      <c r="BE89" s="2259"/>
      <c r="BF89" s="2260"/>
      <c r="BG89" s="2260"/>
      <c r="BH89" s="236" t="s">
        <v>287</v>
      </c>
      <c r="BI89" s="239"/>
      <c r="BJ89" s="240"/>
      <c r="BK89" s="301"/>
      <c r="BL89" s="302"/>
      <c r="BM89" s="2051">
        <v>47</v>
      </c>
      <c r="BN89" s="2052"/>
      <c r="BO89" s="2052"/>
      <c r="BP89" s="2053"/>
      <c r="BQ89" s="2259"/>
      <c r="BR89" s="2260"/>
      <c r="BS89" s="2260"/>
      <c r="BT89" s="236" t="s">
        <v>287</v>
      </c>
      <c r="BU89" s="239"/>
      <c r="BV89" s="240"/>
    </row>
    <row r="90" spans="1:74" ht="14.1" customHeight="1">
      <c r="A90" s="6"/>
      <c r="BA90" s="2051">
        <v>48</v>
      </c>
      <c r="BB90" s="2052"/>
      <c r="BC90" s="2052"/>
      <c r="BD90" s="2053"/>
      <c r="BE90" s="2259"/>
      <c r="BF90" s="2260"/>
      <c r="BG90" s="2260"/>
      <c r="BH90" s="236" t="s">
        <v>287</v>
      </c>
      <c r="BI90" s="239"/>
      <c r="BJ90" s="240"/>
      <c r="BK90" s="301"/>
      <c r="BL90" s="302"/>
      <c r="BM90" s="2051">
        <v>48</v>
      </c>
      <c r="BN90" s="2052"/>
      <c r="BO90" s="2052"/>
      <c r="BP90" s="2053"/>
      <c r="BQ90" s="2259"/>
      <c r="BR90" s="2260"/>
      <c r="BS90" s="2260"/>
      <c r="BT90" s="236" t="s">
        <v>287</v>
      </c>
      <c r="BU90" s="239"/>
      <c r="BV90" s="240"/>
    </row>
    <row r="91" spans="1:74" ht="14.1" customHeight="1">
      <c r="A91" s="6"/>
      <c r="BA91" s="2051">
        <v>49</v>
      </c>
      <c r="BB91" s="2052"/>
      <c r="BC91" s="2052"/>
      <c r="BD91" s="2053"/>
      <c r="BE91" s="2259"/>
      <c r="BF91" s="2260"/>
      <c r="BG91" s="2260"/>
      <c r="BH91" s="236" t="s">
        <v>287</v>
      </c>
      <c r="BI91" s="239"/>
      <c r="BJ91" s="240"/>
      <c r="BK91" s="301"/>
      <c r="BL91" s="302"/>
      <c r="BM91" s="2051">
        <v>49</v>
      </c>
      <c r="BN91" s="2052"/>
      <c r="BO91" s="2052"/>
      <c r="BP91" s="2053"/>
      <c r="BQ91" s="2259"/>
      <c r="BR91" s="2260"/>
      <c r="BS91" s="2260"/>
      <c r="BT91" s="236" t="s">
        <v>287</v>
      </c>
      <c r="BU91" s="239"/>
      <c r="BV91" s="240"/>
    </row>
    <row r="92" spans="1:74" ht="14.1" customHeight="1">
      <c r="BA92" s="2051">
        <v>50</v>
      </c>
      <c r="BB92" s="2052"/>
      <c r="BC92" s="2052"/>
      <c r="BD92" s="2053"/>
      <c r="BE92" s="2259"/>
      <c r="BF92" s="2260"/>
      <c r="BG92" s="2260"/>
      <c r="BH92" s="236" t="s">
        <v>287</v>
      </c>
      <c r="BI92" s="239"/>
      <c r="BJ92" s="240"/>
      <c r="BK92" s="301"/>
      <c r="BL92" s="302"/>
      <c r="BM92" s="2051">
        <v>50</v>
      </c>
      <c r="BN92" s="2052"/>
      <c r="BO92" s="2052"/>
      <c r="BP92" s="2053"/>
      <c r="BQ92" s="2259"/>
      <c r="BR92" s="2260"/>
      <c r="BS92" s="2260"/>
      <c r="BT92" s="236" t="s">
        <v>287</v>
      </c>
      <c r="BU92" s="239"/>
      <c r="BV92" s="240"/>
    </row>
    <row r="93" spans="1:74" ht="14.1" customHeight="1">
      <c r="BA93" s="2051">
        <v>51</v>
      </c>
      <c r="BB93" s="2052"/>
      <c r="BC93" s="2052"/>
      <c r="BD93" s="2053"/>
      <c r="BE93" s="2259"/>
      <c r="BF93" s="2260"/>
      <c r="BG93" s="2260"/>
      <c r="BH93" s="236" t="s">
        <v>287</v>
      </c>
      <c r="BI93" s="237"/>
      <c r="BJ93" s="238"/>
      <c r="BK93" s="301"/>
      <c r="BL93" s="302"/>
      <c r="BM93" s="2051">
        <v>51</v>
      </c>
      <c r="BN93" s="2052"/>
      <c r="BO93" s="2052"/>
      <c r="BP93" s="2053"/>
      <c r="BQ93" s="2259"/>
      <c r="BR93" s="2260"/>
      <c r="BS93" s="2260"/>
      <c r="BT93" s="236" t="s">
        <v>287</v>
      </c>
      <c r="BU93" s="237"/>
      <c r="BV93" s="238"/>
    </row>
    <row r="94" spans="1:74" ht="14.1" customHeight="1">
      <c r="B94" s="6"/>
      <c r="BA94" s="2051">
        <v>52</v>
      </c>
      <c r="BB94" s="2052"/>
      <c r="BC94" s="2052"/>
      <c r="BD94" s="2053"/>
      <c r="BE94" s="2259"/>
      <c r="BF94" s="2260"/>
      <c r="BG94" s="2260"/>
      <c r="BH94" s="236" t="s">
        <v>287</v>
      </c>
      <c r="BI94" s="239"/>
      <c r="BJ94" s="240"/>
      <c r="BK94" s="301"/>
      <c r="BL94" s="302"/>
      <c r="BM94" s="2051">
        <v>52</v>
      </c>
      <c r="BN94" s="2052"/>
      <c r="BO94" s="2052"/>
      <c r="BP94" s="2053"/>
      <c r="BQ94" s="2259"/>
      <c r="BR94" s="2260"/>
      <c r="BS94" s="2260"/>
      <c r="BT94" s="236" t="s">
        <v>287</v>
      </c>
      <c r="BU94" s="239"/>
      <c r="BV94" s="240"/>
    </row>
    <row r="95" spans="1:74" ht="14.1" customHeight="1">
      <c r="B95" s="6"/>
      <c r="BA95" s="2051">
        <v>53</v>
      </c>
      <c r="BB95" s="2052"/>
      <c r="BC95" s="2052"/>
      <c r="BD95" s="2053"/>
      <c r="BE95" s="2259"/>
      <c r="BF95" s="2260"/>
      <c r="BG95" s="2260"/>
      <c r="BH95" s="236" t="s">
        <v>287</v>
      </c>
      <c r="BI95" s="239"/>
      <c r="BJ95" s="240"/>
      <c r="BK95" s="301"/>
      <c r="BL95" s="302"/>
      <c r="BM95" s="2051">
        <v>53</v>
      </c>
      <c r="BN95" s="2052"/>
      <c r="BO95" s="2052"/>
      <c r="BP95" s="2053"/>
      <c r="BQ95" s="2259"/>
      <c r="BR95" s="2260"/>
      <c r="BS95" s="2260"/>
      <c r="BT95" s="236" t="s">
        <v>287</v>
      </c>
      <c r="BU95" s="239"/>
      <c r="BV95" s="240"/>
    </row>
    <row r="96" spans="1:74" ht="14.1" customHeight="1">
      <c r="BA96" s="2051">
        <v>54</v>
      </c>
      <c r="BB96" s="2052"/>
      <c r="BC96" s="2052"/>
      <c r="BD96" s="2053"/>
      <c r="BE96" s="2259"/>
      <c r="BF96" s="2260"/>
      <c r="BG96" s="2260"/>
      <c r="BH96" s="236" t="s">
        <v>287</v>
      </c>
      <c r="BI96" s="239"/>
      <c r="BJ96" s="240"/>
      <c r="BK96" s="301"/>
      <c r="BL96" s="302"/>
      <c r="BM96" s="2051">
        <v>54</v>
      </c>
      <c r="BN96" s="2052"/>
      <c r="BO96" s="2052"/>
      <c r="BP96" s="2053"/>
      <c r="BQ96" s="2259"/>
      <c r="BR96" s="2260"/>
      <c r="BS96" s="2260"/>
      <c r="BT96" s="236" t="s">
        <v>287</v>
      </c>
      <c r="BU96" s="239"/>
      <c r="BV96" s="240"/>
    </row>
    <row r="97" spans="53:74" ht="14.1" customHeight="1">
      <c r="BA97" s="2051">
        <v>55</v>
      </c>
      <c r="BB97" s="2052"/>
      <c r="BC97" s="2052"/>
      <c r="BD97" s="2053"/>
      <c r="BE97" s="2259"/>
      <c r="BF97" s="2260"/>
      <c r="BG97" s="2260"/>
      <c r="BH97" s="236" t="s">
        <v>287</v>
      </c>
      <c r="BI97" s="239"/>
      <c r="BJ97" s="240"/>
      <c r="BK97" s="301"/>
      <c r="BL97" s="302"/>
      <c r="BM97" s="2051">
        <v>55</v>
      </c>
      <c r="BN97" s="2052"/>
      <c r="BO97" s="2052"/>
      <c r="BP97" s="2053"/>
      <c r="BQ97" s="2259"/>
      <c r="BR97" s="2260"/>
      <c r="BS97" s="2260"/>
      <c r="BT97" s="236" t="s">
        <v>287</v>
      </c>
      <c r="BU97" s="239"/>
      <c r="BV97" s="240"/>
    </row>
    <row r="98" spans="53:74" ht="14.1" customHeight="1">
      <c r="BA98" s="2051">
        <v>56</v>
      </c>
      <c r="BB98" s="2052"/>
      <c r="BC98" s="2052"/>
      <c r="BD98" s="2053"/>
      <c r="BE98" s="2259"/>
      <c r="BF98" s="2260"/>
      <c r="BG98" s="2260"/>
      <c r="BH98" s="236" t="s">
        <v>287</v>
      </c>
      <c r="BI98" s="237"/>
      <c r="BJ98" s="238"/>
      <c r="BK98" s="301"/>
      <c r="BL98" s="302"/>
      <c r="BM98" s="2051">
        <v>56</v>
      </c>
      <c r="BN98" s="2052"/>
      <c r="BO98" s="2052"/>
      <c r="BP98" s="2053"/>
      <c r="BQ98" s="2259"/>
      <c r="BR98" s="2260"/>
      <c r="BS98" s="2260"/>
      <c r="BT98" s="236" t="s">
        <v>287</v>
      </c>
      <c r="BU98" s="237"/>
      <c r="BV98" s="238"/>
    </row>
    <row r="99" spans="53:74" ht="14.1" customHeight="1">
      <c r="BA99" s="2051">
        <v>57</v>
      </c>
      <c r="BB99" s="2052"/>
      <c r="BC99" s="2052"/>
      <c r="BD99" s="2053"/>
      <c r="BE99" s="2259"/>
      <c r="BF99" s="2260"/>
      <c r="BG99" s="2260"/>
      <c r="BH99" s="236" t="s">
        <v>287</v>
      </c>
      <c r="BI99" s="239"/>
      <c r="BJ99" s="240"/>
      <c r="BK99" s="301"/>
      <c r="BL99" s="302"/>
      <c r="BM99" s="2051">
        <v>57</v>
      </c>
      <c r="BN99" s="2052"/>
      <c r="BO99" s="2052"/>
      <c r="BP99" s="2053"/>
      <c r="BQ99" s="2259"/>
      <c r="BR99" s="2260"/>
      <c r="BS99" s="2260"/>
      <c r="BT99" s="236" t="s">
        <v>287</v>
      </c>
      <c r="BU99" s="239"/>
      <c r="BV99" s="240"/>
    </row>
    <row r="100" spans="53:74" ht="14.1" customHeight="1">
      <c r="BA100" s="2051">
        <v>58</v>
      </c>
      <c r="BB100" s="2052"/>
      <c r="BC100" s="2052"/>
      <c r="BD100" s="2053"/>
      <c r="BE100" s="2259"/>
      <c r="BF100" s="2260"/>
      <c r="BG100" s="2260"/>
      <c r="BH100" s="236" t="s">
        <v>287</v>
      </c>
      <c r="BI100" s="239"/>
      <c r="BJ100" s="240"/>
      <c r="BK100" s="301"/>
      <c r="BL100" s="302"/>
      <c r="BM100" s="2051">
        <v>58</v>
      </c>
      <c r="BN100" s="2052"/>
      <c r="BO100" s="2052"/>
      <c r="BP100" s="2053"/>
      <c r="BQ100" s="2259"/>
      <c r="BR100" s="2260"/>
      <c r="BS100" s="2260"/>
      <c r="BT100" s="236" t="s">
        <v>287</v>
      </c>
      <c r="BU100" s="239"/>
      <c r="BV100" s="240"/>
    </row>
    <row r="101" spans="53:74" ht="14.1" customHeight="1">
      <c r="BA101" s="2051">
        <v>59</v>
      </c>
      <c r="BB101" s="2052"/>
      <c r="BC101" s="2052"/>
      <c r="BD101" s="2053"/>
      <c r="BE101" s="2259"/>
      <c r="BF101" s="2260"/>
      <c r="BG101" s="2260"/>
      <c r="BH101" s="236" t="s">
        <v>287</v>
      </c>
      <c r="BI101" s="239"/>
      <c r="BJ101" s="240"/>
      <c r="BK101" s="301"/>
      <c r="BL101" s="302"/>
      <c r="BM101" s="2051">
        <v>59</v>
      </c>
      <c r="BN101" s="2052"/>
      <c r="BO101" s="2052"/>
      <c r="BP101" s="2053"/>
      <c r="BQ101" s="2259"/>
      <c r="BR101" s="2260"/>
      <c r="BS101" s="2260"/>
      <c r="BT101" s="236" t="s">
        <v>287</v>
      </c>
      <c r="BU101" s="239"/>
      <c r="BV101" s="240"/>
    </row>
    <row r="102" spans="53:74" ht="14.1" customHeight="1">
      <c r="BA102" s="2051">
        <v>60</v>
      </c>
      <c r="BB102" s="2052"/>
      <c r="BC102" s="2052"/>
      <c r="BD102" s="2053"/>
      <c r="BE102" s="2259"/>
      <c r="BF102" s="2260"/>
      <c r="BG102" s="2260"/>
      <c r="BH102" s="236" t="s">
        <v>287</v>
      </c>
      <c r="BI102" s="239"/>
      <c r="BJ102" s="240"/>
      <c r="BK102" s="301"/>
      <c r="BL102" s="302"/>
      <c r="BM102" s="2051">
        <v>60</v>
      </c>
      <c r="BN102" s="2052"/>
      <c r="BO102" s="2052"/>
      <c r="BP102" s="2053"/>
      <c r="BQ102" s="2259"/>
      <c r="BR102" s="2260"/>
      <c r="BS102" s="2260"/>
      <c r="BT102" s="236" t="s">
        <v>287</v>
      </c>
      <c r="BU102" s="239"/>
      <c r="BV102" s="240"/>
    </row>
    <row r="103" spans="53:74" ht="14.1" customHeight="1"/>
    <row r="104" spans="53:74" ht="14.1" customHeight="1"/>
    <row r="105" spans="53:74" ht="14.1" customHeight="1"/>
    <row r="106" spans="53:74" ht="14.1" customHeight="1"/>
    <row r="107" spans="53:74" ht="14.1" customHeight="1"/>
    <row r="108" spans="53:74" ht="14.1" customHeight="1"/>
    <row r="109" spans="53:74" ht="14.1" customHeight="1"/>
    <row r="110" spans="53:74" ht="14.1" customHeight="1"/>
    <row r="111" spans="53:74" ht="14.1" customHeight="1"/>
    <row r="112" spans="53:74" ht="14.1" customHeight="1"/>
    <row r="113" spans="49:74" ht="14.1" customHeight="1"/>
    <row r="114" spans="49:74" ht="14.1" customHeight="1"/>
    <row r="115" spans="49:74" ht="14.1" customHeight="1"/>
    <row r="116" spans="49:74" ht="14.1" customHeight="1"/>
    <row r="117" spans="49:74" ht="14.1" customHeight="1"/>
    <row r="124" spans="49:74">
      <c r="AY124" s="304"/>
      <c r="AZ124" s="304"/>
      <c r="BA124" s="304"/>
      <c r="BB124" s="304"/>
      <c r="BC124" s="304"/>
      <c r="BD124" s="305"/>
      <c r="BE124" s="305"/>
      <c r="BF124" s="306"/>
      <c r="BG124" s="306"/>
      <c r="BH124" s="34"/>
      <c r="BI124" s="68"/>
      <c r="BJ124" s="68"/>
      <c r="BK124" s="68"/>
      <c r="BL124" s="68"/>
      <c r="BV124" s="16"/>
    </row>
    <row r="125" spans="49:74" ht="13.5" customHeight="1">
      <c r="AY125" s="304"/>
      <c r="AZ125" s="304"/>
      <c r="BA125" s="304"/>
      <c r="BB125" s="304"/>
      <c r="BC125" s="304"/>
      <c r="BD125" s="305"/>
      <c r="BE125" s="305"/>
      <c r="BF125" s="306"/>
      <c r="BG125" s="306"/>
      <c r="BH125" s="34"/>
      <c r="BI125" s="68"/>
      <c r="BJ125" s="68"/>
      <c r="BK125" s="68"/>
      <c r="BL125" s="68"/>
      <c r="BV125" s="16"/>
    </row>
    <row r="126" spans="49:74" ht="14.25" customHeight="1">
      <c r="AY126" s="304"/>
      <c r="AZ126" s="304"/>
      <c r="BA126" s="304"/>
      <c r="BB126" s="304"/>
      <c r="BC126" s="304"/>
      <c r="BD126" s="305"/>
      <c r="BE126" s="305"/>
      <c r="BF126" s="306"/>
      <c r="BG126" s="306"/>
      <c r="BH126" s="34"/>
      <c r="BI126" s="68"/>
      <c r="BJ126" s="68"/>
      <c r="BK126" s="68"/>
      <c r="BL126" s="68"/>
      <c r="BV126" s="16"/>
    </row>
    <row r="127" spans="49:74" ht="13.5" customHeight="1">
      <c r="AW127" s="24"/>
      <c r="AX127" s="24"/>
      <c r="AY127" s="304"/>
      <c r="AZ127" s="304"/>
      <c r="BA127" s="304"/>
      <c r="BB127" s="304"/>
      <c r="BC127" s="304"/>
      <c r="BD127" s="305"/>
      <c r="BE127" s="305"/>
      <c r="BF127" s="306"/>
      <c r="BG127" s="306"/>
      <c r="BH127" s="34"/>
      <c r="BI127" s="68"/>
      <c r="BJ127" s="68"/>
      <c r="BK127" s="68"/>
      <c r="BL127" s="68"/>
      <c r="BV127" s="16"/>
    </row>
    <row r="128" spans="49:74" ht="13.5" customHeight="1">
      <c r="AW128" s="24"/>
      <c r="AX128" s="24"/>
      <c r="BC128" s="308"/>
      <c r="BD128" s="308"/>
      <c r="BE128" s="308"/>
      <c r="BF128" s="309"/>
      <c r="BG128" s="309"/>
      <c r="BH128" s="34"/>
      <c r="BI128" s="68"/>
      <c r="BJ128" s="68"/>
      <c r="BK128" s="68"/>
      <c r="BL128" s="68"/>
      <c r="BV128" s="16"/>
    </row>
    <row r="129" spans="30:102" ht="13.5" customHeight="1" thickBot="1">
      <c r="AW129" s="24"/>
      <c r="AX129" s="24"/>
      <c r="BC129" s="308"/>
      <c r="BD129" s="308"/>
      <c r="BE129" s="308"/>
      <c r="BF129" s="309"/>
      <c r="BG129" s="309"/>
      <c r="BH129" s="34"/>
      <c r="BI129" s="68"/>
      <c r="BJ129" s="68"/>
      <c r="BK129" s="68"/>
      <c r="BL129" s="68"/>
      <c r="BV129" s="16"/>
    </row>
    <row r="130" spans="30:102">
      <c r="AW130" s="37"/>
      <c r="AX130" s="37"/>
      <c r="BC130" s="308"/>
      <c r="BD130" s="308"/>
      <c r="BE130" s="308"/>
      <c r="BF130" s="309"/>
      <c r="BG130" s="309"/>
      <c r="BH130" s="34"/>
      <c r="BI130" s="68"/>
      <c r="BJ130" s="68"/>
      <c r="BK130" s="68"/>
      <c r="BL130" s="68"/>
      <c r="BV130" s="16"/>
      <c r="CU130" s="2408" t="s">
        <v>379</v>
      </c>
      <c r="CV130" s="2409"/>
      <c r="CW130" s="2409"/>
      <c r="CX130" s="307" t="s">
        <v>81</v>
      </c>
    </row>
    <row r="131" spans="30:102" ht="13.5" customHeight="1" thickBot="1">
      <c r="AD131" s="5"/>
      <c r="AT131" s="24"/>
      <c r="AU131" s="24"/>
      <c r="AV131" s="24"/>
      <c r="AW131" s="37"/>
      <c r="AX131" s="37"/>
      <c r="BC131" s="308"/>
      <c r="BD131" s="308"/>
      <c r="BE131" s="308"/>
      <c r="BF131" s="309"/>
      <c r="BG131" s="309"/>
      <c r="BH131" s="34"/>
      <c r="BI131" s="68"/>
      <c r="BJ131" s="68"/>
      <c r="BK131" s="68"/>
      <c r="BL131" s="68"/>
      <c r="BV131" s="13"/>
      <c r="CU131" s="2410"/>
      <c r="CV131" s="2411"/>
      <c r="CW131" s="2411"/>
      <c r="CX131" s="310" t="s">
        <v>82</v>
      </c>
    </row>
    <row r="132" spans="30:102" ht="13.5">
      <c r="AD132" s="5"/>
      <c r="AT132" s="24"/>
      <c r="AU132" s="24"/>
      <c r="AV132" s="24"/>
      <c r="AW132" s="37"/>
      <c r="AX132" s="37"/>
      <c r="BC132" s="6"/>
      <c r="BD132" s="37"/>
      <c r="BE132" s="37"/>
      <c r="BF132" s="214"/>
      <c r="BG132" s="214"/>
      <c r="BH132" s="34"/>
      <c r="BI132" s="68"/>
      <c r="BJ132" s="68"/>
      <c r="BK132" s="68"/>
      <c r="BL132" s="68"/>
      <c r="BV132" s="13"/>
    </row>
    <row r="133" spans="30:102">
      <c r="AD133" s="5"/>
      <c r="AT133" s="24"/>
      <c r="AU133" s="24"/>
      <c r="AV133" s="24"/>
      <c r="AW133" s="37"/>
      <c r="AX133" s="37"/>
      <c r="BC133" s="37"/>
      <c r="BD133" s="37"/>
      <c r="BE133" s="37"/>
      <c r="BF133" s="214"/>
      <c r="BG133" s="214"/>
      <c r="BH133" s="34"/>
      <c r="BI133" s="68"/>
      <c r="BJ133" s="68"/>
      <c r="BK133" s="68"/>
      <c r="BL133" s="68"/>
    </row>
    <row r="134" spans="30:102">
      <c r="AD134" s="5"/>
      <c r="AS134" s="24"/>
      <c r="AT134" s="37"/>
      <c r="AU134" s="37"/>
      <c r="AV134" s="37"/>
      <c r="BF134" s="68"/>
      <c r="BG134" s="68"/>
      <c r="BH134" s="68"/>
      <c r="BI134" s="68"/>
      <c r="BJ134" s="68"/>
      <c r="BK134" s="68"/>
      <c r="BL134" s="68"/>
    </row>
    <row r="135" spans="30:102">
      <c r="AD135" s="5"/>
      <c r="AS135" s="24"/>
      <c r="AT135" s="37"/>
      <c r="AU135" s="37"/>
      <c r="AV135" s="37"/>
      <c r="BF135" s="1449"/>
      <c r="BG135" s="1449"/>
      <c r="BH135" s="1449"/>
      <c r="BI135" s="68"/>
      <c r="BJ135" s="68"/>
      <c r="BK135" s="68"/>
      <c r="BL135" s="68"/>
    </row>
    <row r="136" spans="30:102">
      <c r="AD136" s="5"/>
      <c r="AS136" s="24"/>
      <c r="AT136" s="37"/>
      <c r="AU136" s="37"/>
      <c r="AV136" s="37"/>
    </row>
    <row r="137" spans="30:102">
      <c r="AD137" s="5"/>
      <c r="AS137" s="37"/>
      <c r="AT137" s="37"/>
      <c r="AU137" s="37"/>
      <c r="AV137" s="37"/>
      <c r="BM137" s="24"/>
      <c r="BN137" s="24"/>
      <c r="BO137" s="24"/>
      <c r="BP137" s="24"/>
      <c r="BQ137" s="24"/>
      <c r="BR137" s="311"/>
      <c r="BS137" s="311"/>
      <c r="BT137" s="311"/>
      <c r="BU137" s="311"/>
      <c r="BV137" s="312"/>
      <c r="BW137" s="312"/>
    </row>
    <row r="138" spans="30:102" ht="13.5" customHeight="1">
      <c r="AD138" s="5"/>
      <c r="AS138" s="37"/>
      <c r="BM138" s="24"/>
      <c r="BN138" s="24"/>
      <c r="BO138" s="24"/>
      <c r="BP138" s="24"/>
      <c r="BQ138" s="24"/>
      <c r="BR138" s="311"/>
      <c r="BS138" s="311"/>
      <c r="BT138" s="311"/>
      <c r="BU138" s="311"/>
      <c r="BV138" s="312"/>
      <c r="BW138" s="312"/>
    </row>
    <row r="139" spans="30:102">
      <c r="AD139" s="5"/>
      <c r="AS139" s="37"/>
      <c r="BM139" s="24"/>
      <c r="BN139" s="24"/>
      <c r="BO139" s="24"/>
      <c r="BP139" s="24"/>
      <c r="BQ139" s="24"/>
      <c r="BR139" s="313"/>
      <c r="BS139" s="313"/>
      <c r="BT139" s="313"/>
      <c r="BU139" s="313"/>
      <c r="BV139" s="312"/>
      <c r="BW139" s="312"/>
    </row>
    <row r="140" spans="30:102">
      <c r="AD140" s="5"/>
      <c r="AS140" s="37"/>
    </row>
    <row r="141" spans="30:102">
      <c r="AD141" s="5"/>
    </row>
    <row r="142" spans="30:102" ht="13.5" customHeight="1">
      <c r="AD142" s="5"/>
    </row>
    <row r="143" spans="30:102" ht="13.5" customHeight="1">
      <c r="AD143" s="5"/>
      <c r="BM143" s="24"/>
      <c r="BN143" s="24"/>
      <c r="BO143" s="24"/>
      <c r="BP143" s="24"/>
      <c r="BQ143" s="24"/>
      <c r="BR143" s="313"/>
      <c r="BS143" s="313"/>
      <c r="BT143" s="313"/>
      <c r="BU143" s="313"/>
      <c r="BV143" s="312"/>
      <c r="BW143" s="312"/>
    </row>
    <row r="144" spans="30:102">
      <c r="AD144" s="5"/>
    </row>
    <row r="145" spans="30:75">
      <c r="AD145" s="5"/>
      <c r="BM145" s="24"/>
      <c r="BN145" s="24"/>
      <c r="BO145" s="24"/>
      <c r="BP145" s="24"/>
      <c r="BQ145" s="24"/>
      <c r="BR145" s="313"/>
      <c r="BS145" s="313"/>
      <c r="BT145" s="313"/>
      <c r="BU145" s="313"/>
      <c r="BV145" s="312"/>
      <c r="BW145" s="312"/>
    </row>
    <row r="146" spans="30:75">
      <c r="AD146" s="5"/>
      <c r="BM146" s="24"/>
      <c r="BN146" s="24"/>
      <c r="BO146" s="24"/>
      <c r="BP146" s="24"/>
      <c r="BQ146" s="24"/>
      <c r="BR146" s="311"/>
      <c r="BS146" s="311"/>
      <c r="BT146" s="311"/>
      <c r="BU146" s="311"/>
      <c r="BV146" s="312"/>
      <c r="BW146" s="312"/>
    </row>
    <row r="147" spans="30:75">
      <c r="AD147" s="5"/>
    </row>
    <row r="148" spans="30:75">
      <c r="AD148" s="5"/>
    </row>
    <row r="149" spans="30:75">
      <c r="AD149" s="5"/>
    </row>
  </sheetData>
  <mergeCells count="547">
    <mergeCell ref="BA102:BD102"/>
    <mergeCell ref="BE102:BG102"/>
    <mergeCell ref="BM102:BP102"/>
    <mergeCell ref="BQ102:BS102"/>
    <mergeCell ref="CU130:CW131"/>
    <mergeCell ref="BF135:BH135"/>
    <mergeCell ref="BA100:BD100"/>
    <mergeCell ref="BE100:BG100"/>
    <mergeCell ref="BM100:BP100"/>
    <mergeCell ref="BQ100:BS100"/>
    <mergeCell ref="BA101:BD101"/>
    <mergeCell ref="BE101:BG101"/>
    <mergeCell ref="BM101:BP101"/>
    <mergeCell ref="BQ101:BS101"/>
    <mergeCell ref="BA98:BD98"/>
    <mergeCell ref="BE98:BG98"/>
    <mergeCell ref="BM98:BP98"/>
    <mergeCell ref="BQ98:BS98"/>
    <mergeCell ref="BA99:BD99"/>
    <mergeCell ref="BE99:BG99"/>
    <mergeCell ref="BM99:BP99"/>
    <mergeCell ref="BQ99:BS99"/>
    <mergeCell ref="BA96:BD96"/>
    <mergeCell ref="BE96:BG96"/>
    <mergeCell ref="BM96:BP96"/>
    <mergeCell ref="BQ96:BS96"/>
    <mergeCell ref="BA97:BD97"/>
    <mergeCell ref="BE97:BG97"/>
    <mergeCell ref="BM97:BP97"/>
    <mergeCell ref="BQ97:BS97"/>
    <mergeCell ref="BA94:BD94"/>
    <mergeCell ref="BE94:BG94"/>
    <mergeCell ref="BM94:BP94"/>
    <mergeCell ref="BQ94:BS94"/>
    <mergeCell ref="BA95:BD95"/>
    <mergeCell ref="BE95:BG95"/>
    <mergeCell ref="BM95:BP95"/>
    <mergeCell ref="BQ95:BS95"/>
    <mergeCell ref="BA92:BD92"/>
    <mergeCell ref="BE92:BG92"/>
    <mergeCell ref="BM92:BP92"/>
    <mergeCell ref="BQ92:BS92"/>
    <mergeCell ref="BA93:BD93"/>
    <mergeCell ref="BE93:BG93"/>
    <mergeCell ref="BM93:BP93"/>
    <mergeCell ref="BQ93:BS93"/>
    <mergeCell ref="BA90:BD90"/>
    <mergeCell ref="BE90:BG90"/>
    <mergeCell ref="BM90:BP90"/>
    <mergeCell ref="BQ90:BS90"/>
    <mergeCell ref="BA91:BD91"/>
    <mergeCell ref="BE91:BG91"/>
    <mergeCell ref="BM91:BP91"/>
    <mergeCell ref="BQ91:BS91"/>
    <mergeCell ref="BA88:BD88"/>
    <mergeCell ref="BE88:BG88"/>
    <mergeCell ref="BM88:BP88"/>
    <mergeCell ref="BQ88:BS88"/>
    <mergeCell ref="BA89:BD89"/>
    <mergeCell ref="BE89:BG89"/>
    <mergeCell ref="BM89:BP89"/>
    <mergeCell ref="BQ89:BS89"/>
    <mergeCell ref="BA86:BD86"/>
    <mergeCell ref="BE86:BG86"/>
    <mergeCell ref="BM86:BP86"/>
    <mergeCell ref="BQ86:BS86"/>
    <mergeCell ref="BA87:BD87"/>
    <mergeCell ref="BE87:BG87"/>
    <mergeCell ref="BM87:BP87"/>
    <mergeCell ref="BQ87:BS87"/>
    <mergeCell ref="BA84:BD84"/>
    <mergeCell ref="BE84:BG84"/>
    <mergeCell ref="BM84:BP84"/>
    <mergeCell ref="BQ84:BS84"/>
    <mergeCell ref="BA85:BD85"/>
    <mergeCell ref="BE85:BG85"/>
    <mergeCell ref="BM85:BP85"/>
    <mergeCell ref="BQ85:BS85"/>
    <mergeCell ref="BA82:BD82"/>
    <mergeCell ref="BE82:BG82"/>
    <mergeCell ref="BM82:BP82"/>
    <mergeCell ref="BQ82:BS82"/>
    <mergeCell ref="BA83:BD83"/>
    <mergeCell ref="BE83:BG83"/>
    <mergeCell ref="BM83:BP83"/>
    <mergeCell ref="BQ83:BS83"/>
    <mergeCell ref="AC80:AS81"/>
    <mergeCell ref="BA80:BD80"/>
    <mergeCell ref="BE80:BG80"/>
    <mergeCell ref="BM80:BP80"/>
    <mergeCell ref="BQ80:BS80"/>
    <mergeCell ref="BA81:BD81"/>
    <mergeCell ref="BE81:BG81"/>
    <mergeCell ref="BM81:BP81"/>
    <mergeCell ref="BQ81:BS81"/>
    <mergeCell ref="AC78:AS79"/>
    <mergeCell ref="BA78:BD78"/>
    <mergeCell ref="BE78:BG78"/>
    <mergeCell ref="BM78:BP78"/>
    <mergeCell ref="BQ78:BS78"/>
    <mergeCell ref="BA79:BD79"/>
    <mergeCell ref="BE79:BG79"/>
    <mergeCell ref="BM79:BP79"/>
    <mergeCell ref="BQ79:BS79"/>
    <mergeCell ref="AC76:AS76"/>
    <mergeCell ref="BA76:BD76"/>
    <mergeCell ref="BE76:BG76"/>
    <mergeCell ref="BM76:BP76"/>
    <mergeCell ref="BQ76:BS76"/>
    <mergeCell ref="BA77:BD77"/>
    <mergeCell ref="BE77:BG77"/>
    <mergeCell ref="BM77:BP77"/>
    <mergeCell ref="BQ77:BS77"/>
    <mergeCell ref="BM74:BP74"/>
    <mergeCell ref="BQ74:BS74"/>
    <mergeCell ref="BA75:BD75"/>
    <mergeCell ref="BE75:BG75"/>
    <mergeCell ref="BM75:BP75"/>
    <mergeCell ref="BQ75:BS75"/>
    <mergeCell ref="W74:X75"/>
    <mergeCell ref="Y74:Y75"/>
    <mergeCell ref="Z74:Z75"/>
    <mergeCell ref="AC74:AS75"/>
    <mergeCell ref="BA74:BD74"/>
    <mergeCell ref="BE74:BG74"/>
    <mergeCell ref="P74:P75"/>
    <mergeCell ref="Q74:Q75"/>
    <mergeCell ref="R74:R75"/>
    <mergeCell ref="S74:T75"/>
    <mergeCell ref="U74:U75"/>
    <mergeCell ref="V74:V75"/>
    <mergeCell ref="C74:H75"/>
    <mergeCell ref="I74:I75"/>
    <mergeCell ref="J74:K75"/>
    <mergeCell ref="L74:L75"/>
    <mergeCell ref="M74:M75"/>
    <mergeCell ref="N74:O75"/>
    <mergeCell ref="C73:H73"/>
    <mergeCell ref="I73:Q73"/>
    <mergeCell ref="S73:T73"/>
    <mergeCell ref="W73:X73"/>
    <mergeCell ref="AC73:AS73"/>
    <mergeCell ref="BA73:BD73"/>
    <mergeCell ref="BQ71:BS71"/>
    <mergeCell ref="AC72:AS72"/>
    <mergeCell ref="AX72:AX75"/>
    <mergeCell ref="BA72:BD72"/>
    <mergeCell ref="BE72:BG72"/>
    <mergeCell ref="BM72:BP72"/>
    <mergeCell ref="BQ72:BS72"/>
    <mergeCell ref="BE73:BG73"/>
    <mergeCell ref="BM73:BP73"/>
    <mergeCell ref="BQ73:BS73"/>
    <mergeCell ref="Y71:Y72"/>
    <mergeCell ref="Z71:Z72"/>
    <mergeCell ref="AC71:AS71"/>
    <mergeCell ref="BA71:BD71"/>
    <mergeCell ref="BE71:BG71"/>
    <mergeCell ref="BM71:BP71"/>
    <mergeCell ref="C71:H72"/>
    <mergeCell ref="I71:Q72"/>
    <mergeCell ref="S71:T72"/>
    <mergeCell ref="U71:U72"/>
    <mergeCell ref="V71:V72"/>
    <mergeCell ref="W71:X72"/>
    <mergeCell ref="Z69:Z70"/>
    <mergeCell ref="AC69:AS70"/>
    <mergeCell ref="BA69:BD69"/>
    <mergeCell ref="BE69:BG69"/>
    <mergeCell ref="BM69:BP69"/>
    <mergeCell ref="BE70:BG70"/>
    <mergeCell ref="BM70:BP70"/>
    <mergeCell ref="U69:U70"/>
    <mergeCell ref="V69:V70"/>
    <mergeCell ref="W69:X70"/>
    <mergeCell ref="Y69:Y70"/>
    <mergeCell ref="C69:H70"/>
    <mergeCell ref="J69:K70"/>
    <mergeCell ref="L69:L70"/>
    <mergeCell ref="M69:M70"/>
    <mergeCell ref="N69:O70"/>
    <mergeCell ref="P69:P70"/>
    <mergeCell ref="C67:H68"/>
    <mergeCell ref="I67:P67"/>
    <mergeCell ref="S67:T67"/>
    <mergeCell ref="I68:P68"/>
    <mergeCell ref="S68:T68"/>
    <mergeCell ref="Q69:Q70"/>
    <mergeCell ref="S69:T70"/>
    <mergeCell ref="W67:X67"/>
    <mergeCell ref="BA67:BD67"/>
    <mergeCell ref="BE67:BG67"/>
    <mergeCell ref="BQ69:BS69"/>
    <mergeCell ref="BA70:BD70"/>
    <mergeCell ref="V65:V66"/>
    <mergeCell ref="W65:X66"/>
    <mergeCell ref="Y65:Y66"/>
    <mergeCell ref="BM67:BP67"/>
    <mergeCell ref="BQ67:BS67"/>
    <mergeCell ref="W68:X68"/>
    <mergeCell ref="AC68:AS68"/>
    <mergeCell ref="BA68:BD68"/>
    <mergeCell ref="BE68:BG68"/>
    <mergeCell ref="BM68:BP68"/>
    <mergeCell ref="BQ68:BS68"/>
    <mergeCell ref="BQ70:BS70"/>
    <mergeCell ref="BE63:BG63"/>
    <mergeCell ref="BM63:BP63"/>
    <mergeCell ref="BQ63:BS63"/>
    <mergeCell ref="BA64:BD64"/>
    <mergeCell ref="BE64:BG64"/>
    <mergeCell ref="BM64:BP64"/>
    <mergeCell ref="BQ64:BS64"/>
    <mergeCell ref="Z65:Z66"/>
    <mergeCell ref="AC65:AS66"/>
    <mergeCell ref="BA65:BD65"/>
    <mergeCell ref="BE65:BG65"/>
    <mergeCell ref="BM65:BP65"/>
    <mergeCell ref="BQ65:BS65"/>
    <mergeCell ref="BA66:BD66"/>
    <mergeCell ref="BE66:BG66"/>
    <mergeCell ref="BM66:BP66"/>
    <mergeCell ref="BQ66:BS66"/>
    <mergeCell ref="BA61:BD61"/>
    <mergeCell ref="BE61:BG61"/>
    <mergeCell ref="BM61:BP61"/>
    <mergeCell ref="BQ61:BS61"/>
    <mergeCell ref="D62:H66"/>
    <mergeCell ref="I62:Q62"/>
    <mergeCell ref="S62:T62"/>
    <mergeCell ref="W62:X62"/>
    <mergeCell ref="AC62:AS63"/>
    <mergeCell ref="BA62:BD62"/>
    <mergeCell ref="BE62:BG62"/>
    <mergeCell ref="BM62:BP62"/>
    <mergeCell ref="BQ62:BS62"/>
    <mergeCell ref="I63:Q64"/>
    <mergeCell ref="S63:T64"/>
    <mergeCell ref="U63:U64"/>
    <mergeCell ref="V63:V64"/>
    <mergeCell ref="W63:X64"/>
    <mergeCell ref="Y63:Y64"/>
    <mergeCell ref="Z63:Z64"/>
    <mergeCell ref="BA63:BD63"/>
    <mergeCell ref="I65:Q66"/>
    <mergeCell ref="S65:T66"/>
    <mergeCell ref="U65:U66"/>
    <mergeCell ref="BM59:BP59"/>
    <mergeCell ref="BQ59:BS59"/>
    <mergeCell ref="J60:K60"/>
    <mergeCell ref="N60:O60"/>
    <mergeCell ref="S60:T60"/>
    <mergeCell ref="W60:X60"/>
    <mergeCell ref="BA60:BD60"/>
    <mergeCell ref="BE60:BG60"/>
    <mergeCell ref="BM60:BP60"/>
    <mergeCell ref="BQ60:BS60"/>
    <mergeCell ref="W59:X59"/>
    <mergeCell ref="BA59:BD59"/>
    <mergeCell ref="BE59:BG59"/>
    <mergeCell ref="BM57:BP57"/>
    <mergeCell ref="BQ57:BS57"/>
    <mergeCell ref="J58:K58"/>
    <mergeCell ref="N58:O58"/>
    <mergeCell ref="S58:T58"/>
    <mergeCell ref="W58:X58"/>
    <mergeCell ref="BA58:BD58"/>
    <mergeCell ref="BE58:BG58"/>
    <mergeCell ref="BM58:BP58"/>
    <mergeCell ref="BQ58:BS58"/>
    <mergeCell ref="BA57:BD57"/>
    <mergeCell ref="BE57:BG57"/>
    <mergeCell ref="BM55:BP55"/>
    <mergeCell ref="BQ55:BS55"/>
    <mergeCell ref="E56:H56"/>
    <mergeCell ref="J56:K56"/>
    <mergeCell ref="N56:O56"/>
    <mergeCell ref="S56:T56"/>
    <mergeCell ref="W56:X56"/>
    <mergeCell ref="BA56:BD56"/>
    <mergeCell ref="E55:H55"/>
    <mergeCell ref="J55:K55"/>
    <mergeCell ref="N55:O55"/>
    <mergeCell ref="S55:T55"/>
    <mergeCell ref="W55:X55"/>
    <mergeCell ref="AD55:AS59"/>
    <mergeCell ref="E59:G60"/>
    <mergeCell ref="J59:K59"/>
    <mergeCell ref="N59:O59"/>
    <mergeCell ref="S59:T59"/>
    <mergeCell ref="BE56:BG56"/>
    <mergeCell ref="BM56:BP56"/>
    <mergeCell ref="BQ56:BS56"/>
    <mergeCell ref="E57:G58"/>
    <mergeCell ref="J57:K57"/>
    <mergeCell ref="N57:O57"/>
    <mergeCell ref="S53:T53"/>
    <mergeCell ref="W53:X53"/>
    <mergeCell ref="BA53:BD53"/>
    <mergeCell ref="BE53:BG53"/>
    <mergeCell ref="BM53:BP53"/>
    <mergeCell ref="BQ53:BS53"/>
    <mergeCell ref="J54:K54"/>
    <mergeCell ref="N54:O54"/>
    <mergeCell ref="S54:T54"/>
    <mergeCell ref="W54:X54"/>
    <mergeCell ref="BA54:BD54"/>
    <mergeCell ref="BE54:BG54"/>
    <mergeCell ref="BM54:BP54"/>
    <mergeCell ref="BQ54:BS54"/>
    <mergeCell ref="C51:D51"/>
    <mergeCell ref="E51:H51"/>
    <mergeCell ref="I51:Q51"/>
    <mergeCell ref="R51:Y51"/>
    <mergeCell ref="BA51:BD51"/>
    <mergeCell ref="BE51:BG51"/>
    <mergeCell ref="AD49:AS53"/>
    <mergeCell ref="BA49:BD49"/>
    <mergeCell ref="BE49:BG49"/>
    <mergeCell ref="BA50:BD50"/>
    <mergeCell ref="BE50:BG50"/>
    <mergeCell ref="C52:C66"/>
    <mergeCell ref="D52:D61"/>
    <mergeCell ref="E52:H52"/>
    <mergeCell ref="J52:K52"/>
    <mergeCell ref="N52:O52"/>
    <mergeCell ref="S52:T52"/>
    <mergeCell ref="W52:X52"/>
    <mergeCell ref="BA52:BD52"/>
    <mergeCell ref="BE52:BG52"/>
    <mergeCell ref="BA55:BD55"/>
    <mergeCell ref="BE55:BG55"/>
    <mergeCell ref="S57:T57"/>
    <mergeCell ref="W57:X57"/>
    <mergeCell ref="E61:H61"/>
    <mergeCell ref="J61:K61"/>
    <mergeCell ref="N61:O61"/>
    <mergeCell ref="S61:T61"/>
    <mergeCell ref="W61:X61"/>
    <mergeCell ref="AX61:AX68"/>
    <mergeCell ref="BQ50:BS50"/>
    <mergeCell ref="BM51:BP51"/>
    <mergeCell ref="BE47:BG47"/>
    <mergeCell ref="BM47:BP47"/>
    <mergeCell ref="BQ47:BS47"/>
    <mergeCell ref="BA48:BD48"/>
    <mergeCell ref="BE48:BG48"/>
    <mergeCell ref="BM48:BP48"/>
    <mergeCell ref="BQ48:BS48"/>
    <mergeCell ref="BQ51:BS51"/>
    <mergeCell ref="BM49:BP49"/>
    <mergeCell ref="BQ49:BS49"/>
    <mergeCell ref="BM50:BP50"/>
    <mergeCell ref="BM52:BP52"/>
    <mergeCell ref="BQ52:BS52"/>
    <mergeCell ref="E53:G54"/>
    <mergeCell ref="J53:K53"/>
    <mergeCell ref="N53:O53"/>
    <mergeCell ref="BE45:BG45"/>
    <mergeCell ref="BM45:BP45"/>
    <mergeCell ref="BQ45:BS45"/>
    <mergeCell ref="BA46:BD46"/>
    <mergeCell ref="BE46:BG46"/>
    <mergeCell ref="BM46:BP46"/>
    <mergeCell ref="BQ46:BS46"/>
    <mergeCell ref="E45:H45"/>
    <mergeCell ref="I45:J45"/>
    <mergeCell ref="K45:L45"/>
    <mergeCell ref="M45:N45"/>
    <mergeCell ref="AD45:AS47"/>
    <mergeCell ref="BA45:BD45"/>
    <mergeCell ref="BA47:BD47"/>
    <mergeCell ref="BQ43:BS43"/>
    <mergeCell ref="E44:H44"/>
    <mergeCell ref="I44:J44"/>
    <mergeCell ref="K44:L44"/>
    <mergeCell ref="M44:N44"/>
    <mergeCell ref="AV44:AZ44"/>
    <mergeCell ref="BA44:BD44"/>
    <mergeCell ref="BE44:BG44"/>
    <mergeCell ref="BM44:BP44"/>
    <mergeCell ref="BQ44:BS44"/>
    <mergeCell ref="E43:H43"/>
    <mergeCell ref="I43:J43"/>
    <mergeCell ref="K43:L43"/>
    <mergeCell ref="M43:N43"/>
    <mergeCell ref="AW43:AZ43"/>
    <mergeCell ref="BA43:BD43"/>
    <mergeCell ref="BE43:BG43"/>
    <mergeCell ref="BM43:BP43"/>
    <mergeCell ref="E42:H42"/>
    <mergeCell ref="I42:J42"/>
    <mergeCell ref="K42:L42"/>
    <mergeCell ref="M42:N42"/>
    <mergeCell ref="BA42:BD42"/>
    <mergeCell ref="BE42:BJ42"/>
    <mergeCell ref="E39:H39"/>
    <mergeCell ref="I39:J39"/>
    <mergeCell ref="K39:L39"/>
    <mergeCell ref="M39:N39"/>
    <mergeCell ref="AY39:AZ39"/>
    <mergeCell ref="BM40:BV41"/>
    <mergeCell ref="E41:H41"/>
    <mergeCell ref="I41:J41"/>
    <mergeCell ref="K41:L41"/>
    <mergeCell ref="M41:N41"/>
    <mergeCell ref="AY41:AZ41"/>
    <mergeCell ref="E40:H40"/>
    <mergeCell ref="I40:J40"/>
    <mergeCell ref="K40:L40"/>
    <mergeCell ref="M40:N40"/>
    <mergeCell ref="AY40:AZ40"/>
    <mergeCell ref="BA40:BJ41"/>
    <mergeCell ref="I38:J38"/>
    <mergeCell ref="K38:L38"/>
    <mergeCell ref="M38:N38"/>
    <mergeCell ref="P38:Z38"/>
    <mergeCell ref="AD38:AS41"/>
    <mergeCell ref="AY38:AZ38"/>
    <mergeCell ref="BA38:BD39"/>
    <mergeCell ref="BE38:BG39"/>
    <mergeCell ref="BH38:BJ39"/>
    <mergeCell ref="BT34:BV35"/>
    <mergeCell ref="CT34:DP36"/>
    <mergeCell ref="AC35:AS35"/>
    <mergeCell ref="AY35:AZ35"/>
    <mergeCell ref="AY36:AZ36"/>
    <mergeCell ref="BA36:BD37"/>
    <mergeCell ref="BE36:BG37"/>
    <mergeCell ref="BH36:BJ37"/>
    <mergeCell ref="BM36:BP37"/>
    <mergeCell ref="BQ36:BS37"/>
    <mergeCell ref="AY34:AZ34"/>
    <mergeCell ref="BA34:BD35"/>
    <mergeCell ref="BE34:BG35"/>
    <mergeCell ref="BH34:BJ35"/>
    <mergeCell ref="BM34:BP35"/>
    <mergeCell ref="BQ34:BS35"/>
    <mergeCell ref="BT36:BV37"/>
    <mergeCell ref="AY37:AZ37"/>
    <mergeCell ref="CT37:DP44"/>
    <mergeCell ref="BM38:BP39"/>
    <mergeCell ref="BQ38:BS39"/>
    <mergeCell ref="BT38:BV39"/>
    <mergeCell ref="BM42:BP42"/>
    <mergeCell ref="BQ42:BV42"/>
    <mergeCell ref="AE30:AS32"/>
    <mergeCell ref="D31:AA31"/>
    <mergeCell ref="W32:Z33"/>
    <mergeCell ref="AB32:AD33"/>
    <mergeCell ref="BA32:BJ33"/>
    <mergeCell ref="BM32:BV33"/>
    <mergeCell ref="AE33:AS33"/>
    <mergeCell ref="AX33:AZ33"/>
    <mergeCell ref="X27:Y27"/>
    <mergeCell ref="Z27:AA27"/>
    <mergeCell ref="E28:P28"/>
    <mergeCell ref="Q28:R28"/>
    <mergeCell ref="T28:W28"/>
    <mergeCell ref="X28:Y28"/>
    <mergeCell ref="Z28:AA28"/>
    <mergeCell ref="AB25:AS25"/>
    <mergeCell ref="E26:P26"/>
    <mergeCell ref="Q26:R26"/>
    <mergeCell ref="T26:W26"/>
    <mergeCell ref="X26:Y26"/>
    <mergeCell ref="Z26:AA26"/>
    <mergeCell ref="AC26:AS29"/>
    <mergeCell ref="E27:P27"/>
    <mergeCell ref="Q27:R27"/>
    <mergeCell ref="T27:W27"/>
    <mergeCell ref="C22:D22"/>
    <mergeCell ref="E22:AS23"/>
    <mergeCell ref="T17:V18"/>
    <mergeCell ref="W17:Y18"/>
    <mergeCell ref="Z17:AB18"/>
    <mergeCell ref="AC17:AD18"/>
    <mergeCell ref="AE17:AG18"/>
    <mergeCell ref="AH17:AJ18"/>
    <mergeCell ref="C17:E18"/>
    <mergeCell ref="F17:H18"/>
    <mergeCell ref="I17:K18"/>
    <mergeCell ref="L17:N18"/>
    <mergeCell ref="O17:P18"/>
    <mergeCell ref="Q17:S18"/>
    <mergeCell ref="W13:AD14"/>
    <mergeCell ref="AK17:AL18"/>
    <mergeCell ref="BA18:CO19"/>
    <mergeCell ref="C19:D19"/>
    <mergeCell ref="E19:AS21"/>
    <mergeCell ref="D16:E16"/>
    <mergeCell ref="G16:H16"/>
    <mergeCell ref="J16:K16"/>
    <mergeCell ref="M16:N16"/>
    <mergeCell ref="R16:S16"/>
    <mergeCell ref="U16:V16"/>
    <mergeCell ref="U15:V15"/>
    <mergeCell ref="W15:Y16"/>
    <mergeCell ref="Z15:AB16"/>
    <mergeCell ref="AE13:AJ14"/>
    <mergeCell ref="AC15:AD16"/>
    <mergeCell ref="AE15:AG16"/>
    <mergeCell ref="AH15:AJ16"/>
    <mergeCell ref="AG11:AL12"/>
    <mergeCell ref="AK13:AL16"/>
    <mergeCell ref="C14:E14"/>
    <mergeCell ref="F14:H14"/>
    <mergeCell ref="I14:K14"/>
    <mergeCell ref="D15:E15"/>
    <mergeCell ref="G15:H15"/>
    <mergeCell ref="J15:K15"/>
    <mergeCell ref="M15:N15"/>
    <mergeCell ref="O15:P16"/>
    <mergeCell ref="R15:S15"/>
    <mergeCell ref="C11:E12"/>
    <mergeCell ref="F11:H12"/>
    <mergeCell ref="I11:J12"/>
    <mergeCell ref="K11:P12"/>
    <mergeCell ref="Q11:S12"/>
    <mergeCell ref="T11:U12"/>
    <mergeCell ref="V11:AA12"/>
    <mergeCell ref="AB11:AD12"/>
    <mergeCell ref="AE11:AF12"/>
    <mergeCell ref="C13:K13"/>
    <mergeCell ref="L13:P14"/>
    <mergeCell ref="Q13:S14"/>
    <mergeCell ref="T13:V14"/>
    <mergeCell ref="B2:AS2"/>
    <mergeCell ref="AU2:AY2"/>
    <mergeCell ref="B4:AA4"/>
    <mergeCell ref="AB4:AS4"/>
    <mergeCell ref="C6:AS6"/>
    <mergeCell ref="BA6:BE6"/>
    <mergeCell ref="AG9:AL10"/>
    <mergeCell ref="I10:J10"/>
    <mergeCell ref="T10:U10"/>
    <mergeCell ref="AE10:AF10"/>
    <mergeCell ref="C7:E10"/>
    <mergeCell ref="F7:AL7"/>
    <mergeCell ref="F8:P8"/>
    <mergeCell ref="Q8:AA8"/>
    <mergeCell ref="AB8:AL8"/>
    <mergeCell ref="F9:J9"/>
    <mergeCell ref="K9:P10"/>
    <mergeCell ref="Q9:U9"/>
    <mergeCell ref="V9:AA10"/>
    <mergeCell ref="AB9:AF9"/>
  </mergeCells>
  <phoneticPr fontId="2"/>
  <conditionalFormatting sqref="AK17">
    <cfRule type="containsBlanks" dxfId="2" priority="1">
      <formula>LEN(TRIM(AK17))=0</formula>
    </cfRule>
  </conditionalFormatting>
  <hyperlinks>
    <hyperlink ref="AU2" location="目次!A1" display="目次に戻る"/>
  </hyperlinks>
  <printOptions horizontalCentered="1"/>
  <pageMargins left="0" right="0" top="0.39370078740157483" bottom="0.19685039370078741" header="0.19685039370078741" footer="0.51181102362204722"/>
  <pageSetup paperSize="9" scale="78" fitToWidth="0" orientation="portrait" r:id="rId1"/>
  <headerFooter alignWithMargins="0"/>
  <colBreaks count="1" manualBreakCount="1">
    <brk id="46" min="1" max="87" man="1"/>
  </colBreaks>
  <drawing r:id="rId2"/>
  <legacyDrawing r:id="rId3"/>
  <mc:AlternateContent xmlns:mc="http://schemas.openxmlformats.org/markup-compatibility/2006">
    <mc:Choice Requires="x14">
      <controls>
        <mc:AlternateContent xmlns:mc="http://schemas.openxmlformats.org/markup-compatibility/2006">
          <mc:Choice Requires="x14">
            <control shapeId="979969" r:id="rId4" name="Check Box 1">
              <controlPr defaultSize="0" autoFill="0" autoLine="0" autoPict="0">
                <anchor moveWithCells="1">
                  <from>
                    <xdr:col>19</xdr:col>
                    <xdr:colOff>9525</xdr:colOff>
                    <xdr:row>76</xdr:row>
                    <xdr:rowOff>152400</xdr:rowOff>
                  </from>
                  <to>
                    <xdr:col>22</xdr:col>
                    <xdr:colOff>57150</xdr:colOff>
                    <xdr:row>78</xdr:row>
                    <xdr:rowOff>19050</xdr:rowOff>
                  </to>
                </anchor>
              </controlPr>
            </control>
          </mc:Choice>
        </mc:AlternateContent>
        <mc:AlternateContent xmlns:mc="http://schemas.openxmlformats.org/markup-compatibility/2006">
          <mc:Choice Requires="x14">
            <control shapeId="979970" r:id="rId5" name="Check Box 2">
              <controlPr defaultSize="0" autoFill="0" autoLine="0" autoPict="0">
                <anchor moveWithCells="1">
                  <from>
                    <xdr:col>22</xdr:col>
                    <xdr:colOff>133350</xdr:colOff>
                    <xdr:row>76</xdr:row>
                    <xdr:rowOff>152400</xdr:rowOff>
                  </from>
                  <to>
                    <xdr:col>25</xdr:col>
                    <xdr:colOff>133350</xdr:colOff>
                    <xdr:row>78</xdr:row>
                    <xdr:rowOff>9525</xdr:rowOff>
                  </to>
                </anchor>
              </controlPr>
            </control>
          </mc:Choice>
        </mc:AlternateContent>
        <mc:AlternateContent xmlns:mc="http://schemas.openxmlformats.org/markup-compatibility/2006">
          <mc:Choice Requires="x14">
            <control shapeId="979971" r:id="rId6" name="Check Box 3">
              <controlPr defaultSize="0" autoFill="0" autoLine="0" autoPict="0">
                <anchor moveWithCells="1">
                  <from>
                    <xdr:col>19</xdr:col>
                    <xdr:colOff>9525</xdr:colOff>
                    <xdr:row>79</xdr:row>
                    <xdr:rowOff>0</xdr:rowOff>
                  </from>
                  <to>
                    <xdr:col>22</xdr:col>
                    <xdr:colOff>57150</xdr:colOff>
                    <xdr:row>80</xdr:row>
                    <xdr:rowOff>0</xdr:rowOff>
                  </to>
                </anchor>
              </controlPr>
            </control>
          </mc:Choice>
        </mc:AlternateContent>
        <mc:AlternateContent xmlns:mc="http://schemas.openxmlformats.org/markup-compatibility/2006">
          <mc:Choice Requires="x14">
            <control shapeId="979972" r:id="rId7" name="Check Box 4">
              <controlPr defaultSize="0" autoFill="0" autoLine="0" autoPict="0">
                <anchor moveWithCells="1">
                  <from>
                    <xdr:col>22</xdr:col>
                    <xdr:colOff>133350</xdr:colOff>
                    <xdr:row>79</xdr:row>
                    <xdr:rowOff>0</xdr:rowOff>
                  </from>
                  <to>
                    <xdr:col>25</xdr:col>
                    <xdr:colOff>133350</xdr:colOff>
                    <xdr:row>79</xdr:row>
                    <xdr:rowOff>161925</xdr:rowOff>
                  </to>
                </anchor>
              </controlPr>
            </control>
          </mc:Choice>
        </mc:AlternateContent>
        <mc:AlternateContent xmlns:mc="http://schemas.openxmlformats.org/markup-compatibility/2006">
          <mc:Choice Requires="x14">
            <control shapeId="979973" r:id="rId8" name="Check Box 5">
              <controlPr defaultSize="0" autoFill="0" autoLine="0" autoPict="0">
                <anchor moveWithCells="1">
                  <from>
                    <xdr:col>20</xdr:col>
                    <xdr:colOff>0</xdr:colOff>
                    <xdr:row>24</xdr:row>
                    <xdr:rowOff>0</xdr:rowOff>
                  </from>
                  <to>
                    <xdr:col>23</xdr:col>
                    <xdr:colOff>9525</xdr:colOff>
                    <xdr:row>25</xdr:row>
                    <xdr:rowOff>38100</xdr:rowOff>
                  </to>
                </anchor>
              </controlPr>
            </control>
          </mc:Choice>
        </mc:AlternateContent>
        <mc:AlternateContent xmlns:mc="http://schemas.openxmlformats.org/markup-compatibility/2006">
          <mc:Choice Requires="x14">
            <control shapeId="979974" r:id="rId9" name="Check Box 6">
              <controlPr defaultSize="0" autoFill="0" autoLine="0" autoPict="0">
                <anchor moveWithCells="1">
                  <from>
                    <xdr:col>22</xdr:col>
                    <xdr:colOff>219075</xdr:colOff>
                    <xdr:row>24</xdr:row>
                    <xdr:rowOff>0</xdr:rowOff>
                  </from>
                  <to>
                    <xdr:col>26</xdr:col>
                    <xdr:colOff>9525</xdr:colOff>
                    <xdr:row>25</xdr:row>
                    <xdr:rowOff>28575</xdr:rowOff>
                  </to>
                </anchor>
              </controlPr>
            </control>
          </mc:Choice>
        </mc:AlternateContent>
        <mc:AlternateContent xmlns:mc="http://schemas.openxmlformats.org/markup-compatibility/2006">
          <mc:Choice Requires="x14">
            <control shapeId="979975" r:id="rId10" name="Check Box 7">
              <controlPr defaultSize="0" autoFill="0" autoLine="0" autoPict="0" altText="">
                <anchor moveWithCells="1">
                  <from>
                    <xdr:col>16</xdr:col>
                    <xdr:colOff>123825</xdr:colOff>
                    <xdr:row>38</xdr:row>
                    <xdr:rowOff>0</xdr:rowOff>
                  </from>
                  <to>
                    <xdr:col>18</xdr:col>
                    <xdr:colOff>28575</xdr:colOff>
                    <xdr:row>39</xdr:row>
                    <xdr:rowOff>0</xdr:rowOff>
                  </to>
                </anchor>
              </controlPr>
            </control>
          </mc:Choice>
        </mc:AlternateContent>
        <mc:AlternateContent xmlns:mc="http://schemas.openxmlformats.org/markup-compatibility/2006">
          <mc:Choice Requires="x14">
            <control shapeId="979976" r:id="rId11" name="Check Box 8">
              <controlPr defaultSize="0" autoFill="0" autoLine="0" autoPict="0" altText="">
                <anchor moveWithCells="1">
                  <from>
                    <xdr:col>16</xdr:col>
                    <xdr:colOff>123825</xdr:colOff>
                    <xdr:row>39</xdr:row>
                    <xdr:rowOff>0</xdr:rowOff>
                  </from>
                  <to>
                    <xdr:col>18</xdr:col>
                    <xdr:colOff>28575</xdr:colOff>
                    <xdr:row>40</xdr:row>
                    <xdr:rowOff>0</xdr:rowOff>
                  </to>
                </anchor>
              </controlPr>
            </control>
          </mc:Choice>
        </mc:AlternateContent>
        <mc:AlternateContent xmlns:mc="http://schemas.openxmlformats.org/markup-compatibility/2006">
          <mc:Choice Requires="x14">
            <control shapeId="979977" r:id="rId12" name="Check Box 9">
              <controlPr defaultSize="0" autoFill="0" autoLine="0" autoPict="0" altText="">
                <anchor moveWithCells="1">
                  <from>
                    <xdr:col>16</xdr:col>
                    <xdr:colOff>123825</xdr:colOff>
                    <xdr:row>42</xdr:row>
                    <xdr:rowOff>0</xdr:rowOff>
                  </from>
                  <to>
                    <xdr:col>18</xdr:col>
                    <xdr:colOff>28575</xdr:colOff>
                    <xdr:row>43</xdr:row>
                    <xdr:rowOff>0</xdr:rowOff>
                  </to>
                </anchor>
              </controlPr>
            </control>
          </mc:Choice>
        </mc:AlternateContent>
        <mc:AlternateContent xmlns:mc="http://schemas.openxmlformats.org/markup-compatibility/2006">
          <mc:Choice Requires="x14">
            <control shapeId="979978" r:id="rId13" name="Check Box 10">
              <controlPr defaultSize="0" autoFill="0" autoLine="0" autoPict="0" altText="">
                <anchor moveWithCells="1">
                  <from>
                    <xdr:col>16</xdr:col>
                    <xdr:colOff>123825</xdr:colOff>
                    <xdr:row>43</xdr:row>
                    <xdr:rowOff>0</xdr:rowOff>
                  </from>
                  <to>
                    <xdr:col>18</xdr:col>
                    <xdr:colOff>28575</xdr:colOff>
                    <xdr:row>44</xdr:row>
                    <xdr:rowOff>0</xdr:rowOff>
                  </to>
                </anchor>
              </controlPr>
            </control>
          </mc:Choice>
        </mc:AlternateContent>
        <mc:AlternateContent xmlns:mc="http://schemas.openxmlformats.org/markup-compatibility/2006">
          <mc:Choice Requires="x14">
            <control shapeId="979979" r:id="rId14" name="Check Box 11">
              <controlPr defaultSize="0" autoFill="0" autoLine="0" autoPict="0" altText="">
                <anchor moveWithCells="1">
                  <from>
                    <xdr:col>2</xdr:col>
                    <xdr:colOff>38100</xdr:colOff>
                    <xdr:row>14</xdr:row>
                    <xdr:rowOff>38100</xdr:rowOff>
                  </from>
                  <to>
                    <xdr:col>4</xdr:col>
                    <xdr:colOff>38100</xdr:colOff>
                    <xdr:row>14</xdr:row>
                    <xdr:rowOff>161925</xdr:rowOff>
                  </to>
                </anchor>
              </controlPr>
            </control>
          </mc:Choice>
        </mc:AlternateContent>
        <mc:AlternateContent xmlns:mc="http://schemas.openxmlformats.org/markup-compatibility/2006">
          <mc:Choice Requires="x14">
            <control shapeId="979980" r:id="rId15" name="Check Box 12">
              <controlPr defaultSize="0" autoFill="0" autoLine="0" autoPict="0" altText="">
                <anchor moveWithCells="1">
                  <from>
                    <xdr:col>2</xdr:col>
                    <xdr:colOff>38100</xdr:colOff>
                    <xdr:row>15</xdr:row>
                    <xdr:rowOff>9525</xdr:rowOff>
                  </from>
                  <to>
                    <xdr:col>4</xdr:col>
                    <xdr:colOff>38100</xdr:colOff>
                    <xdr:row>15</xdr:row>
                    <xdr:rowOff>133350</xdr:rowOff>
                  </to>
                </anchor>
              </controlPr>
            </control>
          </mc:Choice>
        </mc:AlternateContent>
        <mc:AlternateContent xmlns:mc="http://schemas.openxmlformats.org/markup-compatibility/2006">
          <mc:Choice Requires="x14">
            <control shapeId="979981" r:id="rId16" name="Check Box 13">
              <controlPr defaultSize="0" autoFill="0" autoLine="0" autoPict="0" altText="">
                <anchor moveWithCells="1">
                  <from>
                    <xdr:col>5</xdr:col>
                    <xdr:colOff>66675</xdr:colOff>
                    <xdr:row>14</xdr:row>
                    <xdr:rowOff>28575</xdr:rowOff>
                  </from>
                  <to>
                    <xdr:col>6</xdr:col>
                    <xdr:colOff>200025</xdr:colOff>
                    <xdr:row>14</xdr:row>
                    <xdr:rowOff>152400</xdr:rowOff>
                  </to>
                </anchor>
              </controlPr>
            </control>
          </mc:Choice>
        </mc:AlternateContent>
        <mc:AlternateContent xmlns:mc="http://schemas.openxmlformats.org/markup-compatibility/2006">
          <mc:Choice Requires="x14">
            <control shapeId="979982" r:id="rId17" name="Check Box 14">
              <controlPr defaultSize="0" autoFill="0" autoLine="0" autoPict="0" altText="">
                <anchor moveWithCells="1">
                  <from>
                    <xdr:col>5</xdr:col>
                    <xdr:colOff>66675</xdr:colOff>
                    <xdr:row>14</xdr:row>
                    <xdr:rowOff>161925</xdr:rowOff>
                  </from>
                  <to>
                    <xdr:col>6</xdr:col>
                    <xdr:colOff>200025</xdr:colOff>
                    <xdr:row>15</xdr:row>
                    <xdr:rowOff>123825</xdr:rowOff>
                  </to>
                </anchor>
              </controlPr>
            </control>
          </mc:Choice>
        </mc:AlternateContent>
        <mc:AlternateContent xmlns:mc="http://schemas.openxmlformats.org/markup-compatibility/2006">
          <mc:Choice Requires="x14">
            <control shapeId="979983" r:id="rId18" name="Check Box 15">
              <controlPr defaultSize="0" autoFill="0" autoLine="0" autoPict="0" altText="">
                <anchor moveWithCells="1">
                  <from>
                    <xdr:col>8</xdr:col>
                    <xdr:colOff>28575</xdr:colOff>
                    <xdr:row>14</xdr:row>
                    <xdr:rowOff>28575</xdr:rowOff>
                  </from>
                  <to>
                    <xdr:col>9</xdr:col>
                    <xdr:colOff>142875</xdr:colOff>
                    <xdr:row>14</xdr:row>
                    <xdr:rowOff>152400</xdr:rowOff>
                  </to>
                </anchor>
              </controlPr>
            </control>
          </mc:Choice>
        </mc:AlternateContent>
        <mc:AlternateContent xmlns:mc="http://schemas.openxmlformats.org/markup-compatibility/2006">
          <mc:Choice Requires="x14">
            <control shapeId="979984" r:id="rId19" name="Check Box 16">
              <controlPr defaultSize="0" autoFill="0" autoLine="0" autoPict="0" altText="">
                <anchor moveWithCells="1">
                  <from>
                    <xdr:col>8</xdr:col>
                    <xdr:colOff>28575</xdr:colOff>
                    <xdr:row>14</xdr:row>
                    <xdr:rowOff>161925</xdr:rowOff>
                  </from>
                  <to>
                    <xdr:col>9</xdr:col>
                    <xdr:colOff>142875</xdr:colOff>
                    <xdr:row>15</xdr:row>
                    <xdr:rowOff>123825</xdr:rowOff>
                  </to>
                </anchor>
              </controlPr>
            </control>
          </mc:Choice>
        </mc:AlternateContent>
        <mc:AlternateContent xmlns:mc="http://schemas.openxmlformats.org/markup-compatibility/2006">
          <mc:Choice Requires="x14">
            <control shapeId="979985" r:id="rId20" name="Check Box 17">
              <controlPr defaultSize="0" autoFill="0" autoLine="0" autoPict="0" altText="">
                <anchor moveWithCells="1">
                  <from>
                    <xdr:col>11</xdr:col>
                    <xdr:colOff>19050</xdr:colOff>
                    <xdr:row>14</xdr:row>
                    <xdr:rowOff>28575</xdr:rowOff>
                  </from>
                  <to>
                    <xdr:col>12</xdr:col>
                    <xdr:colOff>133350</xdr:colOff>
                    <xdr:row>14</xdr:row>
                    <xdr:rowOff>152400</xdr:rowOff>
                  </to>
                </anchor>
              </controlPr>
            </control>
          </mc:Choice>
        </mc:AlternateContent>
        <mc:AlternateContent xmlns:mc="http://schemas.openxmlformats.org/markup-compatibility/2006">
          <mc:Choice Requires="x14">
            <control shapeId="979986" r:id="rId21" name="Check Box 18">
              <controlPr defaultSize="0" autoFill="0" autoLine="0" autoPict="0" altText="">
                <anchor moveWithCells="1">
                  <from>
                    <xdr:col>11</xdr:col>
                    <xdr:colOff>19050</xdr:colOff>
                    <xdr:row>14</xdr:row>
                    <xdr:rowOff>161925</xdr:rowOff>
                  </from>
                  <to>
                    <xdr:col>12</xdr:col>
                    <xdr:colOff>133350</xdr:colOff>
                    <xdr:row>15</xdr:row>
                    <xdr:rowOff>123825</xdr:rowOff>
                  </to>
                </anchor>
              </controlPr>
            </control>
          </mc:Choice>
        </mc:AlternateContent>
        <mc:AlternateContent xmlns:mc="http://schemas.openxmlformats.org/markup-compatibility/2006">
          <mc:Choice Requires="x14">
            <control shapeId="979987" r:id="rId22" name="Check Box 19">
              <controlPr defaultSize="0" autoFill="0" autoLine="0" autoPict="0" altText="">
                <anchor moveWithCells="1">
                  <from>
                    <xdr:col>16</xdr:col>
                    <xdr:colOff>57150</xdr:colOff>
                    <xdr:row>14</xdr:row>
                    <xdr:rowOff>28575</xdr:rowOff>
                  </from>
                  <to>
                    <xdr:col>17</xdr:col>
                    <xdr:colOff>200025</xdr:colOff>
                    <xdr:row>14</xdr:row>
                    <xdr:rowOff>152400</xdr:rowOff>
                  </to>
                </anchor>
              </controlPr>
            </control>
          </mc:Choice>
        </mc:AlternateContent>
        <mc:AlternateContent xmlns:mc="http://schemas.openxmlformats.org/markup-compatibility/2006">
          <mc:Choice Requires="x14">
            <control shapeId="979988" r:id="rId23" name="Check Box 20">
              <controlPr defaultSize="0" autoFill="0" autoLine="0" autoPict="0" altText="">
                <anchor moveWithCells="1">
                  <from>
                    <xdr:col>16</xdr:col>
                    <xdr:colOff>57150</xdr:colOff>
                    <xdr:row>14</xdr:row>
                    <xdr:rowOff>161925</xdr:rowOff>
                  </from>
                  <to>
                    <xdr:col>17</xdr:col>
                    <xdr:colOff>200025</xdr:colOff>
                    <xdr:row>15</xdr:row>
                    <xdr:rowOff>123825</xdr:rowOff>
                  </to>
                </anchor>
              </controlPr>
            </control>
          </mc:Choice>
        </mc:AlternateContent>
        <mc:AlternateContent xmlns:mc="http://schemas.openxmlformats.org/markup-compatibility/2006">
          <mc:Choice Requires="x14">
            <control shapeId="979989" r:id="rId24" name="Check Box 21">
              <controlPr defaultSize="0" autoFill="0" autoLine="0" autoPict="0" altText="">
                <anchor moveWithCells="1">
                  <from>
                    <xdr:col>19</xdr:col>
                    <xdr:colOff>38100</xdr:colOff>
                    <xdr:row>14</xdr:row>
                    <xdr:rowOff>38100</xdr:rowOff>
                  </from>
                  <to>
                    <xdr:col>20</xdr:col>
                    <xdr:colOff>142875</xdr:colOff>
                    <xdr:row>14</xdr:row>
                    <xdr:rowOff>161925</xdr:rowOff>
                  </to>
                </anchor>
              </controlPr>
            </control>
          </mc:Choice>
        </mc:AlternateContent>
        <mc:AlternateContent xmlns:mc="http://schemas.openxmlformats.org/markup-compatibility/2006">
          <mc:Choice Requires="x14">
            <control shapeId="979990" r:id="rId25" name="Check Box 22">
              <controlPr defaultSize="0" autoFill="0" autoLine="0" autoPict="0" altText="">
                <anchor moveWithCells="1">
                  <from>
                    <xdr:col>19</xdr:col>
                    <xdr:colOff>38100</xdr:colOff>
                    <xdr:row>15</xdr:row>
                    <xdr:rowOff>9525</xdr:rowOff>
                  </from>
                  <to>
                    <xdr:col>20</xdr:col>
                    <xdr:colOff>142875</xdr:colOff>
                    <xdr:row>15</xdr:row>
                    <xdr:rowOff>133350</xdr:rowOff>
                  </to>
                </anchor>
              </controlPr>
            </control>
          </mc:Choice>
        </mc:AlternateContent>
        <mc:AlternateContent xmlns:mc="http://schemas.openxmlformats.org/markup-compatibility/2006">
          <mc:Choice Requires="x14">
            <control shapeId="979991" r:id="rId26" name="Check Box 23">
              <controlPr defaultSize="0" autoFill="0" autoLine="0" autoPict="0" altText="">
                <anchor moveWithCells="1">
                  <from>
                    <xdr:col>16</xdr:col>
                    <xdr:colOff>104775</xdr:colOff>
                    <xdr:row>47</xdr:row>
                    <xdr:rowOff>161925</xdr:rowOff>
                  </from>
                  <to>
                    <xdr:col>17</xdr:col>
                    <xdr:colOff>190500</xdr:colOff>
                    <xdr:row>49</xdr:row>
                    <xdr:rowOff>0</xdr:rowOff>
                  </to>
                </anchor>
              </controlPr>
            </control>
          </mc:Choice>
        </mc:AlternateContent>
        <mc:AlternateContent xmlns:mc="http://schemas.openxmlformats.org/markup-compatibility/2006">
          <mc:Choice Requires="x14">
            <control shapeId="979992" r:id="rId27" name="Check Box 24">
              <controlPr defaultSize="0" autoFill="0" autoLine="0" autoPict="0" altText="">
                <anchor moveWithCells="1">
                  <from>
                    <xdr:col>16</xdr:col>
                    <xdr:colOff>114300</xdr:colOff>
                    <xdr:row>46</xdr:row>
                    <xdr:rowOff>171450</xdr:rowOff>
                  </from>
                  <to>
                    <xdr:col>17</xdr:col>
                    <xdr:colOff>152400</xdr:colOff>
                    <xdr:row>48</xdr:row>
                    <xdr:rowOff>0</xdr:rowOff>
                  </to>
                </anchor>
              </controlPr>
            </control>
          </mc:Choice>
        </mc:AlternateContent>
        <mc:AlternateContent xmlns:mc="http://schemas.openxmlformats.org/markup-compatibility/2006">
          <mc:Choice Requires="x14">
            <control shapeId="979993" r:id="rId28" name="Check Box 25">
              <controlPr defaultSize="0" autoFill="0" autoLine="0" autoPict="0" altText="">
                <anchor moveWithCells="1">
                  <from>
                    <xdr:col>5</xdr:col>
                    <xdr:colOff>114300</xdr:colOff>
                    <xdr:row>47</xdr:row>
                    <xdr:rowOff>161925</xdr:rowOff>
                  </from>
                  <to>
                    <xdr:col>6</xdr:col>
                    <xdr:colOff>152400</xdr:colOff>
                    <xdr:row>49</xdr:row>
                    <xdr:rowOff>38100</xdr:rowOff>
                  </to>
                </anchor>
              </controlPr>
            </control>
          </mc:Choice>
        </mc:AlternateContent>
        <mc:AlternateContent xmlns:mc="http://schemas.openxmlformats.org/markup-compatibility/2006">
          <mc:Choice Requires="x14">
            <control shapeId="979994" r:id="rId29" name="Check Box 26">
              <controlPr defaultSize="0" autoFill="0" autoLine="0" autoPict="0" altText="">
                <anchor moveWithCells="1">
                  <from>
                    <xdr:col>5</xdr:col>
                    <xdr:colOff>123825</xdr:colOff>
                    <xdr:row>47</xdr:row>
                    <xdr:rowOff>0</xdr:rowOff>
                  </from>
                  <to>
                    <xdr:col>6</xdr:col>
                    <xdr:colOff>152400</xdr:colOff>
                    <xdr:row>48</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CP93"/>
  <sheetViews>
    <sheetView showGridLines="0" view="pageBreakPreview" zoomScale="70" zoomScaleNormal="100" zoomScaleSheetLayoutView="70" workbookViewId="0">
      <selection activeCell="F2" sqref="F2"/>
    </sheetView>
  </sheetViews>
  <sheetFormatPr defaultColWidth="8" defaultRowHeight="12"/>
  <cols>
    <col min="1" max="29" width="2" style="5" customWidth="1"/>
    <col min="30" max="30" width="4.375" style="5" customWidth="1"/>
    <col min="31" max="32" width="2.875" style="5" customWidth="1"/>
    <col min="33" max="33" width="2.625" style="5" customWidth="1"/>
    <col min="34" max="34" width="2.875" style="5" customWidth="1"/>
    <col min="35" max="35" width="2.875" style="158" customWidth="1"/>
    <col min="36" max="37" width="2" style="5" customWidth="1"/>
    <col min="38" max="38" width="2" style="158" customWidth="1"/>
    <col min="39" max="39" width="2" style="5" customWidth="1"/>
    <col min="40" max="40" width="2" style="248" customWidth="1"/>
    <col min="41" max="41" width="2" style="249" customWidth="1"/>
    <col min="42" max="44" width="2" style="5" customWidth="1"/>
    <col min="45" max="88" width="2.375" style="5" customWidth="1"/>
    <col min="89" max="119" width="2.5" style="5" customWidth="1"/>
    <col min="120" max="16384" width="8" style="5"/>
  </cols>
  <sheetData>
    <row r="1" spans="1:86" ht="14.1" customHeight="1">
      <c r="A1" s="2030" t="s">
        <v>1466</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T1" s="2031" t="s">
        <v>977</v>
      </c>
      <c r="AU1" s="2031"/>
      <c r="AV1" s="2031"/>
      <c r="AW1" s="2031"/>
      <c r="AX1" s="2031"/>
    </row>
    <row r="2" spans="1:86" ht="14.1" customHeight="1" thickBot="1">
      <c r="A2" s="1241"/>
      <c r="B2" s="1241"/>
      <c r="C2" s="1241"/>
      <c r="D2" s="1241"/>
      <c r="E2" s="1241"/>
      <c r="F2" s="1241"/>
      <c r="G2" s="1241"/>
      <c r="H2" s="1241"/>
      <c r="I2" s="1241"/>
      <c r="J2" s="1241"/>
      <c r="K2" s="1241"/>
      <c r="L2" s="1241"/>
      <c r="M2" s="1241"/>
      <c r="N2" s="1241"/>
      <c r="O2" s="1241"/>
      <c r="P2" s="1241"/>
      <c r="Q2" s="1241"/>
      <c r="R2" s="1241"/>
      <c r="S2" s="1241"/>
      <c r="T2" s="1241"/>
      <c r="U2" s="1241"/>
      <c r="V2" s="1241"/>
      <c r="W2" s="1241"/>
      <c r="X2" s="1241"/>
      <c r="Y2" s="1241"/>
      <c r="Z2" s="1241"/>
      <c r="AA2" s="1241"/>
      <c r="AB2" s="1241"/>
      <c r="AC2" s="1241"/>
      <c r="AD2" s="1241"/>
      <c r="AE2" s="1241"/>
      <c r="AF2" s="1241"/>
      <c r="AG2" s="1241"/>
      <c r="AH2" s="1241"/>
      <c r="AI2" s="1241"/>
      <c r="AJ2" s="1241"/>
      <c r="AK2" s="1241"/>
      <c r="AL2" s="1241"/>
      <c r="AM2" s="1241"/>
      <c r="AN2" s="1241"/>
      <c r="AO2" s="1241"/>
      <c r="AP2" s="1241"/>
      <c r="AQ2" s="1241"/>
      <c r="AR2" s="1241"/>
      <c r="AT2" s="1232"/>
      <c r="AU2" s="1232"/>
      <c r="AV2" s="1232"/>
      <c r="AW2" s="1232"/>
      <c r="AX2" s="1232"/>
      <c r="AY2" s="1232"/>
      <c r="AZ2" s="1232"/>
      <c r="BA2" s="1232"/>
      <c r="BB2" s="1232"/>
      <c r="BC2" s="1232"/>
      <c r="BD2" s="1232"/>
      <c r="BE2" s="1232"/>
      <c r="BF2" s="1232"/>
      <c r="BG2" s="1232"/>
      <c r="BH2" s="1232"/>
      <c r="BI2" s="1232"/>
      <c r="BJ2" s="1232"/>
      <c r="BK2" s="1232"/>
    </row>
    <row r="3" spans="1:86" ht="14.1" customHeight="1">
      <c r="A3" s="1873" t="s">
        <v>162</v>
      </c>
      <c r="B3" s="1874"/>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1874"/>
      <c r="AB3" s="1874"/>
      <c r="AC3" s="1874"/>
      <c r="AD3" s="1874"/>
      <c r="AE3" s="1874"/>
      <c r="AF3" s="1874"/>
      <c r="AG3" s="1874"/>
      <c r="AH3" s="2033" t="s">
        <v>87</v>
      </c>
      <c r="AI3" s="1874"/>
      <c r="AJ3" s="1874"/>
      <c r="AK3" s="1874"/>
      <c r="AL3" s="1874"/>
      <c r="AM3" s="1874"/>
      <c r="AN3" s="1874"/>
      <c r="AO3" s="1874"/>
      <c r="AP3" s="1874"/>
      <c r="AQ3" s="1874"/>
      <c r="AR3" s="2034"/>
      <c r="AT3" s="1232"/>
      <c r="AU3" s="1232"/>
      <c r="AV3" s="1232"/>
      <c r="AW3" s="1232"/>
      <c r="AX3" s="1232"/>
      <c r="AY3" s="1232"/>
      <c r="AZ3" s="1232"/>
      <c r="BA3" s="1232"/>
      <c r="BB3" s="1232"/>
      <c r="BC3" s="1232"/>
      <c r="BD3" s="1232"/>
      <c r="BE3" s="1232"/>
      <c r="BF3" s="1232"/>
      <c r="BG3" s="1232"/>
      <c r="BH3" s="1232"/>
      <c r="BI3" s="1232"/>
      <c r="BJ3" s="1232"/>
      <c r="BK3" s="1232"/>
      <c r="BL3" s="105"/>
    </row>
    <row r="4" spans="1:86" ht="13.5" customHeight="1">
      <c r="A4" s="19"/>
      <c r="B4" s="2443" t="s">
        <v>1304</v>
      </c>
      <c r="C4" s="2443"/>
      <c r="D4" s="2443"/>
      <c r="E4" s="2443"/>
      <c r="F4" s="2443"/>
      <c r="G4" s="2443"/>
      <c r="H4" s="2443"/>
      <c r="I4" s="2443"/>
      <c r="J4" s="2443"/>
      <c r="K4" s="2443"/>
      <c r="L4" s="2443"/>
      <c r="M4" s="2443"/>
      <c r="N4" s="2443"/>
      <c r="O4" s="2443"/>
      <c r="P4" s="2443"/>
      <c r="Q4" s="2443"/>
      <c r="R4" s="2443"/>
      <c r="S4" s="2443"/>
      <c r="T4" s="2443"/>
      <c r="U4" s="2443"/>
      <c r="V4" s="2443"/>
      <c r="W4" s="2443"/>
      <c r="X4" s="2443"/>
      <c r="Y4" s="2443"/>
      <c r="Z4" s="2443"/>
      <c r="AA4" s="2443"/>
      <c r="AB4" s="2443"/>
      <c r="AC4" s="2443"/>
      <c r="AD4" s="2443"/>
      <c r="AE4" s="2443"/>
      <c r="AF4" s="2443"/>
      <c r="AG4" s="2444"/>
      <c r="AH4" s="219"/>
      <c r="AI4" s="220"/>
      <c r="AJ4" s="220"/>
      <c r="AK4" s="220"/>
      <c r="AL4" s="220"/>
      <c r="AM4" s="220"/>
      <c r="AN4" s="220"/>
      <c r="AO4" s="220"/>
      <c r="AP4" s="220"/>
      <c r="AQ4" s="220"/>
      <c r="AR4" s="221"/>
      <c r="AT4" s="1232"/>
      <c r="AU4" s="1232"/>
      <c r="AV4" s="1232"/>
      <c r="AW4" s="1232"/>
      <c r="AX4" s="1232"/>
      <c r="AY4" s="1232"/>
      <c r="AZ4" s="1232"/>
      <c r="BA4" s="1232"/>
      <c r="BB4" s="1232"/>
      <c r="BC4" s="1232"/>
      <c r="BD4" s="1232"/>
      <c r="BE4" s="1232"/>
      <c r="BF4" s="1232"/>
      <c r="BG4" s="1232"/>
      <c r="BH4" s="1232"/>
      <c r="BI4" s="1232"/>
      <c r="BJ4" s="1232"/>
      <c r="BK4" s="1232"/>
      <c r="BL4" s="105"/>
    </row>
    <row r="5" spans="1:86" ht="13.5" customHeight="1">
      <c r="A5" s="19"/>
      <c r="B5" s="2445"/>
      <c r="C5" s="2445"/>
      <c r="D5" s="2445"/>
      <c r="E5" s="2445"/>
      <c r="F5" s="2445"/>
      <c r="G5" s="2445"/>
      <c r="H5" s="2445"/>
      <c r="I5" s="2445"/>
      <c r="J5" s="2445"/>
      <c r="K5" s="2445"/>
      <c r="L5" s="2445"/>
      <c r="M5" s="2445"/>
      <c r="N5" s="2445"/>
      <c r="O5" s="2445"/>
      <c r="P5" s="2445"/>
      <c r="Q5" s="2445"/>
      <c r="R5" s="2445"/>
      <c r="S5" s="2445"/>
      <c r="T5" s="2445"/>
      <c r="U5" s="2445"/>
      <c r="V5" s="2445"/>
      <c r="W5" s="2445"/>
      <c r="X5" s="2445"/>
      <c r="Y5" s="2445"/>
      <c r="Z5" s="2445"/>
      <c r="AA5" s="2445"/>
      <c r="AB5" s="2445"/>
      <c r="AC5" s="2445"/>
      <c r="AD5" s="2445"/>
      <c r="AE5" s="2445"/>
      <c r="AF5" s="2445"/>
      <c r="AG5" s="2446"/>
      <c r="AH5" s="2447" t="s">
        <v>535</v>
      </c>
      <c r="AI5" s="2448"/>
      <c r="AJ5" s="2448"/>
      <c r="AK5" s="2448"/>
      <c r="AL5" s="2448"/>
      <c r="AM5" s="2448"/>
      <c r="AN5" s="2448"/>
      <c r="AO5" s="2448"/>
      <c r="AP5" s="2448"/>
      <c r="AQ5" s="2448"/>
      <c r="AR5" s="2449"/>
      <c r="AT5" s="1232"/>
      <c r="AU5" s="1232"/>
      <c r="AV5" s="1232"/>
      <c r="AW5" s="1232"/>
      <c r="AX5" s="1232"/>
      <c r="AY5" s="1232"/>
      <c r="AZ5" s="1232"/>
      <c r="BA5" s="1232"/>
      <c r="BB5" s="1232"/>
      <c r="BC5" s="1232"/>
      <c r="BD5" s="1232"/>
      <c r="BE5" s="1232"/>
      <c r="BF5" s="1232"/>
      <c r="BG5" s="1232"/>
      <c r="BH5" s="1232"/>
      <c r="BI5" s="1232"/>
      <c r="BJ5" s="1232"/>
      <c r="BK5" s="1232"/>
      <c r="BL5" s="105"/>
    </row>
    <row r="6" spans="1:86" ht="13.5" customHeight="1">
      <c r="A6" s="19"/>
      <c r="B6" s="6" t="s">
        <v>1305</v>
      </c>
      <c r="C6" s="6"/>
      <c r="D6" s="6"/>
      <c r="E6" s="6"/>
      <c r="F6" s="6"/>
      <c r="G6" s="6"/>
      <c r="H6" s="6"/>
      <c r="I6" s="6"/>
      <c r="J6" s="6"/>
      <c r="K6" s="6"/>
      <c r="L6" s="6"/>
      <c r="M6" s="6"/>
      <c r="N6" s="6"/>
      <c r="O6" s="6"/>
      <c r="P6" s="6"/>
      <c r="Q6" s="25"/>
      <c r="R6" s="6"/>
      <c r="S6" s="6"/>
      <c r="T6" s="34"/>
      <c r="U6" s="34"/>
      <c r="AD6" s="27"/>
      <c r="AE6" s="27"/>
      <c r="AF6" s="27"/>
      <c r="AG6" s="27"/>
      <c r="AH6" s="2447"/>
      <c r="AI6" s="2448"/>
      <c r="AJ6" s="2448"/>
      <c r="AK6" s="2448"/>
      <c r="AL6" s="2448"/>
      <c r="AM6" s="2448"/>
      <c r="AN6" s="2448"/>
      <c r="AO6" s="2448"/>
      <c r="AP6" s="2448"/>
      <c r="AQ6" s="2448"/>
      <c r="AR6" s="2449"/>
      <c r="AT6" s="105"/>
      <c r="AU6" s="105"/>
      <c r="AV6" s="105"/>
      <c r="AW6" s="105"/>
      <c r="AX6" s="105"/>
      <c r="AY6" s="105"/>
      <c r="AZ6" s="105"/>
      <c r="BA6" s="105"/>
      <c r="BB6" s="105"/>
      <c r="BC6" s="105"/>
      <c r="BD6" s="105"/>
      <c r="BE6" s="105"/>
      <c r="BF6" s="105"/>
      <c r="BG6" s="105"/>
      <c r="BH6" s="105"/>
      <c r="BI6" s="105"/>
      <c r="BJ6" s="105"/>
      <c r="BK6" s="105"/>
      <c r="BL6" s="105"/>
    </row>
    <row r="7" spans="1:86" ht="13.5" customHeight="1">
      <c r="A7" s="19"/>
      <c r="B7" s="1878" t="s">
        <v>163</v>
      </c>
      <c r="C7" s="1879"/>
      <c r="D7" s="1879"/>
      <c r="E7" s="1879"/>
      <c r="F7" s="1879"/>
      <c r="G7" s="1879"/>
      <c r="H7" s="1879"/>
      <c r="I7" s="1879"/>
      <c r="J7" s="1879"/>
      <c r="K7" s="1879"/>
      <c r="L7" s="1880"/>
      <c r="M7" s="1875" t="s">
        <v>164</v>
      </c>
      <c r="N7" s="1876"/>
      <c r="O7" s="1876"/>
      <c r="P7" s="1876"/>
      <c r="Q7" s="1876"/>
      <c r="R7" s="1876"/>
      <c r="S7" s="1876"/>
      <c r="T7" s="2450"/>
      <c r="U7" s="2451" t="s">
        <v>29</v>
      </c>
      <c r="V7" s="1879"/>
      <c r="W7" s="1879"/>
      <c r="X7" s="1879"/>
      <c r="Y7" s="1879"/>
      <c r="Z7" s="1879"/>
      <c r="AA7" s="1879"/>
      <c r="AB7" s="1879"/>
      <c r="AC7" s="1879"/>
      <c r="AD7" s="1879"/>
      <c r="AE7" s="1879"/>
      <c r="AF7" s="1879"/>
      <c r="AG7" s="1879"/>
      <c r="AH7" s="1880"/>
      <c r="AI7" s="1879" t="s">
        <v>165</v>
      </c>
      <c r="AJ7" s="1879"/>
      <c r="AK7" s="1879"/>
      <c r="AL7" s="1879"/>
      <c r="AM7" s="1879"/>
      <c r="AN7" s="1879"/>
      <c r="AO7" s="1879"/>
      <c r="AP7" s="1880"/>
      <c r="AR7" s="39"/>
      <c r="AT7" s="5" t="s">
        <v>486</v>
      </c>
    </row>
    <row r="8" spans="1:86" ht="13.5" customHeight="1">
      <c r="A8" s="19"/>
      <c r="B8" s="616"/>
      <c r="C8" s="617"/>
      <c r="D8" s="2452" t="s">
        <v>168</v>
      </c>
      <c r="E8" s="2452"/>
      <c r="F8" s="2452"/>
      <c r="G8" s="2452"/>
      <c r="H8" s="2452"/>
      <c r="I8" s="2452"/>
      <c r="J8" s="2452"/>
      <c r="K8" s="2452"/>
      <c r="L8" s="2453"/>
      <c r="M8" s="2454"/>
      <c r="N8" s="2455"/>
      <c r="O8" s="2455"/>
      <c r="P8" s="2455"/>
      <c r="Q8" s="2455"/>
      <c r="R8" s="2455"/>
      <c r="S8" s="2455"/>
      <c r="T8" s="2456"/>
      <c r="U8" s="222"/>
      <c r="V8" s="627"/>
      <c r="W8" s="2452" t="s">
        <v>166</v>
      </c>
      <c r="X8" s="2452"/>
      <c r="Y8" s="2452"/>
      <c r="Z8" s="2452"/>
      <c r="AA8" s="2452"/>
      <c r="AB8" s="2452"/>
      <c r="AC8" s="2452"/>
      <c r="AD8" s="2452"/>
      <c r="AE8" s="2452"/>
      <c r="AF8" s="2452"/>
      <c r="AG8" s="2452"/>
      <c r="AH8" s="2453"/>
      <c r="AI8" s="2457"/>
      <c r="AJ8" s="2458"/>
      <c r="AK8" s="2458"/>
      <c r="AL8" s="2458"/>
      <c r="AM8" s="2458"/>
      <c r="AN8" s="2458"/>
      <c r="AO8" s="2458"/>
      <c r="AP8" s="2459"/>
      <c r="AR8" s="39"/>
      <c r="AU8" s="5" t="s">
        <v>183</v>
      </c>
    </row>
    <row r="9" spans="1:86" ht="13.5" customHeight="1">
      <c r="A9" s="19"/>
      <c r="B9" s="616"/>
      <c r="C9" s="617"/>
      <c r="D9" s="2452" t="s">
        <v>170</v>
      </c>
      <c r="E9" s="2452"/>
      <c r="F9" s="2452"/>
      <c r="G9" s="2452"/>
      <c r="H9" s="2452"/>
      <c r="I9" s="2452"/>
      <c r="J9" s="2452"/>
      <c r="K9" s="2452"/>
      <c r="L9" s="2453"/>
      <c r="M9" s="2454"/>
      <c r="N9" s="2455"/>
      <c r="O9" s="2455"/>
      <c r="P9" s="2455"/>
      <c r="Q9" s="2455"/>
      <c r="R9" s="2455"/>
      <c r="S9" s="2455"/>
      <c r="T9" s="2456"/>
      <c r="U9" s="642"/>
      <c r="V9" s="617"/>
      <c r="W9" s="2458" t="s">
        <v>167</v>
      </c>
      <c r="X9" s="2458"/>
      <c r="Y9" s="2458"/>
      <c r="Z9" s="2458"/>
      <c r="AA9" s="2458"/>
      <c r="AB9" s="2458"/>
      <c r="AC9" s="1932"/>
      <c r="AD9" s="1932"/>
      <c r="AE9" s="1932"/>
      <c r="AF9" s="1932"/>
      <c r="AG9" s="1932"/>
      <c r="AH9" s="618" t="s">
        <v>107</v>
      </c>
      <c r="AI9" s="2457"/>
      <c r="AJ9" s="2458"/>
      <c r="AK9" s="2458"/>
      <c r="AL9" s="2458"/>
      <c r="AM9" s="2458"/>
      <c r="AN9" s="2458"/>
      <c r="AO9" s="2458"/>
      <c r="AP9" s="2459"/>
      <c r="AR9" s="39"/>
      <c r="AT9" s="5" t="s">
        <v>291</v>
      </c>
      <c r="BG9" s="5" t="s">
        <v>292</v>
      </c>
    </row>
    <row r="10" spans="1:86" ht="13.5" customHeight="1">
      <c r="A10" s="19"/>
      <c r="B10" s="616"/>
      <c r="C10" s="617"/>
      <c r="D10" s="2458" t="s">
        <v>616</v>
      </c>
      <c r="E10" s="2458"/>
      <c r="F10" s="2458"/>
      <c r="G10" s="2458"/>
      <c r="H10" s="2458"/>
      <c r="I10" s="2458"/>
      <c r="J10" s="2458"/>
      <c r="K10" s="2458"/>
      <c r="L10" s="2459"/>
      <c r="M10" s="2454"/>
      <c r="N10" s="2455"/>
      <c r="O10" s="2455"/>
      <c r="P10" s="2455"/>
      <c r="Q10" s="2455"/>
      <c r="R10" s="2455"/>
      <c r="S10" s="2455"/>
      <c r="T10" s="2456"/>
      <c r="U10" s="642"/>
      <c r="V10" s="617"/>
      <c r="W10" s="2452" t="s">
        <v>169</v>
      </c>
      <c r="X10" s="2452"/>
      <c r="Y10" s="2452"/>
      <c r="Z10" s="2452"/>
      <c r="AA10" s="2452"/>
      <c r="AB10" s="2452"/>
      <c r="AC10" s="2452"/>
      <c r="AD10" s="2452"/>
      <c r="AE10" s="2452"/>
      <c r="AF10" s="2452"/>
      <c r="AG10" s="2452"/>
      <c r="AH10" s="2453"/>
      <c r="AI10" s="2457"/>
      <c r="AJ10" s="2458"/>
      <c r="AK10" s="2458"/>
      <c r="AL10" s="2458"/>
      <c r="AM10" s="2458"/>
      <c r="AN10" s="2458"/>
      <c r="AO10" s="2458"/>
      <c r="AP10" s="2459"/>
      <c r="AR10" s="39"/>
      <c r="AU10" s="5" t="s">
        <v>184</v>
      </c>
      <c r="BH10" s="5" t="s">
        <v>293</v>
      </c>
    </row>
    <row r="11" spans="1:86" ht="13.5" customHeight="1" thickBot="1">
      <c r="A11" s="19"/>
      <c r="B11" s="616"/>
      <c r="C11" s="617"/>
      <c r="D11" s="2452"/>
      <c r="E11" s="2452"/>
      <c r="F11" s="2452"/>
      <c r="G11" s="2452"/>
      <c r="H11" s="2452"/>
      <c r="I11" s="2452"/>
      <c r="J11" s="2452"/>
      <c r="K11" s="2452"/>
      <c r="L11" s="2453"/>
      <c r="M11" s="2454"/>
      <c r="N11" s="2455"/>
      <c r="O11" s="2455"/>
      <c r="P11" s="2455"/>
      <c r="Q11" s="2455"/>
      <c r="R11" s="2455"/>
      <c r="S11" s="2455"/>
      <c r="T11" s="2456"/>
      <c r="U11" s="642"/>
      <c r="V11" s="617"/>
      <c r="W11" s="2452" t="s">
        <v>171</v>
      </c>
      <c r="X11" s="2452"/>
      <c r="Y11" s="2452"/>
      <c r="Z11" s="2452"/>
      <c r="AA11" s="2452"/>
      <c r="AB11" s="2452"/>
      <c r="AC11" s="1932"/>
      <c r="AD11" s="1932"/>
      <c r="AE11" s="1932"/>
      <c r="AF11" s="1932"/>
      <c r="AG11" s="1932"/>
      <c r="AH11" s="618" t="s">
        <v>107</v>
      </c>
      <c r="AI11" s="2457"/>
      <c r="AJ11" s="2458"/>
      <c r="AK11" s="2458"/>
      <c r="AL11" s="2458"/>
      <c r="AM11" s="2458"/>
      <c r="AN11" s="2458"/>
      <c r="AO11" s="2458"/>
      <c r="AP11" s="2459"/>
      <c r="AR11" s="39"/>
      <c r="AU11" s="2460" t="s">
        <v>185</v>
      </c>
      <c r="AV11" s="2460"/>
      <c r="AW11" s="2460"/>
      <c r="AX11" s="2460"/>
      <c r="AY11" s="2460"/>
      <c r="AZ11" s="2460"/>
      <c r="BA11" s="2460"/>
      <c r="BB11" s="2460"/>
      <c r="BC11" s="2460"/>
      <c r="BD11" s="2460"/>
      <c r="BH11" s="2460" t="s">
        <v>294</v>
      </c>
      <c r="BI11" s="2460"/>
      <c r="BJ11" s="2460"/>
      <c r="BK11" s="2460"/>
      <c r="BL11" s="2460"/>
      <c r="BM11" s="2460"/>
      <c r="BN11" s="2460"/>
      <c r="BO11" s="2460"/>
      <c r="BP11" s="2460"/>
      <c r="BQ11" s="2460"/>
    </row>
    <row r="12" spans="1:86" ht="13.5" customHeight="1" thickTop="1">
      <c r="A12" s="19"/>
      <c r="B12" s="616"/>
      <c r="C12" s="617"/>
      <c r="D12" s="2458"/>
      <c r="E12" s="2458"/>
      <c r="F12" s="2458"/>
      <c r="G12" s="2458"/>
      <c r="H12" s="2458"/>
      <c r="I12" s="2458"/>
      <c r="J12" s="2458"/>
      <c r="K12" s="2458"/>
      <c r="L12" s="2459"/>
      <c r="M12" s="2454"/>
      <c r="N12" s="2455"/>
      <c r="O12" s="2455"/>
      <c r="P12" s="2455"/>
      <c r="Q12" s="2455"/>
      <c r="R12" s="2455"/>
      <c r="S12" s="2455"/>
      <c r="T12" s="2456"/>
      <c r="U12" s="642"/>
      <c r="V12" s="617"/>
      <c r="W12" s="2452" t="s">
        <v>172</v>
      </c>
      <c r="X12" s="2452"/>
      <c r="Y12" s="2452"/>
      <c r="Z12" s="2452"/>
      <c r="AA12" s="2452"/>
      <c r="AB12" s="2452"/>
      <c r="AC12" s="2452"/>
      <c r="AD12" s="2452"/>
      <c r="AE12" s="2452"/>
      <c r="AF12" s="2452"/>
      <c r="AG12" s="2452"/>
      <c r="AH12" s="2453"/>
      <c r="AI12" s="2457"/>
      <c r="AJ12" s="2458"/>
      <c r="AK12" s="2458"/>
      <c r="AL12" s="2458"/>
      <c r="AM12" s="2458"/>
      <c r="AN12" s="2458"/>
      <c r="AO12" s="2458"/>
      <c r="AP12" s="2459"/>
      <c r="AR12" s="39"/>
      <c r="AU12" s="2460"/>
      <c r="AV12" s="2460"/>
      <c r="AW12" s="2460"/>
      <c r="AX12" s="2460"/>
      <c r="AY12" s="2460"/>
      <c r="AZ12" s="2460"/>
      <c r="BA12" s="2460"/>
      <c r="BB12" s="2460"/>
      <c r="BC12" s="2460"/>
      <c r="BD12" s="2460"/>
      <c r="BH12" s="2460"/>
      <c r="BI12" s="2460"/>
      <c r="BJ12" s="2460"/>
      <c r="BK12" s="2460"/>
      <c r="BL12" s="2460"/>
      <c r="BM12" s="2460"/>
      <c r="BN12" s="2460"/>
      <c r="BO12" s="2460"/>
      <c r="BP12" s="2460"/>
      <c r="BQ12" s="2460"/>
      <c r="BS12" s="2461" t="s">
        <v>1468</v>
      </c>
      <c r="BT12" s="2462"/>
      <c r="BU12" s="2462"/>
      <c r="BV12" s="2462"/>
      <c r="BW12" s="2462"/>
      <c r="BX12" s="2462"/>
      <c r="BY12" s="2462"/>
      <c r="BZ12" s="2462"/>
      <c r="CA12" s="2462"/>
      <c r="CB12" s="2462"/>
      <c r="CC12" s="2462"/>
      <c r="CD12" s="2462"/>
      <c r="CE12" s="2462"/>
      <c r="CF12" s="2462"/>
      <c r="CG12" s="2462"/>
      <c r="CH12" s="2463"/>
    </row>
    <row r="13" spans="1:86" ht="13.5" customHeight="1" thickBot="1">
      <c r="A13" s="19"/>
      <c r="B13" s="633"/>
      <c r="C13" s="643"/>
      <c r="D13" s="2458"/>
      <c r="E13" s="2458"/>
      <c r="F13" s="2458"/>
      <c r="G13" s="2458"/>
      <c r="H13" s="2458"/>
      <c r="I13" s="2458"/>
      <c r="J13" s="2458"/>
      <c r="K13" s="2458"/>
      <c r="L13" s="2459"/>
      <c r="M13" s="2467"/>
      <c r="N13" s="1821"/>
      <c r="O13" s="1821"/>
      <c r="P13" s="1821"/>
      <c r="Q13" s="1821"/>
      <c r="R13" s="1821"/>
      <c r="S13" s="1821"/>
      <c r="T13" s="2468"/>
      <c r="U13" s="642"/>
      <c r="V13" s="617"/>
      <c r="W13" s="2458"/>
      <c r="X13" s="2458"/>
      <c r="Y13" s="2458"/>
      <c r="Z13" s="2458"/>
      <c r="AA13" s="2458"/>
      <c r="AB13" s="2458"/>
      <c r="AC13" s="2458"/>
      <c r="AD13" s="2458"/>
      <c r="AE13" s="2458"/>
      <c r="AF13" s="2458"/>
      <c r="AG13" s="2458"/>
      <c r="AH13" s="2459"/>
      <c r="AI13" s="2457"/>
      <c r="AJ13" s="2458"/>
      <c r="AK13" s="2458"/>
      <c r="AL13" s="2458"/>
      <c r="AM13" s="2458"/>
      <c r="AN13" s="2458"/>
      <c r="AO13" s="2458"/>
      <c r="AP13" s="2459"/>
      <c r="AR13" s="39"/>
      <c r="AT13" s="5" t="s">
        <v>290</v>
      </c>
      <c r="AU13" s="206"/>
      <c r="AV13" s="206"/>
      <c r="AW13" s="206"/>
      <c r="AX13" s="206"/>
      <c r="AY13" s="223"/>
      <c r="AZ13" s="223"/>
      <c r="BA13" s="206"/>
      <c r="BB13" s="206"/>
      <c r="BC13" s="206"/>
      <c r="BD13" s="206"/>
      <c r="BE13" s="206"/>
      <c r="BF13" s="206"/>
      <c r="BG13" s="206"/>
      <c r="BH13" s="206"/>
      <c r="BI13" s="206"/>
      <c r="BJ13" s="206"/>
      <c r="BK13" s="206"/>
      <c r="BL13" s="206"/>
      <c r="BM13" s="68"/>
      <c r="BS13" s="2464"/>
      <c r="BT13" s="2465"/>
      <c r="BU13" s="2465"/>
      <c r="BV13" s="2465"/>
      <c r="BW13" s="2465"/>
      <c r="BX13" s="2465"/>
      <c r="BY13" s="2465"/>
      <c r="BZ13" s="2465"/>
      <c r="CA13" s="2465"/>
      <c r="CB13" s="2465"/>
      <c r="CC13" s="2465"/>
      <c r="CD13" s="2465"/>
      <c r="CE13" s="2465"/>
      <c r="CF13" s="2465"/>
      <c r="CG13" s="2465"/>
      <c r="CH13" s="2466"/>
    </row>
    <row r="14" spans="1:86" ht="13.5" customHeight="1" thickTop="1">
      <c r="A14" s="19"/>
      <c r="B14" s="1"/>
      <c r="C14" s="6"/>
      <c r="D14" s="6"/>
      <c r="E14" s="6"/>
      <c r="F14" s="6"/>
      <c r="G14" s="6"/>
      <c r="H14" s="6"/>
      <c r="I14" s="6"/>
      <c r="J14" s="6"/>
      <c r="K14" s="6"/>
      <c r="L14" s="6"/>
      <c r="M14" s="6"/>
      <c r="N14" s="6"/>
      <c r="O14" s="6"/>
      <c r="P14" s="6"/>
      <c r="Q14" s="6"/>
      <c r="R14" s="6"/>
      <c r="S14" s="6"/>
      <c r="T14" s="6"/>
      <c r="U14" s="6"/>
      <c r="V14" s="6"/>
      <c r="W14" s="6"/>
      <c r="X14" s="6"/>
      <c r="Y14" s="6"/>
      <c r="Z14" s="56"/>
      <c r="AA14" s="56"/>
      <c r="AB14" s="56"/>
      <c r="AC14" s="56"/>
      <c r="AD14" s="1"/>
      <c r="AE14" s="1"/>
      <c r="AF14" s="1"/>
      <c r="AG14" s="61"/>
      <c r="AH14" s="224"/>
      <c r="AI14" s="640"/>
      <c r="AJ14" s="1"/>
      <c r="AK14" s="1"/>
      <c r="AL14" s="640"/>
      <c r="AM14" s="1"/>
      <c r="AN14" s="446"/>
      <c r="AO14" s="203"/>
      <c r="AP14" s="150"/>
      <c r="AR14" s="39"/>
      <c r="BS14" s="1238"/>
      <c r="BT14" s="1233"/>
      <c r="BU14" s="1234"/>
      <c r="BV14" s="1235" t="s">
        <v>1344</v>
      </c>
      <c r="BW14" s="1235"/>
      <c r="BX14" s="1235"/>
      <c r="BY14" s="1236"/>
      <c r="BZ14" s="1235"/>
      <c r="CA14" s="1235"/>
      <c r="CB14" s="1235"/>
      <c r="CC14" s="1235"/>
      <c r="CD14" s="1235"/>
      <c r="CE14" s="1233"/>
      <c r="CF14" s="1233"/>
      <c r="CG14" s="1233"/>
      <c r="CH14" s="1239"/>
    </row>
    <row r="15" spans="1:86" ht="13.5" customHeight="1">
      <c r="A15" s="19"/>
      <c r="B15" s="1" t="s">
        <v>1306</v>
      </c>
      <c r="C15" s="640"/>
      <c r="D15" s="640"/>
      <c r="E15" s="640"/>
      <c r="F15" s="640"/>
      <c r="G15" s="640"/>
      <c r="H15" s="640"/>
      <c r="I15" s="640"/>
      <c r="J15" s="640"/>
      <c r="K15" s="640"/>
      <c r="L15" s="640"/>
      <c r="M15" s="640"/>
      <c r="N15" s="640"/>
      <c r="O15" s="640"/>
      <c r="P15" s="640"/>
      <c r="Q15" s="640"/>
      <c r="R15" s="640"/>
      <c r="S15" s="640"/>
      <c r="T15" s="640"/>
      <c r="U15" s="640"/>
      <c r="V15" s="640"/>
      <c r="W15" s="640"/>
      <c r="X15" s="640"/>
      <c r="Y15" s="640"/>
      <c r="Z15" s="640"/>
      <c r="AA15" s="640"/>
      <c r="AB15" s="640"/>
      <c r="AC15" s="640"/>
      <c r="AD15" s="640"/>
      <c r="AE15" s="640"/>
      <c r="AF15" s="640"/>
      <c r="AG15" s="640"/>
      <c r="AH15" s="1071"/>
      <c r="AI15" s="640"/>
      <c r="AJ15" s="640"/>
      <c r="AK15" s="640"/>
      <c r="AL15" s="640"/>
      <c r="AM15" s="640"/>
      <c r="AN15" s="640"/>
      <c r="AO15" s="640"/>
      <c r="AP15" s="640"/>
      <c r="AQ15" s="640"/>
      <c r="AR15" s="1072"/>
      <c r="BS15" s="2481" t="b">
        <v>1</v>
      </c>
      <c r="BT15" s="2482"/>
      <c r="BU15" s="1234"/>
      <c r="BV15" s="1235"/>
      <c r="BW15" s="1235"/>
      <c r="BX15" s="1235"/>
      <c r="BY15" s="1236" t="s">
        <v>1346</v>
      </c>
      <c r="BZ15" s="1235"/>
      <c r="CA15" s="1235"/>
      <c r="CB15" s="1235"/>
      <c r="CC15" s="1235"/>
      <c r="CD15" s="1235"/>
      <c r="CE15" s="1233"/>
      <c r="CF15" s="1233"/>
      <c r="CG15" s="1233"/>
      <c r="CH15" s="1239"/>
    </row>
    <row r="16" spans="1:86" ht="13.5" customHeight="1">
      <c r="A16" s="19"/>
      <c r="B16" s="640"/>
      <c r="C16" s="2483" t="s">
        <v>1307</v>
      </c>
      <c r="D16" s="2483"/>
      <c r="E16" s="2483"/>
      <c r="F16" s="2483"/>
      <c r="G16" s="2483"/>
      <c r="H16" s="2483"/>
      <c r="I16" s="2483"/>
      <c r="J16" s="2483"/>
      <c r="K16" s="2483"/>
      <c r="L16" s="2483"/>
      <c r="M16" s="2483"/>
      <c r="N16" s="2483"/>
      <c r="O16" s="2483"/>
      <c r="P16" s="2483"/>
      <c r="Q16" s="2483"/>
      <c r="R16" s="2483"/>
      <c r="S16" s="2483"/>
      <c r="T16" s="2483"/>
      <c r="U16" s="2483"/>
      <c r="V16" s="2483"/>
      <c r="W16" s="2483"/>
      <c r="X16" s="2483"/>
      <c r="Y16" s="2483"/>
      <c r="Z16" s="2483"/>
      <c r="AA16" s="2483"/>
      <c r="AB16" s="2483"/>
      <c r="AC16" s="2483"/>
      <c r="AD16" s="2483"/>
      <c r="AE16" s="2483"/>
      <c r="AF16" s="2483"/>
      <c r="AG16" s="2484"/>
      <c r="AH16" s="1071"/>
      <c r="AI16" s="640"/>
      <c r="AJ16" s="640"/>
      <c r="AK16" s="640"/>
      <c r="AL16" s="640"/>
      <c r="AM16" s="640"/>
      <c r="AN16" s="640"/>
      <c r="AO16" s="640"/>
      <c r="AP16" s="640"/>
      <c r="AQ16" s="640"/>
      <c r="AR16" s="1072"/>
      <c r="BF16" s="5" t="s">
        <v>781</v>
      </c>
      <c r="BS16" s="2481" t="b">
        <v>0</v>
      </c>
      <c r="BT16" s="2482"/>
      <c r="BU16" s="1234"/>
      <c r="BV16" s="1235"/>
      <c r="BW16" s="1235"/>
      <c r="BX16" s="1235"/>
      <c r="BY16" s="1236" t="s">
        <v>1347</v>
      </c>
      <c r="BZ16" s="1235"/>
      <c r="CA16" s="1235"/>
      <c r="CB16" s="1235"/>
      <c r="CC16" s="1235"/>
      <c r="CD16" s="1235"/>
      <c r="CE16" s="1233"/>
      <c r="CF16" s="1233"/>
      <c r="CG16" s="1233"/>
      <c r="CH16" s="1239"/>
    </row>
    <row r="17" spans="1:86" ht="13.5" customHeight="1">
      <c r="A17" s="19"/>
      <c r="B17" s="1" t="s">
        <v>406</v>
      </c>
      <c r="D17" s="26"/>
      <c r="E17" s="1"/>
      <c r="F17" s="1"/>
      <c r="G17" s="26"/>
      <c r="H17" s="26"/>
      <c r="I17" s="26"/>
      <c r="J17" s="26"/>
      <c r="K17" s="26"/>
      <c r="L17" s="26"/>
      <c r="M17" s="26"/>
      <c r="N17" s="26"/>
      <c r="O17" s="26"/>
      <c r="P17" s="26"/>
      <c r="Q17" s="26"/>
      <c r="R17" s="26"/>
      <c r="S17" s="26"/>
      <c r="T17" s="26"/>
      <c r="U17" s="6"/>
      <c r="V17" s="6"/>
      <c r="W17" s="6"/>
      <c r="X17" s="6"/>
      <c r="Y17" s="6"/>
      <c r="Z17" s="6"/>
      <c r="AA17" s="6"/>
      <c r="AB17" s="6"/>
      <c r="AG17" s="2"/>
      <c r="AH17" s="225"/>
      <c r="AI17" s="5"/>
      <c r="AL17" s="5"/>
      <c r="AN17" s="446"/>
      <c r="AO17" s="203"/>
      <c r="AP17" s="150"/>
      <c r="AR17" s="39"/>
      <c r="AT17" s="5" t="s">
        <v>181</v>
      </c>
      <c r="AZ17" s="40" t="s">
        <v>978</v>
      </c>
      <c r="BD17" s="226"/>
      <c r="BE17" s="227"/>
      <c r="BF17" s="5" t="s">
        <v>181</v>
      </c>
      <c r="BL17" s="40" t="s">
        <v>978</v>
      </c>
      <c r="BS17" s="2481" t="b">
        <v>0</v>
      </c>
      <c r="BT17" s="2482"/>
      <c r="BU17" s="1233"/>
      <c r="BV17" s="1233"/>
      <c r="BW17" s="1233"/>
      <c r="BX17" s="1233"/>
      <c r="BY17" s="1233"/>
      <c r="BZ17" s="1233"/>
      <c r="CA17" s="1233"/>
      <c r="CB17" s="1233"/>
      <c r="CC17" s="1233"/>
      <c r="CD17" s="1233"/>
      <c r="CE17" s="1233"/>
      <c r="CF17" s="1233"/>
      <c r="CG17" s="1233"/>
      <c r="CH17" s="1239"/>
    </row>
    <row r="18" spans="1:86" ht="13.5" customHeight="1">
      <c r="A18" s="228"/>
      <c r="B18" s="2485" t="s">
        <v>30</v>
      </c>
      <c r="C18" s="2486"/>
      <c r="D18" s="2487"/>
      <c r="E18" s="2494" t="s">
        <v>173</v>
      </c>
      <c r="F18" s="2495"/>
      <c r="G18" s="2496"/>
      <c r="H18" s="1878" t="s">
        <v>31</v>
      </c>
      <c r="I18" s="1879"/>
      <c r="J18" s="1879"/>
      <c r="K18" s="1879"/>
      <c r="L18" s="1879"/>
      <c r="M18" s="1879"/>
      <c r="N18" s="1879"/>
      <c r="O18" s="1879"/>
      <c r="P18" s="1879"/>
      <c r="Q18" s="1879"/>
      <c r="R18" s="1879"/>
      <c r="S18" s="1879"/>
      <c r="T18" s="1879"/>
      <c r="U18" s="1879"/>
      <c r="V18" s="1879"/>
      <c r="W18" s="1880"/>
      <c r="X18" s="2503" t="s">
        <v>545</v>
      </c>
      <c r="Y18" s="2504"/>
      <c r="Z18" s="2505"/>
      <c r="AA18" s="1878" t="s">
        <v>404</v>
      </c>
      <c r="AB18" s="1879"/>
      <c r="AC18" s="1879"/>
      <c r="AD18" s="1879"/>
      <c r="AE18" s="1879"/>
      <c r="AF18" s="1880"/>
      <c r="AG18" s="2512" t="s">
        <v>487</v>
      </c>
      <c r="AH18" s="2360"/>
      <c r="AI18" s="2360"/>
      <c r="AJ18" s="2360"/>
      <c r="AK18" s="2360"/>
      <c r="AL18" s="2360"/>
      <c r="AM18" s="2360"/>
      <c r="AN18" s="2360"/>
      <c r="AO18" s="2360"/>
      <c r="AP18" s="2360"/>
      <c r="AQ18" s="2513"/>
      <c r="AR18" s="39"/>
      <c r="AT18" s="2192" t="s">
        <v>182</v>
      </c>
      <c r="AU18" s="2193"/>
      <c r="AV18" s="2193"/>
      <c r="AW18" s="2194"/>
      <c r="AX18" s="2198">
        <v>40</v>
      </c>
      <c r="AY18" s="2199"/>
      <c r="AZ18" s="2199"/>
      <c r="BA18" s="2173" t="s">
        <v>812</v>
      </c>
      <c r="BB18" s="2173"/>
      <c r="BC18" s="2174"/>
      <c r="BD18" s="226"/>
      <c r="BE18" s="227"/>
      <c r="BF18" s="2192" t="s">
        <v>182</v>
      </c>
      <c r="BG18" s="2193"/>
      <c r="BH18" s="2193"/>
      <c r="BI18" s="2194"/>
      <c r="BJ18" s="2198">
        <v>40</v>
      </c>
      <c r="BK18" s="2199"/>
      <c r="BL18" s="2199"/>
      <c r="BM18" s="2173" t="s">
        <v>812</v>
      </c>
      <c r="BN18" s="2173"/>
      <c r="BO18" s="2174"/>
      <c r="BS18" s="2471" t="b">
        <v>1</v>
      </c>
      <c r="BT18" s="2472"/>
      <c r="BU18" s="1233"/>
      <c r="BV18" s="2530" t="s">
        <v>549</v>
      </c>
      <c r="BW18" s="2530"/>
      <c r="BX18" s="2530"/>
      <c r="BY18" s="2530"/>
      <c r="BZ18" s="2530"/>
      <c r="CA18" s="2530"/>
      <c r="CB18" s="2530"/>
      <c r="CC18" s="2530"/>
      <c r="CD18" s="2530"/>
      <c r="CE18" s="2530"/>
      <c r="CF18" s="2530"/>
      <c r="CG18" s="1233"/>
      <c r="CH18" s="1239"/>
    </row>
    <row r="19" spans="1:86" ht="13.5" customHeight="1">
      <c r="A19" s="228"/>
      <c r="B19" s="2488"/>
      <c r="C19" s="2489"/>
      <c r="D19" s="2490"/>
      <c r="E19" s="2497"/>
      <c r="F19" s="2498"/>
      <c r="G19" s="2499"/>
      <c r="H19" s="2044" t="s">
        <v>174</v>
      </c>
      <c r="I19" s="2057"/>
      <c r="J19" s="2533" t="s">
        <v>175</v>
      </c>
      <c r="K19" s="2057"/>
      <c r="L19" s="2533" t="s">
        <v>176</v>
      </c>
      <c r="M19" s="2057"/>
      <c r="N19" s="2535" t="s">
        <v>488</v>
      </c>
      <c r="O19" s="2536"/>
      <c r="P19" s="2533" t="s">
        <v>177</v>
      </c>
      <c r="Q19" s="2057"/>
      <c r="R19" s="2533" t="s">
        <v>178</v>
      </c>
      <c r="S19" s="2057"/>
      <c r="T19" s="2533" t="s">
        <v>179</v>
      </c>
      <c r="U19" s="2057"/>
      <c r="V19" s="2541" t="s">
        <v>85</v>
      </c>
      <c r="W19" s="1593"/>
      <c r="X19" s="2506"/>
      <c r="Y19" s="2507"/>
      <c r="Z19" s="2508"/>
      <c r="AA19" s="1591" t="s">
        <v>85</v>
      </c>
      <c r="AB19" s="1592"/>
      <c r="AC19" s="2524"/>
      <c r="AD19" s="689" t="s">
        <v>376</v>
      </c>
      <c r="AE19" s="2527" t="s">
        <v>971</v>
      </c>
      <c r="AF19" s="2528"/>
      <c r="AG19" s="2514"/>
      <c r="AH19" s="2515"/>
      <c r="AI19" s="2515"/>
      <c r="AJ19" s="2515"/>
      <c r="AK19" s="2515"/>
      <c r="AL19" s="2515"/>
      <c r="AM19" s="2515"/>
      <c r="AN19" s="2515"/>
      <c r="AO19" s="2515"/>
      <c r="AP19" s="2515"/>
      <c r="AQ19" s="2516"/>
      <c r="AR19" s="39"/>
      <c r="AT19" s="2195"/>
      <c r="AU19" s="2196"/>
      <c r="AV19" s="2196"/>
      <c r="AW19" s="2197"/>
      <c r="AX19" s="2200"/>
      <c r="AY19" s="2201"/>
      <c r="AZ19" s="2201"/>
      <c r="BA19" s="2175"/>
      <c r="BB19" s="2175"/>
      <c r="BC19" s="2176"/>
      <c r="BD19" s="226"/>
      <c r="BE19" s="227"/>
      <c r="BF19" s="2195"/>
      <c r="BG19" s="2196"/>
      <c r="BH19" s="2196"/>
      <c r="BI19" s="2197"/>
      <c r="BJ19" s="2200"/>
      <c r="BK19" s="2201"/>
      <c r="BL19" s="2201"/>
      <c r="BM19" s="2175"/>
      <c r="BN19" s="2175"/>
      <c r="BO19" s="2176"/>
      <c r="BS19" s="2471" t="b">
        <v>0</v>
      </c>
      <c r="BT19" s="2472"/>
      <c r="BU19" s="1233"/>
      <c r="BV19" s="1233"/>
      <c r="BW19" s="1233"/>
      <c r="BX19" s="1233"/>
      <c r="BY19" s="1237" t="s">
        <v>550</v>
      </c>
      <c r="BZ19" s="1233"/>
      <c r="CA19" s="1233"/>
      <c r="CB19" s="1233"/>
      <c r="CC19" s="1233"/>
      <c r="CD19" s="1233"/>
      <c r="CE19" s="1233"/>
      <c r="CF19" s="1233"/>
      <c r="CG19" s="1233"/>
      <c r="CH19" s="1239"/>
    </row>
    <row r="20" spans="1:86" ht="13.5" customHeight="1">
      <c r="A20" s="228"/>
      <c r="B20" s="2488"/>
      <c r="C20" s="2489"/>
      <c r="D20" s="2490"/>
      <c r="E20" s="2497"/>
      <c r="F20" s="2498"/>
      <c r="G20" s="2499"/>
      <c r="H20" s="2047"/>
      <c r="I20" s="2531"/>
      <c r="J20" s="2529"/>
      <c r="K20" s="2531"/>
      <c r="L20" s="2529"/>
      <c r="M20" s="2531"/>
      <c r="N20" s="2537"/>
      <c r="O20" s="2538"/>
      <c r="P20" s="2529"/>
      <c r="Q20" s="2531"/>
      <c r="R20" s="2529"/>
      <c r="S20" s="2531"/>
      <c r="T20" s="2529"/>
      <c r="U20" s="2531"/>
      <c r="V20" s="2542"/>
      <c r="W20" s="1651"/>
      <c r="X20" s="2506"/>
      <c r="Y20" s="2507"/>
      <c r="Z20" s="2508"/>
      <c r="AA20" s="1649"/>
      <c r="AB20" s="1650"/>
      <c r="AC20" s="2525"/>
      <c r="AD20" s="644" t="s">
        <v>81</v>
      </c>
      <c r="AE20" s="2529" t="s">
        <v>82</v>
      </c>
      <c r="AF20" s="2048"/>
      <c r="AG20" s="2514"/>
      <c r="AH20" s="2515"/>
      <c r="AI20" s="2515"/>
      <c r="AJ20" s="2515"/>
      <c r="AK20" s="2515"/>
      <c r="AL20" s="2515"/>
      <c r="AM20" s="2515"/>
      <c r="AN20" s="2515"/>
      <c r="AO20" s="2515"/>
      <c r="AP20" s="2515"/>
      <c r="AQ20" s="2516"/>
      <c r="AR20" s="39"/>
      <c r="AT20" s="2473" t="s">
        <v>818</v>
      </c>
      <c r="AU20" s="2474"/>
      <c r="AV20" s="2474"/>
      <c r="AW20" s="2475"/>
      <c r="AX20" s="2183">
        <f>AX27</f>
        <v>88</v>
      </c>
      <c r="AY20" s="1583"/>
      <c r="AZ20" s="1583"/>
      <c r="BA20" s="2173" t="s">
        <v>812</v>
      </c>
      <c r="BB20" s="2173"/>
      <c r="BC20" s="2174"/>
      <c r="BD20" s="226"/>
      <c r="BE20" s="227"/>
      <c r="BF20" s="2473" t="s">
        <v>818</v>
      </c>
      <c r="BG20" s="2474"/>
      <c r="BH20" s="2474"/>
      <c r="BI20" s="2475"/>
      <c r="BJ20" s="2183">
        <f>BJ27</f>
        <v>114</v>
      </c>
      <c r="BK20" s="1583"/>
      <c r="BL20" s="1583"/>
      <c r="BM20" s="2173" t="s">
        <v>812</v>
      </c>
      <c r="BN20" s="2173"/>
      <c r="BO20" s="2174"/>
      <c r="BS20" s="2471" t="b">
        <v>1</v>
      </c>
      <c r="BT20" s="2472"/>
      <c r="BU20" s="1233"/>
      <c r="BV20" s="1233"/>
      <c r="BW20" s="1233"/>
      <c r="BX20" s="1233"/>
      <c r="BY20" s="1237" t="s">
        <v>551</v>
      </c>
      <c r="BZ20" s="1233"/>
      <c r="CA20" s="1233"/>
      <c r="CB20" s="1233"/>
      <c r="CC20" s="1233"/>
      <c r="CD20" s="1233"/>
      <c r="CE20" s="1233"/>
      <c r="CF20" s="1233"/>
      <c r="CG20" s="1233"/>
      <c r="CH20" s="1239"/>
    </row>
    <row r="21" spans="1:86" ht="13.5" customHeight="1" thickBot="1">
      <c r="A21" s="19"/>
      <c r="B21" s="2491"/>
      <c r="C21" s="2492"/>
      <c r="D21" s="2493"/>
      <c r="E21" s="2500"/>
      <c r="F21" s="2501"/>
      <c r="G21" s="2502"/>
      <c r="H21" s="2049"/>
      <c r="I21" s="2532"/>
      <c r="J21" s="2534"/>
      <c r="K21" s="2532"/>
      <c r="L21" s="2534"/>
      <c r="M21" s="2532"/>
      <c r="N21" s="2539"/>
      <c r="O21" s="2540"/>
      <c r="P21" s="2534"/>
      <c r="Q21" s="2532"/>
      <c r="R21" s="2534"/>
      <c r="S21" s="2532"/>
      <c r="T21" s="2534"/>
      <c r="U21" s="2532"/>
      <c r="V21" s="2543"/>
      <c r="W21" s="1716"/>
      <c r="X21" s="2509"/>
      <c r="Y21" s="2510"/>
      <c r="Z21" s="2511"/>
      <c r="AA21" s="1714"/>
      <c r="AB21" s="1715"/>
      <c r="AC21" s="2526"/>
      <c r="AD21" s="690"/>
      <c r="AE21" s="2469" t="s">
        <v>180</v>
      </c>
      <c r="AF21" s="2470"/>
      <c r="AG21" s="2517"/>
      <c r="AH21" s="2518"/>
      <c r="AI21" s="2518"/>
      <c r="AJ21" s="2518"/>
      <c r="AK21" s="2518"/>
      <c r="AL21" s="2518"/>
      <c r="AM21" s="2518"/>
      <c r="AN21" s="2518"/>
      <c r="AO21" s="2518"/>
      <c r="AP21" s="2518"/>
      <c r="AQ21" s="2519"/>
      <c r="AR21" s="39"/>
      <c r="AT21" s="2476"/>
      <c r="AU21" s="2477"/>
      <c r="AV21" s="2477"/>
      <c r="AW21" s="2478"/>
      <c r="AX21" s="2479"/>
      <c r="AY21" s="2480"/>
      <c r="AZ21" s="2480"/>
      <c r="BA21" s="2175"/>
      <c r="BB21" s="2175"/>
      <c r="BC21" s="2176"/>
      <c r="BD21" s="226"/>
      <c r="BE21" s="227"/>
      <c r="BF21" s="2476"/>
      <c r="BG21" s="2477"/>
      <c r="BH21" s="2477"/>
      <c r="BI21" s="2478"/>
      <c r="BJ21" s="2479"/>
      <c r="BK21" s="2480"/>
      <c r="BL21" s="2480"/>
      <c r="BM21" s="2230"/>
      <c r="BN21" s="2230"/>
      <c r="BO21" s="2520"/>
      <c r="BS21" s="2471" t="b">
        <v>0</v>
      </c>
      <c r="BT21" s="2472"/>
      <c r="BU21" s="1233"/>
      <c r="BV21" s="1233"/>
      <c r="BW21" s="1233"/>
      <c r="BX21" s="1233"/>
      <c r="BY21" s="1233"/>
      <c r="BZ21" s="1233"/>
      <c r="CA21" s="1233"/>
      <c r="CB21" s="1233"/>
      <c r="CC21" s="1233"/>
      <c r="CD21" s="1233"/>
      <c r="CE21" s="1233"/>
      <c r="CF21" s="1233"/>
      <c r="CG21" s="1233"/>
      <c r="CH21" s="1239"/>
    </row>
    <row r="22" spans="1:86" ht="13.5" customHeight="1">
      <c r="A22" s="228"/>
      <c r="B22" s="1450" t="s">
        <v>489</v>
      </c>
      <c r="C22" s="1454"/>
      <c r="D22" s="599"/>
      <c r="E22" s="2578" t="s">
        <v>117</v>
      </c>
      <c r="F22" s="2579"/>
      <c r="G22" s="2580"/>
      <c r="H22" s="2521">
        <v>0</v>
      </c>
      <c r="I22" s="2522"/>
      <c r="J22" s="2523">
        <v>0</v>
      </c>
      <c r="K22" s="2522"/>
      <c r="L22" s="2523">
        <v>0</v>
      </c>
      <c r="M22" s="2522"/>
      <c r="N22" s="2523">
        <v>0</v>
      </c>
      <c r="O22" s="2522"/>
      <c r="P22" s="2523">
        <v>0</v>
      </c>
      <c r="Q22" s="2522"/>
      <c r="R22" s="2523">
        <v>2</v>
      </c>
      <c r="S22" s="2522"/>
      <c r="T22" s="2523">
        <v>0</v>
      </c>
      <c r="U22" s="2522"/>
      <c r="V22" s="2570">
        <f>SUM(P22:U22)</f>
        <v>2</v>
      </c>
      <c r="W22" s="2571"/>
      <c r="X22" s="2572" t="s">
        <v>80</v>
      </c>
      <c r="Y22" s="2573"/>
      <c r="Z22" s="2574"/>
      <c r="AA22" s="2572" t="s">
        <v>80</v>
      </c>
      <c r="AB22" s="2573"/>
      <c r="AC22" s="2575"/>
      <c r="AD22" s="229" t="s">
        <v>80</v>
      </c>
      <c r="AE22" s="2576" t="s">
        <v>490</v>
      </c>
      <c r="AF22" s="2577"/>
      <c r="AG22" s="230" t="s">
        <v>81</v>
      </c>
      <c r="AH22" s="2562" t="s">
        <v>491</v>
      </c>
      <c r="AI22" s="2562"/>
      <c r="AJ22" s="2562"/>
      <c r="AK22" s="2562"/>
      <c r="AL22" s="2562"/>
      <c r="AM22" s="2562"/>
      <c r="AN22" s="2562"/>
      <c r="AO22" s="2562"/>
      <c r="AP22" s="2562"/>
      <c r="AQ22" s="2563"/>
      <c r="AR22" s="39"/>
      <c r="AT22" s="2218" t="s">
        <v>180</v>
      </c>
      <c r="AU22" s="2219"/>
      <c r="AV22" s="2219"/>
      <c r="AW22" s="2220"/>
      <c r="AX22" s="2564">
        <f>IF(ISERROR(AX20/AX18),"",ROUNDDOWN(AX20/AX18,1))</f>
        <v>2.2000000000000002</v>
      </c>
      <c r="AY22" s="2565"/>
      <c r="AZ22" s="2565"/>
      <c r="BA22" s="2228" t="s">
        <v>80</v>
      </c>
      <c r="BB22" s="2228"/>
      <c r="BC22" s="2229"/>
      <c r="BD22" s="226"/>
      <c r="BE22" s="227"/>
      <c r="BF22" s="2218" t="s">
        <v>180</v>
      </c>
      <c r="BG22" s="2219"/>
      <c r="BH22" s="2219"/>
      <c r="BI22" s="2220"/>
      <c r="BJ22" s="2564">
        <f>IF(ISERROR(BJ20/BJ18),"",ROUNDDOWN(BJ20/BJ18,1))</f>
        <v>2.8</v>
      </c>
      <c r="BK22" s="2565"/>
      <c r="BL22" s="2565"/>
      <c r="BM22" s="2228" t="s">
        <v>80</v>
      </c>
      <c r="BN22" s="2228"/>
      <c r="BO22" s="2229"/>
      <c r="BS22" s="2471" t="b">
        <v>1</v>
      </c>
      <c r="BT22" s="2472"/>
      <c r="BU22" s="1233"/>
      <c r="BV22" s="1233" t="s">
        <v>552</v>
      </c>
      <c r="BW22" s="1233"/>
      <c r="BX22" s="1233"/>
      <c r="BY22" s="1233"/>
      <c r="BZ22" s="1233"/>
      <c r="CA22" s="1233"/>
      <c r="CB22" s="1233"/>
      <c r="CC22" s="1233"/>
      <c r="CD22" s="1233"/>
      <c r="CE22" s="1233"/>
      <c r="CF22" s="1233"/>
      <c r="CG22" s="1233"/>
      <c r="CH22" s="1239"/>
    </row>
    <row r="23" spans="1:86" ht="13.5" customHeight="1" thickBot="1">
      <c r="A23" s="19"/>
      <c r="B23" s="2544" t="s">
        <v>492</v>
      </c>
      <c r="C23" s="2545"/>
      <c r="D23" s="2546"/>
      <c r="E23" s="2550">
        <v>90.6</v>
      </c>
      <c r="F23" s="2551"/>
      <c r="G23" s="2552"/>
      <c r="H23" s="2556"/>
      <c r="I23" s="2557"/>
      <c r="J23" s="2560"/>
      <c r="K23" s="2557"/>
      <c r="L23" s="2560"/>
      <c r="M23" s="2557"/>
      <c r="N23" s="2560"/>
      <c r="O23" s="2557"/>
      <c r="P23" s="2560"/>
      <c r="Q23" s="2557"/>
      <c r="R23" s="2560">
        <v>28</v>
      </c>
      <c r="S23" s="2557"/>
      <c r="T23" s="2560"/>
      <c r="U23" s="2557"/>
      <c r="V23" s="2581">
        <f>SUM(H23:U24)</f>
        <v>28</v>
      </c>
      <c r="W23" s="2582"/>
      <c r="X23" s="2585">
        <f>IF(V23=0,"",ROUNDDOWN(H23/3,1)+ROUNDDOWN((J23+L23)/6,1)+ROUNDDOWN(N23/15,1)+ROUNDDOWN((R23+T23)/30,1))</f>
        <v>0.9</v>
      </c>
      <c r="Y23" s="2586"/>
      <c r="Z23" s="2587"/>
      <c r="AA23" s="2591">
        <f>IF(AD23+AE24=0,"",AD23+AE24)</f>
        <v>1.9</v>
      </c>
      <c r="AB23" s="2592"/>
      <c r="AC23" s="2593"/>
      <c r="AD23" s="2597">
        <v>1</v>
      </c>
      <c r="AE23" s="2599">
        <v>2</v>
      </c>
      <c r="AF23" s="1558"/>
      <c r="AG23" s="812" t="s">
        <v>82</v>
      </c>
      <c r="AH23" s="2568" t="s">
        <v>926</v>
      </c>
      <c r="AI23" s="2568"/>
      <c r="AJ23" s="2568"/>
      <c r="AK23" s="2568"/>
      <c r="AL23" s="2568"/>
      <c r="AM23" s="2568"/>
      <c r="AN23" s="2568"/>
      <c r="AO23" s="2568"/>
      <c r="AP23" s="2568"/>
      <c r="AQ23" s="2569"/>
      <c r="AR23" s="39"/>
      <c r="AT23" s="2221"/>
      <c r="AU23" s="2222"/>
      <c r="AV23" s="2222"/>
      <c r="AW23" s="2223"/>
      <c r="AX23" s="2566"/>
      <c r="AY23" s="2567"/>
      <c r="AZ23" s="2567"/>
      <c r="BA23" s="2230"/>
      <c r="BB23" s="2230"/>
      <c r="BC23" s="2231"/>
      <c r="BD23" s="226"/>
      <c r="BE23" s="227"/>
      <c r="BF23" s="2221"/>
      <c r="BG23" s="2222"/>
      <c r="BH23" s="2222"/>
      <c r="BI23" s="2223"/>
      <c r="BJ23" s="2566"/>
      <c r="BK23" s="2567"/>
      <c r="BL23" s="2567"/>
      <c r="BM23" s="2230"/>
      <c r="BN23" s="2230"/>
      <c r="BO23" s="2231"/>
      <c r="BS23" s="1238"/>
      <c r="BT23" s="1233"/>
      <c r="BU23" s="1233"/>
      <c r="BV23" s="1233"/>
      <c r="BW23" s="1233"/>
      <c r="BX23" s="1233"/>
      <c r="BY23" s="1237" t="s">
        <v>924</v>
      </c>
      <c r="BZ23" s="1233"/>
      <c r="CA23" s="1233"/>
      <c r="CB23" s="1233"/>
      <c r="CC23" s="1233"/>
      <c r="CD23" s="1233"/>
      <c r="CE23" s="1233"/>
      <c r="CF23" s="1233"/>
      <c r="CG23" s="1233"/>
      <c r="CH23" s="1239"/>
    </row>
    <row r="24" spans="1:86" ht="13.5" customHeight="1" thickBot="1">
      <c r="A24" s="19"/>
      <c r="B24" s="2547"/>
      <c r="C24" s="2548"/>
      <c r="D24" s="2549"/>
      <c r="E24" s="2553"/>
      <c r="F24" s="2554"/>
      <c r="G24" s="2555"/>
      <c r="H24" s="2558"/>
      <c r="I24" s="2559"/>
      <c r="J24" s="2561"/>
      <c r="K24" s="2559"/>
      <c r="L24" s="2561"/>
      <c r="M24" s="2559"/>
      <c r="N24" s="2561"/>
      <c r="O24" s="2559"/>
      <c r="P24" s="2561"/>
      <c r="Q24" s="2559"/>
      <c r="R24" s="2561"/>
      <c r="S24" s="2559"/>
      <c r="T24" s="2561"/>
      <c r="U24" s="2559"/>
      <c r="V24" s="2583"/>
      <c r="W24" s="2584"/>
      <c r="X24" s="2588"/>
      <c r="Y24" s="2589"/>
      <c r="Z24" s="2590"/>
      <c r="AA24" s="2594"/>
      <c r="AB24" s="2595"/>
      <c r="AC24" s="2596"/>
      <c r="AD24" s="2598"/>
      <c r="AE24" s="2600">
        <v>0.9</v>
      </c>
      <c r="AF24" s="2601"/>
      <c r="AG24" s="813"/>
      <c r="AH24" s="2624"/>
      <c r="AI24" s="2624"/>
      <c r="AJ24" s="2624"/>
      <c r="AK24" s="2624"/>
      <c r="AL24" s="2624"/>
      <c r="AM24" s="2624"/>
      <c r="AN24" s="2624"/>
      <c r="AO24" s="2624"/>
      <c r="AP24" s="2624"/>
      <c r="AQ24" s="2625"/>
      <c r="AR24" s="39"/>
      <c r="AT24" s="2202" t="s">
        <v>979</v>
      </c>
      <c r="AU24" s="2202"/>
      <c r="AV24" s="2202"/>
      <c r="AW24" s="2202"/>
      <c r="AX24" s="2202"/>
      <c r="AY24" s="2202"/>
      <c r="AZ24" s="2202"/>
      <c r="BA24" s="2202"/>
      <c r="BB24" s="2202"/>
      <c r="BC24" s="2202"/>
      <c r="BD24" s="404"/>
      <c r="BE24" s="405"/>
      <c r="BF24" s="2202" t="s">
        <v>979</v>
      </c>
      <c r="BG24" s="2202"/>
      <c r="BH24" s="2202"/>
      <c r="BI24" s="2202"/>
      <c r="BJ24" s="2202"/>
      <c r="BK24" s="2202"/>
      <c r="BL24" s="2202"/>
      <c r="BM24" s="2202"/>
      <c r="BN24" s="2202"/>
      <c r="BO24" s="2202"/>
      <c r="BS24" s="1238"/>
      <c r="BT24" s="1233"/>
      <c r="BU24" s="1233"/>
      <c r="BV24" s="1233"/>
      <c r="BW24" s="1233"/>
      <c r="BX24" s="1233"/>
      <c r="BY24" s="1237" t="s">
        <v>925</v>
      </c>
      <c r="BZ24" s="1233"/>
      <c r="CA24" s="1233"/>
      <c r="CB24" s="1233"/>
      <c r="CC24" s="1233"/>
      <c r="CD24" s="1233"/>
      <c r="CE24" s="1233"/>
      <c r="CF24" s="1233"/>
      <c r="CG24" s="1233"/>
      <c r="CH24" s="1239"/>
    </row>
    <row r="25" spans="1:86" ht="13.5" customHeight="1" thickTop="1">
      <c r="A25" s="228"/>
      <c r="B25" s="2635" t="s">
        <v>493</v>
      </c>
      <c r="C25" s="2636"/>
      <c r="D25" s="2637"/>
      <c r="E25" s="2640">
        <v>50</v>
      </c>
      <c r="F25" s="2641"/>
      <c r="G25" s="2642"/>
      <c r="H25" s="2646">
        <v>0</v>
      </c>
      <c r="I25" s="2603"/>
      <c r="J25" s="2602">
        <v>0</v>
      </c>
      <c r="K25" s="2603"/>
      <c r="L25" s="2602">
        <v>0</v>
      </c>
      <c r="M25" s="2603"/>
      <c r="N25" s="2602">
        <v>0</v>
      </c>
      <c r="O25" s="2603"/>
      <c r="P25" s="2602">
        <v>0</v>
      </c>
      <c r="Q25" s="2603"/>
      <c r="R25" s="2602">
        <v>0</v>
      </c>
      <c r="S25" s="2603"/>
      <c r="T25" s="2602">
        <v>0</v>
      </c>
      <c r="U25" s="2603"/>
      <c r="V25" s="2604">
        <f>SUM(H25:U25)</f>
        <v>0</v>
      </c>
      <c r="W25" s="2605"/>
      <c r="X25" s="2606">
        <f>ROUNDDOWN(H26/3,1)+IF($BS$15=TRUE,ROUNDDOWN(J26/6,1),ROUNDDOWN(J26/5,1))+ROUNDDOWN(L26/6,1)+IF($BS$17=TRUE,ROUNDDOWN(N26/20,1),ROUNDDOWN(N26/6,1))+IF($BS$19=TRUE,ROUNDDOWN(P26/20,1),ROUNDDOWN(P26/15,1))+IF($BS$21=TRUE,ROUNDDOWN((R26+T26)/30,1),ROUNDDOWN((R26+T26)/25,1))</f>
        <v>4.5999999999999996</v>
      </c>
      <c r="Y25" s="2607"/>
      <c r="Z25" s="2608"/>
      <c r="AA25" s="2612">
        <f>IF(AD25+AE27=0,"",AD25+AE27)</f>
        <v>4.5</v>
      </c>
      <c r="AB25" s="2613"/>
      <c r="AC25" s="2614"/>
      <c r="AD25" s="2621">
        <v>2</v>
      </c>
      <c r="AE25" s="2649">
        <v>3</v>
      </c>
      <c r="AF25" s="2650"/>
      <c r="AG25" s="231" t="s">
        <v>81</v>
      </c>
      <c r="AH25" s="2653" t="s">
        <v>1272</v>
      </c>
      <c r="AI25" s="2653"/>
      <c r="AJ25" s="2653"/>
      <c r="AK25" s="2653"/>
      <c r="AL25" s="2654"/>
      <c r="AM25" s="2653"/>
      <c r="AN25" s="2653"/>
      <c r="AO25" s="2653"/>
      <c r="AP25" s="2653"/>
      <c r="AQ25" s="2655"/>
      <c r="AR25" s="39"/>
      <c r="AT25" s="2203"/>
      <c r="AU25" s="2203"/>
      <c r="AV25" s="2203"/>
      <c r="AW25" s="2203"/>
      <c r="AX25" s="2203"/>
      <c r="AY25" s="2203"/>
      <c r="AZ25" s="2203"/>
      <c r="BA25" s="2203"/>
      <c r="BB25" s="2203"/>
      <c r="BC25" s="2203"/>
      <c r="BD25" s="404"/>
      <c r="BE25" s="405"/>
      <c r="BF25" s="2203"/>
      <c r="BG25" s="2203"/>
      <c r="BH25" s="2203"/>
      <c r="BI25" s="2203"/>
      <c r="BJ25" s="2203"/>
      <c r="BK25" s="2203"/>
      <c r="BL25" s="2203"/>
      <c r="BM25" s="2203"/>
      <c r="BN25" s="2203"/>
      <c r="BO25" s="2203"/>
      <c r="BS25" s="1238"/>
      <c r="BT25" s="1233"/>
      <c r="BU25" s="1233"/>
      <c r="BV25" s="1233"/>
      <c r="BW25" s="1233"/>
      <c r="BX25" s="1233"/>
      <c r="BY25" s="1233"/>
      <c r="BZ25" s="1233"/>
      <c r="CA25" s="1233"/>
      <c r="CB25" s="1233"/>
      <c r="CC25" s="1233"/>
      <c r="CD25" s="1233"/>
      <c r="CE25" s="1233"/>
      <c r="CF25" s="1233"/>
      <c r="CG25" s="1233"/>
      <c r="CH25" s="1239"/>
    </row>
    <row r="26" spans="1:86" ht="13.5" customHeight="1" thickBot="1">
      <c r="A26" s="19"/>
      <c r="B26" s="2638"/>
      <c r="C26" s="1565"/>
      <c r="D26" s="2639"/>
      <c r="E26" s="1614"/>
      <c r="F26" s="1615"/>
      <c r="G26" s="1616"/>
      <c r="H26" s="2556">
        <v>14</v>
      </c>
      <c r="I26" s="2557"/>
      <c r="J26" s="2560"/>
      <c r="K26" s="2557"/>
      <c r="L26" s="2560"/>
      <c r="M26" s="2557"/>
      <c r="N26" s="2560"/>
      <c r="O26" s="2557"/>
      <c r="P26" s="2560"/>
      <c r="Q26" s="2557"/>
      <c r="R26" s="2560"/>
      <c r="S26" s="2557"/>
      <c r="T26" s="2560"/>
      <c r="U26" s="2557"/>
      <c r="V26" s="2659">
        <f>SUM(H26:U27)</f>
        <v>14</v>
      </c>
      <c r="W26" s="2660"/>
      <c r="X26" s="2606"/>
      <c r="Y26" s="2607"/>
      <c r="Z26" s="2608"/>
      <c r="AA26" s="2615"/>
      <c r="AB26" s="2616"/>
      <c r="AC26" s="2617"/>
      <c r="AD26" s="2622"/>
      <c r="AE26" s="2651"/>
      <c r="AF26" s="2652"/>
      <c r="AG26" s="516" t="s">
        <v>82</v>
      </c>
      <c r="AH26" s="2626" t="s">
        <v>1273</v>
      </c>
      <c r="AI26" s="2626"/>
      <c r="AJ26" s="2626"/>
      <c r="AK26" s="2626"/>
      <c r="AL26" s="2626"/>
      <c r="AM26" s="2626"/>
      <c r="AN26" s="2626"/>
      <c r="AO26" s="2626"/>
      <c r="AP26" s="2626"/>
      <c r="AQ26" s="2627"/>
      <c r="AR26" s="39"/>
      <c r="AT26" s="2248"/>
      <c r="AU26" s="2249"/>
      <c r="AV26" s="2249"/>
      <c r="AW26" s="2250"/>
      <c r="AX26" s="2628" t="s">
        <v>980</v>
      </c>
      <c r="AY26" s="2629"/>
      <c r="AZ26" s="2629"/>
      <c r="BA26" s="2629"/>
      <c r="BB26" s="2629"/>
      <c r="BC26" s="2630"/>
      <c r="BD26" s="226"/>
      <c r="BE26" s="227"/>
      <c r="BF26" s="2248"/>
      <c r="BG26" s="2249"/>
      <c r="BH26" s="2249"/>
      <c r="BI26" s="2250"/>
      <c r="BJ26" s="2628" t="s">
        <v>980</v>
      </c>
      <c r="BK26" s="2629"/>
      <c r="BL26" s="2629"/>
      <c r="BM26" s="2629"/>
      <c r="BN26" s="2629"/>
      <c r="BO26" s="2630"/>
      <c r="BS26" s="1238"/>
      <c r="BT26" s="1233"/>
      <c r="BU26" s="1233"/>
      <c r="BV26" s="1233"/>
      <c r="BW26" s="1233"/>
      <c r="BX26" s="1233"/>
      <c r="BY26" s="1237"/>
      <c r="BZ26" s="1233"/>
      <c r="CA26" s="1233"/>
      <c r="CB26" s="1233"/>
      <c r="CC26" s="1233"/>
      <c r="CD26" s="1233"/>
      <c r="CE26" s="1233"/>
      <c r="CF26" s="1233"/>
      <c r="CG26" s="1233"/>
      <c r="CH26" s="1239"/>
    </row>
    <row r="27" spans="1:86" ht="13.5" customHeight="1" thickBot="1">
      <c r="A27" s="19"/>
      <c r="B27" s="1502"/>
      <c r="C27" s="1503"/>
      <c r="D27" s="1504"/>
      <c r="E27" s="2643"/>
      <c r="F27" s="2644"/>
      <c r="G27" s="2645"/>
      <c r="H27" s="2656"/>
      <c r="I27" s="2657"/>
      <c r="J27" s="2658"/>
      <c r="K27" s="2657"/>
      <c r="L27" s="2658"/>
      <c r="M27" s="2657"/>
      <c r="N27" s="2658"/>
      <c r="O27" s="2657"/>
      <c r="P27" s="2658"/>
      <c r="Q27" s="2657"/>
      <c r="R27" s="2658"/>
      <c r="S27" s="2657"/>
      <c r="T27" s="2658"/>
      <c r="U27" s="2657"/>
      <c r="V27" s="2661"/>
      <c r="W27" s="2662"/>
      <c r="X27" s="2609"/>
      <c r="Y27" s="2610"/>
      <c r="Z27" s="2611"/>
      <c r="AA27" s="2618"/>
      <c r="AB27" s="2619"/>
      <c r="AC27" s="2620"/>
      <c r="AD27" s="2623"/>
      <c r="AE27" s="2631">
        <v>2.5</v>
      </c>
      <c r="AF27" s="2632"/>
      <c r="AG27" s="111"/>
      <c r="AH27" s="2647"/>
      <c r="AI27" s="2647"/>
      <c r="AJ27" s="2647"/>
      <c r="AK27" s="2647"/>
      <c r="AL27" s="2647"/>
      <c r="AM27" s="2647"/>
      <c r="AN27" s="2647"/>
      <c r="AO27" s="2647"/>
      <c r="AP27" s="2647"/>
      <c r="AQ27" s="2648"/>
      <c r="AR27" s="39"/>
      <c r="AT27" s="2239">
        <f>COUNTA(AX28:AZ33)</f>
        <v>4</v>
      </c>
      <c r="AU27" s="2240"/>
      <c r="AV27" s="2240"/>
      <c r="AW27" s="2240"/>
      <c r="AX27" s="2633">
        <f>SUM(AX28:AZ42)</f>
        <v>88</v>
      </c>
      <c r="AY27" s="2633"/>
      <c r="AZ27" s="2634"/>
      <c r="BA27" s="233" t="s">
        <v>287</v>
      </c>
      <c r="BB27" s="234"/>
      <c r="BC27" s="235"/>
      <c r="BD27" s="226"/>
      <c r="BE27" s="227"/>
      <c r="BF27" s="2239">
        <f>COUNTA(BJ28:BL42)</f>
        <v>4</v>
      </c>
      <c r="BG27" s="2240"/>
      <c r="BH27" s="2240"/>
      <c r="BI27" s="2240"/>
      <c r="BJ27" s="2633">
        <f>SUM(BJ28:BL42)</f>
        <v>114</v>
      </c>
      <c r="BK27" s="2633"/>
      <c r="BL27" s="2634"/>
      <c r="BM27" s="233" t="s">
        <v>287</v>
      </c>
      <c r="BN27" s="234"/>
      <c r="BO27" s="235"/>
      <c r="BS27" s="1238"/>
      <c r="BT27" s="1233"/>
      <c r="BU27" s="1233"/>
      <c r="BV27" s="1233" t="s">
        <v>1345</v>
      </c>
      <c r="BW27" s="1233"/>
      <c r="BX27" s="1233"/>
      <c r="BY27" s="1237"/>
      <c r="BZ27" s="1233"/>
      <c r="CA27" s="1233"/>
      <c r="CB27" s="1233"/>
      <c r="CC27" s="1233"/>
      <c r="CD27" s="1233"/>
      <c r="CE27" s="1233"/>
      <c r="CF27" s="1233"/>
      <c r="CG27" s="1233"/>
      <c r="CH27" s="1239"/>
    </row>
    <row r="28" spans="1:86" ht="13.5" customHeight="1">
      <c r="A28" s="228"/>
      <c r="B28" s="1499" t="s">
        <v>494</v>
      </c>
      <c r="C28" s="1500"/>
      <c r="D28" s="1501"/>
      <c r="E28" s="1611">
        <v>60</v>
      </c>
      <c r="F28" s="1612"/>
      <c r="G28" s="1613"/>
      <c r="H28" s="2521">
        <v>0</v>
      </c>
      <c r="I28" s="2522"/>
      <c r="J28" s="2523">
        <v>0</v>
      </c>
      <c r="K28" s="2522"/>
      <c r="L28" s="2523">
        <v>0</v>
      </c>
      <c r="M28" s="2522"/>
      <c r="N28" s="2523">
        <v>0</v>
      </c>
      <c r="O28" s="2522"/>
      <c r="P28" s="2523">
        <v>0</v>
      </c>
      <c r="Q28" s="2522"/>
      <c r="R28" s="2523">
        <v>0</v>
      </c>
      <c r="S28" s="2522"/>
      <c r="T28" s="2523">
        <v>0</v>
      </c>
      <c r="U28" s="2677"/>
      <c r="V28" s="2570">
        <f>SUM(H28:U28)</f>
        <v>0</v>
      </c>
      <c r="W28" s="2571"/>
      <c r="X28" s="2606">
        <f t="shared" ref="X28" si="0">ROUNDDOWN(H29/3,1)+IF($BS$15=TRUE,ROUNDDOWN(J29/6,1),ROUNDDOWN(J29/5,1))+ROUNDDOWN(L29/6,1)+IF($BS$17=TRUE,ROUNDDOWN(N29/20,1),ROUNDDOWN(N29/6,1))+IF($BS$19=TRUE,ROUNDDOWN(P29/20,1),ROUNDDOWN(P29/15,1))+IF($BS$21=TRUE,ROUNDDOWN((R29+T29)/30,1),ROUNDDOWN((R29+T29)/25,1))</f>
        <v>3</v>
      </c>
      <c r="Y28" s="2607"/>
      <c r="Z28" s="2608"/>
      <c r="AA28" s="2669">
        <f>IF(AD28+AE30=0,"",AD28+AE30)</f>
        <v>3.2</v>
      </c>
      <c r="AB28" s="2670"/>
      <c r="AC28" s="2671"/>
      <c r="AD28" s="2672">
        <v>1</v>
      </c>
      <c r="AE28" s="2673">
        <v>3</v>
      </c>
      <c r="AF28" s="2674"/>
      <c r="AG28" s="231" t="s">
        <v>81</v>
      </c>
      <c r="AH28" s="2675" t="s">
        <v>1274</v>
      </c>
      <c r="AI28" s="2675"/>
      <c r="AJ28" s="2675"/>
      <c r="AK28" s="2675"/>
      <c r="AL28" s="2675"/>
      <c r="AM28" s="2675"/>
      <c r="AN28" s="2675"/>
      <c r="AO28" s="2675"/>
      <c r="AP28" s="2675"/>
      <c r="AQ28" s="2676"/>
      <c r="AR28" s="39"/>
      <c r="AT28" s="2051">
        <v>1</v>
      </c>
      <c r="AU28" s="2052"/>
      <c r="AV28" s="2052"/>
      <c r="AW28" s="2053"/>
      <c r="AX28" s="2663">
        <v>35</v>
      </c>
      <c r="AY28" s="2664"/>
      <c r="AZ28" s="2664"/>
      <c r="BA28" s="236" t="s">
        <v>287</v>
      </c>
      <c r="BB28" s="237"/>
      <c r="BC28" s="238"/>
      <c r="BD28" s="226"/>
      <c r="BE28" s="227"/>
      <c r="BF28" s="2051">
        <v>1</v>
      </c>
      <c r="BG28" s="2052"/>
      <c r="BH28" s="2052"/>
      <c r="BI28" s="2053"/>
      <c r="BJ28" s="2663">
        <v>40</v>
      </c>
      <c r="BK28" s="2664"/>
      <c r="BL28" s="2664"/>
      <c r="BM28" s="236" t="s">
        <v>287</v>
      </c>
      <c r="BN28" s="237"/>
      <c r="BO28" s="238"/>
      <c r="BS28" s="1238"/>
      <c r="BT28" s="1233"/>
      <c r="BU28" s="1233"/>
      <c r="BV28" s="1233"/>
      <c r="BW28" s="1233"/>
      <c r="BX28" s="1233"/>
      <c r="BY28" s="1237" t="s">
        <v>959</v>
      </c>
      <c r="BZ28" s="1233"/>
      <c r="CA28" s="1233"/>
      <c r="CB28" s="1233"/>
      <c r="CC28" s="1233"/>
      <c r="CD28" s="1233"/>
      <c r="CE28" s="1233"/>
      <c r="CF28" s="1233"/>
      <c r="CG28" s="1233"/>
      <c r="CH28" s="1239"/>
    </row>
    <row r="29" spans="1:86" ht="13.5" customHeight="1">
      <c r="A29" s="19"/>
      <c r="B29" s="2638"/>
      <c r="C29" s="1565"/>
      <c r="D29" s="2639"/>
      <c r="E29" s="1614"/>
      <c r="F29" s="1615"/>
      <c r="G29" s="1616"/>
      <c r="H29" s="2665"/>
      <c r="I29" s="2666"/>
      <c r="J29" s="2666">
        <v>18</v>
      </c>
      <c r="K29" s="2666"/>
      <c r="L29" s="2666"/>
      <c r="M29" s="2666"/>
      <c r="N29" s="2666"/>
      <c r="O29" s="2666"/>
      <c r="P29" s="2666"/>
      <c r="Q29" s="2666"/>
      <c r="R29" s="2666"/>
      <c r="S29" s="2666"/>
      <c r="T29" s="2666"/>
      <c r="U29" s="2560"/>
      <c r="V29" s="2659">
        <f>SUM(H29:U30)</f>
        <v>18</v>
      </c>
      <c r="W29" s="2660"/>
      <c r="X29" s="2606"/>
      <c r="Y29" s="2607"/>
      <c r="Z29" s="2608"/>
      <c r="AA29" s="2615"/>
      <c r="AB29" s="2616"/>
      <c r="AC29" s="2617"/>
      <c r="AD29" s="2622"/>
      <c r="AE29" s="2651"/>
      <c r="AF29" s="2652"/>
      <c r="AG29" s="516" t="s">
        <v>82</v>
      </c>
      <c r="AH29" s="2626" t="s">
        <v>1275</v>
      </c>
      <c r="AI29" s="2626"/>
      <c r="AJ29" s="2626"/>
      <c r="AK29" s="2626"/>
      <c r="AL29" s="2626"/>
      <c r="AM29" s="2626"/>
      <c r="AN29" s="2626"/>
      <c r="AO29" s="2626"/>
      <c r="AP29" s="2626"/>
      <c r="AQ29" s="2627"/>
      <c r="AR29" s="39"/>
      <c r="AT29" s="2051">
        <v>2</v>
      </c>
      <c r="AU29" s="2052"/>
      <c r="AV29" s="2052"/>
      <c r="AW29" s="2053"/>
      <c r="AX29" s="2663">
        <v>35</v>
      </c>
      <c r="AY29" s="2664"/>
      <c r="AZ29" s="2664"/>
      <c r="BA29" s="236" t="s">
        <v>287</v>
      </c>
      <c r="BB29" s="239"/>
      <c r="BC29" s="240"/>
      <c r="BD29" s="226"/>
      <c r="BE29" s="227"/>
      <c r="BF29" s="2051">
        <v>2</v>
      </c>
      <c r="BG29" s="2052"/>
      <c r="BH29" s="2052"/>
      <c r="BI29" s="2053"/>
      <c r="BJ29" s="2663">
        <v>34</v>
      </c>
      <c r="BK29" s="2664"/>
      <c r="BL29" s="2664"/>
      <c r="BM29" s="236" t="s">
        <v>287</v>
      </c>
      <c r="BN29" s="239"/>
      <c r="BO29" s="240"/>
      <c r="BS29" s="1238"/>
      <c r="BT29" s="1233"/>
      <c r="BU29" s="1233"/>
      <c r="BV29" s="1233"/>
      <c r="BW29" s="1233"/>
      <c r="BX29" s="1233"/>
      <c r="BY29" s="1237" t="s">
        <v>961</v>
      </c>
      <c r="BZ29" s="1233"/>
      <c r="CA29" s="1233"/>
      <c r="CB29" s="1233"/>
      <c r="CC29" s="1233"/>
      <c r="CD29" s="1233"/>
      <c r="CE29" s="1233"/>
      <c r="CF29" s="1233"/>
      <c r="CG29" s="1233"/>
      <c r="CH29" s="1239"/>
    </row>
    <row r="30" spans="1:86" ht="13.5" customHeight="1">
      <c r="A30" s="19"/>
      <c r="B30" s="1502"/>
      <c r="C30" s="1503"/>
      <c r="D30" s="1504"/>
      <c r="E30" s="2643"/>
      <c r="F30" s="2644"/>
      <c r="G30" s="2645"/>
      <c r="H30" s="2667"/>
      <c r="I30" s="2668"/>
      <c r="J30" s="2668"/>
      <c r="K30" s="2668"/>
      <c r="L30" s="2668"/>
      <c r="M30" s="2668"/>
      <c r="N30" s="2668"/>
      <c r="O30" s="2668"/>
      <c r="P30" s="2668"/>
      <c r="Q30" s="2668"/>
      <c r="R30" s="2668"/>
      <c r="S30" s="2668"/>
      <c r="T30" s="2668"/>
      <c r="U30" s="2658"/>
      <c r="V30" s="2661"/>
      <c r="W30" s="2662"/>
      <c r="X30" s="2609"/>
      <c r="Y30" s="2610"/>
      <c r="Z30" s="2611"/>
      <c r="AA30" s="2618"/>
      <c r="AB30" s="2619"/>
      <c r="AC30" s="2620"/>
      <c r="AD30" s="2623"/>
      <c r="AE30" s="2631">
        <v>2.2000000000000002</v>
      </c>
      <c r="AF30" s="2632"/>
      <c r="AG30" s="111"/>
      <c r="AH30" s="2647"/>
      <c r="AI30" s="2647"/>
      <c r="AJ30" s="2647"/>
      <c r="AK30" s="2647"/>
      <c r="AL30" s="2647"/>
      <c r="AM30" s="2647"/>
      <c r="AN30" s="2647"/>
      <c r="AO30" s="2647"/>
      <c r="AP30" s="2647"/>
      <c r="AQ30" s="2648"/>
      <c r="AR30" s="39"/>
      <c r="AT30" s="2051">
        <v>3</v>
      </c>
      <c r="AU30" s="2052"/>
      <c r="AV30" s="2052"/>
      <c r="AW30" s="2053"/>
      <c r="AX30" s="2663">
        <v>18</v>
      </c>
      <c r="AY30" s="2664"/>
      <c r="AZ30" s="2664"/>
      <c r="BA30" s="236" t="s">
        <v>287</v>
      </c>
      <c r="BB30" s="239"/>
      <c r="BC30" s="240"/>
      <c r="BD30" s="226"/>
      <c r="BE30" s="227"/>
      <c r="BF30" s="2051">
        <v>3</v>
      </c>
      <c r="BG30" s="2052"/>
      <c r="BH30" s="2052"/>
      <c r="BI30" s="2053"/>
      <c r="BJ30" s="2663">
        <v>20</v>
      </c>
      <c r="BK30" s="2664"/>
      <c r="BL30" s="2664"/>
      <c r="BM30" s="236" t="s">
        <v>287</v>
      </c>
      <c r="BN30" s="239"/>
      <c r="BO30" s="240"/>
      <c r="BS30" s="1238"/>
      <c r="BT30" s="1233"/>
      <c r="BU30" s="1233"/>
      <c r="BV30" s="1233"/>
      <c r="BW30" s="1233"/>
      <c r="BX30" s="1233"/>
      <c r="BY30" s="1233"/>
      <c r="BZ30" s="1233"/>
      <c r="CA30" s="1233"/>
      <c r="CB30" s="1233"/>
      <c r="CC30" s="1233"/>
      <c r="CD30" s="1233"/>
      <c r="CE30" s="1233"/>
      <c r="CF30" s="1233"/>
      <c r="CG30" s="1233"/>
      <c r="CH30" s="1239"/>
    </row>
    <row r="31" spans="1:86" ht="13.5" customHeight="1">
      <c r="A31" s="228"/>
      <c r="B31" s="1499" t="s">
        <v>495</v>
      </c>
      <c r="C31" s="1500"/>
      <c r="D31" s="1501"/>
      <c r="E31" s="1611">
        <v>48</v>
      </c>
      <c r="F31" s="1612"/>
      <c r="G31" s="1613"/>
      <c r="H31" s="2521">
        <v>0</v>
      </c>
      <c r="I31" s="2522"/>
      <c r="J31" s="2523">
        <v>0</v>
      </c>
      <c r="K31" s="2522"/>
      <c r="L31" s="2523">
        <v>0</v>
      </c>
      <c r="M31" s="2522"/>
      <c r="N31" s="2523">
        <v>0</v>
      </c>
      <c r="O31" s="2522"/>
      <c r="P31" s="2523">
        <v>0</v>
      </c>
      <c r="Q31" s="2522"/>
      <c r="R31" s="2523">
        <v>0</v>
      </c>
      <c r="S31" s="2522"/>
      <c r="T31" s="2523">
        <v>0</v>
      </c>
      <c r="U31" s="2677"/>
      <c r="V31" s="2570">
        <f>SUM(H31:U31)</f>
        <v>0</v>
      </c>
      <c r="W31" s="2571"/>
      <c r="X31" s="2606">
        <f t="shared" ref="X31" si="1">ROUNDDOWN(H32/3,1)+IF($BS$15=TRUE,ROUNDDOWN(J32/6,1),ROUNDDOWN(J32/5,1))+ROUNDDOWN(L32/6,1)+IF($BS$17=TRUE,ROUNDDOWN(N32/20,1),ROUNDDOWN(N32/6,1))+IF($BS$19=TRUE,ROUNDDOWN(P32/20,1),ROUNDDOWN(P32/15,1))+IF($BS$21=TRUE,ROUNDDOWN((R32+T32)/30,1),ROUNDDOWN((R32+T32)/25,1))</f>
        <v>3.6</v>
      </c>
      <c r="Y31" s="2607"/>
      <c r="Z31" s="2608"/>
      <c r="AA31" s="2669">
        <f>IF(AD31+AE33=0,"",AD31+AE33)</f>
        <v>3.8</v>
      </c>
      <c r="AB31" s="2670"/>
      <c r="AC31" s="2671"/>
      <c r="AD31" s="2672">
        <v>2</v>
      </c>
      <c r="AE31" s="2673">
        <v>2</v>
      </c>
      <c r="AF31" s="2674"/>
      <c r="AG31" s="231" t="s">
        <v>81</v>
      </c>
      <c r="AH31" s="2675" t="s">
        <v>1276</v>
      </c>
      <c r="AI31" s="2675"/>
      <c r="AJ31" s="2675"/>
      <c r="AK31" s="2675"/>
      <c r="AL31" s="2675"/>
      <c r="AM31" s="2675"/>
      <c r="AN31" s="2675"/>
      <c r="AO31" s="2675"/>
      <c r="AP31" s="2675"/>
      <c r="AQ31" s="2676"/>
      <c r="AR31" s="39"/>
      <c r="AT31" s="2051">
        <v>4</v>
      </c>
      <c r="AU31" s="2052"/>
      <c r="AV31" s="2052"/>
      <c r="AW31" s="2053"/>
      <c r="AX31" s="2663"/>
      <c r="AY31" s="2664"/>
      <c r="AZ31" s="2664"/>
      <c r="BA31" s="236" t="s">
        <v>287</v>
      </c>
      <c r="BB31" s="239"/>
      <c r="BC31" s="240"/>
      <c r="BD31" s="226"/>
      <c r="BE31" s="227"/>
      <c r="BF31" s="2051">
        <v>4</v>
      </c>
      <c r="BG31" s="2052"/>
      <c r="BH31" s="2052"/>
      <c r="BI31" s="2053"/>
      <c r="BJ31" s="2663">
        <v>20</v>
      </c>
      <c r="BK31" s="2664"/>
      <c r="BL31" s="2664"/>
      <c r="BM31" s="236" t="s">
        <v>287</v>
      </c>
      <c r="BN31" s="239"/>
      <c r="BO31" s="240"/>
      <c r="BS31" s="1238"/>
      <c r="BT31" s="1233"/>
      <c r="BU31" s="1233"/>
      <c r="BV31" s="1233"/>
      <c r="BW31" s="1233"/>
      <c r="BX31" s="1233"/>
      <c r="BY31" s="1233"/>
      <c r="BZ31" s="1233"/>
      <c r="CA31" s="1233"/>
      <c r="CB31" s="1233"/>
      <c r="CC31" s="1233"/>
      <c r="CD31" s="1233"/>
      <c r="CE31" s="1233"/>
      <c r="CF31" s="1233"/>
      <c r="CG31" s="1233"/>
      <c r="CH31" s="1239"/>
    </row>
    <row r="32" spans="1:86" ht="13.5" customHeight="1" thickBot="1">
      <c r="A32" s="19"/>
      <c r="B32" s="2638"/>
      <c r="C32" s="1565"/>
      <c r="D32" s="2639"/>
      <c r="E32" s="1614"/>
      <c r="F32" s="1615"/>
      <c r="G32" s="1616"/>
      <c r="H32" s="2665"/>
      <c r="I32" s="2666"/>
      <c r="J32" s="2666"/>
      <c r="K32" s="2666"/>
      <c r="L32" s="2666">
        <v>18</v>
      </c>
      <c r="M32" s="2666"/>
      <c r="N32" s="2666">
        <v>4</v>
      </c>
      <c r="O32" s="2666"/>
      <c r="P32" s="2666"/>
      <c r="Q32" s="2666"/>
      <c r="R32" s="2666"/>
      <c r="S32" s="2666"/>
      <c r="T32" s="2666"/>
      <c r="U32" s="2560"/>
      <c r="V32" s="2659">
        <f>SUM(H32:U33)</f>
        <v>22</v>
      </c>
      <c r="W32" s="2660"/>
      <c r="X32" s="2606"/>
      <c r="Y32" s="2607"/>
      <c r="Z32" s="2608"/>
      <c r="AA32" s="2615"/>
      <c r="AB32" s="2616"/>
      <c r="AC32" s="2617"/>
      <c r="AD32" s="2622"/>
      <c r="AE32" s="2651"/>
      <c r="AF32" s="2652"/>
      <c r="AG32" s="516" t="s">
        <v>82</v>
      </c>
      <c r="AH32" s="2626" t="s">
        <v>1277</v>
      </c>
      <c r="AI32" s="2626"/>
      <c r="AJ32" s="2626"/>
      <c r="AK32" s="2626"/>
      <c r="AL32" s="2626"/>
      <c r="AM32" s="2626"/>
      <c r="AN32" s="2626"/>
      <c r="AO32" s="2626"/>
      <c r="AP32" s="2626"/>
      <c r="AQ32" s="2627"/>
      <c r="AR32" s="39"/>
      <c r="AT32" s="2051">
        <v>5</v>
      </c>
      <c r="AU32" s="2052"/>
      <c r="AV32" s="2052"/>
      <c r="AW32" s="2053"/>
      <c r="AX32" s="2663"/>
      <c r="AY32" s="2664"/>
      <c r="AZ32" s="2664"/>
      <c r="BA32" s="236" t="s">
        <v>287</v>
      </c>
      <c r="BB32" s="239"/>
      <c r="BC32" s="240"/>
      <c r="BD32" s="226"/>
      <c r="BE32" s="227"/>
      <c r="BF32" s="2051">
        <v>5</v>
      </c>
      <c r="BG32" s="2052"/>
      <c r="BH32" s="2052"/>
      <c r="BI32" s="2053"/>
      <c r="BJ32" s="2663"/>
      <c r="BK32" s="2664"/>
      <c r="BL32" s="2664"/>
      <c r="BM32" s="236" t="s">
        <v>287</v>
      </c>
      <c r="BN32" s="239"/>
      <c r="BO32" s="240"/>
      <c r="BS32" s="2464" t="s">
        <v>1467</v>
      </c>
      <c r="BT32" s="2678"/>
      <c r="BU32" s="2678"/>
      <c r="BV32" s="2678"/>
      <c r="BW32" s="2678"/>
      <c r="BX32" s="2678"/>
      <c r="BY32" s="2678"/>
      <c r="BZ32" s="2678"/>
      <c r="CA32" s="2678"/>
      <c r="CB32" s="2678"/>
      <c r="CC32" s="2678"/>
      <c r="CD32" s="2678"/>
      <c r="CE32" s="2678"/>
      <c r="CF32" s="2678"/>
      <c r="CG32" s="2678"/>
      <c r="CH32" s="2679"/>
    </row>
    <row r="33" spans="1:91" ht="13.5" customHeight="1" thickTop="1">
      <c r="A33" s="19"/>
      <c r="B33" s="1502"/>
      <c r="C33" s="1503"/>
      <c r="D33" s="1504"/>
      <c r="E33" s="2643"/>
      <c r="F33" s="2644"/>
      <c r="G33" s="2645"/>
      <c r="H33" s="2667"/>
      <c r="I33" s="2668"/>
      <c r="J33" s="2668"/>
      <c r="K33" s="2668"/>
      <c r="L33" s="2668"/>
      <c r="M33" s="2668"/>
      <c r="N33" s="2668"/>
      <c r="O33" s="2668"/>
      <c r="P33" s="2668"/>
      <c r="Q33" s="2668"/>
      <c r="R33" s="2668"/>
      <c r="S33" s="2668"/>
      <c r="T33" s="2668"/>
      <c r="U33" s="2658"/>
      <c r="V33" s="2661"/>
      <c r="W33" s="2662"/>
      <c r="X33" s="2609"/>
      <c r="Y33" s="2610"/>
      <c r="Z33" s="2611"/>
      <c r="AA33" s="2618"/>
      <c r="AB33" s="2619"/>
      <c r="AC33" s="2620"/>
      <c r="AD33" s="2623"/>
      <c r="AE33" s="2631">
        <v>1.8</v>
      </c>
      <c r="AF33" s="2632"/>
      <c r="AG33" s="111"/>
      <c r="AH33" s="2647"/>
      <c r="AI33" s="2647"/>
      <c r="AJ33" s="2647"/>
      <c r="AK33" s="2647"/>
      <c r="AL33" s="2647"/>
      <c r="AM33" s="2647"/>
      <c r="AN33" s="2647"/>
      <c r="AO33" s="2647"/>
      <c r="AP33" s="2647"/>
      <c r="AQ33" s="2648"/>
      <c r="AR33" s="39"/>
      <c r="AT33" s="2051">
        <v>6</v>
      </c>
      <c r="AU33" s="2052"/>
      <c r="AV33" s="2052"/>
      <c r="AW33" s="2053"/>
      <c r="AX33" s="2663"/>
      <c r="AY33" s="2664" t="b">
        <v>0</v>
      </c>
      <c r="AZ33" s="2664"/>
      <c r="BA33" s="236" t="s">
        <v>287</v>
      </c>
      <c r="BB33" s="237"/>
      <c r="BC33" s="238"/>
      <c r="BD33" s="241"/>
      <c r="BE33" s="242"/>
      <c r="BF33" s="2051">
        <v>6</v>
      </c>
      <c r="BG33" s="2052"/>
      <c r="BH33" s="2052"/>
      <c r="BI33" s="2053"/>
      <c r="BJ33" s="2663"/>
      <c r="BK33" s="2664"/>
      <c r="BL33" s="2664"/>
      <c r="BM33" s="236" t="s">
        <v>287</v>
      </c>
      <c r="BN33" s="237"/>
      <c r="BO33" s="238"/>
    </row>
    <row r="34" spans="1:91" ht="13.5" customHeight="1">
      <c r="A34" s="228"/>
      <c r="B34" s="1499" t="s">
        <v>496</v>
      </c>
      <c r="C34" s="1500"/>
      <c r="D34" s="1501"/>
      <c r="E34" s="1611">
        <v>40</v>
      </c>
      <c r="F34" s="1612"/>
      <c r="G34" s="1613"/>
      <c r="H34" s="2521">
        <v>0</v>
      </c>
      <c r="I34" s="2522"/>
      <c r="J34" s="2523">
        <v>0</v>
      </c>
      <c r="K34" s="2522"/>
      <c r="L34" s="2523">
        <v>0</v>
      </c>
      <c r="M34" s="2522"/>
      <c r="N34" s="2523">
        <v>0</v>
      </c>
      <c r="O34" s="2522"/>
      <c r="P34" s="2523">
        <v>1</v>
      </c>
      <c r="Q34" s="2522"/>
      <c r="R34" s="2523">
        <v>0</v>
      </c>
      <c r="S34" s="2522"/>
      <c r="T34" s="2523">
        <v>0</v>
      </c>
      <c r="U34" s="2522"/>
      <c r="V34" s="2570">
        <f>SUM(H34:U34)</f>
        <v>1</v>
      </c>
      <c r="W34" s="2571"/>
      <c r="X34" s="2606">
        <f t="shared" ref="X34" si="2">ROUNDDOWN(H35/3,1)+IF($BS$15=TRUE,ROUNDDOWN(J35/6,1),ROUNDDOWN(J35/5,1))+ROUNDDOWN(L35/6,1)+IF($BS$17=TRUE,ROUNDDOWN(N35/20,1),ROUNDDOWN(N35/6,1))+IF($BS$19=TRUE,ROUNDDOWN(P35/20,1),ROUNDDOWN(P35/15,1))+IF($BS$21=TRUE,ROUNDDOWN((R35+T35)/30,1),ROUNDDOWN((R35+T35)/25,1))</f>
        <v>1</v>
      </c>
      <c r="Y34" s="2607"/>
      <c r="Z34" s="2608"/>
      <c r="AA34" s="2669">
        <f>IF(AD34+AE36=0,"",AD34+AE36)</f>
        <v>2.5</v>
      </c>
      <c r="AB34" s="2670"/>
      <c r="AC34" s="2671"/>
      <c r="AD34" s="2672">
        <v>1</v>
      </c>
      <c r="AE34" s="2673">
        <v>2</v>
      </c>
      <c r="AF34" s="2674"/>
      <c r="AG34" s="231" t="s">
        <v>81</v>
      </c>
      <c r="AH34" s="2675" t="s">
        <v>1278</v>
      </c>
      <c r="AI34" s="2675"/>
      <c r="AJ34" s="2675"/>
      <c r="AK34" s="2675"/>
      <c r="AL34" s="2675"/>
      <c r="AM34" s="2675"/>
      <c r="AN34" s="2675"/>
      <c r="AO34" s="2675"/>
      <c r="AP34" s="2675"/>
      <c r="AQ34" s="2676"/>
      <c r="AR34" s="39"/>
      <c r="AT34" s="2051">
        <v>7</v>
      </c>
      <c r="AU34" s="2052"/>
      <c r="AV34" s="2052"/>
      <c r="AW34" s="2053"/>
      <c r="AX34" s="2663"/>
      <c r="AY34" s="2664"/>
      <c r="AZ34" s="2664"/>
      <c r="BA34" s="236" t="s">
        <v>287</v>
      </c>
      <c r="BB34" s="239"/>
      <c r="BC34" s="240"/>
      <c r="BD34" s="226"/>
      <c r="BE34" s="227"/>
      <c r="BF34" s="2051">
        <v>7</v>
      </c>
      <c r="BG34" s="2052"/>
      <c r="BH34" s="2052"/>
      <c r="BI34" s="2053"/>
      <c r="BJ34" s="2663"/>
      <c r="BK34" s="2664"/>
      <c r="BL34" s="2664"/>
      <c r="BM34" s="236" t="s">
        <v>287</v>
      </c>
      <c r="BN34" s="239"/>
      <c r="BO34" s="240"/>
    </row>
    <row r="35" spans="1:91" ht="13.5" customHeight="1">
      <c r="A35" s="19"/>
      <c r="B35" s="2638"/>
      <c r="C35" s="1565"/>
      <c r="D35" s="2639"/>
      <c r="E35" s="1614"/>
      <c r="F35" s="1615"/>
      <c r="G35" s="1616"/>
      <c r="H35" s="2556"/>
      <c r="I35" s="2557"/>
      <c r="J35" s="2560"/>
      <c r="K35" s="2557"/>
      <c r="L35" s="2560"/>
      <c r="M35" s="2557"/>
      <c r="N35" s="2560"/>
      <c r="O35" s="2557"/>
      <c r="P35" s="2560">
        <v>15</v>
      </c>
      <c r="Q35" s="2557"/>
      <c r="R35" s="2560"/>
      <c r="S35" s="2557"/>
      <c r="T35" s="2560"/>
      <c r="U35" s="2557"/>
      <c r="V35" s="2659">
        <f>SUM(H35:U36)</f>
        <v>15</v>
      </c>
      <c r="W35" s="2660"/>
      <c r="X35" s="2606"/>
      <c r="Y35" s="2607"/>
      <c r="Z35" s="2608"/>
      <c r="AA35" s="2615"/>
      <c r="AB35" s="2616"/>
      <c r="AC35" s="2617"/>
      <c r="AD35" s="2622"/>
      <c r="AE35" s="2651"/>
      <c r="AF35" s="2652"/>
      <c r="AG35" s="516" t="s">
        <v>82</v>
      </c>
      <c r="AH35" s="2626" t="s">
        <v>1279</v>
      </c>
      <c r="AI35" s="2626"/>
      <c r="AJ35" s="2626"/>
      <c r="AK35" s="2626"/>
      <c r="AL35" s="2626"/>
      <c r="AM35" s="2626"/>
      <c r="AN35" s="2626"/>
      <c r="AO35" s="2626"/>
      <c r="AP35" s="2626"/>
      <c r="AQ35" s="2627"/>
      <c r="AR35" s="39"/>
      <c r="AT35" s="2051">
        <v>8</v>
      </c>
      <c r="AU35" s="2052"/>
      <c r="AV35" s="2052"/>
      <c r="AW35" s="2053"/>
      <c r="AX35" s="2663"/>
      <c r="AY35" s="2664"/>
      <c r="AZ35" s="2664"/>
      <c r="BA35" s="236" t="s">
        <v>287</v>
      </c>
      <c r="BB35" s="239"/>
      <c r="BC35" s="240"/>
      <c r="BD35" s="243"/>
      <c r="BE35" s="244"/>
      <c r="BF35" s="2051">
        <v>8</v>
      </c>
      <c r="BG35" s="2052"/>
      <c r="BH35" s="2052"/>
      <c r="BI35" s="2053"/>
      <c r="BJ35" s="2663"/>
      <c r="BK35" s="2664"/>
      <c r="BL35" s="2664"/>
      <c r="BM35" s="236" t="s">
        <v>287</v>
      </c>
      <c r="BN35" s="239"/>
      <c r="BO35" s="240"/>
    </row>
    <row r="36" spans="1:91" ht="13.5" customHeight="1">
      <c r="A36" s="19"/>
      <c r="B36" s="1502"/>
      <c r="C36" s="1503"/>
      <c r="D36" s="1504"/>
      <c r="E36" s="2643"/>
      <c r="F36" s="2644"/>
      <c r="G36" s="2645"/>
      <c r="H36" s="2656"/>
      <c r="I36" s="2657"/>
      <c r="J36" s="2658"/>
      <c r="K36" s="2657"/>
      <c r="L36" s="2658"/>
      <c r="M36" s="2657"/>
      <c r="N36" s="2658"/>
      <c r="O36" s="2657"/>
      <c r="P36" s="2658"/>
      <c r="Q36" s="2657"/>
      <c r="R36" s="2658"/>
      <c r="S36" s="2657"/>
      <c r="T36" s="2658"/>
      <c r="U36" s="2657"/>
      <c r="V36" s="2661"/>
      <c r="W36" s="2662"/>
      <c r="X36" s="2609"/>
      <c r="Y36" s="2610"/>
      <c r="Z36" s="2611"/>
      <c r="AA36" s="2618"/>
      <c r="AB36" s="2619"/>
      <c r="AC36" s="2620"/>
      <c r="AD36" s="2623"/>
      <c r="AE36" s="2631">
        <v>1.5</v>
      </c>
      <c r="AF36" s="2632"/>
      <c r="AG36" s="111"/>
      <c r="AH36" s="2647"/>
      <c r="AI36" s="2647"/>
      <c r="AJ36" s="2647"/>
      <c r="AK36" s="2647"/>
      <c r="AL36" s="2647"/>
      <c r="AM36" s="2647"/>
      <c r="AN36" s="2647"/>
      <c r="AO36" s="2647"/>
      <c r="AP36" s="2647"/>
      <c r="AQ36" s="2648"/>
      <c r="AR36" s="39"/>
      <c r="AT36" s="2051">
        <v>9</v>
      </c>
      <c r="AU36" s="2052"/>
      <c r="AV36" s="2052"/>
      <c r="AW36" s="2053"/>
      <c r="AX36" s="2663"/>
      <c r="AY36" s="2664" t="b">
        <v>0</v>
      </c>
      <c r="AZ36" s="2664"/>
      <c r="BA36" s="236" t="s">
        <v>287</v>
      </c>
      <c r="BB36" s="239"/>
      <c r="BC36" s="240"/>
      <c r="BD36" s="243"/>
      <c r="BE36" s="244"/>
      <c r="BF36" s="2051">
        <v>9</v>
      </c>
      <c r="BG36" s="2052"/>
      <c r="BH36" s="2052"/>
      <c r="BI36" s="2053"/>
      <c r="BJ36" s="2663"/>
      <c r="BK36" s="2664"/>
      <c r="BL36" s="2664"/>
      <c r="BM36" s="236" t="s">
        <v>287</v>
      </c>
      <c r="BN36" s="239"/>
      <c r="BO36" s="240"/>
    </row>
    <row r="37" spans="1:91" ht="13.5" customHeight="1">
      <c r="A37" s="228"/>
      <c r="B37" s="1499" t="s">
        <v>497</v>
      </c>
      <c r="C37" s="1500"/>
      <c r="D37" s="1501"/>
      <c r="E37" s="1611">
        <v>38</v>
      </c>
      <c r="F37" s="1612"/>
      <c r="G37" s="1613"/>
      <c r="H37" s="2521">
        <v>0</v>
      </c>
      <c r="I37" s="2522"/>
      <c r="J37" s="2523">
        <v>0</v>
      </c>
      <c r="K37" s="2522"/>
      <c r="L37" s="2523">
        <v>0</v>
      </c>
      <c r="M37" s="2522"/>
      <c r="N37" s="2523">
        <v>0</v>
      </c>
      <c r="O37" s="2522"/>
      <c r="P37" s="2523">
        <v>0</v>
      </c>
      <c r="Q37" s="2522"/>
      <c r="R37" s="2523">
        <v>0</v>
      </c>
      <c r="S37" s="2522"/>
      <c r="T37" s="2523">
        <v>0</v>
      </c>
      <c r="U37" s="2522"/>
      <c r="V37" s="2570">
        <f>SUM(H37:U37)</f>
        <v>0</v>
      </c>
      <c r="W37" s="2571"/>
      <c r="X37" s="2606">
        <f t="shared" ref="X37" si="3">ROUNDDOWN(H38/3,1)+IF($BS$15=TRUE,ROUNDDOWN(J38/6,1),ROUNDDOWN(J38/5,1))+ROUNDDOWN(L38/6,1)+IF($BS$17=TRUE,ROUNDDOWN(N38/20,1),ROUNDDOWN(N38/6,1))+IF($BS$19=TRUE,ROUNDDOWN(P38/20,1),ROUNDDOWN(P38/15,1))+IF($BS$21=TRUE,ROUNDDOWN((R38+T38)/30,1),ROUNDDOWN((R38+T38)/25,1))</f>
        <v>1.2</v>
      </c>
      <c r="Y37" s="2607"/>
      <c r="Z37" s="2608"/>
      <c r="AA37" s="2669">
        <f>IF(AD37+AE39=0,"",AD37+AE39)</f>
        <v>1.4</v>
      </c>
      <c r="AB37" s="2670"/>
      <c r="AC37" s="2671"/>
      <c r="AD37" s="2672">
        <v>1</v>
      </c>
      <c r="AE37" s="2673">
        <v>1</v>
      </c>
      <c r="AF37" s="2674"/>
      <c r="AG37" s="231" t="s">
        <v>81</v>
      </c>
      <c r="AH37" s="2675" t="s">
        <v>1280</v>
      </c>
      <c r="AI37" s="2675"/>
      <c r="AJ37" s="2675"/>
      <c r="AK37" s="2675"/>
      <c r="AL37" s="2675"/>
      <c r="AM37" s="2675"/>
      <c r="AN37" s="2675"/>
      <c r="AO37" s="2675"/>
      <c r="AP37" s="2675"/>
      <c r="AQ37" s="2676"/>
      <c r="AR37" s="39"/>
      <c r="AT37" s="2051">
        <v>10</v>
      </c>
      <c r="AU37" s="2052"/>
      <c r="AV37" s="2052"/>
      <c r="AW37" s="2053"/>
      <c r="AX37" s="2663"/>
      <c r="AY37" s="2664"/>
      <c r="AZ37" s="2664"/>
      <c r="BA37" s="236" t="s">
        <v>287</v>
      </c>
      <c r="BB37" s="239"/>
      <c r="BC37" s="240"/>
      <c r="BD37" s="245"/>
      <c r="BE37" s="246"/>
      <c r="BF37" s="2051">
        <v>10</v>
      </c>
      <c r="BG37" s="2052"/>
      <c r="BH37" s="2052"/>
      <c r="BI37" s="2053"/>
      <c r="BJ37" s="2663"/>
      <c r="BK37" s="2664"/>
      <c r="BL37" s="2664"/>
      <c r="BM37" s="236" t="s">
        <v>287</v>
      </c>
      <c r="BN37" s="239"/>
      <c r="BO37" s="240"/>
    </row>
    <row r="38" spans="1:91" ht="13.5" customHeight="1">
      <c r="A38" s="19"/>
      <c r="B38" s="2638"/>
      <c r="C38" s="1565"/>
      <c r="D38" s="2639"/>
      <c r="E38" s="1614"/>
      <c r="F38" s="1615"/>
      <c r="G38" s="1616"/>
      <c r="H38" s="2556"/>
      <c r="I38" s="2557"/>
      <c r="J38" s="2560"/>
      <c r="K38" s="2557"/>
      <c r="L38" s="2560"/>
      <c r="M38" s="2557"/>
      <c r="N38" s="2560"/>
      <c r="O38" s="2557"/>
      <c r="P38" s="2560">
        <v>18</v>
      </c>
      <c r="Q38" s="2557"/>
      <c r="R38" s="2560"/>
      <c r="S38" s="2557"/>
      <c r="T38" s="2560"/>
      <c r="U38" s="2557"/>
      <c r="V38" s="2659">
        <f>SUM(H38:U39)</f>
        <v>18</v>
      </c>
      <c r="W38" s="2660"/>
      <c r="X38" s="2606"/>
      <c r="Y38" s="2607"/>
      <c r="Z38" s="2608"/>
      <c r="AA38" s="2615"/>
      <c r="AB38" s="2616"/>
      <c r="AC38" s="2617"/>
      <c r="AD38" s="2622"/>
      <c r="AE38" s="2651"/>
      <c r="AF38" s="2652"/>
      <c r="AG38" s="516" t="s">
        <v>82</v>
      </c>
      <c r="AH38" s="2626" t="s">
        <v>1281</v>
      </c>
      <c r="AI38" s="2626"/>
      <c r="AJ38" s="2626"/>
      <c r="AK38" s="2626"/>
      <c r="AL38" s="2626"/>
      <c r="AM38" s="2626"/>
      <c r="AN38" s="2626"/>
      <c r="AO38" s="2626"/>
      <c r="AP38" s="2626"/>
      <c r="AQ38" s="2627"/>
      <c r="AR38" s="39"/>
      <c r="AT38" s="2051">
        <v>11</v>
      </c>
      <c r="AU38" s="2052"/>
      <c r="AV38" s="2052"/>
      <c r="AW38" s="2053"/>
      <c r="AX38" s="2663"/>
      <c r="AY38" s="2664"/>
      <c r="AZ38" s="2664"/>
      <c r="BA38" s="236" t="s">
        <v>287</v>
      </c>
      <c r="BB38" s="237"/>
      <c r="BC38" s="238"/>
      <c r="BD38" s="245"/>
      <c r="BE38" s="246"/>
      <c r="BF38" s="2051">
        <v>11</v>
      </c>
      <c r="BG38" s="2052"/>
      <c r="BH38" s="2052"/>
      <c r="BI38" s="2053"/>
      <c r="BJ38" s="2663"/>
      <c r="BK38" s="2664"/>
      <c r="BL38" s="2664"/>
      <c r="BM38" s="236" t="s">
        <v>287</v>
      </c>
      <c r="BN38" s="237"/>
      <c r="BO38" s="238"/>
    </row>
    <row r="39" spans="1:91" ht="13.5" customHeight="1">
      <c r="A39" s="19"/>
      <c r="B39" s="1502"/>
      <c r="C39" s="1503"/>
      <c r="D39" s="1504"/>
      <c r="E39" s="2643"/>
      <c r="F39" s="2644"/>
      <c r="G39" s="2645"/>
      <c r="H39" s="2656"/>
      <c r="I39" s="2657"/>
      <c r="J39" s="2658"/>
      <c r="K39" s="2657"/>
      <c r="L39" s="2658"/>
      <c r="M39" s="2657"/>
      <c r="N39" s="2658"/>
      <c r="O39" s="2657"/>
      <c r="P39" s="2658"/>
      <c r="Q39" s="2657"/>
      <c r="R39" s="2658"/>
      <c r="S39" s="2657"/>
      <c r="T39" s="2658"/>
      <c r="U39" s="2657"/>
      <c r="V39" s="2661"/>
      <c r="W39" s="2662"/>
      <c r="X39" s="2609"/>
      <c r="Y39" s="2610"/>
      <c r="Z39" s="2611"/>
      <c r="AA39" s="2618"/>
      <c r="AB39" s="2619"/>
      <c r="AC39" s="2620"/>
      <c r="AD39" s="2623"/>
      <c r="AE39" s="2631">
        <v>0.4</v>
      </c>
      <c r="AF39" s="2632"/>
      <c r="AG39" s="111"/>
      <c r="AH39" s="2647"/>
      <c r="AI39" s="2647"/>
      <c r="AJ39" s="2647"/>
      <c r="AK39" s="2647"/>
      <c r="AL39" s="2647"/>
      <c r="AM39" s="2647"/>
      <c r="AN39" s="2647"/>
      <c r="AO39" s="2647"/>
      <c r="AP39" s="2647"/>
      <c r="AQ39" s="2648"/>
      <c r="AR39" s="39"/>
      <c r="AT39" s="2051">
        <v>12</v>
      </c>
      <c r="AU39" s="2052"/>
      <c r="AV39" s="2052"/>
      <c r="AW39" s="2053"/>
      <c r="AX39" s="2663"/>
      <c r="AY39" s="2664"/>
      <c r="AZ39" s="2664"/>
      <c r="BA39" s="236" t="s">
        <v>287</v>
      </c>
      <c r="BB39" s="239"/>
      <c r="BC39" s="240"/>
      <c r="BD39" s="245"/>
      <c r="BE39" s="246"/>
      <c r="BF39" s="2051">
        <v>12</v>
      </c>
      <c r="BG39" s="2052"/>
      <c r="BH39" s="2052"/>
      <c r="BI39" s="2053"/>
      <c r="BJ39" s="2663"/>
      <c r="BK39" s="2664"/>
      <c r="BL39" s="2664"/>
      <c r="BM39" s="236" t="s">
        <v>287</v>
      </c>
      <c r="BN39" s="239"/>
      <c r="BO39" s="240"/>
    </row>
    <row r="40" spans="1:91" ht="13.5" customHeight="1">
      <c r="A40" s="228"/>
      <c r="B40" s="1499" t="s">
        <v>498</v>
      </c>
      <c r="C40" s="1500"/>
      <c r="D40" s="1501"/>
      <c r="E40" s="1611">
        <v>42</v>
      </c>
      <c r="F40" s="1612"/>
      <c r="G40" s="1613"/>
      <c r="H40" s="2521">
        <v>0</v>
      </c>
      <c r="I40" s="2522"/>
      <c r="J40" s="2523">
        <v>0</v>
      </c>
      <c r="K40" s="2522"/>
      <c r="L40" s="2523">
        <v>0</v>
      </c>
      <c r="M40" s="2522"/>
      <c r="N40" s="2523">
        <v>0</v>
      </c>
      <c r="O40" s="2522"/>
      <c r="P40" s="2523">
        <v>0</v>
      </c>
      <c r="Q40" s="2522"/>
      <c r="R40" s="2523">
        <v>0</v>
      </c>
      <c r="S40" s="2522"/>
      <c r="T40" s="2523">
        <v>0</v>
      </c>
      <c r="U40" s="2522"/>
      <c r="V40" s="2570">
        <f>SUM(H40:U40)</f>
        <v>0</v>
      </c>
      <c r="W40" s="2571"/>
      <c r="X40" s="2606">
        <f t="shared" ref="X40" si="4">ROUNDDOWN(H41/3,1)+IF($BS$15=TRUE,ROUNDDOWN(J41/6,1),ROUNDDOWN(J41/5,1))+ROUNDDOWN(L41/6,1)+IF($BS$17=TRUE,ROUNDDOWN(N41/20,1),ROUNDDOWN(N41/6,1))+IF($BS$19=TRUE,ROUNDDOWN(P41/20,1),ROUNDDOWN(P41/15,1))+IF($BS$21=TRUE,ROUNDDOWN((R41+T41)/30,1),ROUNDDOWN((R41+T41)/25,1))</f>
        <v>0.8</v>
      </c>
      <c r="Y40" s="2607"/>
      <c r="Z40" s="2608"/>
      <c r="AA40" s="2669">
        <f>IF(AD40+AE42=0,"",AD40+AE42)</f>
        <v>1</v>
      </c>
      <c r="AB40" s="2670"/>
      <c r="AC40" s="2671"/>
      <c r="AD40" s="2672">
        <v>1</v>
      </c>
      <c r="AE40" s="2673"/>
      <c r="AF40" s="2674"/>
      <c r="AG40" s="231" t="s">
        <v>81</v>
      </c>
      <c r="AH40" s="2675" t="s">
        <v>1282</v>
      </c>
      <c r="AI40" s="2675"/>
      <c r="AJ40" s="2675"/>
      <c r="AK40" s="2675"/>
      <c r="AL40" s="2675"/>
      <c r="AM40" s="2675"/>
      <c r="AN40" s="2675"/>
      <c r="AO40" s="2675"/>
      <c r="AP40" s="2675"/>
      <c r="AQ40" s="2676"/>
      <c r="AR40" s="39"/>
      <c r="AT40" s="2051">
        <v>13</v>
      </c>
      <c r="AU40" s="2052"/>
      <c r="AV40" s="2052"/>
      <c r="AW40" s="2053"/>
      <c r="AX40" s="2663"/>
      <c r="AY40" s="2664"/>
      <c r="AZ40" s="2664"/>
      <c r="BA40" s="236" t="s">
        <v>287</v>
      </c>
      <c r="BB40" s="239"/>
      <c r="BC40" s="240"/>
      <c r="BD40" s="245"/>
      <c r="BE40" s="246"/>
      <c r="BF40" s="2051">
        <v>13</v>
      </c>
      <c r="BG40" s="2052"/>
      <c r="BH40" s="2052"/>
      <c r="BI40" s="2053"/>
      <c r="BJ40" s="2663"/>
      <c r="BK40" s="2664"/>
      <c r="BL40" s="2664"/>
      <c r="BM40" s="236" t="s">
        <v>287</v>
      </c>
      <c r="BN40" s="239"/>
      <c r="BO40" s="240"/>
    </row>
    <row r="41" spans="1:91" ht="13.5" customHeight="1">
      <c r="A41" s="19"/>
      <c r="B41" s="2638"/>
      <c r="C41" s="1565"/>
      <c r="D41" s="2639"/>
      <c r="E41" s="1614"/>
      <c r="F41" s="1615"/>
      <c r="G41" s="1616"/>
      <c r="H41" s="2556"/>
      <c r="I41" s="2557"/>
      <c r="J41" s="2560"/>
      <c r="K41" s="2557"/>
      <c r="L41" s="2560"/>
      <c r="M41" s="2557"/>
      <c r="N41" s="2560"/>
      <c r="O41" s="2557"/>
      <c r="P41" s="2560"/>
      <c r="Q41" s="2557"/>
      <c r="R41" s="2560">
        <v>21</v>
      </c>
      <c r="S41" s="2557"/>
      <c r="T41" s="2560"/>
      <c r="U41" s="2557"/>
      <c r="V41" s="2659">
        <f>SUM(H41:U42)</f>
        <v>21</v>
      </c>
      <c r="W41" s="2660"/>
      <c r="X41" s="2606"/>
      <c r="Y41" s="2607"/>
      <c r="Z41" s="2608"/>
      <c r="AA41" s="2615"/>
      <c r="AB41" s="2616"/>
      <c r="AC41" s="2617"/>
      <c r="AD41" s="2622"/>
      <c r="AE41" s="2651"/>
      <c r="AF41" s="2652"/>
      <c r="AG41" s="516" t="s">
        <v>82</v>
      </c>
      <c r="AH41" s="2626"/>
      <c r="AI41" s="2626"/>
      <c r="AJ41" s="2626"/>
      <c r="AK41" s="2626"/>
      <c r="AL41" s="2626"/>
      <c r="AM41" s="2626"/>
      <c r="AN41" s="2626"/>
      <c r="AO41" s="2626"/>
      <c r="AP41" s="2626"/>
      <c r="AQ41" s="2627"/>
      <c r="AR41" s="39"/>
      <c r="AT41" s="2051">
        <v>14</v>
      </c>
      <c r="AU41" s="2052"/>
      <c r="AV41" s="2052"/>
      <c r="AW41" s="2053"/>
      <c r="AX41" s="2663"/>
      <c r="AY41" s="2664"/>
      <c r="AZ41" s="2664"/>
      <c r="BA41" s="236" t="s">
        <v>287</v>
      </c>
      <c r="BB41" s="239"/>
      <c r="BC41" s="240"/>
      <c r="BD41" s="245"/>
      <c r="BE41" s="246"/>
      <c r="BF41" s="2051">
        <v>14</v>
      </c>
      <c r="BG41" s="2052"/>
      <c r="BH41" s="2052"/>
      <c r="BI41" s="2053"/>
      <c r="BJ41" s="2663"/>
      <c r="BK41" s="2664"/>
      <c r="BL41" s="2664"/>
      <c r="BM41" s="236" t="s">
        <v>287</v>
      </c>
      <c r="BN41" s="239"/>
      <c r="BO41" s="240"/>
    </row>
    <row r="42" spans="1:91" ht="13.5" customHeight="1">
      <c r="A42" s="19"/>
      <c r="B42" s="1502"/>
      <c r="C42" s="1503"/>
      <c r="D42" s="1504"/>
      <c r="E42" s="2643"/>
      <c r="F42" s="2644"/>
      <c r="G42" s="2645"/>
      <c r="H42" s="2656"/>
      <c r="I42" s="2657"/>
      <c r="J42" s="2658"/>
      <c r="K42" s="2657"/>
      <c r="L42" s="2658"/>
      <c r="M42" s="2657"/>
      <c r="N42" s="2658"/>
      <c r="O42" s="2657"/>
      <c r="P42" s="2658"/>
      <c r="Q42" s="2657"/>
      <c r="R42" s="2658"/>
      <c r="S42" s="2657"/>
      <c r="T42" s="2658"/>
      <c r="U42" s="2657"/>
      <c r="V42" s="2661"/>
      <c r="W42" s="2662"/>
      <c r="X42" s="2609"/>
      <c r="Y42" s="2610"/>
      <c r="Z42" s="2611"/>
      <c r="AA42" s="2618"/>
      <c r="AB42" s="2619"/>
      <c r="AC42" s="2620"/>
      <c r="AD42" s="2623"/>
      <c r="AE42" s="2631">
        <v>0</v>
      </c>
      <c r="AF42" s="2632"/>
      <c r="AG42" s="111"/>
      <c r="AH42" s="2647"/>
      <c r="AI42" s="2647"/>
      <c r="AJ42" s="2647"/>
      <c r="AK42" s="2647"/>
      <c r="AL42" s="2647"/>
      <c r="AM42" s="2647"/>
      <c r="AN42" s="2647"/>
      <c r="AO42" s="2647"/>
      <c r="AP42" s="2647"/>
      <c r="AQ42" s="2648"/>
      <c r="AR42" s="39"/>
      <c r="AT42" s="2051">
        <v>15</v>
      </c>
      <c r="AU42" s="2052"/>
      <c r="AV42" s="2052"/>
      <c r="AW42" s="2053"/>
      <c r="AX42" s="2663"/>
      <c r="AY42" s="2664"/>
      <c r="AZ42" s="2664"/>
      <c r="BA42" s="236" t="s">
        <v>287</v>
      </c>
      <c r="BB42" s="239"/>
      <c r="BC42" s="240"/>
      <c r="BD42" s="245"/>
      <c r="BE42" s="246"/>
      <c r="BF42" s="2051">
        <v>15</v>
      </c>
      <c r="BG42" s="2052"/>
      <c r="BH42" s="2052"/>
      <c r="BI42" s="2053"/>
      <c r="BJ42" s="2663"/>
      <c r="BK42" s="2664"/>
      <c r="BL42" s="2664"/>
      <c r="BM42" s="236" t="s">
        <v>287</v>
      </c>
      <c r="BN42" s="239"/>
      <c r="BO42" s="240"/>
    </row>
    <row r="43" spans="1:91" ht="13.5" customHeight="1">
      <c r="A43" s="228"/>
      <c r="B43" s="1499" t="s">
        <v>499</v>
      </c>
      <c r="C43" s="1500"/>
      <c r="D43" s="1501"/>
      <c r="E43" s="1611">
        <v>42</v>
      </c>
      <c r="F43" s="1612"/>
      <c r="G43" s="1613"/>
      <c r="H43" s="2521">
        <v>0</v>
      </c>
      <c r="I43" s="2522"/>
      <c r="J43" s="2523">
        <v>0</v>
      </c>
      <c r="K43" s="2522"/>
      <c r="L43" s="2523">
        <v>0</v>
      </c>
      <c r="M43" s="2522"/>
      <c r="N43" s="2523">
        <v>0</v>
      </c>
      <c r="O43" s="2522"/>
      <c r="P43" s="2523">
        <v>0</v>
      </c>
      <c r="Q43" s="2522"/>
      <c r="R43" s="2523">
        <v>0</v>
      </c>
      <c r="S43" s="2522"/>
      <c r="T43" s="2523">
        <v>0</v>
      </c>
      <c r="U43" s="2677"/>
      <c r="V43" s="2570">
        <f>SUM(H43:U43)</f>
        <v>0</v>
      </c>
      <c r="W43" s="2571"/>
      <c r="X43" s="2606">
        <f t="shared" ref="X43" si="5">ROUNDDOWN(H44/3,1)+IF($BS$15=TRUE,ROUNDDOWN(J44/6,1),ROUNDDOWN(J44/5,1))+ROUNDDOWN(L44/6,1)+IF($BS$17=TRUE,ROUNDDOWN(N44/20,1),ROUNDDOWN(N44/6,1))+IF($BS$19=TRUE,ROUNDDOWN(P44/20,1),ROUNDDOWN(P44/15,1))+IF($BS$21=TRUE,ROUNDDOWN((R44+T44)/30,1),ROUNDDOWN((R44+T44)/25,1))</f>
        <v>0.8</v>
      </c>
      <c r="Y43" s="2607"/>
      <c r="Z43" s="2608"/>
      <c r="AA43" s="2669">
        <f>IF(AD43+AE45=0,"",AD43+AE45)</f>
        <v>2</v>
      </c>
      <c r="AB43" s="2670"/>
      <c r="AC43" s="2671"/>
      <c r="AD43" s="2672">
        <v>2</v>
      </c>
      <c r="AE43" s="2673"/>
      <c r="AF43" s="2674"/>
      <c r="AG43" s="231" t="s">
        <v>81</v>
      </c>
      <c r="AH43" s="2675" t="s">
        <v>1283</v>
      </c>
      <c r="AI43" s="2675"/>
      <c r="AJ43" s="2675"/>
      <c r="AK43" s="2675"/>
      <c r="AL43" s="2675"/>
      <c r="AM43" s="2675"/>
      <c r="AN43" s="2675"/>
      <c r="AO43" s="2675"/>
      <c r="AP43" s="2675"/>
      <c r="AQ43" s="2676"/>
      <c r="AR43" s="39"/>
    </row>
    <row r="44" spans="1:91" ht="13.5" customHeight="1">
      <c r="A44" s="19"/>
      <c r="B44" s="2638"/>
      <c r="C44" s="1565"/>
      <c r="D44" s="2639"/>
      <c r="E44" s="1614"/>
      <c r="F44" s="1615"/>
      <c r="G44" s="1616"/>
      <c r="H44" s="2665"/>
      <c r="I44" s="2666"/>
      <c r="J44" s="2666"/>
      <c r="K44" s="2666"/>
      <c r="L44" s="2666"/>
      <c r="M44" s="2666"/>
      <c r="N44" s="2666"/>
      <c r="O44" s="2666"/>
      <c r="P44" s="2666"/>
      <c r="Q44" s="2666"/>
      <c r="R44" s="2666">
        <v>21</v>
      </c>
      <c r="S44" s="2666"/>
      <c r="T44" s="2666"/>
      <c r="U44" s="2560"/>
      <c r="V44" s="2659">
        <f>SUM(H44:U45)</f>
        <v>21</v>
      </c>
      <c r="W44" s="2660"/>
      <c r="X44" s="2606"/>
      <c r="Y44" s="2607"/>
      <c r="Z44" s="2608"/>
      <c r="AA44" s="2615"/>
      <c r="AB44" s="2616"/>
      <c r="AC44" s="2617"/>
      <c r="AD44" s="2622"/>
      <c r="AE44" s="2651"/>
      <c r="AF44" s="2652"/>
      <c r="AG44" s="516" t="s">
        <v>82</v>
      </c>
      <c r="AH44" s="2626"/>
      <c r="AI44" s="2626"/>
      <c r="AJ44" s="2626"/>
      <c r="AK44" s="2626"/>
      <c r="AL44" s="2626"/>
      <c r="AM44" s="2626"/>
      <c r="AN44" s="2626"/>
      <c r="AO44" s="2626"/>
      <c r="AP44" s="2626"/>
      <c r="AQ44" s="2627"/>
      <c r="AR44" s="39"/>
      <c r="AT44" s="5" t="s">
        <v>187</v>
      </c>
    </row>
    <row r="45" spans="1:91" ht="13.5" customHeight="1">
      <c r="A45" s="19"/>
      <c r="B45" s="1502"/>
      <c r="C45" s="1503"/>
      <c r="D45" s="1504"/>
      <c r="E45" s="2643"/>
      <c r="F45" s="2644"/>
      <c r="G45" s="2645"/>
      <c r="H45" s="2667"/>
      <c r="I45" s="2668"/>
      <c r="J45" s="2668"/>
      <c r="K45" s="2668"/>
      <c r="L45" s="2668"/>
      <c r="M45" s="2668"/>
      <c r="N45" s="2668"/>
      <c r="O45" s="2668"/>
      <c r="P45" s="2668"/>
      <c r="Q45" s="2668"/>
      <c r="R45" s="2668"/>
      <c r="S45" s="2668"/>
      <c r="T45" s="2668"/>
      <c r="U45" s="2658"/>
      <c r="V45" s="2661"/>
      <c r="W45" s="2662"/>
      <c r="X45" s="2609"/>
      <c r="Y45" s="2610"/>
      <c r="Z45" s="2611"/>
      <c r="AA45" s="2618"/>
      <c r="AB45" s="2619"/>
      <c r="AC45" s="2620"/>
      <c r="AD45" s="2623"/>
      <c r="AE45" s="2631">
        <v>0</v>
      </c>
      <c r="AF45" s="2632"/>
      <c r="AG45" s="111"/>
      <c r="AH45" s="2647"/>
      <c r="AI45" s="2647"/>
      <c r="AJ45" s="2647"/>
      <c r="AK45" s="2647"/>
      <c r="AL45" s="2647"/>
      <c r="AM45" s="2647"/>
      <c r="AN45" s="2647"/>
      <c r="AO45" s="2647"/>
      <c r="AP45" s="2647"/>
      <c r="AQ45" s="2648"/>
      <c r="AR45" s="39"/>
      <c r="AT45" s="2680" t="s">
        <v>801</v>
      </c>
      <c r="AU45" s="2681"/>
      <c r="AV45" s="2681"/>
      <c r="AW45" s="2681"/>
      <c r="AX45" s="2681"/>
      <c r="AY45" s="2681"/>
      <c r="AZ45" s="2681"/>
      <c r="BA45" s="2681"/>
      <c r="BB45" s="2681"/>
      <c r="BC45" s="2681"/>
      <c r="BD45" s="2681"/>
      <c r="BE45" s="2681"/>
      <c r="BF45" s="2681"/>
      <c r="BG45" s="2681"/>
      <c r="BH45" s="2681"/>
      <c r="BI45" s="2681"/>
      <c r="BJ45" s="2681"/>
      <c r="BK45" s="2681"/>
      <c r="BL45" s="2681"/>
      <c r="BM45" s="2681"/>
      <c r="BN45" s="2681"/>
      <c r="BO45" s="2681"/>
      <c r="BP45" s="2681"/>
      <c r="BQ45" s="2681"/>
      <c r="BR45" s="2681"/>
      <c r="BS45" s="2681"/>
      <c r="BT45" s="2681"/>
      <c r="BU45" s="2681"/>
      <c r="BV45" s="2681"/>
      <c r="BW45" s="2681"/>
      <c r="BX45" s="2681"/>
      <c r="BY45" s="2681"/>
      <c r="BZ45" s="2681"/>
      <c r="CA45" s="124"/>
      <c r="CB45" s="124"/>
      <c r="CC45" s="124"/>
      <c r="CD45" s="124"/>
      <c r="CE45" s="124"/>
      <c r="CF45" s="124"/>
      <c r="CG45" s="124"/>
      <c r="CH45" s="54"/>
    </row>
    <row r="46" spans="1:91" ht="13.5" customHeight="1">
      <c r="A46" s="228"/>
      <c r="B46" s="1499" t="s">
        <v>500</v>
      </c>
      <c r="C46" s="1500"/>
      <c r="D46" s="1501"/>
      <c r="E46" s="1611">
        <v>40</v>
      </c>
      <c r="F46" s="1612"/>
      <c r="G46" s="1613"/>
      <c r="H46" s="2521">
        <v>0</v>
      </c>
      <c r="I46" s="2522"/>
      <c r="J46" s="2523">
        <v>0</v>
      </c>
      <c r="K46" s="2522"/>
      <c r="L46" s="2523">
        <v>0</v>
      </c>
      <c r="M46" s="2522"/>
      <c r="N46" s="2523">
        <v>0</v>
      </c>
      <c r="O46" s="2522"/>
      <c r="P46" s="2523">
        <v>0</v>
      </c>
      <c r="Q46" s="2522"/>
      <c r="R46" s="2523">
        <v>0</v>
      </c>
      <c r="S46" s="2522"/>
      <c r="T46" s="2523">
        <v>0</v>
      </c>
      <c r="U46" s="2677"/>
      <c r="V46" s="2570">
        <f>SUM(H46:U46)</f>
        <v>0</v>
      </c>
      <c r="W46" s="2571"/>
      <c r="X46" s="2606">
        <f t="shared" ref="X46" si="6">ROUNDDOWN(H47/3,1)+IF($BS$15=TRUE,ROUNDDOWN(J47/6,1),ROUNDDOWN(J47/5,1))+ROUNDDOWN(L47/6,1)+IF($BS$17=TRUE,ROUNDDOWN(N47/20,1),ROUNDDOWN(N47/6,1))+IF($BS$19=TRUE,ROUNDDOWN(P47/20,1),ROUNDDOWN(P47/15,1))+IF($BS$21=TRUE,ROUNDDOWN((R47+T47)/30,1),ROUNDDOWN((R47+T47)/25,1))</f>
        <v>0.7</v>
      </c>
      <c r="Y46" s="2607"/>
      <c r="Z46" s="2608"/>
      <c r="AA46" s="2669">
        <f>IF(AD46+AE48=0,"",AD46+AE48)</f>
        <v>1</v>
      </c>
      <c r="AB46" s="2670"/>
      <c r="AC46" s="2671"/>
      <c r="AD46" s="2672">
        <v>1</v>
      </c>
      <c r="AE46" s="2673"/>
      <c r="AF46" s="2674"/>
      <c r="AG46" s="231" t="s">
        <v>81</v>
      </c>
      <c r="AH46" s="2675" t="s">
        <v>1284</v>
      </c>
      <c r="AI46" s="2675"/>
      <c r="AJ46" s="2675"/>
      <c r="AK46" s="2675"/>
      <c r="AL46" s="2675"/>
      <c r="AM46" s="2675"/>
      <c r="AN46" s="2675"/>
      <c r="AO46" s="2675"/>
      <c r="AP46" s="2675"/>
      <c r="AQ46" s="2676"/>
      <c r="AR46" s="39"/>
      <c r="AT46" s="110"/>
      <c r="AU46" s="2682" t="s">
        <v>263</v>
      </c>
      <c r="AV46" s="1925" t="s">
        <v>1357</v>
      </c>
      <c r="AW46" s="1925"/>
      <c r="AX46" s="1925"/>
      <c r="AY46" s="1925"/>
      <c r="AZ46" s="1925"/>
      <c r="BA46" s="1925"/>
      <c r="BB46" s="1925"/>
      <c r="BC46" s="1925"/>
      <c r="BD46" s="1925"/>
      <c r="BE46" s="1925"/>
      <c r="BF46" s="1925"/>
      <c r="BG46" s="1925"/>
      <c r="BH46" s="1925"/>
      <c r="BI46" s="1925"/>
      <c r="BJ46" s="1925"/>
      <c r="BK46" s="1925"/>
      <c r="BL46" s="1925"/>
      <c r="BM46" s="1925"/>
      <c r="BN46" s="1925"/>
      <c r="BO46" s="1925"/>
      <c r="BP46" s="1925"/>
      <c r="BQ46" s="1925"/>
      <c r="BR46" s="1925"/>
      <c r="BS46" s="1925"/>
      <c r="BT46" s="1925"/>
      <c r="BU46" s="1925"/>
      <c r="BV46" s="1925"/>
      <c r="BW46" s="1925"/>
      <c r="BX46" s="1925"/>
      <c r="BY46" s="1925"/>
      <c r="BZ46" s="1925"/>
      <c r="CA46" s="1925"/>
      <c r="CB46" s="1925"/>
      <c r="CC46" s="1925"/>
      <c r="CD46" s="1925"/>
      <c r="CE46" s="1925"/>
      <c r="CF46" s="1925"/>
      <c r="CG46" s="1925"/>
      <c r="CH46" s="2683"/>
      <c r="CI46" s="126"/>
      <c r="CJ46" s="126"/>
      <c r="CK46" s="126"/>
      <c r="CL46" s="126"/>
      <c r="CM46" s="126"/>
    </row>
    <row r="47" spans="1:91" ht="13.5" customHeight="1">
      <c r="A47" s="19"/>
      <c r="B47" s="2638"/>
      <c r="C47" s="1565"/>
      <c r="D47" s="2639"/>
      <c r="E47" s="1614"/>
      <c r="F47" s="1615"/>
      <c r="G47" s="1616"/>
      <c r="H47" s="2665"/>
      <c r="I47" s="2666"/>
      <c r="J47" s="2666"/>
      <c r="K47" s="2666"/>
      <c r="L47" s="2666"/>
      <c r="M47" s="2666"/>
      <c r="N47" s="2666"/>
      <c r="O47" s="2666"/>
      <c r="P47" s="2666"/>
      <c r="Q47" s="2666"/>
      <c r="R47" s="2666"/>
      <c r="S47" s="2666"/>
      <c r="T47" s="2666">
        <v>18</v>
      </c>
      <c r="U47" s="2560"/>
      <c r="V47" s="2659">
        <f>SUM(H47:U48)</f>
        <v>18</v>
      </c>
      <c r="W47" s="2660"/>
      <c r="X47" s="2606"/>
      <c r="Y47" s="2607"/>
      <c r="Z47" s="2608"/>
      <c r="AA47" s="2615"/>
      <c r="AB47" s="2616"/>
      <c r="AC47" s="2617"/>
      <c r="AD47" s="2622"/>
      <c r="AE47" s="2651"/>
      <c r="AF47" s="2652"/>
      <c r="AG47" s="516" t="s">
        <v>82</v>
      </c>
      <c r="AH47" s="2626"/>
      <c r="AI47" s="2626"/>
      <c r="AJ47" s="2626"/>
      <c r="AK47" s="2626"/>
      <c r="AL47" s="2626"/>
      <c r="AM47" s="2626"/>
      <c r="AN47" s="2626"/>
      <c r="AO47" s="2626"/>
      <c r="AP47" s="2626"/>
      <c r="AQ47" s="2627"/>
      <c r="AR47" s="39"/>
      <c r="AT47" s="790"/>
      <c r="AU47" s="2682"/>
      <c r="AV47" s="1925"/>
      <c r="AW47" s="1925"/>
      <c r="AX47" s="1925"/>
      <c r="AY47" s="1925"/>
      <c r="AZ47" s="1925"/>
      <c r="BA47" s="1925"/>
      <c r="BB47" s="1925"/>
      <c r="BC47" s="1925"/>
      <c r="BD47" s="1925"/>
      <c r="BE47" s="1925"/>
      <c r="BF47" s="1925"/>
      <c r="BG47" s="1925"/>
      <c r="BH47" s="1925"/>
      <c r="BI47" s="1925"/>
      <c r="BJ47" s="1925"/>
      <c r="BK47" s="1925"/>
      <c r="BL47" s="1925"/>
      <c r="BM47" s="1925"/>
      <c r="BN47" s="1925"/>
      <c r="BO47" s="1925"/>
      <c r="BP47" s="1925"/>
      <c r="BQ47" s="1925"/>
      <c r="BR47" s="1925"/>
      <c r="BS47" s="1925"/>
      <c r="BT47" s="1925"/>
      <c r="BU47" s="1925"/>
      <c r="BV47" s="1925"/>
      <c r="BW47" s="1925"/>
      <c r="BX47" s="1925"/>
      <c r="BY47" s="1925"/>
      <c r="BZ47" s="1925"/>
      <c r="CA47" s="1925"/>
      <c r="CB47" s="1925"/>
      <c r="CC47" s="1925"/>
      <c r="CD47" s="1925"/>
      <c r="CE47" s="1925"/>
      <c r="CF47" s="1925"/>
      <c r="CG47" s="1925"/>
      <c r="CH47" s="2683"/>
      <c r="CI47" s="126"/>
      <c r="CJ47" s="126"/>
      <c r="CK47" s="126"/>
      <c r="CL47" s="126"/>
      <c r="CM47" s="126"/>
    </row>
    <row r="48" spans="1:91" ht="13.5" customHeight="1">
      <c r="A48" s="19"/>
      <c r="B48" s="1502"/>
      <c r="C48" s="1503"/>
      <c r="D48" s="1504"/>
      <c r="E48" s="2643"/>
      <c r="F48" s="2644"/>
      <c r="G48" s="2645"/>
      <c r="H48" s="2667"/>
      <c r="I48" s="2668"/>
      <c r="J48" s="2668"/>
      <c r="K48" s="2668"/>
      <c r="L48" s="2668"/>
      <c r="M48" s="2668"/>
      <c r="N48" s="2668"/>
      <c r="O48" s="2668"/>
      <c r="P48" s="2668"/>
      <c r="Q48" s="2668"/>
      <c r="R48" s="2668"/>
      <c r="S48" s="2668"/>
      <c r="T48" s="2668"/>
      <c r="U48" s="2658"/>
      <c r="V48" s="2661"/>
      <c r="W48" s="2662"/>
      <c r="X48" s="2609"/>
      <c r="Y48" s="2610"/>
      <c r="Z48" s="2611"/>
      <c r="AA48" s="2618"/>
      <c r="AB48" s="2619"/>
      <c r="AC48" s="2620"/>
      <c r="AD48" s="2623"/>
      <c r="AE48" s="2631">
        <v>0</v>
      </c>
      <c r="AF48" s="2632"/>
      <c r="AG48" s="111"/>
      <c r="AH48" s="2647"/>
      <c r="AI48" s="2647"/>
      <c r="AJ48" s="2647"/>
      <c r="AK48" s="2647"/>
      <c r="AL48" s="2647"/>
      <c r="AM48" s="2647"/>
      <c r="AN48" s="2647"/>
      <c r="AO48" s="2647"/>
      <c r="AP48" s="2647"/>
      <c r="AQ48" s="2648"/>
      <c r="AR48" s="39"/>
      <c r="AT48" s="790"/>
      <c r="AV48" s="1925"/>
      <c r="AW48" s="1925"/>
      <c r="AX48" s="1925"/>
      <c r="AY48" s="1925"/>
      <c r="AZ48" s="1925"/>
      <c r="BA48" s="1925"/>
      <c r="BB48" s="1925"/>
      <c r="BC48" s="1925"/>
      <c r="BD48" s="1925"/>
      <c r="BE48" s="1925"/>
      <c r="BF48" s="1925"/>
      <c r="BG48" s="1925"/>
      <c r="BH48" s="1925"/>
      <c r="BI48" s="1925"/>
      <c r="BJ48" s="1925"/>
      <c r="BK48" s="1925"/>
      <c r="BL48" s="1925"/>
      <c r="BM48" s="1925"/>
      <c r="BN48" s="1925"/>
      <c r="BO48" s="1925"/>
      <c r="BP48" s="1925"/>
      <c r="BQ48" s="1925"/>
      <c r="BR48" s="1925"/>
      <c r="BS48" s="1925"/>
      <c r="BT48" s="1925"/>
      <c r="BU48" s="1925"/>
      <c r="BV48" s="1925"/>
      <c r="BW48" s="1925"/>
      <c r="BX48" s="1925"/>
      <c r="BY48" s="1925"/>
      <c r="BZ48" s="1925"/>
      <c r="CA48" s="1925"/>
      <c r="CB48" s="1925"/>
      <c r="CC48" s="1925"/>
      <c r="CD48" s="1925"/>
      <c r="CE48" s="1925"/>
      <c r="CF48" s="1925"/>
      <c r="CG48" s="1925"/>
      <c r="CH48" s="2683"/>
      <c r="CI48" s="126"/>
      <c r="CJ48" s="126"/>
      <c r="CK48" s="126"/>
      <c r="CL48" s="126"/>
      <c r="CM48" s="126"/>
    </row>
    <row r="49" spans="1:94" ht="13.5" customHeight="1">
      <c r="A49" s="19"/>
      <c r="B49" s="1499" t="s">
        <v>501</v>
      </c>
      <c r="C49" s="1500"/>
      <c r="D49" s="1501"/>
      <c r="E49" s="1611">
        <v>40</v>
      </c>
      <c r="F49" s="1612"/>
      <c r="G49" s="1613"/>
      <c r="H49" s="2521">
        <v>0</v>
      </c>
      <c r="I49" s="2522"/>
      <c r="J49" s="2523">
        <v>0</v>
      </c>
      <c r="K49" s="2522"/>
      <c r="L49" s="2523">
        <v>0</v>
      </c>
      <c r="M49" s="2522"/>
      <c r="N49" s="2523">
        <v>0</v>
      </c>
      <c r="O49" s="2522"/>
      <c r="P49" s="2523">
        <v>0</v>
      </c>
      <c r="Q49" s="2522"/>
      <c r="R49" s="2523">
        <v>0</v>
      </c>
      <c r="S49" s="2522"/>
      <c r="T49" s="2523">
        <v>0</v>
      </c>
      <c r="U49" s="2677"/>
      <c r="V49" s="2570">
        <f>SUM(H49:U49)</f>
        <v>0</v>
      </c>
      <c r="W49" s="2571"/>
      <c r="X49" s="2606">
        <f t="shared" ref="X49" si="7">ROUNDDOWN(H50/3,1)+IF($BS$15=TRUE,ROUNDDOWN(J50/6,1),ROUNDDOWN(J50/5,1))+ROUNDDOWN(L50/6,1)+IF($BS$17=TRUE,ROUNDDOWN(N50/20,1),ROUNDDOWN(N50/6,1))+IF($BS$19=TRUE,ROUNDDOWN(P50/20,1),ROUNDDOWN(P50/15,1))+IF($BS$21=TRUE,ROUNDDOWN((R50+T50)/30,1),ROUNDDOWN((R50+T50)/25,1))</f>
        <v>0.6</v>
      </c>
      <c r="Y49" s="2607"/>
      <c r="Z49" s="2608"/>
      <c r="AA49" s="2669">
        <f>IF(AD49+AE51=0,"",AD49+AE51)</f>
        <v>1</v>
      </c>
      <c r="AB49" s="2670"/>
      <c r="AC49" s="2671"/>
      <c r="AD49" s="2672">
        <v>1</v>
      </c>
      <c r="AE49" s="2673"/>
      <c r="AF49" s="2674"/>
      <c r="AG49" s="231" t="s">
        <v>81</v>
      </c>
      <c r="AH49" s="2675" t="s">
        <v>1285</v>
      </c>
      <c r="AI49" s="2675"/>
      <c r="AJ49" s="2675"/>
      <c r="AK49" s="2675"/>
      <c r="AL49" s="2675"/>
      <c r="AM49" s="2675"/>
      <c r="AN49" s="2675"/>
      <c r="AO49" s="2675"/>
      <c r="AP49" s="2675"/>
      <c r="AQ49" s="2676"/>
      <c r="AR49" s="39"/>
      <c r="AT49" s="790"/>
      <c r="AV49" s="1925"/>
      <c r="AW49" s="1925"/>
      <c r="AX49" s="1925"/>
      <c r="AY49" s="1925"/>
      <c r="AZ49" s="1925"/>
      <c r="BA49" s="1925"/>
      <c r="BB49" s="1925"/>
      <c r="BC49" s="1925"/>
      <c r="BD49" s="1925"/>
      <c r="BE49" s="1925"/>
      <c r="BF49" s="1925"/>
      <c r="BG49" s="1925"/>
      <c r="BH49" s="1925"/>
      <c r="BI49" s="1925"/>
      <c r="BJ49" s="1925"/>
      <c r="BK49" s="1925"/>
      <c r="BL49" s="1925"/>
      <c r="BM49" s="1925"/>
      <c r="BN49" s="1925"/>
      <c r="BO49" s="1925"/>
      <c r="BP49" s="1925"/>
      <c r="BQ49" s="1925"/>
      <c r="BR49" s="1925"/>
      <c r="BS49" s="1925"/>
      <c r="BT49" s="1925"/>
      <c r="BU49" s="1925"/>
      <c r="BV49" s="1925"/>
      <c r="BW49" s="1925"/>
      <c r="BX49" s="1925"/>
      <c r="BY49" s="1925"/>
      <c r="BZ49" s="1925"/>
      <c r="CA49" s="1925"/>
      <c r="CB49" s="1925"/>
      <c r="CC49" s="1925"/>
      <c r="CD49" s="1925"/>
      <c r="CE49" s="1925"/>
      <c r="CF49" s="1925"/>
      <c r="CG49" s="1925"/>
      <c r="CH49" s="2683"/>
      <c r="CI49" s="126"/>
      <c r="CJ49" s="126"/>
      <c r="CK49" s="126"/>
      <c r="CL49" s="126"/>
      <c r="CM49" s="126"/>
    </row>
    <row r="50" spans="1:94" ht="13.5" customHeight="1">
      <c r="A50" s="19"/>
      <c r="B50" s="2638"/>
      <c r="C50" s="1565"/>
      <c r="D50" s="2639"/>
      <c r="E50" s="1614"/>
      <c r="F50" s="1615"/>
      <c r="G50" s="1616"/>
      <c r="H50" s="2665"/>
      <c r="I50" s="2666"/>
      <c r="J50" s="2666"/>
      <c r="K50" s="2666"/>
      <c r="L50" s="2666"/>
      <c r="M50" s="2666"/>
      <c r="N50" s="2666"/>
      <c r="O50" s="2666"/>
      <c r="P50" s="2666"/>
      <c r="Q50" s="2666"/>
      <c r="R50" s="2666"/>
      <c r="S50" s="2666"/>
      <c r="T50" s="2666">
        <v>15</v>
      </c>
      <c r="U50" s="2560"/>
      <c r="V50" s="2659">
        <f>SUM(H50:U51)</f>
        <v>15</v>
      </c>
      <c r="W50" s="2660"/>
      <c r="X50" s="2606"/>
      <c r="Y50" s="2607"/>
      <c r="Z50" s="2608"/>
      <c r="AA50" s="2615"/>
      <c r="AB50" s="2616"/>
      <c r="AC50" s="2617"/>
      <c r="AD50" s="2622"/>
      <c r="AE50" s="2651"/>
      <c r="AF50" s="2652"/>
      <c r="AG50" s="516" t="s">
        <v>82</v>
      </c>
      <c r="AH50" s="2626"/>
      <c r="AI50" s="2626"/>
      <c r="AJ50" s="2626"/>
      <c r="AK50" s="2626"/>
      <c r="AL50" s="2626"/>
      <c r="AM50" s="2626"/>
      <c r="AN50" s="2626"/>
      <c r="AO50" s="2626"/>
      <c r="AP50" s="2626"/>
      <c r="AQ50" s="2627"/>
      <c r="AR50" s="39"/>
      <c r="AT50" s="110"/>
      <c r="AV50" s="1925"/>
      <c r="AW50" s="1925"/>
      <c r="AX50" s="1925"/>
      <c r="AY50" s="1925"/>
      <c r="AZ50" s="1925"/>
      <c r="BA50" s="1925"/>
      <c r="BB50" s="1925"/>
      <c r="BC50" s="1925"/>
      <c r="BD50" s="1925"/>
      <c r="BE50" s="1925"/>
      <c r="BF50" s="1925"/>
      <c r="BG50" s="1925"/>
      <c r="BH50" s="1925"/>
      <c r="BI50" s="1925"/>
      <c r="BJ50" s="1925"/>
      <c r="BK50" s="1925"/>
      <c r="BL50" s="1925"/>
      <c r="BM50" s="1925"/>
      <c r="BN50" s="1925"/>
      <c r="BO50" s="1925"/>
      <c r="BP50" s="1925"/>
      <c r="BQ50" s="1925"/>
      <c r="BR50" s="1925"/>
      <c r="BS50" s="1925"/>
      <c r="BT50" s="1925"/>
      <c r="BU50" s="1925"/>
      <c r="BV50" s="1925"/>
      <c r="BW50" s="1925"/>
      <c r="BX50" s="1925"/>
      <c r="BY50" s="1925"/>
      <c r="BZ50" s="1925"/>
      <c r="CA50" s="1925"/>
      <c r="CB50" s="1925"/>
      <c r="CC50" s="1925"/>
      <c r="CD50" s="1925"/>
      <c r="CE50" s="1925"/>
      <c r="CF50" s="1925"/>
      <c r="CG50" s="1925"/>
      <c r="CH50" s="2683"/>
      <c r="CI50" s="126"/>
      <c r="CJ50" s="126"/>
      <c r="CK50" s="126"/>
      <c r="CL50" s="126"/>
      <c r="CM50" s="126"/>
    </row>
    <row r="51" spans="1:94" ht="13.5" customHeight="1" thickBot="1">
      <c r="A51" s="19"/>
      <c r="B51" s="2684"/>
      <c r="C51" s="2685"/>
      <c r="D51" s="2686"/>
      <c r="E51" s="2643"/>
      <c r="F51" s="2644"/>
      <c r="G51" s="2645"/>
      <c r="H51" s="2667"/>
      <c r="I51" s="2668"/>
      <c r="J51" s="2668"/>
      <c r="K51" s="2668"/>
      <c r="L51" s="2668"/>
      <c r="M51" s="2668"/>
      <c r="N51" s="2668"/>
      <c r="O51" s="2668"/>
      <c r="P51" s="2668"/>
      <c r="Q51" s="2668"/>
      <c r="R51" s="2668"/>
      <c r="S51" s="2668"/>
      <c r="T51" s="2668"/>
      <c r="U51" s="2658"/>
      <c r="V51" s="2661"/>
      <c r="W51" s="2662"/>
      <c r="X51" s="2609"/>
      <c r="Y51" s="2610"/>
      <c r="Z51" s="2611"/>
      <c r="AA51" s="2618"/>
      <c r="AB51" s="2619"/>
      <c r="AC51" s="2620"/>
      <c r="AD51" s="2623"/>
      <c r="AE51" s="2631">
        <v>0</v>
      </c>
      <c r="AF51" s="2632"/>
      <c r="AG51" s="111"/>
      <c r="AH51" s="2647"/>
      <c r="AI51" s="2647"/>
      <c r="AJ51" s="2647"/>
      <c r="AK51" s="2647"/>
      <c r="AL51" s="2647"/>
      <c r="AM51" s="2647"/>
      <c r="AN51" s="2647"/>
      <c r="AO51" s="2647"/>
      <c r="AP51" s="2647"/>
      <c r="AQ51" s="2648"/>
      <c r="AR51" s="39"/>
      <c r="AT51" s="110"/>
      <c r="AU51" s="624"/>
      <c r="AV51" s="1925"/>
      <c r="AW51" s="1925"/>
      <c r="AX51" s="1925"/>
      <c r="AY51" s="1925"/>
      <c r="AZ51" s="1925"/>
      <c r="BA51" s="1925"/>
      <c r="BB51" s="1925"/>
      <c r="BC51" s="1925"/>
      <c r="BD51" s="1925"/>
      <c r="BE51" s="1925"/>
      <c r="BF51" s="1925"/>
      <c r="BG51" s="1925"/>
      <c r="BH51" s="1925"/>
      <c r="BI51" s="1925"/>
      <c r="BJ51" s="1925"/>
      <c r="BK51" s="1925"/>
      <c r="BL51" s="1925"/>
      <c r="BM51" s="1925"/>
      <c r="BN51" s="1925"/>
      <c r="BO51" s="1925"/>
      <c r="BP51" s="1925"/>
      <c r="BQ51" s="1925"/>
      <c r="BR51" s="1925"/>
      <c r="BS51" s="1925"/>
      <c r="BT51" s="1925"/>
      <c r="BU51" s="1925"/>
      <c r="BV51" s="1925"/>
      <c r="BW51" s="1925"/>
      <c r="BX51" s="1925"/>
      <c r="BY51" s="1925"/>
      <c r="BZ51" s="1925"/>
      <c r="CA51" s="1925"/>
      <c r="CB51" s="1925"/>
      <c r="CC51" s="1925"/>
      <c r="CD51" s="1925"/>
      <c r="CE51" s="1925"/>
      <c r="CF51" s="1925"/>
      <c r="CG51" s="1925"/>
      <c r="CH51" s="2683"/>
      <c r="CI51" s="126"/>
      <c r="CJ51" s="126"/>
      <c r="CK51" s="126"/>
      <c r="CL51" s="126"/>
      <c r="CM51" s="126"/>
    </row>
    <row r="52" spans="1:94" ht="13.5" customHeight="1" thickTop="1">
      <c r="A52" s="228"/>
      <c r="B52" s="2699" t="s">
        <v>85</v>
      </c>
      <c r="C52" s="2700"/>
      <c r="D52" s="2701"/>
      <c r="E52" s="2702">
        <f>IF(SUM(E25:G51)=0,"",SUM(E25:G51))</f>
        <v>400</v>
      </c>
      <c r="F52" s="2703"/>
      <c r="G52" s="2704"/>
      <c r="H52" s="2708">
        <f>SUM(H25,H28,H31,H34,H37,H40,H43,H46,H49)</f>
        <v>0</v>
      </c>
      <c r="I52" s="2709"/>
      <c r="J52" s="2604">
        <f>SUM(J25,J28,J31,J34,J37,J40,J43,J46,J49)</f>
        <v>0</v>
      </c>
      <c r="K52" s="2710"/>
      <c r="L52" s="2604">
        <f>SUM(L25,L28,L31,L34,L37,L40,L43,L46,L49)</f>
        <v>0</v>
      </c>
      <c r="M52" s="2710"/>
      <c r="N52" s="2604">
        <f>SUM(N25,N28,N31,N34,N37,N40,N43,N46,N49)</f>
        <v>0</v>
      </c>
      <c r="O52" s="2710"/>
      <c r="P52" s="2604">
        <f>SUM(P25,P28,P31,P34,P37,P40,P43,P46,P49)</f>
        <v>1</v>
      </c>
      <c r="Q52" s="2710"/>
      <c r="R52" s="2604">
        <f>SUM(R25,R28,R31,R34,R37,R40,R43,R46,R49)</f>
        <v>0</v>
      </c>
      <c r="S52" s="2710"/>
      <c r="T52" s="2604">
        <f>SUM(T25,T28,T31,T34,T37,T40,T43,T46,T49)</f>
        <v>0</v>
      </c>
      <c r="U52" s="2710"/>
      <c r="V52" s="2604">
        <f>SUM(H52:U52)</f>
        <v>1</v>
      </c>
      <c r="W52" s="2605"/>
      <c r="X52" s="2736">
        <f>ROUND(SUM(X25:Z51),0)</f>
        <v>16</v>
      </c>
      <c r="Y52" s="2737"/>
      <c r="Z52" s="2738"/>
      <c r="AA52" s="2687">
        <f>IF(AD52+AE54=0,"",ROUND(AD52+AE54,0))</f>
        <v>20</v>
      </c>
      <c r="AB52" s="2688"/>
      <c r="AC52" s="2689"/>
      <c r="AD52" s="2696">
        <f>SUM(AD25:AD51)</f>
        <v>12</v>
      </c>
      <c r="AE52" s="2726">
        <f>SUM(AE25,AE28,AE31,AE34,AE37,AE40,AE43,AE46,AE49)</f>
        <v>11</v>
      </c>
      <c r="AF52" s="2727"/>
      <c r="AG52" s="247"/>
      <c r="AH52" s="2653"/>
      <c r="AI52" s="2653"/>
      <c r="AJ52" s="2653"/>
      <c r="AK52" s="2653"/>
      <c r="AL52" s="2653"/>
      <c r="AM52" s="2653"/>
      <c r="AN52" s="2653"/>
      <c r="AO52" s="2653"/>
      <c r="AP52" s="2653"/>
      <c r="AQ52" s="2655"/>
      <c r="AR52" s="39"/>
      <c r="AT52" s="791"/>
      <c r="AU52" s="624"/>
      <c r="AV52" s="1925"/>
      <c r="AW52" s="1925"/>
      <c r="AX52" s="1925"/>
      <c r="AY52" s="1925"/>
      <c r="AZ52" s="1925"/>
      <c r="BA52" s="1925"/>
      <c r="BB52" s="1925"/>
      <c r="BC52" s="1925"/>
      <c r="BD52" s="1925"/>
      <c r="BE52" s="1925"/>
      <c r="BF52" s="1925"/>
      <c r="BG52" s="1925"/>
      <c r="BH52" s="1925"/>
      <c r="BI52" s="1925"/>
      <c r="BJ52" s="1925"/>
      <c r="BK52" s="1925"/>
      <c r="BL52" s="1925"/>
      <c r="BM52" s="1925"/>
      <c r="BN52" s="1925"/>
      <c r="BO52" s="1925"/>
      <c r="BP52" s="1925"/>
      <c r="BQ52" s="1925"/>
      <c r="BR52" s="1925"/>
      <c r="BS52" s="1925"/>
      <c r="BT52" s="1925"/>
      <c r="BU52" s="1925"/>
      <c r="BV52" s="1925"/>
      <c r="BW52" s="1925"/>
      <c r="BX52" s="1925"/>
      <c r="BY52" s="1925"/>
      <c r="BZ52" s="1925"/>
      <c r="CA52" s="1925"/>
      <c r="CB52" s="1925"/>
      <c r="CC52" s="1925"/>
      <c r="CD52" s="1925"/>
      <c r="CE52" s="1925"/>
      <c r="CF52" s="1925"/>
      <c r="CG52" s="1925"/>
      <c r="CH52" s="2683"/>
      <c r="CI52" s="126"/>
      <c r="CJ52" s="126"/>
      <c r="CK52" s="126"/>
      <c r="CL52" s="126"/>
      <c r="CM52" s="126"/>
    </row>
    <row r="53" spans="1:94" ht="13.5" customHeight="1">
      <c r="A53" s="19"/>
      <c r="B53" s="1581"/>
      <c r="C53" s="1449"/>
      <c r="D53" s="1582"/>
      <c r="E53" s="1804"/>
      <c r="F53" s="1805"/>
      <c r="G53" s="1806"/>
      <c r="H53" s="2730">
        <f>SUM(H26,H29,H32,H35,H38,H41,H44,H47,H50)</f>
        <v>14</v>
      </c>
      <c r="I53" s="2659"/>
      <c r="J53" s="2732">
        <f>SUM(J26,J29,J32,J35,J38,J41,J44,J47,J50)</f>
        <v>18</v>
      </c>
      <c r="K53" s="2732"/>
      <c r="L53" s="2732">
        <f>SUM(L26,L29,L32,L35,L38,L41,L44,L47,L50)</f>
        <v>18</v>
      </c>
      <c r="M53" s="2732"/>
      <c r="N53" s="2732">
        <f>SUM(N26,N29,N32,N35,N38,N41,N44,N47,N50)</f>
        <v>4</v>
      </c>
      <c r="O53" s="2732"/>
      <c r="P53" s="2732">
        <f>SUM(P26,P29,P32,P35,P38,P41,P44,P47,P50)</f>
        <v>33</v>
      </c>
      <c r="Q53" s="2732"/>
      <c r="R53" s="2732">
        <f>SUM(R26,R29,R32,R35,R38,R41,R44,R47,R50)</f>
        <v>42</v>
      </c>
      <c r="S53" s="2732"/>
      <c r="T53" s="2732">
        <f>SUM(T26,T29,T32,T35,T38,T41,T44,T47,T50)</f>
        <v>33</v>
      </c>
      <c r="U53" s="2732"/>
      <c r="V53" s="2732">
        <f>SUM(H53:U54)</f>
        <v>162</v>
      </c>
      <c r="W53" s="2734"/>
      <c r="X53" s="1559"/>
      <c r="Y53" s="1560"/>
      <c r="Z53" s="2739"/>
      <c r="AA53" s="2690"/>
      <c r="AB53" s="2691"/>
      <c r="AC53" s="2692"/>
      <c r="AD53" s="2697"/>
      <c r="AE53" s="2728"/>
      <c r="AF53" s="2729"/>
      <c r="AG53" s="812"/>
      <c r="AH53" s="2711"/>
      <c r="AI53" s="2711"/>
      <c r="AJ53" s="2711"/>
      <c r="AK53" s="2711"/>
      <c r="AL53" s="2711"/>
      <c r="AM53" s="2711"/>
      <c r="AN53" s="2711"/>
      <c r="AO53" s="2711"/>
      <c r="AP53" s="2711"/>
      <c r="AQ53" s="2712"/>
      <c r="AR53" s="39"/>
      <c r="AT53" s="791"/>
      <c r="AU53" s="624"/>
      <c r="AV53" s="1925"/>
      <c r="AW53" s="1925"/>
      <c r="AX53" s="1925"/>
      <c r="AY53" s="1925"/>
      <c r="AZ53" s="1925"/>
      <c r="BA53" s="1925"/>
      <c r="BB53" s="1925"/>
      <c r="BC53" s="1925"/>
      <c r="BD53" s="1925"/>
      <c r="BE53" s="1925"/>
      <c r="BF53" s="1925"/>
      <c r="BG53" s="1925"/>
      <c r="BH53" s="1925"/>
      <c r="BI53" s="1925"/>
      <c r="BJ53" s="1925"/>
      <c r="BK53" s="1925"/>
      <c r="BL53" s="1925"/>
      <c r="BM53" s="1925"/>
      <c r="BN53" s="1925"/>
      <c r="BO53" s="1925"/>
      <c r="BP53" s="1925"/>
      <c r="BQ53" s="1925"/>
      <c r="BR53" s="1925"/>
      <c r="BS53" s="1925"/>
      <c r="BT53" s="1925"/>
      <c r="BU53" s="1925"/>
      <c r="BV53" s="1925"/>
      <c r="BW53" s="1925"/>
      <c r="BX53" s="1925"/>
      <c r="BY53" s="1925"/>
      <c r="BZ53" s="1925"/>
      <c r="CA53" s="1925"/>
      <c r="CB53" s="1925"/>
      <c r="CC53" s="1925"/>
      <c r="CD53" s="1925"/>
      <c r="CE53" s="1925"/>
      <c r="CF53" s="1925"/>
      <c r="CG53" s="1925"/>
      <c r="CH53" s="2683"/>
      <c r="CI53" s="126"/>
      <c r="CJ53" s="126"/>
      <c r="CK53" s="126"/>
      <c r="CL53" s="126"/>
      <c r="CM53" s="126"/>
    </row>
    <row r="54" spans="1:94" ht="13.5" customHeight="1" thickBot="1">
      <c r="A54" s="19"/>
      <c r="B54" s="1452"/>
      <c r="C54" s="1448"/>
      <c r="D54" s="1453"/>
      <c r="E54" s="2705"/>
      <c r="F54" s="2706"/>
      <c r="G54" s="2707"/>
      <c r="H54" s="2731"/>
      <c r="I54" s="2661"/>
      <c r="J54" s="2733"/>
      <c r="K54" s="2733"/>
      <c r="L54" s="2733"/>
      <c r="M54" s="2733"/>
      <c r="N54" s="2733"/>
      <c r="O54" s="2733"/>
      <c r="P54" s="2733"/>
      <c r="Q54" s="2733"/>
      <c r="R54" s="2733"/>
      <c r="S54" s="2733"/>
      <c r="T54" s="2733"/>
      <c r="U54" s="2733"/>
      <c r="V54" s="2733"/>
      <c r="W54" s="2735"/>
      <c r="X54" s="1464"/>
      <c r="Y54" s="1465"/>
      <c r="Z54" s="1466"/>
      <c r="AA54" s="2693"/>
      <c r="AB54" s="2694"/>
      <c r="AC54" s="2695"/>
      <c r="AD54" s="2698"/>
      <c r="AE54" s="2713">
        <f>ROUND(SUM(AE27,AE30,AE33,AE36,AE39,AE42,AE45,AE48,AE51),1)</f>
        <v>8.4</v>
      </c>
      <c r="AF54" s="2714"/>
      <c r="AG54" s="232"/>
      <c r="AH54" s="2715"/>
      <c r="AI54" s="2715"/>
      <c r="AJ54" s="2715"/>
      <c r="AK54" s="2715"/>
      <c r="AL54" s="2715"/>
      <c r="AM54" s="2715"/>
      <c r="AN54" s="2715"/>
      <c r="AO54" s="2715"/>
      <c r="AP54" s="2715"/>
      <c r="AQ54" s="2716"/>
      <c r="AR54" s="39"/>
      <c r="AT54" s="791"/>
      <c r="AU54" s="624"/>
      <c r="AV54" s="1925"/>
      <c r="AW54" s="1925"/>
      <c r="AX54" s="1925"/>
      <c r="AY54" s="1925"/>
      <c r="AZ54" s="1925"/>
      <c r="BA54" s="1925"/>
      <c r="BB54" s="1925"/>
      <c r="BC54" s="1925"/>
      <c r="BD54" s="1925"/>
      <c r="BE54" s="1925"/>
      <c r="BF54" s="1925"/>
      <c r="BG54" s="1925"/>
      <c r="BH54" s="1925"/>
      <c r="BI54" s="1925"/>
      <c r="BJ54" s="1925"/>
      <c r="BK54" s="1925"/>
      <c r="BL54" s="1925"/>
      <c r="BM54" s="1925"/>
      <c r="BN54" s="1925"/>
      <c r="BO54" s="1925"/>
      <c r="BP54" s="1925"/>
      <c r="BQ54" s="1925"/>
      <c r="BR54" s="1925"/>
      <c r="BS54" s="1925"/>
      <c r="BT54" s="1925"/>
      <c r="BU54" s="1925"/>
      <c r="BV54" s="1925"/>
      <c r="BW54" s="1925"/>
      <c r="BX54" s="1925"/>
      <c r="BY54" s="1925"/>
      <c r="BZ54" s="1925"/>
      <c r="CA54" s="1925"/>
      <c r="CB54" s="1925"/>
      <c r="CC54" s="1925"/>
      <c r="CD54" s="1925"/>
      <c r="CE54" s="1925"/>
      <c r="CF54" s="1925"/>
      <c r="CG54" s="1925"/>
      <c r="CH54" s="2683"/>
      <c r="CI54" s="126"/>
      <c r="CJ54" s="126"/>
      <c r="CK54" s="126"/>
      <c r="CL54" s="126"/>
      <c r="CM54" s="126"/>
    </row>
    <row r="55" spans="1:94" ht="13.5" customHeight="1" thickTop="1">
      <c r="A55" s="228"/>
      <c r="B55" s="2717" t="s">
        <v>480</v>
      </c>
      <c r="C55" s="2718"/>
      <c r="D55" s="2718"/>
      <c r="E55" s="2718"/>
      <c r="F55" s="2718"/>
      <c r="G55" s="2718"/>
      <c r="H55" s="2718"/>
      <c r="I55" s="2718"/>
      <c r="J55" s="2718"/>
      <c r="K55" s="2718"/>
      <c r="L55" s="2718"/>
      <c r="M55" s="2718"/>
      <c r="N55" s="2718"/>
      <c r="O55" s="2718"/>
      <c r="P55" s="2718"/>
      <c r="Q55" s="2718"/>
      <c r="R55" s="2718"/>
      <c r="S55" s="2718"/>
      <c r="T55" s="2718"/>
      <c r="U55" s="2718"/>
      <c r="V55" s="2718"/>
      <c r="W55" s="2718"/>
      <c r="X55" s="2718"/>
      <c r="Y55" s="2718"/>
      <c r="Z55" s="2719"/>
      <c r="AA55" s="2687">
        <f>IF(AD55+AE57=0,"",ROUND(AD55+AE57,0))</f>
        <v>4</v>
      </c>
      <c r="AB55" s="2688"/>
      <c r="AC55" s="2689"/>
      <c r="AD55" s="2621">
        <v>2</v>
      </c>
      <c r="AE55" s="2649">
        <v>3</v>
      </c>
      <c r="AF55" s="2650"/>
      <c r="AG55" s="247" t="s">
        <v>81</v>
      </c>
      <c r="AH55" s="2653" t="s">
        <v>1286</v>
      </c>
      <c r="AI55" s="2653"/>
      <c r="AJ55" s="2653"/>
      <c r="AK55" s="2653"/>
      <c r="AL55" s="2653"/>
      <c r="AM55" s="2653"/>
      <c r="AN55" s="2653"/>
      <c r="AO55" s="2653"/>
      <c r="AP55" s="2653"/>
      <c r="AQ55" s="2655"/>
      <c r="AR55" s="39"/>
      <c r="AS55" s="14"/>
      <c r="AT55" s="791"/>
      <c r="AU55" s="624"/>
      <c r="AV55" s="1925"/>
      <c r="AW55" s="1925"/>
      <c r="AX55" s="1925"/>
      <c r="AY55" s="1925"/>
      <c r="AZ55" s="1925"/>
      <c r="BA55" s="1925"/>
      <c r="BB55" s="1925"/>
      <c r="BC55" s="1925"/>
      <c r="BD55" s="1925"/>
      <c r="BE55" s="1925"/>
      <c r="BF55" s="1925"/>
      <c r="BG55" s="1925"/>
      <c r="BH55" s="1925"/>
      <c r="BI55" s="1925"/>
      <c r="BJ55" s="1925"/>
      <c r="BK55" s="1925"/>
      <c r="BL55" s="1925"/>
      <c r="BM55" s="1925"/>
      <c r="BN55" s="1925"/>
      <c r="BO55" s="1925"/>
      <c r="BP55" s="1925"/>
      <c r="BQ55" s="1925"/>
      <c r="BR55" s="1925"/>
      <c r="BS55" s="1925"/>
      <c r="BT55" s="1925"/>
      <c r="BU55" s="1925"/>
      <c r="BV55" s="1925"/>
      <c r="BW55" s="1925"/>
      <c r="BX55" s="1925"/>
      <c r="BY55" s="1925"/>
      <c r="BZ55" s="1925"/>
      <c r="CA55" s="1925"/>
      <c r="CB55" s="1925"/>
      <c r="CC55" s="1925"/>
      <c r="CD55" s="1925"/>
      <c r="CE55" s="1925"/>
      <c r="CF55" s="1925"/>
      <c r="CG55" s="1925"/>
      <c r="CH55" s="2683"/>
      <c r="CI55" s="126"/>
      <c r="CJ55" s="126"/>
      <c r="CK55" s="126"/>
      <c r="CL55" s="126"/>
      <c r="CM55" s="126"/>
    </row>
    <row r="56" spans="1:94" ht="13.5" customHeight="1">
      <c r="A56" s="19"/>
      <c r="B56" s="2720"/>
      <c r="C56" s="2721"/>
      <c r="D56" s="2721"/>
      <c r="E56" s="2721"/>
      <c r="F56" s="2721"/>
      <c r="G56" s="2721"/>
      <c r="H56" s="2721"/>
      <c r="I56" s="2721"/>
      <c r="J56" s="2721"/>
      <c r="K56" s="2721"/>
      <c r="L56" s="2721"/>
      <c r="M56" s="2721"/>
      <c r="N56" s="2721"/>
      <c r="O56" s="2721"/>
      <c r="P56" s="2721"/>
      <c r="Q56" s="2721"/>
      <c r="R56" s="2721"/>
      <c r="S56" s="2721"/>
      <c r="T56" s="2721"/>
      <c r="U56" s="2721"/>
      <c r="V56" s="2721"/>
      <c r="W56" s="2721"/>
      <c r="X56" s="2721"/>
      <c r="Y56" s="2721"/>
      <c r="Z56" s="2722"/>
      <c r="AA56" s="2690"/>
      <c r="AB56" s="2691"/>
      <c r="AC56" s="2692"/>
      <c r="AD56" s="2622"/>
      <c r="AE56" s="2651"/>
      <c r="AF56" s="2652"/>
      <c r="AG56" s="812" t="s">
        <v>82</v>
      </c>
      <c r="AH56" s="2711" t="s">
        <v>1471</v>
      </c>
      <c r="AI56" s="2711"/>
      <c r="AJ56" s="2711"/>
      <c r="AK56" s="2711"/>
      <c r="AL56" s="2711"/>
      <c r="AM56" s="2711"/>
      <c r="AN56" s="2711"/>
      <c r="AO56" s="2711"/>
      <c r="AP56" s="2711"/>
      <c r="AQ56" s="2712"/>
      <c r="AR56" s="39"/>
      <c r="AS56" s="14"/>
      <c r="AT56" s="791"/>
      <c r="AU56" s="624"/>
      <c r="AV56" s="1925"/>
      <c r="AW56" s="1925"/>
      <c r="AX56" s="1925"/>
      <c r="AY56" s="1925"/>
      <c r="AZ56" s="1925"/>
      <c r="BA56" s="1925"/>
      <c r="BB56" s="1925"/>
      <c r="BC56" s="1925"/>
      <c r="BD56" s="1925"/>
      <c r="BE56" s="1925"/>
      <c r="BF56" s="1925"/>
      <c r="BG56" s="1925"/>
      <c r="BH56" s="1925"/>
      <c r="BI56" s="1925"/>
      <c r="BJ56" s="1925"/>
      <c r="BK56" s="1925"/>
      <c r="BL56" s="1925"/>
      <c r="BM56" s="1925"/>
      <c r="BN56" s="1925"/>
      <c r="BO56" s="1925"/>
      <c r="BP56" s="1925"/>
      <c r="BQ56" s="1925"/>
      <c r="BR56" s="1925"/>
      <c r="BS56" s="1925"/>
      <c r="BT56" s="1925"/>
      <c r="BU56" s="1925"/>
      <c r="BV56" s="1925"/>
      <c r="BW56" s="1925"/>
      <c r="BX56" s="1925"/>
      <c r="BY56" s="1925"/>
      <c r="BZ56" s="1925"/>
      <c r="CA56" s="1925"/>
      <c r="CB56" s="1925"/>
      <c r="CC56" s="1925"/>
      <c r="CD56" s="1925"/>
      <c r="CE56" s="1925"/>
      <c r="CF56" s="1925"/>
      <c r="CG56" s="1925"/>
      <c r="CH56" s="2683"/>
      <c r="CI56" s="126"/>
      <c r="CJ56" s="126"/>
      <c r="CK56" s="126"/>
      <c r="CL56" s="126"/>
      <c r="CM56" s="126"/>
    </row>
    <row r="57" spans="1:94" ht="13.5" customHeight="1" thickBot="1">
      <c r="A57" s="19"/>
      <c r="B57" s="2723"/>
      <c r="C57" s="2724"/>
      <c r="D57" s="2724"/>
      <c r="E57" s="2724"/>
      <c r="F57" s="2724"/>
      <c r="G57" s="2724"/>
      <c r="H57" s="2724"/>
      <c r="I57" s="2724"/>
      <c r="J57" s="2724"/>
      <c r="K57" s="2724"/>
      <c r="L57" s="2724"/>
      <c r="M57" s="2724"/>
      <c r="N57" s="2724"/>
      <c r="O57" s="2724"/>
      <c r="P57" s="2724"/>
      <c r="Q57" s="2724"/>
      <c r="R57" s="2724"/>
      <c r="S57" s="2724"/>
      <c r="T57" s="2724"/>
      <c r="U57" s="2724"/>
      <c r="V57" s="2724"/>
      <c r="W57" s="2724"/>
      <c r="X57" s="2724"/>
      <c r="Y57" s="2724"/>
      <c r="Z57" s="2725"/>
      <c r="AA57" s="2693"/>
      <c r="AB57" s="2694"/>
      <c r="AC57" s="2695"/>
      <c r="AD57" s="2623"/>
      <c r="AE57" s="2631">
        <v>2.1</v>
      </c>
      <c r="AF57" s="2632"/>
      <c r="AG57" s="232"/>
      <c r="AH57" s="2715"/>
      <c r="AI57" s="2715"/>
      <c r="AJ57" s="2715"/>
      <c r="AK57" s="2715"/>
      <c r="AL57" s="2715"/>
      <c r="AM57" s="2715"/>
      <c r="AN57" s="2715"/>
      <c r="AO57" s="2715"/>
      <c r="AP57" s="2715"/>
      <c r="AQ57" s="2716"/>
      <c r="AR57" s="39"/>
      <c r="AS57" s="14"/>
      <c r="AT57" s="791"/>
      <c r="AV57" s="1925"/>
      <c r="AW57" s="1925"/>
      <c r="AX57" s="1925"/>
      <c r="AY57" s="1925"/>
      <c r="AZ57" s="1925"/>
      <c r="BA57" s="1925"/>
      <c r="BB57" s="1925"/>
      <c r="BC57" s="1925"/>
      <c r="BD57" s="1925"/>
      <c r="BE57" s="1925"/>
      <c r="BF57" s="1925"/>
      <c r="BG57" s="1925"/>
      <c r="BH57" s="1925"/>
      <c r="BI57" s="1925"/>
      <c r="BJ57" s="1925"/>
      <c r="BK57" s="1925"/>
      <c r="BL57" s="1925"/>
      <c r="BM57" s="1925"/>
      <c r="BN57" s="1925"/>
      <c r="BO57" s="1925"/>
      <c r="BP57" s="1925"/>
      <c r="BQ57" s="1925"/>
      <c r="BR57" s="1925"/>
      <c r="BS57" s="1925"/>
      <c r="BT57" s="1925"/>
      <c r="BU57" s="1925"/>
      <c r="BV57" s="1925"/>
      <c r="BW57" s="1925"/>
      <c r="BX57" s="1925"/>
      <c r="BY57" s="1925"/>
      <c r="BZ57" s="1925"/>
      <c r="CA57" s="1925"/>
      <c r="CB57" s="1925"/>
      <c r="CC57" s="1925"/>
      <c r="CD57" s="1925"/>
      <c r="CE57" s="1925"/>
      <c r="CF57" s="1925"/>
      <c r="CG57" s="1925"/>
      <c r="CH57" s="2683"/>
      <c r="CI57" s="126"/>
      <c r="CJ57" s="126"/>
      <c r="CK57" s="126"/>
      <c r="CL57" s="126"/>
      <c r="CM57" s="126"/>
    </row>
    <row r="58" spans="1:94" ht="13.5" customHeight="1" thickTop="1">
      <c r="A58" s="228"/>
      <c r="B58" s="2740" t="s">
        <v>1308</v>
      </c>
      <c r="C58" s="2741"/>
      <c r="D58" s="2741"/>
      <c r="E58" s="2741"/>
      <c r="F58" s="2741"/>
      <c r="G58" s="2741"/>
      <c r="H58" s="2741"/>
      <c r="I58" s="2741"/>
      <c r="J58" s="2741"/>
      <c r="K58" s="2741"/>
      <c r="L58" s="2741"/>
      <c r="M58" s="2741"/>
      <c r="N58" s="2741"/>
      <c r="O58" s="2741"/>
      <c r="P58" s="2741"/>
      <c r="Q58" s="2741"/>
      <c r="R58" s="2741"/>
      <c r="S58" s="2741"/>
      <c r="T58" s="2741"/>
      <c r="U58" s="2741"/>
      <c r="V58" s="2741"/>
      <c r="W58" s="2741"/>
      <c r="X58" s="2741"/>
      <c r="Y58" s="2741"/>
      <c r="Z58" s="2742"/>
      <c r="AA58" s="2687">
        <f>IF(AD58+AE60=0,"",ROUND(AD58+AE60,0))</f>
        <v>2</v>
      </c>
      <c r="AB58" s="2688"/>
      <c r="AC58" s="2689"/>
      <c r="AD58" s="2621">
        <v>1</v>
      </c>
      <c r="AE58" s="2649">
        <v>1</v>
      </c>
      <c r="AF58" s="2650"/>
      <c r="AG58" s="247" t="s">
        <v>81</v>
      </c>
      <c r="AH58" s="2653" t="s">
        <v>1472</v>
      </c>
      <c r="AI58" s="2653"/>
      <c r="AJ58" s="2653"/>
      <c r="AK58" s="2653"/>
      <c r="AL58" s="2653"/>
      <c r="AM58" s="2653"/>
      <c r="AN58" s="2653"/>
      <c r="AO58" s="2653"/>
      <c r="AP58" s="2653"/>
      <c r="AQ58" s="2655"/>
      <c r="AR58" s="39"/>
      <c r="AS58" s="14"/>
      <c r="AT58" s="791"/>
      <c r="AV58" s="1925"/>
      <c r="AW58" s="1925"/>
      <c r="AX58" s="1925"/>
      <c r="AY58" s="1925"/>
      <c r="AZ58" s="1925"/>
      <c r="BA58" s="1925"/>
      <c r="BB58" s="1925"/>
      <c r="BC58" s="1925"/>
      <c r="BD58" s="1925"/>
      <c r="BE58" s="1925"/>
      <c r="BF58" s="1925"/>
      <c r="BG58" s="1925"/>
      <c r="BH58" s="1925"/>
      <c r="BI58" s="1925"/>
      <c r="BJ58" s="1925"/>
      <c r="BK58" s="1925"/>
      <c r="BL58" s="1925"/>
      <c r="BM58" s="1925"/>
      <c r="BN58" s="1925"/>
      <c r="BO58" s="1925"/>
      <c r="BP58" s="1925"/>
      <c r="BQ58" s="1925"/>
      <c r="BR58" s="1925"/>
      <c r="BS58" s="1925"/>
      <c r="BT58" s="1925"/>
      <c r="BU58" s="1925"/>
      <c r="BV58" s="1925"/>
      <c r="BW58" s="1925"/>
      <c r="BX58" s="1925"/>
      <c r="BY58" s="1925"/>
      <c r="BZ58" s="1925"/>
      <c r="CA58" s="1925"/>
      <c r="CB58" s="1925"/>
      <c r="CC58" s="1925"/>
      <c r="CD58" s="1925"/>
      <c r="CE58" s="1925"/>
      <c r="CF58" s="1925"/>
      <c r="CG58" s="1925"/>
      <c r="CH58" s="2683"/>
      <c r="CI58" s="126"/>
      <c r="CJ58" s="126"/>
      <c r="CK58" s="126"/>
      <c r="CL58" s="126"/>
      <c r="CM58" s="126"/>
    </row>
    <row r="59" spans="1:94" ht="13.5" customHeight="1">
      <c r="A59" s="19"/>
      <c r="B59" s="2743"/>
      <c r="C59" s="2744"/>
      <c r="D59" s="2744"/>
      <c r="E59" s="2744"/>
      <c r="F59" s="2744"/>
      <c r="G59" s="2744"/>
      <c r="H59" s="2744"/>
      <c r="I59" s="2744"/>
      <c r="J59" s="2744"/>
      <c r="K59" s="2744"/>
      <c r="L59" s="2744"/>
      <c r="M59" s="2744"/>
      <c r="N59" s="2744"/>
      <c r="O59" s="2744"/>
      <c r="P59" s="2744"/>
      <c r="Q59" s="2744"/>
      <c r="R59" s="2744"/>
      <c r="S59" s="2744"/>
      <c r="T59" s="2744"/>
      <c r="U59" s="2744"/>
      <c r="V59" s="2744"/>
      <c r="W59" s="2744"/>
      <c r="X59" s="2744"/>
      <c r="Y59" s="2744"/>
      <c r="Z59" s="2745"/>
      <c r="AA59" s="2690"/>
      <c r="AB59" s="2691"/>
      <c r="AC59" s="2692"/>
      <c r="AD59" s="2622"/>
      <c r="AE59" s="2651"/>
      <c r="AF59" s="2652"/>
      <c r="AG59" s="812" t="s">
        <v>82</v>
      </c>
      <c r="AH59" s="2711" t="s">
        <v>1473</v>
      </c>
      <c r="AI59" s="2711"/>
      <c r="AJ59" s="2711"/>
      <c r="AK59" s="2711"/>
      <c r="AL59" s="2711"/>
      <c r="AM59" s="2711"/>
      <c r="AN59" s="2711"/>
      <c r="AO59" s="2711"/>
      <c r="AP59" s="2711"/>
      <c r="AQ59" s="2712"/>
      <c r="AR59" s="39"/>
      <c r="AS59" s="14"/>
      <c r="AT59" s="791"/>
      <c r="AV59" s="1925"/>
      <c r="AW59" s="1925"/>
      <c r="AX59" s="1925"/>
      <c r="AY59" s="1925"/>
      <c r="AZ59" s="1925"/>
      <c r="BA59" s="1925"/>
      <c r="BB59" s="1925"/>
      <c r="BC59" s="1925"/>
      <c r="BD59" s="1925"/>
      <c r="BE59" s="1925"/>
      <c r="BF59" s="1925"/>
      <c r="BG59" s="1925"/>
      <c r="BH59" s="1925"/>
      <c r="BI59" s="1925"/>
      <c r="BJ59" s="1925"/>
      <c r="BK59" s="1925"/>
      <c r="BL59" s="1925"/>
      <c r="BM59" s="1925"/>
      <c r="BN59" s="1925"/>
      <c r="BO59" s="1925"/>
      <c r="BP59" s="1925"/>
      <c r="BQ59" s="1925"/>
      <c r="BR59" s="1925"/>
      <c r="BS59" s="1925"/>
      <c r="BT59" s="1925"/>
      <c r="BU59" s="1925"/>
      <c r="BV59" s="1925"/>
      <c r="BW59" s="1925"/>
      <c r="BX59" s="1925"/>
      <c r="BY59" s="1925"/>
      <c r="BZ59" s="1925"/>
      <c r="CA59" s="1925"/>
      <c r="CB59" s="1925"/>
      <c r="CC59" s="1925"/>
      <c r="CD59" s="1925"/>
      <c r="CE59" s="1925"/>
      <c r="CF59" s="1925"/>
      <c r="CG59" s="1925"/>
      <c r="CH59" s="2683"/>
      <c r="CI59" s="126"/>
      <c r="CJ59" s="126"/>
      <c r="CK59" s="126"/>
      <c r="CL59" s="126"/>
      <c r="CM59" s="126"/>
    </row>
    <row r="60" spans="1:94" ht="13.5" customHeight="1">
      <c r="A60" s="19"/>
      <c r="B60" s="2746"/>
      <c r="C60" s="2747"/>
      <c r="D60" s="2747"/>
      <c r="E60" s="2747"/>
      <c r="F60" s="2747"/>
      <c r="G60" s="2747"/>
      <c r="H60" s="2747"/>
      <c r="I60" s="2747"/>
      <c r="J60" s="2747"/>
      <c r="K60" s="2747"/>
      <c r="L60" s="2747"/>
      <c r="M60" s="2747"/>
      <c r="N60" s="2747"/>
      <c r="O60" s="2747"/>
      <c r="P60" s="2747"/>
      <c r="Q60" s="2747"/>
      <c r="R60" s="2747"/>
      <c r="S60" s="2747"/>
      <c r="T60" s="2747"/>
      <c r="U60" s="2747"/>
      <c r="V60" s="2747"/>
      <c r="W60" s="2747"/>
      <c r="X60" s="2747"/>
      <c r="Y60" s="2747"/>
      <c r="Z60" s="2748"/>
      <c r="AA60" s="2693"/>
      <c r="AB60" s="2694"/>
      <c r="AC60" s="2695"/>
      <c r="AD60" s="2623"/>
      <c r="AE60" s="2631">
        <v>0.9</v>
      </c>
      <c r="AF60" s="2632"/>
      <c r="AG60" s="232"/>
      <c r="AH60" s="2715"/>
      <c r="AI60" s="2715"/>
      <c r="AJ60" s="2715"/>
      <c r="AK60" s="2715"/>
      <c r="AL60" s="2715"/>
      <c r="AM60" s="2715"/>
      <c r="AN60" s="2715"/>
      <c r="AO60" s="2715"/>
      <c r="AP60" s="2715"/>
      <c r="AQ60" s="2716"/>
      <c r="AR60" s="39"/>
      <c r="AS60" s="14"/>
      <c r="AT60" s="802"/>
      <c r="AU60" s="195" t="s">
        <v>26</v>
      </c>
      <c r="AV60" s="2017" t="s">
        <v>802</v>
      </c>
      <c r="AW60" s="2017"/>
      <c r="AX60" s="2017"/>
      <c r="AY60" s="2017"/>
      <c r="AZ60" s="2017"/>
      <c r="BA60" s="2017"/>
      <c r="BB60" s="2017"/>
      <c r="BC60" s="2017"/>
      <c r="BD60" s="2017"/>
      <c r="BE60" s="2017"/>
      <c r="BF60" s="2017"/>
      <c r="BG60" s="2017"/>
      <c r="BH60" s="2017"/>
      <c r="BI60" s="2017"/>
      <c r="BJ60" s="2017"/>
      <c r="BK60" s="2017"/>
      <c r="BL60" s="2017"/>
      <c r="BM60" s="2017"/>
      <c r="BN60" s="2017"/>
      <c r="BO60" s="2017"/>
      <c r="BP60" s="2017"/>
      <c r="BQ60" s="2017"/>
      <c r="BR60" s="2017"/>
      <c r="BS60" s="2017"/>
      <c r="BT60" s="2017"/>
      <c r="BU60" s="2017"/>
      <c r="BV60" s="2017"/>
      <c r="BW60" s="2017"/>
      <c r="BX60" s="2017"/>
      <c r="BY60" s="2017"/>
      <c r="BZ60" s="2017"/>
      <c r="CA60" s="2017"/>
      <c r="CB60" s="2017"/>
      <c r="CC60" s="2017"/>
      <c r="CD60" s="2017"/>
      <c r="CE60" s="2017"/>
      <c r="CF60" s="2017"/>
      <c r="CG60" s="2017"/>
      <c r="CH60" s="2749"/>
      <c r="CI60" s="126"/>
      <c r="CJ60" s="126"/>
      <c r="CK60" s="126"/>
      <c r="CL60" s="126"/>
      <c r="CM60" s="126"/>
    </row>
    <row r="61" spans="1:94" ht="12" customHeight="1">
      <c r="A61" s="19"/>
      <c r="B61" s="788" t="s">
        <v>153</v>
      </c>
      <c r="C61" s="56"/>
      <c r="D61" s="788"/>
      <c r="E61" s="793"/>
      <c r="F61" s="793"/>
      <c r="G61" s="788"/>
      <c r="H61" s="793"/>
      <c r="I61" s="56" t="s">
        <v>405</v>
      </c>
      <c r="J61" s="794"/>
      <c r="K61" s="795"/>
      <c r="L61" s="795"/>
      <c r="M61" s="56"/>
      <c r="N61" s="56"/>
      <c r="O61" s="796"/>
      <c r="P61" s="797"/>
      <c r="Q61" s="798"/>
      <c r="R61" s="798"/>
      <c r="S61" s="798"/>
      <c r="T61" s="796"/>
      <c r="U61" s="56"/>
      <c r="V61" s="56"/>
      <c r="W61" s="56"/>
      <c r="X61" s="56"/>
      <c r="Y61" s="56"/>
      <c r="Z61" s="56"/>
      <c r="AA61" s="56"/>
      <c r="AB61" s="56"/>
      <c r="AC61" s="56"/>
      <c r="AD61" s="56"/>
      <c r="AE61" s="56"/>
      <c r="AF61" s="56"/>
      <c r="AG61" s="56"/>
      <c r="AH61" s="56"/>
      <c r="AI61" s="56"/>
      <c r="AJ61" s="56"/>
      <c r="AK61" s="56"/>
      <c r="AL61" s="799"/>
      <c r="AM61" s="788"/>
      <c r="AN61" s="800"/>
      <c r="AO61" s="56"/>
      <c r="AP61" s="21"/>
      <c r="AR61" s="39"/>
      <c r="AS61" s="515"/>
      <c r="AT61" s="791"/>
      <c r="AU61" s="624"/>
      <c r="AV61" s="624"/>
      <c r="AW61" s="624"/>
      <c r="AX61" s="624"/>
      <c r="AY61" s="624"/>
      <c r="AZ61" s="624"/>
      <c r="BA61" s="624"/>
      <c r="BB61" s="624"/>
      <c r="BC61" s="624"/>
      <c r="BD61" s="624"/>
      <c r="BE61" s="624"/>
      <c r="BF61" s="624"/>
      <c r="BG61" s="624"/>
      <c r="BH61" s="624"/>
      <c r="BI61" s="624"/>
      <c r="BJ61" s="624"/>
      <c r="BK61" s="624"/>
      <c r="BL61" s="624"/>
      <c r="BM61" s="624"/>
      <c r="BN61" s="624"/>
      <c r="BO61" s="624"/>
      <c r="BP61" s="624"/>
      <c r="BQ61" s="624"/>
      <c r="BR61" s="624"/>
      <c r="BS61" s="624"/>
      <c r="BT61" s="624"/>
      <c r="BU61" s="624"/>
      <c r="BV61" s="624"/>
      <c r="BW61" s="624"/>
      <c r="BX61" s="624"/>
      <c r="BY61" s="624"/>
      <c r="BZ61" s="624"/>
      <c r="CA61" s="624"/>
      <c r="CB61" s="624"/>
      <c r="CC61" s="624"/>
      <c r="CD61" s="624"/>
      <c r="CE61" s="624"/>
      <c r="CF61" s="624"/>
      <c r="CG61" s="624"/>
      <c r="CH61" s="803"/>
      <c r="CI61" s="624"/>
      <c r="CJ61" s="624"/>
      <c r="CK61" s="624"/>
      <c r="CL61" s="624"/>
      <c r="CM61" s="624"/>
      <c r="CN61" s="624"/>
      <c r="CO61" s="624"/>
      <c r="CP61" s="624"/>
    </row>
    <row r="62" spans="1:94" ht="12" customHeight="1">
      <c r="A62" s="19"/>
      <c r="B62" s="2750" t="s">
        <v>441</v>
      </c>
      <c r="C62" s="2750"/>
      <c r="D62" s="56" t="s">
        <v>972</v>
      </c>
      <c r="E62" s="788"/>
      <c r="F62" s="788"/>
      <c r="G62" s="788"/>
      <c r="H62" s="793"/>
      <c r="I62" s="793"/>
      <c r="J62" s="794"/>
      <c r="K62" s="795"/>
      <c r="L62" s="795"/>
      <c r="M62" s="56"/>
      <c r="N62" s="56"/>
      <c r="O62" s="796"/>
      <c r="P62" s="797"/>
      <c r="Q62" s="798"/>
      <c r="R62" s="798"/>
      <c r="S62" s="798"/>
      <c r="T62" s="796"/>
      <c r="U62" s="56"/>
      <c r="V62" s="56"/>
      <c r="W62" s="56"/>
      <c r="X62" s="56"/>
      <c r="Y62" s="56"/>
      <c r="Z62" s="56"/>
      <c r="AA62" s="56"/>
      <c r="AB62" s="56"/>
      <c r="AC62" s="56"/>
      <c r="AD62" s="56"/>
      <c r="AE62" s="56"/>
      <c r="AF62" s="56"/>
      <c r="AG62" s="56"/>
      <c r="AH62" s="56"/>
      <c r="AI62" s="56"/>
      <c r="AJ62" s="56"/>
      <c r="AK62" s="56"/>
      <c r="AL62" s="799"/>
      <c r="AM62" s="788"/>
      <c r="AN62" s="800"/>
      <c r="AO62" s="56"/>
      <c r="AP62" s="21"/>
      <c r="AR62" s="39"/>
      <c r="AS62" s="515"/>
      <c r="AT62" s="804"/>
      <c r="AU62" s="805"/>
      <c r="AV62" s="805"/>
      <c r="AW62" s="805"/>
      <c r="AX62" s="805"/>
      <c r="AY62" s="805"/>
      <c r="AZ62" s="805"/>
      <c r="BA62" s="805"/>
      <c r="BB62" s="805"/>
      <c r="BC62" s="805"/>
      <c r="BD62" s="805"/>
      <c r="BE62" s="805"/>
      <c r="BF62" s="805"/>
      <c r="BG62" s="805"/>
      <c r="BH62" s="805"/>
      <c r="BI62" s="805"/>
      <c r="BJ62" s="805"/>
      <c r="BK62" s="805"/>
      <c r="BL62" s="805"/>
      <c r="BM62" s="805"/>
      <c r="BN62" s="805"/>
      <c r="BO62" s="805"/>
      <c r="BP62" s="805"/>
      <c r="BQ62" s="805"/>
      <c r="BR62" s="805"/>
      <c r="BS62" s="805"/>
      <c r="BT62" s="805"/>
      <c r="BU62" s="805"/>
      <c r="BV62" s="805"/>
      <c r="BW62" s="805"/>
      <c r="BX62" s="805"/>
      <c r="BY62" s="805"/>
      <c r="BZ62" s="805"/>
      <c r="CA62" s="805"/>
      <c r="CB62" s="805"/>
      <c r="CC62" s="805"/>
      <c r="CD62" s="805"/>
      <c r="CE62" s="805"/>
      <c r="CF62" s="805"/>
      <c r="CG62" s="805"/>
      <c r="CH62" s="806"/>
      <c r="CI62" s="624"/>
      <c r="CJ62" s="624"/>
      <c r="CK62" s="624"/>
      <c r="CL62" s="624"/>
      <c r="CM62" s="624"/>
      <c r="CN62" s="624"/>
      <c r="CO62" s="624"/>
      <c r="CP62" s="624"/>
    </row>
    <row r="63" spans="1:94" ht="12" customHeight="1">
      <c r="A63" s="19"/>
      <c r="B63" s="801"/>
      <c r="C63" s="801"/>
      <c r="D63" s="56" t="s">
        <v>973</v>
      </c>
      <c r="E63" s="788"/>
      <c r="F63" s="788"/>
      <c r="G63" s="788"/>
      <c r="H63" s="789"/>
      <c r="I63" s="789"/>
      <c r="J63" s="789"/>
      <c r="K63" s="789"/>
      <c r="L63" s="789"/>
      <c r="M63" s="789"/>
      <c r="N63" s="789"/>
      <c r="O63" s="789"/>
      <c r="P63" s="789"/>
      <c r="Q63" s="789"/>
      <c r="R63" s="789"/>
      <c r="S63" s="789"/>
      <c r="T63" s="789"/>
      <c r="U63" s="789"/>
      <c r="V63" s="789"/>
      <c r="W63" s="789"/>
      <c r="X63" s="789"/>
      <c r="Y63" s="789"/>
      <c r="Z63" s="789"/>
      <c r="AA63" s="789"/>
      <c r="AB63" s="789"/>
      <c r="AC63" s="789"/>
      <c r="AD63" s="789"/>
      <c r="AE63" s="789"/>
      <c r="AF63" s="789"/>
      <c r="AG63" s="789"/>
      <c r="AH63" s="789"/>
      <c r="AI63" s="789"/>
      <c r="AJ63" s="789"/>
      <c r="AK63" s="789"/>
      <c r="AL63" s="799"/>
      <c r="AM63" s="789"/>
      <c r="AN63" s="789"/>
      <c r="AO63" s="789"/>
      <c r="AP63" s="42"/>
      <c r="AR63" s="39"/>
      <c r="AS63" s="14"/>
      <c r="AT63" s="624"/>
      <c r="AU63" s="624"/>
      <c r="AV63" s="624"/>
      <c r="AW63" s="624"/>
      <c r="AX63" s="624"/>
      <c r="AY63" s="624"/>
      <c r="AZ63" s="624"/>
      <c r="BA63" s="624"/>
      <c r="BB63" s="624"/>
      <c r="BC63" s="624"/>
      <c r="BD63" s="624"/>
      <c r="BE63" s="624"/>
      <c r="BF63" s="624"/>
      <c r="BG63" s="624"/>
      <c r="BH63" s="624"/>
      <c r="BI63" s="624"/>
      <c r="BJ63" s="624"/>
      <c r="BK63" s="624"/>
      <c r="BL63" s="624"/>
      <c r="BM63" s="624"/>
      <c r="BN63" s="624"/>
      <c r="BO63" s="624"/>
      <c r="BP63" s="624"/>
      <c r="BQ63" s="624"/>
      <c r="BR63" s="624"/>
      <c r="BS63" s="624"/>
      <c r="BT63" s="624"/>
      <c r="BU63" s="624"/>
      <c r="BV63" s="624"/>
      <c r="BW63" s="624"/>
      <c r="BX63" s="624"/>
      <c r="BY63" s="624"/>
      <c r="BZ63" s="624"/>
      <c r="CA63" s="624"/>
      <c r="CB63" s="624"/>
      <c r="CC63" s="624"/>
      <c r="CD63" s="624"/>
      <c r="CE63" s="624"/>
      <c r="CF63" s="624"/>
      <c r="CG63" s="624"/>
      <c r="CH63" s="624"/>
      <c r="CI63" s="624"/>
      <c r="CJ63" s="624"/>
      <c r="CK63" s="624"/>
      <c r="CL63" s="624"/>
      <c r="CM63" s="624"/>
      <c r="CN63" s="624"/>
      <c r="CO63" s="624"/>
      <c r="CP63" s="624"/>
    </row>
    <row r="64" spans="1:94" ht="12" customHeight="1">
      <c r="A64" s="19"/>
      <c r="B64" s="2750" t="s">
        <v>440</v>
      </c>
      <c r="C64" s="2750"/>
      <c r="D64" s="789" t="s">
        <v>1356</v>
      </c>
      <c r="E64" s="788"/>
      <c r="F64" s="788"/>
      <c r="G64" s="788"/>
      <c r="H64" s="789"/>
      <c r="I64" s="789"/>
      <c r="J64" s="789"/>
      <c r="K64" s="789"/>
      <c r="L64" s="789"/>
      <c r="M64" s="789"/>
      <c r="N64" s="789"/>
      <c r="O64" s="789"/>
      <c r="P64" s="789"/>
      <c r="Q64" s="789"/>
      <c r="R64" s="789"/>
      <c r="S64" s="789"/>
      <c r="T64" s="789"/>
      <c r="U64" s="789"/>
      <c r="V64" s="789"/>
      <c r="W64" s="789"/>
      <c r="X64" s="789"/>
      <c r="Y64" s="789"/>
      <c r="Z64" s="789"/>
      <c r="AA64" s="789"/>
      <c r="AB64" s="789"/>
      <c r="AC64" s="789"/>
      <c r="AD64" s="789"/>
      <c r="AE64" s="789"/>
      <c r="AF64" s="789"/>
      <c r="AG64" s="789"/>
      <c r="AH64" s="789"/>
      <c r="AI64" s="789"/>
      <c r="AJ64" s="789"/>
      <c r="AK64" s="789"/>
      <c r="AL64" s="799"/>
      <c r="AM64" s="789"/>
      <c r="AN64" s="789"/>
      <c r="AO64" s="789"/>
      <c r="AP64" s="42"/>
      <c r="AR64" s="39"/>
      <c r="AS64" s="14"/>
      <c r="AT64" s="2751" t="s">
        <v>1461</v>
      </c>
      <c r="AU64" s="2752"/>
      <c r="AV64" s="2752"/>
      <c r="AW64" s="2752"/>
      <c r="AX64" s="2752"/>
      <c r="AY64" s="2752"/>
      <c r="AZ64" s="2752"/>
      <c r="BA64" s="2752"/>
      <c r="BB64" s="2752"/>
      <c r="BC64" s="2752"/>
      <c r="BD64" s="2752"/>
      <c r="BE64" s="2752"/>
      <c r="BF64" s="2752"/>
      <c r="BG64" s="2752"/>
      <c r="BH64" s="2752"/>
      <c r="BI64" s="2752"/>
      <c r="BJ64" s="2752"/>
      <c r="BK64" s="2752"/>
      <c r="BL64" s="2752"/>
      <c r="BM64" s="2752"/>
      <c r="BN64" s="2752"/>
      <c r="BO64" s="2752"/>
      <c r="BP64" s="2752"/>
      <c r="BQ64" s="2752"/>
      <c r="BR64" s="2752"/>
      <c r="BS64" s="2752"/>
      <c r="BT64" s="2752"/>
      <c r="BU64" s="2752"/>
      <c r="BV64" s="2752"/>
      <c r="BW64" s="2752"/>
      <c r="BX64" s="2752"/>
      <c r="BY64" s="2752"/>
      <c r="BZ64" s="2752"/>
      <c r="CA64" s="2752"/>
      <c r="CB64" s="2752"/>
      <c r="CC64" s="2752"/>
      <c r="CD64" s="2752"/>
      <c r="CE64" s="2752"/>
      <c r="CF64" s="2752"/>
      <c r="CG64" s="2752"/>
      <c r="CH64" s="2753"/>
      <c r="CI64" s="624"/>
      <c r="CJ64" s="624"/>
      <c r="CK64" s="624"/>
      <c r="CL64" s="624"/>
      <c r="CM64" s="624"/>
      <c r="CN64" s="624"/>
      <c r="CO64" s="624"/>
      <c r="CP64" s="624"/>
    </row>
    <row r="65" spans="1:94" ht="12" customHeight="1">
      <c r="A65" s="19"/>
      <c r="B65" s="801"/>
      <c r="C65" s="801"/>
      <c r="D65" s="789" t="s">
        <v>967</v>
      </c>
      <c r="E65" s="788"/>
      <c r="F65" s="788"/>
      <c r="G65" s="788"/>
      <c r="H65" s="789"/>
      <c r="I65" s="789"/>
      <c r="J65" s="789"/>
      <c r="K65" s="789"/>
      <c r="L65" s="789"/>
      <c r="M65" s="789"/>
      <c r="N65" s="789"/>
      <c r="O65" s="789"/>
      <c r="P65" s="789"/>
      <c r="Q65" s="789"/>
      <c r="R65" s="789"/>
      <c r="S65" s="789"/>
      <c r="T65" s="789"/>
      <c r="U65" s="789"/>
      <c r="V65" s="789"/>
      <c r="W65" s="789"/>
      <c r="X65" s="789"/>
      <c r="Y65" s="789"/>
      <c r="Z65" s="789"/>
      <c r="AA65" s="789"/>
      <c r="AB65" s="789"/>
      <c r="AC65" s="789"/>
      <c r="AD65" s="789"/>
      <c r="AE65" s="789"/>
      <c r="AF65" s="789"/>
      <c r="AG65" s="789"/>
      <c r="AH65" s="789"/>
      <c r="AI65" s="789"/>
      <c r="AJ65" s="789"/>
      <c r="AK65" s="789"/>
      <c r="AL65" s="799"/>
      <c r="AM65" s="789"/>
      <c r="AN65" s="789"/>
      <c r="AO65" s="789"/>
      <c r="AP65" s="42"/>
      <c r="AR65" s="39"/>
      <c r="AS65" s="14"/>
      <c r="AT65" s="2754"/>
      <c r="AU65" s="2017"/>
      <c r="AV65" s="2017"/>
      <c r="AW65" s="2017"/>
      <c r="AX65" s="2017"/>
      <c r="AY65" s="2017"/>
      <c r="AZ65" s="2017"/>
      <c r="BA65" s="2017"/>
      <c r="BB65" s="2017"/>
      <c r="BC65" s="2017"/>
      <c r="BD65" s="2017"/>
      <c r="BE65" s="2017"/>
      <c r="BF65" s="2017"/>
      <c r="BG65" s="2017"/>
      <c r="BH65" s="2017"/>
      <c r="BI65" s="2017"/>
      <c r="BJ65" s="2017"/>
      <c r="BK65" s="2017"/>
      <c r="BL65" s="2017"/>
      <c r="BM65" s="2017"/>
      <c r="BN65" s="2017"/>
      <c r="BO65" s="2017"/>
      <c r="BP65" s="2017"/>
      <c r="BQ65" s="2017"/>
      <c r="BR65" s="2017"/>
      <c r="BS65" s="2017"/>
      <c r="BT65" s="2017"/>
      <c r="BU65" s="2017"/>
      <c r="BV65" s="2017"/>
      <c r="BW65" s="2017"/>
      <c r="BX65" s="2017"/>
      <c r="BY65" s="2017"/>
      <c r="BZ65" s="2017"/>
      <c r="CA65" s="2017"/>
      <c r="CB65" s="2017"/>
      <c r="CC65" s="2017"/>
      <c r="CD65" s="2017"/>
      <c r="CE65" s="2017"/>
      <c r="CF65" s="2017"/>
      <c r="CG65" s="2017"/>
      <c r="CH65" s="2749"/>
      <c r="CI65" s="624"/>
      <c r="CJ65" s="624"/>
      <c r="CK65" s="624"/>
      <c r="CL65" s="624"/>
      <c r="CM65" s="624"/>
      <c r="CN65" s="624"/>
      <c r="CO65" s="624"/>
      <c r="CP65" s="624"/>
    </row>
    <row r="66" spans="1:94" ht="12" customHeight="1">
      <c r="A66" s="19"/>
      <c r="B66" s="801"/>
      <c r="C66" s="801"/>
      <c r="D66" s="789" t="s">
        <v>968</v>
      </c>
      <c r="E66" s="788"/>
      <c r="F66" s="788"/>
      <c r="G66" s="788"/>
      <c r="H66" s="789"/>
      <c r="I66" s="789"/>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99"/>
      <c r="AM66" s="789"/>
      <c r="AN66" s="789"/>
      <c r="AO66" s="789"/>
      <c r="AP66" s="42"/>
      <c r="AR66" s="39"/>
      <c r="AS66" s="14"/>
      <c r="AT66" s="2754"/>
      <c r="AU66" s="2017"/>
      <c r="AV66" s="2017"/>
      <c r="AW66" s="2017"/>
      <c r="AX66" s="2017"/>
      <c r="AY66" s="2017"/>
      <c r="AZ66" s="2017"/>
      <c r="BA66" s="2017"/>
      <c r="BB66" s="2017"/>
      <c r="BC66" s="2017"/>
      <c r="BD66" s="2017"/>
      <c r="BE66" s="2017"/>
      <c r="BF66" s="2017"/>
      <c r="BG66" s="2017"/>
      <c r="BH66" s="2017"/>
      <c r="BI66" s="2017"/>
      <c r="BJ66" s="2017"/>
      <c r="BK66" s="2017"/>
      <c r="BL66" s="2017"/>
      <c r="BM66" s="2017"/>
      <c r="BN66" s="2017"/>
      <c r="BO66" s="2017"/>
      <c r="BP66" s="2017"/>
      <c r="BQ66" s="2017"/>
      <c r="BR66" s="2017"/>
      <c r="BS66" s="2017"/>
      <c r="BT66" s="2017"/>
      <c r="BU66" s="2017"/>
      <c r="BV66" s="2017"/>
      <c r="BW66" s="2017"/>
      <c r="BX66" s="2017"/>
      <c r="BY66" s="2017"/>
      <c r="BZ66" s="2017"/>
      <c r="CA66" s="2017"/>
      <c r="CB66" s="2017"/>
      <c r="CC66" s="2017"/>
      <c r="CD66" s="2017"/>
      <c r="CE66" s="2017"/>
      <c r="CF66" s="2017"/>
      <c r="CG66" s="2017"/>
      <c r="CH66" s="2749"/>
      <c r="CI66" s="624"/>
      <c r="CJ66" s="624"/>
      <c r="CK66" s="624"/>
      <c r="CL66" s="624"/>
      <c r="CM66" s="624"/>
      <c r="CN66" s="624"/>
      <c r="CO66" s="624"/>
      <c r="CP66" s="624"/>
    </row>
    <row r="67" spans="1:94" ht="12" customHeight="1">
      <c r="A67" s="19"/>
      <c r="B67" s="801"/>
      <c r="C67" s="801"/>
      <c r="D67" s="789" t="s">
        <v>969</v>
      </c>
      <c r="E67" s="788"/>
      <c r="F67" s="788"/>
      <c r="G67" s="788"/>
      <c r="H67" s="789"/>
      <c r="I67" s="789"/>
      <c r="J67" s="789"/>
      <c r="K67" s="789"/>
      <c r="L67" s="789"/>
      <c r="M67" s="789"/>
      <c r="N67" s="789"/>
      <c r="O67" s="789"/>
      <c r="P67" s="789"/>
      <c r="Q67" s="789"/>
      <c r="R67" s="789"/>
      <c r="S67" s="789"/>
      <c r="T67" s="789"/>
      <c r="U67" s="789"/>
      <c r="V67" s="789"/>
      <c r="W67" s="789"/>
      <c r="X67" s="789"/>
      <c r="Y67" s="789"/>
      <c r="Z67" s="789"/>
      <c r="AA67" s="789"/>
      <c r="AB67" s="789"/>
      <c r="AC67" s="789"/>
      <c r="AD67" s="789"/>
      <c r="AE67" s="789"/>
      <c r="AF67" s="789"/>
      <c r="AG67" s="789"/>
      <c r="AH67" s="789"/>
      <c r="AI67" s="789"/>
      <c r="AJ67" s="789"/>
      <c r="AK67" s="789"/>
      <c r="AL67" s="799"/>
      <c r="AM67" s="789"/>
      <c r="AN67" s="789"/>
      <c r="AO67" s="789"/>
      <c r="AP67" s="42"/>
      <c r="AR67" s="39"/>
      <c r="AS67" s="14"/>
      <c r="AT67" s="2754"/>
      <c r="AU67" s="2017"/>
      <c r="AV67" s="2017"/>
      <c r="AW67" s="2017"/>
      <c r="AX67" s="2017"/>
      <c r="AY67" s="2017"/>
      <c r="AZ67" s="2017"/>
      <c r="BA67" s="2017"/>
      <c r="BB67" s="2017"/>
      <c r="BC67" s="2017"/>
      <c r="BD67" s="2017"/>
      <c r="BE67" s="2017"/>
      <c r="BF67" s="2017"/>
      <c r="BG67" s="2017"/>
      <c r="BH67" s="2017"/>
      <c r="BI67" s="2017"/>
      <c r="BJ67" s="2017"/>
      <c r="BK67" s="2017"/>
      <c r="BL67" s="2017"/>
      <c r="BM67" s="2017"/>
      <c r="BN67" s="2017"/>
      <c r="BO67" s="2017"/>
      <c r="BP67" s="2017"/>
      <c r="BQ67" s="2017"/>
      <c r="BR67" s="2017"/>
      <c r="BS67" s="2017"/>
      <c r="BT67" s="2017"/>
      <c r="BU67" s="2017"/>
      <c r="BV67" s="2017"/>
      <c r="BW67" s="2017"/>
      <c r="BX67" s="2017"/>
      <c r="BY67" s="2017"/>
      <c r="BZ67" s="2017"/>
      <c r="CA67" s="2017"/>
      <c r="CB67" s="2017"/>
      <c r="CC67" s="2017"/>
      <c r="CD67" s="2017"/>
      <c r="CE67" s="2017"/>
      <c r="CF67" s="2017"/>
      <c r="CG67" s="2017"/>
      <c r="CH67" s="2749"/>
      <c r="CI67" s="624"/>
      <c r="CJ67" s="624"/>
      <c r="CK67" s="624"/>
      <c r="CL67" s="624"/>
      <c r="CM67" s="624"/>
      <c r="CN67" s="624"/>
      <c r="CO67" s="624"/>
      <c r="CP67" s="624"/>
    </row>
    <row r="68" spans="1:94" ht="12" customHeight="1">
      <c r="A68" s="19"/>
      <c r="B68" s="801"/>
      <c r="C68" s="801"/>
      <c r="D68" s="789" t="s">
        <v>970</v>
      </c>
      <c r="E68" s="788"/>
      <c r="F68" s="788"/>
      <c r="G68" s="788"/>
      <c r="H68" s="789"/>
      <c r="I68" s="789"/>
      <c r="J68" s="789"/>
      <c r="K68" s="789"/>
      <c r="L68" s="789"/>
      <c r="M68" s="789"/>
      <c r="N68" s="789"/>
      <c r="O68" s="789"/>
      <c r="P68" s="789"/>
      <c r="Q68" s="789"/>
      <c r="R68" s="789"/>
      <c r="S68" s="789"/>
      <c r="T68" s="789"/>
      <c r="U68" s="789"/>
      <c r="V68" s="789"/>
      <c r="W68" s="789"/>
      <c r="X68" s="789"/>
      <c r="Y68" s="789"/>
      <c r="Z68" s="789"/>
      <c r="AA68" s="789"/>
      <c r="AB68" s="789"/>
      <c r="AC68" s="789"/>
      <c r="AD68" s="789"/>
      <c r="AE68" s="789"/>
      <c r="AF68" s="789"/>
      <c r="AG68" s="789"/>
      <c r="AH68" s="789"/>
      <c r="AI68" s="789"/>
      <c r="AJ68" s="789"/>
      <c r="AK68" s="789"/>
      <c r="AL68" s="799"/>
      <c r="AM68" s="789"/>
      <c r="AN68" s="789"/>
      <c r="AO68" s="789"/>
      <c r="AP68" s="42"/>
      <c r="AR68" s="39"/>
      <c r="AS68" s="14"/>
      <c r="AT68" s="2754"/>
      <c r="AU68" s="2017"/>
      <c r="AV68" s="2017"/>
      <c r="AW68" s="2017"/>
      <c r="AX68" s="2017"/>
      <c r="AY68" s="2017"/>
      <c r="AZ68" s="2017"/>
      <c r="BA68" s="2017"/>
      <c r="BB68" s="2017"/>
      <c r="BC68" s="2017"/>
      <c r="BD68" s="2017"/>
      <c r="BE68" s="2017"/>
      <c r="BF68" s="2017"/>
      <c r="BG68" s="2017"/>
      <c r="BH68" s="2017"/>
      <c r="BI68" s="2017"/>
      <c r="BJ68" s="2017"/>
      <c r="BK68" s="2017"/>
      <c r="BL68" s="2017"/>
      <c r="BM68" s="2017"/>
      <c r="BN68" s="2017"/>
      <c r="BO68" s="2017"/>
      <c r="BP68" s="2017"/>
      <c r="BQ68" s="2017"/>
      <c r="BR68" s="2017"/>
      <c r="BS68" s="2017"/>
      <c r="BT68" s="2017"/>
      <c r="BU68" s="2017"/>
      <c r="BV68" s="2017"/>
      <c r="BW68" s="2017"/>
      <c r="BX68" s="2017"/>
      <c r="BY68" s="2017"/>
      <c r="BZ68" s="2017"/>
      <c r="CA68" s="2017"/>
      <c r="CB68" s="2017"/>
      <c r="CC68" s="2017"/>
      <c r="CD68" s="2017"/>
      <c r="CE68" s="2017"/>
      <c r="CF68" s="2017"/>
      <c r="CG68" s="2017"/>
      <c r="CH68" s="2749"/>
      <c r="CI68" s="624"/>
      <c r="CJ68" s="624"/>
      <c r="CK68" s="624"/>
      <c r="CL68" s="624"/>
      <c r="CM68" s="624"/>
      <c r="CN68" s="624"/>
      <c r="CO68" s="624"/>
      <c r="CP68" s="624"/>
    </row>
    <row r="69" spans="1:94" ht="12" customHeight="1">
      <c r="A69" s="19"/>
      <c r="B69" s="2750" t="s">
        <v>439</v>
      </c>
      <c r="C69" s="2750"/>
      <c r="D69" s="789" t="s">
        <v>974</v>
      </c>
      <c r="E69" s="788"/>
      <c r="F69" s="788"/>
      <c r="G69" s="788"/>
      <c r="H69" s="788"/>
      <c r="I69" s="788"/>
      <c r="J69" s="788"/>
      <c r="K69" s="788"/>
      <c r="L69" s="789"/>
      <c r="M69" s="789"/>
      <c r="N69" s="789"/>
      <c r="O69" s="789"/>
      <c r="P69" s="789"/>
      <c r="Q69" s="789"/>
      <c r="R69" s="789"/>
      <c r="S69" s="789"/>
      <c r="T69" s="789"/>
      <c r="U69" s="789"/>
      <c r="V69" s="789"/>
      <c r="W69" s="789"/>
      <c r="X69" s="789"/>
      <c r="Y69" s="789"/>
      <c r="Z69" s="789"/>
      <c r="AA69" s="789"/>
      <c r="AB69" s="789"/>
      <c r="AC69" s="789"/>
      <c r="AD69" s="789"/>
      <c r="AE69" s="789"/>
      <c r="AF69" s="789"/>
      <c r="AG69" s="789"/>
      <c r="AH69" s="789"/>
      <c r="AI69" s="789"/>
      <c r="AJ69" s="789"/>
      <c r="AK69" s="789"/>
      <c r="AL69" s="799"/>
      <c r="AM69" s="789"/>
      <c r="AN69" s="789"/>
      <c r="AO69" s="789"/>
      <c r="AP69" s="42"/>
      <c r="AR69" s="39"/>
      <c r="AS69" s="14"/>
      <c r="AT69" s="2754"/>
      <c r="AU69" s="2017"/>
      <c r="AV69" s="2017"/>
      <c r="AW69" s="2017"/>
      <c r="AX69" s="2017"/>
      <c r="AY69" s="2017"/>
      <c r="AZ69" s="2017"/>
      <c r="BA69" s="2017"/>
      <c r="BB69" s="2017"/>
      <c r="BC69" s="2017"/>
      <c r="BD69" s="2017"/>
      <c r="BE69" s="2017"/>
      <c r="BF69" s="2017"/>
      <c r="BG69" s="2017"/>
      <c r="BH69" s="2017"/>
      <c r="BI69" s="2017"/>
      <c r="BJ69" s="2017"/>
      <c r="BK69" s="2017"/>
      <c r="BL69" s="2017"/>
      <c r="BM69" s="2017"/>
      <c r="BN69" s="2017"/>
      <c r="BO69" s="2017"/>
      <c r="BP69" s="2017"/>
      <c r="BQ69" s="2017"/>
      <c r="BR69" s="2017"/>
      <c r="BS69" s="2017"/>
      <c r="BT69" s="2017"/>
      <c r="BU69" s="2017"/>
      <c r="BV69" s="2017"/>
      <c r="BW69" s="2017"/>
      <c r="BX69" s="2017"/>
      <c r="BY69" s="2017"/>
      <c r="BZ69" s="2017"/>
      <c r="CA69" s="2017"/>
      <c r="CB69" s="2017"/>
      <c r="CC69" s="2017"/>
      <c r="CD69" s="2017"/>
      <c r="CE69" s="2017"/>
      <c r="CF69" s="2017"/>
      <c r="CG69" s="2017"/>
      <c r="CH69" s="2749"/>
      <c r="CI69" s="624"/>
      <c r="CJ69" s="624"/>
      <c r="CK69" s="624"/>
      <c r="CL69" s="624"/>
      <c r="CM69" s="624"/>
      <c r="CN69" s="624"/>
      <c r="CO69" s="624"/>
      <c r="CP69" s="624"/>
    </row>
    <row r="70" spans="1:94" ht="12" customHeight="1">
      <c r="A70" s="19"/>
      <c r="B70" s="2750" t="s">
        <v>502</v>
      </c>
      <c r="C70" s="2750"/>
      <c r="D70" s="788" t="s">
        <v>975</v>
      </c>
      <c r="E70" s="788"/>
      <c r="F70" s="788"/>
      <c r="G70" s="788"/>
      <c r="H70" s="788"/>
      <c r="I70" s="788"/>
      <c r="J70" s="788"/>
      <c r="K70" s="788"/>
      <c r="L70" s="788"/>
      <c r="M70" s="788"/>
      <c r="N70" s="788"/>
      <c r="O70" s="788"/>
      <c r="P70" s="788"/>
      <c r="Q70" s="788"/>
      <c r="R70" s="788"/>
      <c r="S70" s="788"/>
      <c r="T70" s="788"/>
      <c r="U70" s="788"/>
      <c r="V70" s="788"/>
      <c r="W70" s="788"/>
      <c r="X70" s="788"/>
      <c r="Y70" s="788"/>
      <c r="Z70" s="788"/>
      <c r="AA70" s="788"/>
      <c r="AB70" s="788"/>
      <c r="AC70" s="788"/>
      <c r="AD70" s="788"/>
      <c r="AE70" s="788"/>
      <c r="AF70" s="788"/>
      <c r="AG70" s="788"/>
      <c r="AH70" s="799"/>
      <c r="AI70" s="788"/>
      <c r="AJ70" s="788"/>
      <c r="AK70" s="799"/>
      <c r="AL70" s="799"/>
      <c r="AM70" s="788"/>
      <c r="AN70" s="762"/>
      <c r="AO70" s="807"/>
      <c r="AR70" s="39"/>
      <c r="AS70" s="14"/>
      <c r="AT70" s="2754"/>
      <c r="AU70" s="2017"/>
      <c r="AV70" s="2017"/>
      <c r="AW70" s="2017"/>
      <c r="AX70" s="2017"/>
      <c r="AY70" s="2017"/>
      <c r="AZ70" s="2017"/>
      <c r="BA70" s="2017"/>
      <c r="BB70" s="2017"/>
      <c r="BC70" s="2017"/>
      <c r="BD70" s="2017"/>
      <c r="BE70" s="2017"/>
      <c r="BF70" s="2017"/>
      <c r="BG70" s="2017"/>
      <c r="BH70" s="2017"/>
      <c r="BI70" s="2017"/>
      <c r="BJ70" s="2017"/>
      <c r="BK70" s="2017"/>
      <c r="BL70" s="2017"/>
      <c r="BM70" s="2017"/>
      <c r="BN70" s="2017"/>
      <c r="BO70" s="2017"/>
      <c r="BP70" s="2017"/>
      <c r="BQ70" s="2017"/>
      <c r="BR70" s="2017"/>
      <c r="BS70" s="2017"/>
      <c r="BT70" s="2017"/>
      <c r="BU70" s="2017"/>
      <c r="BV70" s="2017"/>
      <c r="BW70" s="2017"/>
      <c r="BX70" s="2017"/>
      <c r="BY70" s="2017"/>
      <c r="BZ70" s="2017"/>
      <c r="CA70" s="2017"/>
      <c r="CB70" s="2017"/>
      <c r="CC70" s="2017"/>
      <c r="CD70" s="2017"/>
      <c r="CE70" s="2017"/>
      <c r="CF70" s="2017"/>
      <c r="CG70" s="2017"/>
      <c r="CH70" s="2749"/>
      <c r="CI70" s="624"/>
      <c r="CJ70" s="624"/>
      <c r="CK70" s="624"/>
      <c r="CL70" s="624"/>
      <c r="CM70" s="624"/>
      <c r="CN70" s="624"/>
      <c r="CO70" s="624"/>
      <c r="CP70" s="624"/>
    </row>
    <row r="71" spans="1:94" ht="12" customHeight="1">
      <c r="A71" s="19"/>
      <c r="B71" s="2750" t="s">
        <v>819</v>
      </c>
      <c r="C71" s="2750"/>
      <c r="D71" s="2758" t="s">
        <v>976</v>
      </c>
      <c r="E71" s="2758"/>
      <c r="F71" s="2758"/>
      <c r="G71" s="2758"/>
      <c r="H71" s="2758"/>
      <c r="I71" s="2758"/>
      <c r="J71" s="2758"/>
      <c r="K71" s="2758"/>
      <c r="L71" s="2758"/>
      <c r="M71" s="2758"/>
      <c r="N71" s="2758"/>
      <c r="O71" s="2758"/>
      <c r="P71" s="2758"/>
      <c r="Q71" s="2758"/>
      <c r="R71" s="2758"/>
      <c r="S71" s="2758"/>
      <c r="T71" s="2758"/>
      <c r="U71" s="2758"/>
      <c r="V71" s="2758"/>
      <c r="W71" s="2758"/>
      <c r="X71" s="2758"/>
      <c r="Y71" s="2758"/>
      <c r="Z71" s="2758"/>
      <c r="AA71" s="2758"/>
      <c r="AB71" s="2758"/>
      <c r="AC71" s="2758"/>
      <c r="AD71" s="2758"/>
      <c r="AE71" s="2758"/>
      <c r="AF71" s="2758"/>
      <c r="AG71" s="2758"/>
      <c r="AH71" s="2758"/>
      <c r="AI71" s="2758"/>
      <c r="AJ71" s="2758"/>
      <c r="AK71" s="2758"/>
      <c r="AL71" s="2758"/>
      <c r="AM71" s="2758"/>
      <c r="AN71" s="2758"/>
      <c r="AO71" s="2758"/>
      <c r="AP71" s="2758"/>
      <c r="AQ71" s="2758"/>
      <c r="AR71" s="2759"/>
      <c r="AS71" s="56"/>
      <c r="AT71" s="2754"/>
      <c r="AU71" s="2017"/>
      <c r="AV71" s="2017"/>
      <c r="AW71" s="2017"/>
      <c r="AX71" s="2017"/>
      <c r="AY71" s="2017"/>
      <c r="AZ71" s="2017"/>
      <c r="BA71" s="2017"/>
      <c r="BB71" s="2017"/>
      <c r="BC71" s="2017"/>
      <c r="BD71" s="2017"/>
      <c r="BE71" s="2017"/>
      <c r="BF71" s="2017"/>
      <c r="BG71" s="2017"/>
      <c r="BH71" s="2017"/>
      <c r="BI71" s="2017"/>
      <c r="BJ71" s="2017"/>
      <c r="BK71" s="2017"/>
      <c r="BL71" s="2017"/>
      <c r="BM71" s="2017"/>
      <c r="BN71" s="2017"/>
      <c r="BO71" s="2017"/>
      <c r="BP71" s="2017"/>
      <c r="BQ71" s="2017"/>
      <c r="BR71" s="2017"/>
      <c r="BS71" s="2017"/>
      <c r="BT71" s="2017"/>
      <c r="BU71" s="2017"/>
      <c r="BV71" s="2017"/>
      <c r="BW71" s="2017"/>
      <c r="BX71" s="2017"/>
      <c r="BY71" s="2017"/>
      <c r="BZ71" s="2017"/>
      <c r="CA71" s="2017"/>
      <c r="CB71" s="2017"/>
      <c r="CC71" s="2017"/>
      <c r="CD71" s="2017"/>
      <c r="CE71" s="2017"/>
      <c r="CF71" s="2017"/>
      <c r="CG71" s="2017"/>
      <c r="CH71" s="2749"/>
      <c r="CI71" s="624"/>
      <c r="CJ71" s="624"/>
      <c r="CK71" s="624"/>
      <c r="CL71" s="624"/>
      <c r="CM71" s="624"/>
      <c r="CN71" s="624"/>
      <c r="CO71" s="624"/>
      <c r="CP71" s="624"/>
    </row>
    <row r="72" spans="1:94" ht="12" customHeight="1">
      <c r="A72" s="19"/>
      <c r="B72" s="2760" t="s">
        <v>1462</v>
      </c>
      <c r="C72" s="2760"/>
      <c r="D72" s="1230" t="s">
        <v>1463</v>
      </c>
      <c r="E72" s="799"/>
      <c r="F72" s="799"/>
      <c r="G72" s="799"/>
      <c r="H72" s="799"/>
      <c r="I72" s="799"/>
      <c r="J72" s="799"/>
      <c r="K72" s="799"/>
      <c r="L72" s="799"/>
      <c r="M72" s="799"/>
      <c r="N72" s="799"/>
      <c r="O72" s="799"/>
      <c r="P72" s="799"/>
      <c r="Q72" s="799"/>
      <c r="R72" s="799"/>
      <c r="S72" s="799"/>
      <c r="T72" s="799"/>
      <c r="U72" s="799"/>
      <c r="V72" s="799"/>
      <c r="W72" s="799"/>
      <c r="X72" s="799"/>
      <c r="Y72" s="799"/>
      <c r="Z72" s="799"/>
      <c r="AA72" s="799"/>
      <c r="AB72" s="799"/>
      <c r="AC72" s="799"/>
      <c r="AD72" s="799"/>
      <c r="AE72" s="799"/>
      <c r="AF72" s="799"/>
      <c r="AH72" s="30"/>
      <c r="AI72" s="1201"/>
      <c r="AJ72" s="1201"/>
      <c r="AK72" s="1201"/>
      <c r="AL72" s="1201"/>
      <c r="AM72" s="1201"/>
      <c r="AN72" s="1201"/>
      <c r="AO72" s="1201"/>
      <c r="AP72" s="1201"/>
      <c r="AQ72" s="1201"/>
      <c r="AR72" s="1202"/>
      <c r="AS72" s="14"/>
      <c r="AT72" s="2754"/>
      <c r="AU72" s="2017"/>
      <c r="AV72" s="2017"/>
      <c r="AW72" s="2017"/>
      <c r="AX72" s="2017"/>
      <c r="AY72" s="2017"/>
      <c r="AZ72" s="2017"/>
      <c r="BA72" s="2017"/>
      <c r="BB72" s="2017"/>
      <c r="BC72" s="2017"/>
      <c r="BD72" s="2017"/>
      <c r="BE72" s="2017"/>
      <c r="BF72" s="2017"/>
      <c r="BG72" s="2017"/>
      <c r="BH72" s="2017"/>
      <c r="BI72" s="2017"/>
      <c r="BJ72" s="2017"/>
      <c r="BK72" s="2017"/>
      <c r="BL72" s="2017"/>
      <c r="BM72" s="2017"/>
      <c r="BN72" s="2017"/>
      <c r="BO72" s="2017"/>
      <c r="BP72" s="2017"/>
      <c r="BQ72" s="2017"/>
      <c r="BR72" s="2017"/>
      <c r="BS72" s="2017"/>
      <c r="BT72" s="2017"/>
      <c r="BU72" s="2017"/>
      <c r="BV72" s="2017"/>
      <c r="BW72" s="2017"/>
      <c r="BX72" s="2017"/>
      <c r="BY72" s="2017"/>
      <c r="BZ72" s="2017"/>
      <c r="CA72" s="2017"/>
      <c r="CB72" s="2017"/>
      <c r="CC72" s="2017"/>
      <c r="CD72" s="2017"/>
      <c r="CE72" s="2017"/>
      <c r="CF72" s="2017"/>
      <c r="CG72" s="2017"/>
      <c r="CH72" s="2749"/>
      <c r="CI72" s="624"/>
      <c r="CJ72" s="624"/>
      <c r="CK72" s="624"/>
      <c r="CL72" s="624"/>
      <c r="CM72" s="624"/>
      <c r="CN72" s="624"/>
      <c r="CO72" s="624"/>
      <c r="CP72" s="624"/>
    </row>
    <row r="73" spans="1:94" ht="12" customHeight="1">
      <c r="A73" s="19"/>
      <c r="B73" s="411"/>
      <c r="C73" s="1231"/>
      <c r="D73" s="1230" t="s">
        <v>1464</v>
      </c>
      <c r="E73" s="799"/>
      <c r="F73" s="799"/>
      <c r="G73" s="799"/>
      <c r="H73" s="799"/>
      <c r="I73" s="799"/>
      <c r="J73" s="799"/>
      <c r="K73" s="799"/>
      <c r="L73" s="799"/>
      <c r="M73" s="799"/>
      <c r="N73" s="799"/>
      <c r="O73" s="799"/>
      <c r="P73" s="799"/>
      <c r="Q73" s="799"/>
      <c r="R73" s="799"/>
      <c r="S73" s="799"/>
      <c r="T73" s="799"/>
      <c r="U73" s="799"/>
      <c r="V73" s="799"/>
      <c r="W73" s="799"/>
      <c r="X73" s="799"/>
      <c r="Y73" s="799"/>
      <c r="Z73" s="799"/>
      <c r="AA73" s="799"/>
      <c r="AB73" s="799"/>
      <c r="AC73" s="799"/>
      <c r="AD73" s="799"/>
      <c r="AE73" s="799"/>
      <c r="AF73" s="799"/>
      <c r="AH73" s="30"/>
      <c r="AI73" s="1201"/>
      <c r="AJ73" s="1201"/>
      <c r="AK73" s="1201"/>
      <c r="AL73" s="1201"/>
      <c r="AM73" s="1201"/>
      <c r="AN73" s="1201"/>
      <c r="AO73" s="1201"/>
      <c r="AP73" s="1201"/>
      <c r="AQ73" s="1201"/>
      <c r="AR73" s="1202"/>
      <c r="AT73" s="2754"/>
      <c r="AU73" s="2017"/>
      <c r="AV73" s="2017"/>
      <c r="AW73" s="2017"/>
      <c r="AX73" s="2017"/>
      <c r="AY73" s="2017"/>
      <c r="AZ73" s="2017"/>
      <c r="BA73" s="2017"/>
      <c r="BB73" s="2017"/>
      <c r="BC73" s="2017"/>
      <c r="BD73" s="2017"/>
      <c r="BE73" s="2017"/>
      <c r="BF73" s="2017"/>
      <c r="BG73" s="2017"/>
      <c r="BH73" s="2017"/>
      <c r="BI73" s="2017"/>
      <c r="BJ73" s="2017"/>
      <c r="BK73" s="2017"/>
      <c r="BL73" s="2017"/>
      <c r="BM73" s="2017"/>
      <c r="BN73" s="2017"/>
      <c r="BO73" s="2017"/>
      <c r="BP73" s="2017"/>
      <c r="BQ73" s="2017"/>
      <c r="BR73" s="2017"/>
      <c r="BS73" s="2017"/>
      <c r="BT73" s="2017"/>
      <c r="BU73" s="2017"/>
      <c r="BV73" s="2017"/>
      <c r="BW73" s="2017"/>
      <c r="BX73" s="2017"/>
      <c r="BY73" s="2017"/>
      <c r="BZ73" s="2017"/>
      <c r="CA73" s="2017"/>
      <c r="CB73" s="2017"/>
      <c r="CC73" s="2017"/>
      <c r="CD73" s="2017"/>
      <c r="CE73" s="2017"/>
      <c r="CF73" s="2017"/>
      <c r="CG73" s="2017"/>
      <c r="CH73" s="2749"/>
      <c r="CI73" s="624"/>
      <c r="CJ73" s="624"/>
      <c r="CK73" s="624"/>
      <c r="CL73" s="624"/>
      <c r="CM73" s="624"/>
      <c r="CN73" s="624"/>
      <c r="CO73" s="624"/>
      <c r="CP73" s="624"/>
    </row>
    <row r="74" spans="1:94" ht="12" customHeight="1">
      <c r="A74" s="19"/>
      <c r="B74" s="411"/>
      <c r="C74" s="784"/>
      <c r="D74" s="1230" t="s">
        <v>1465</v>
      </c>
      <c r="E74" s="799"/>
      <c r="F74" s="799"/>
      <c r="G74" s="799"/>
      <c r="H74" s="799"/>
      <c r="I74" s="799"/>
      <c r="J74" s="799"/>
      <c r="K74" s="799"/>
      <c r="L74" s="799"/>
      <c r="M74" s="799"/>
      <c r="N74" s="799"/>
      <c r="O74" s="799"/>
      <c r="P74" s="799"/>
      <c r="Q74" s="799"/>
      <c r="R74" s="799"/>
      <c r="S74" s="799"/>
      <c r="T74" s="799"/>
      <c r="U74" s="799"/>
      <c r="V74" s="799"/>
      <c r="W74" s="799"/>
      <c r="X74" s="799"/>
      <c r="Y74" s="799"/>
      <c r="Z74" s="799"/>
      <c r="AA74" s="799"/>
      <c r="AB74" s="799"/>
      <c r="AC74" s="799"/>
      <c r="AD74" s="799"/>
      <c r="AE74" s="799"/>
      <c r="AF74" s="799"/>
      <c r="AH74" s="30"/>
      <c r="AI74" s="1201"/>
      <c r="AJ74" s="1201"/>
      <c r="AK74" s="1201"/>
      <c r="AL74" s="1201"/>
      <c r="AM74" s="1201"/>
      <c r="AN74" s="1201"/>
      <c r="AO74" s="1201"/>
      <c r="AP74" s="1201"/>
      <c r="AQ74" s="1201"/>
      <c r="AR74" s="1202"/>
      <c r="AT74" s="2754"/>
      <c r="AU74" s="2017"/>
      <c r="AV74" s="2017"/>
      <c r="AW74" s="2017"/>
      <c r="AX74" s="2017"/>
      <c r="AY74" s="2017"/>
      <c r="AZ74" s="2017"/>
      <c r="BA74" s="2017"/>
      <c r="BB74" s="2017"/>
      <c r="BC74" s="2017"/>
      <c r="BD74" s="2017"/>
      <c r="BE74" s="2017"/>
      <c r="BF74" s="2017"/>
      <c r="BG74" s="2017"/>
      <c r="BH74" s="2017"/>
      <c r="BI74" s="2017"/>
      <c r="BJ74" s="2017"/>
      <c r="BK74" s="2017"/>
      <c r="BL74" s="2017"/>
      <c r="BM74" s="2017"/>
      <c r="BN74" s="2017"/>
      <c r="BO74" s="2017"/>
      <c r="BP74" s="2017"/>
      <c r="BQ74" s="2017"/>
      <c r="BR74" s="2017"/>
      <c r="BS74" s="2017"/>
      <c r="BT74" s="2017"/>
      <c r="BU74" s="2017"/>
      <c r="BV74" s="2017"/>
      <c r="BW74" s="2017"/>
      <c r="BX74" s="2017"/>
      <c r="BY74" s="2017"/>
      <c r="BZ74" s="2017"/>
      <c r="CA74" s="2017"/>
      <c r="CB74" s="2017"/>
      <c r="CC74" s="2017"/>
      <c r="CD74" s="2017"/>
      <c r="CE74" s="2017"/>
      <c r="CF74" s="2017"/>
      <c r="CG74" s="2017"/>
      <c r="CH74" s="2749"/>
      <c r="CI74" s="624"/>
      <c r="CJ74" s="624"/>
      <c r="CK74" s="624"/>
      <c r="CL74" s="624"/>
      <c r="CM74" s="624"/>
      <c r="CN74" s="624"/>
      <c r="CO74" s="624"/>
      <c r="CP74" s="624"/>
    </row>
    <row r="75" spans="1:94" ht="12" customHeight="1">
      <c r="A75" s="19"/>
      <c r="B75" s="801"/>
      <c r="C75" s="801"/>
      <c r="D75" s="799"/>
      <c r="E75" s="799"/>
      <c r="F75" s="799"/>
      <c r="G75" s="799"/>
      <c r="H75" s="799"/>
      <c r="I75" s="799"/>
      <c r="J75" s="799"/>
      <c r="K75" s="799"/>
      <c r="L75" s="799"/>
      <c r="M75" s="799"/>
      <c r="N75" s="799"/>
      <c r="O75" s="799"/>
      <c r="P75" s="799"/>
      <c r="Q75" s="799"/>
      <c r="R75" s="799"/>
      <c r="S75" s="799"/>
      <c r="T75" s="799"/>
      <c r="U75" s="799"/>
      <c r="V75" s="799"/>
      <c r="W75" s="799"/>
      <c r="X75" s="799"/>
      <c r="Y75" s="799"/>
      <c r="Z75" s="799"/>
      <c r="AA75" s="799"/>
      <c r="AB75" s="799"/>
      <c r="AC75" s="799"/>
      <c r="AD75" s="799"/>
      <c r="AE75" s="799"/>
      <c r="AF75" s="799"/>
      <c r="AH75" s="30" t="s">
        <v>95</v>
      </c>
      <c r="AI75" s="2761" t="s">
        <v>1419</v>
      </c>
      <c r="AJ75" s="2762"/>
      <c r="AK75" s="2762"/>
      <c r="AL75" s="2762"/>
      <c r="AM75" s="2762"/>
      <c r="AN75" s="2762"/>
      <c r="AO75" s="2762"/>
      <c r="AP75" s="2762"/>
      <c r="AQ75" s="2762"/>
      <c r="AR75" s="2763"/>
      <c r="AT75" s="2754"/>
      <c r="AU75" s="2017"/>
      <c r="AV75" s="2017"/>
      <c r="AW75" s="2017"/>
      <c r="AX75" s="2017"/>
      <c r="AY75" s="2017"/>
      <c r="AZ75" s="2017"/>
      <c r="BA75" s="2017"/>
      <c r="BB75" s="2017"/>
      <c r="BC75" s="2017"/>
      <c r="BD75" s="2017"/>
      <c r="BE75" s="2017"/>
      <c r="BF75" s="2017"/>
      <c r="BG75" s="2017"/>
      <c r="BH75" s="2017"/>
      <c r="BI75" s="2017"/>
      <c r="BJ75" s="2017"/>
      <c r="BK75" s="2017"/>
      <c r="BL75" s="2017"/>
      <c r="BM75" s="2017"/>
      <c r="BN75" s="2017"/>
      <c r="BO75" s="2017"/>
      <c r="BP75" s="2017"/>
      <c r="BQ75" s="2017"/>
      <c r="BR75" s="2017"/>
      <c r="BS75" s="2017"/>
      <c r="BT75" s="2017"/>
      <c r="BU75" s="2017"/>
      <c r="BV75" s="2017"/>
      <c r="BW75" s="2017"/>
      <c r="BX75" s="2017"/>
      <c r="BY75" s="2017"/>
      <c r="BZ75" s="2017"/>
      <c r="CA75" s="2017"/>
      <c r="CB75" s="2017"/>
      <c r="CC75" s="2017"/>
      <c r="CD75" s="2017"/>
      <c r="CE75" s="2017"/>
      <c r="CF75" s="2017"/>
      <c r="CG75" s="2017"/>
      <c r="CH75" s="2749"/>
      <c r="CJ75" s="624"/>
      <c r="CK75" s="624"/>
      <c r="CL75" s="624"/>
      <c r="CM75" s="624"/>
      <c r="CN75" s="624"/>
      <c r="CO75" s="624"/>
      <c r="CP75" s="624"/>
    </row>
    <row r="76" spans="1:94" ht="12" customHeight="1">
      <c r="A76" s="19"/>
      <c r="B76" s="801"/>
      <c r="C76" s="801"/>
      <c r="D76" s="799"/>
      <c r="E76" s="799"/>
      <c r="F76" s="799"/>
      <c r="G76" s="799"/>
      <c r="H76" s="799"/>
      <c r="I76" s="799"/>
      <c r="J76" s="799"/>
      <c r="K76" s="799"/>
      <c r="L76" s="799"/>
      <c r="M76" s="799"/>
      <c r="N76" s="799"/>
      <c r="O76" s="799"/>
      <c r="P76" s="799"/>
      <c r="Q76" s="799"/>
      <c r="R76" s="799"/>
      <c r="S76" s="799"/>
      <c r="T76" s="799"/>
      <c r="U76" s="799"/>
      <c r="V76" s="799"/>
      <c r="W76" s="799"/>
      <c r="X76" s="799"/>
      <c r="Y76" s="799"/>
      <c r="Z76" s="799"/>
      <c r="AA76" s="799"/>
      <c r="AB76" s="799"/>
      <c r="AC76" s="799"/>
      <c r="AD76" s="799"/>
      <c r="AE76" s="799"/>
      <c r="AF76" s="799"/>
      <c r="AH76" s="30"/>
      <c r="AI76" s="2762"/>
      <c r="AJ76" s="2762"/>
      <c r="AK76" s="2762"/>
      <c r="AL76" s="2762"/>
      <c r="AM76" s="2762"/>
      <c r="AN76" s="2762"/>
      <c r="AO76" s="2762"/>
      <c r="AP76" s="2762"/>
      <c r="AQ76" s="2762"/>
      <c r="AR76" s="2763"/>
      <c r="AT76" s="2754"/>
      <c r="AU76" s="2017"/>
      <c r="AV76" s="2017"/>
      <c r="AW76" s="2017"/>
      <c r="AX76" s="2017"/>
      <c r="AY76" s="2017"/>
      <c r="AZ76" s="2017"/>
      <c r="BA76" s="2017"/>
      <c r="BB76" s="2017"/>
      <c r="BC76" s="2017"/>
      <c r="BD76" s="2017"/>
      <c r="BE76" s="2017"/>
      <c r="BF76" s="2017"/>
      <c r="BG76" s="2017"/>
      <c r="BH76" s="2017"/>
      <c r="BI76" s="2017"/>
      <c r="BJ76" s="2017"/>
      <c r="BK76" s="2017"/>
      <c r="BL76" s="2017"/>
      <c r="BM76" s="2017"/>
      <c r="BN76" s="2017"/>
      <c r="BO76" s="2017"/>
      <c r="BP76" s="2017"/>
      <c r="BQ76" s="2017"/>
      <c r="BR76" s="2017"/>
      <c r="BS76" s="2017"/>
      <c r="BT76" s="2017"/>
      <c r="BU76" s="2017"/>
      <c r="BV76" s="2017"/>
      <c r="BW76" s="2017"/>
      <c r="BX76" s="2017"/>
      <c r="BY76" s="2017"/>
      <c r="BZ76" s="2017"/>
      <c r="CA76" s="2017"/>
      <c r="CB76" s="2017"/>
      <c r="CC76" s="2017"/>
      <c r="CD76" s="2017"/>
      <c r="CE76" s="2017"/>
      <c r="CF76" s="2017"/>
      <c r="CG76" s="2017"/>
      <c r="CH76" s="2749"/>
      <c r="CJ76" s="624"/>
      <c r="CK76" s="624"/>
      <c r="CL76" s="624"/>
      <c r="CM76" s="624"/>
      <c r="CN76" s="624"/>
      <c r="CO76" s="624"/>
      <c r="CP76" s="624"/>
    </row>
    <row r="77" spans="1:94" ht="12" customHeight="1">
      <c r="A77" s="19"/>
      <c r="B77" s="801"/>
      <c r="C77" s="801"/>
      <c r="D77" s="799"/>
      <c r="E77" s="799"/>
      <c r="F77" s="799"/>
      <c r="G77" s="799"/>
      <c r="H77" s="799"/>
      <c r="I77" s="799"/>
      <c r="J77" s="799"/>
      <c r="K77" s="799"/>
      <c r="L77" s="799"/>
      <c r="M77" s="799"/>
      <c r="N77" s="799"/>
      <c r="O77" s="799"/>
      <c r="P77" s="799"/>
      <c r="Q77" s="799"/>
      <c r="R77" s="799"/>
      <c r="S77" s="799"/>
      <c r="T77" s="799"/>
      <c r="U77" s="799"/>
      <c r="V77" s="799"/>
      <c r="W77" s="799"/>
      <c r="X77" s="799"/>
      <c r="Y77" s="799"/>
      <c r="Z77" s="799"/>
      <c r="AA77" s="799"/>
      <c r="AB77" s="799"/>
      <c r="AC77" s="799"/>
      <c r="AD77" s="799"/>
      <c r="AE77" s="799"/>
      <c r="AF77" s="799"/>
      <c r="AH77" s="30"/>
      <c r="AI77" s="2762"/>
      <c r="AJ77" s="2762"/>
      <c r="AK77" s="2762"/>
      <c r="AL77" s="2762"/>
      <c r="AM77" s="2762"/>
      <c r="AN77" s="2762"/>
      <c r="AO77" s="2762"/>
      <c r="AP77" s="2762"/>
      <c r="AQ77" s="2762"/>
      <c r="AR77" s="2763"/>
      <c r="AT77" s="2754"/>
      <c r="AU77" s="2017"/>
      <c r="AV77" s="2017"/>
      <c r="AW77" s="2017"/>
      <c r="AX77" s="2017"/>
      <c r="AY77" s="2017"/>
      <c r="AZ77" s="2017"/>
      <c r="BA77" s="2017"/>
      <c r="BB77" s="2017"/>
      <c r="BC77" s="2017"/>
      <c r="BD77" s="2017"/>
      <c r="BE77" s="2017"/>
      <c r="BF77" s="2017"/>
      <c r="BG77" s="2017"/>
      <c r="BH77" s="2017"/>
      <c r="BI77" s="2017"/>
      <c r="BJ77" s="2017"/>
      <c r="BK77" s="2017"/>
      <c r="BL77" s="2017"/>
      <c r="BM77" s="2017"/>
      <c r="BN77" s="2017"/>
      <c r="BO77" s="2017"/>
      <c r="BP77" s="2017"/>
      <c r="BQ77" s="2017"/>
      <c r="BR77" s="2017"/>
      <c r="BS77" s="2017"/>
      <c r="BT77" s="2017"/>
      <c r="BU77" s="2017"/>
      <c r="BV77" s="2017"/>
      <c r="BW77" s="2017"/>
      <c r="BX77" s="2017"/>
      <c r="BY77" s="2017"/>
      <c r="BZ77" s="2017"/>
      <c r="CA77" s="2017"/>
      <c r="CB77" s="2017"/>
      <c r="CC77" s="2017"/>
      <c r="CD77" s="2017"/>
      <c r="CE77" s="2017"/>
      <c r="CF77" s="2017"/>
      <c r="CG77" s="2017"/>
      <c r="CH77" s="2749"/>
      <c r="CJ77" s="624"/>
      <c r="CK77" s="624"/>
      <c r="CL77" s="624"/>
      <c r="CM77" s="624"/>
      <c r="CN77" s="624"/>
      <c r="CO77" s="624"/>
      <c r="CP77" s="624"/>
    </row>
    <row r="78" spans="1:94" ht="12" customHeight="1">
      <c r="A78" s="19"/>
      <c r="B78" s="801"/>
      <c r="C78" s="801"/>
      <c r="D78" s="799"/>
      <c r="E78" s="799"/>
      <c r="F78" s="799"/>
      <c r="G78" s="799"/>
      <c r="H78" s="799"/>
      <c r="I78" s="799"/>
      <c r="J78" s="799"/>
      <c r="K78" s="799"/>
      <c r="L78" s="799"/>
      <c r="M78" s="799"/>
      <c r="N78" s="799"/>
      <c r="O78" s="799"/>
      <c r="P78" s="799"/>
      <c r="Q78" s="799"/>
      <c r="R78" s="799"/>
      <c r="S78" s="799"/>
      <c r="T78" s="799"/>
      <c r="U78" s="799"/>
      <c r="V78" s="799"/>
      <c r="W78" s="799"/>
      <c r="X78" s="799"/>
      <c r="Y78" s="799"/>
      <c r="Z78" s="799"/>
      <c r="AA78" s="799"/>
      <c r="AB78" s="799"/>
      <c r="AC78" s="799"/>
      <c r="AD78" s="799"/>
      <c r="AE78" s="799"/>
      <c r="AF78" s="799"/>
      <c r="AH78" s="30"/>
      <c r="AI78" s="2762"/>
      <c r="AJ78" s="2762"/>
      <c r="AK78" s="2762"/>
      <c r="AL78" s="2762"/>
      <c r="AM78" s="2762"/>
      <c r="AN78" s="2762"/>
      <c r="AO78" s="2762"/>
      <c r="AP78" s="2762"/>
      <c r="AQ78" s="2762"/>
      <c r="AR78" s="2763"/>
      <c r="AT78" s="2754"/>
      <c r="AU78" s="2017"/>
      <c r="AV78" s="2017"/>
      <c r="AW78" s="2017"/>
      <c r="AX78" s="2017"/>
      <c r="AY78" s="2017"/>
      <c r="AZ78" s="2017"/>
      <c r="BA78" s="2017"/>
      <c r="BB78" s="2017"/>
      <c r="BC78" s="2017"/>
      <c r="BD78" s="2017"/>
      <c r="BE78" s="2017"/>
      <c r="BF78" s="2017"/>
      <c r="BG78" s="2017"/>
      <c r="BH78" s="2017"/>
      <c r="BI78" s="2017"/>
      <c r="BJ78" s="2017"/>
      <c r="BK78" s="2017"/>
      <c r="BL78" s="2017"/>
      <c r="BM78" s="2017"/>
      <c r="BN78" s="2017"/>
      <c r="BO78" s="2017"/>
      <c r="BP78" s="2017"/>
      <c r="BQ78" s="2017"/>
      <c r="BR78" s="2017"/>
      <c r="BS78" s="2017"/>
      <c r="BT78" s="2017"/>
      <c r="BU78" s="2017"/>
      <c r="BV78" s="2017"/>
      <c r="BW78" s="2017"/>
      <c r="BX78" s="2017"/>
      <c r="BY78" s="2017"/>
      <c r="BZ78" s="2017"/>
      <c r="CA78" s="2017"/>
      <c r="CB78" s="2017"/>
      <c r="CC78" s="2017"/>
      <c r="CD78" s="2017"/>
      <c r="CE78" s="2017"/>
      <c r="CF78" s="2017"/>
      <c r="CG78" s="2017"/>
      <c r="CH78" s="2749"/>
      <c r="CJ78" s="624"/>
      <c r="CK78" s="624"/>
      <c r="CL78" s="624"/>
      <c r="CM78" s="624"/>
      <c r="CN78" s="624"/>
      <c r="CO78" s="624"/>
      <c r="CP78" s="624"/>
    </row>
    <row r="79" spans="1:94" ht="12" customHeight="1">
      <c r="A79" s="19"/>
      <c r="B79" s="801"/>
      <c r="C79" s="801"/>
      <c r="D79" s="799"/>
      <c r="E79" s="799"/>
      <c r="F79" s="799"/>
      <c r="G79" s="799"/>
      <c r="H79" s="799"/>
      <c r="I79" s="799"/>
      <c r="J79" s="799"/>
      <c r="K79" s="799"/>
      <c r="L79" s="799"/>
      <c r="M79" s="799"/>
      <c r="N79" s="799"/>
      <c r="O79" s="799"/>
      <c r="P79" s="799"/>
      <c r="Q79" s="799"/>
      <c r="R79" s="799"/>
      <c r="S79" s="799"/>
      <c r="T79" s="799"/>
      <c r="U79" s="799"/>
      <c r="V79" s="799"/>
      <c r="W79" s="799"/>
      <c r="X79" s="799"/>
      <c r="Y79" s="799"/>
      <c r="Z79" s="799"/>
      <c r="AA79" s="799"/>
      <c r="AB79" s="799"/>
      <c r="AC79" s="799"/>
      <c r="AD79" s="799"/>
      <c r="AE79" s="799"/>
      <c r="AF79" s="799"/>
      <c r="AH79" s="1"/>
      <c r="AI79" s="2762"/>
      <c r="AJ79" s="2762"/>
      <c r="AK79" s="2762"/>
      <c r="AL79" s="2762"/>
      <c r="AM79" s="2762"/>
      <c r="AN79" s="2762"/>
      <c r="AO79" s="2762"/>
      <c r="AP79" s="2762"/>
      <c r="AQ79" s="2762"/>
      <c r="AR79" s="2763"/>
      <c r="AT79" s="2754"/>
      <c r="AU79" s="2017"/>
      <c r="AV79" s="2017"/>
      <c r="AW79" s="2017"/>
      <c r="AX79" s="2017"/>
      <c r="AY79" s="2017"/>
      <c r="AZ79" s="2017"/>
      <c r="BA79" s="2017"/>
      <c r="BB79" s="2017"/>
      <c r="BC79" s="2017"/>
      <c r="BD79" s="2017"/>
      <c r="BE79" s="2017"/>
      <c r="BF79" s="2017"/>
      <c r="BG79" s="2017"/>
      <c r="BH79" s="2017"/>
      <c r="BI79" s="2017"/>
      <c r="BJ79" s="2017"/>
      <c r="BK79" s="2017"/>
      <c r="BL79" s="2017"/>
      <c r="BM79" s="2017"/>
      <c r="BN79" s="2017"/>
      <c r="BO79" s="2017"/>
      <c r="BP79" s="2017"/>
      <c r="BQ79" s="2017"/>
      <c r="BR79" s="2017"/>
      <c r="BS79" s="2017"/>
      <c r="BT79" s="2017"/>
      <c r="BU79" s="2017"/>
      <c r="BV79" s="2017"/>
      <c r="BW79" s="2017"/>
      <c r="BX79" s="2017"/>
      <c r="BY79" s="2017"/>
      <c r="BZ79" s="2017"/>
      <c r="CA79" s="2017"/>
      <c r="CB79" s="2017"/>
      <c r="CC79" s="2017"/>
      <c r="CD79" s="2017"/>
      <c r="CE79" s="2017"/>
      <c r="CF79" s="2017"/>
      <c r="CG79" s="2017"/>
      <c r="CH79" s="2749"/>
      <c r="CJ79" s="624"/>
      <c r="CK79" s="624"/>
      <c r="CL79" s="624"/>
      <c r="CM79" s="624"/>
      <c r="CN79" s="624"/>
      <c r="CO79" s="624"/>
      <c r="CP79" s="624"/>
    </row>
    <row r="80" spans="1:94" ht="12" customHeight="1" thickBot="1">
      <c r="A80" s="81"/>
      <c r="B80" s="45"/>
      <c r="C80" s="691"/>
      <c r="D80" s="691"/>
      <c r="E80" s="691"/>
      <c r="F80" s="691"/>
      <c r="G80" s="691"/>
      <c r="H80" s="691"/>
      <c r="I80" s="691"/>
      <c r="J80" s="691"/>
      <c r="K80" s="691"/>
      <c r="L80" s="691"/>
      <c r="M80" s="691"/>
      <c r="N80" s="691"/>
      <c r="O80" s="691"/>
      <c r="P80" s="691"/>
      <c r="Q80" s="691"/>
      <c r="R80" s="691"/>
      <c r="S80" s="691"/>
      <c r="T80" s="691"/>
      <c r="U80" s="691"/>
      <c r="V80" s="691"/>
      <c r="W80" s="691"/>
      <c r="X80" s="691"/>
      <c r="Y80" s="691"/>
      <c r="Z80" s="691"/>
      <c r="AA80" s="691"/>
      <c r="AB80" s="691"/>
      <c r="AC80" s="691"/>
      <c r="AD80" s="691"/>
      <c r="AE80" s="691"/>
      <c r="AF80" s="691"/>
      <c r="AG80" s="1203"/>
      <c r="AH80" s="1203"/>
      <c r="AI80" s="2764"/>
      <c r="AJ80" s="2764"/>
      <c r="AK80" s="2764"/>
      <c r="AL80" s="2764"/>
      <c r="AM80" s="2764"/>
      <c r="AN80" s="2764"/>
      <c r="AO80" s="2764"/>
      <c r="AP80" s="2764"/>
      <c r="AQ80" s="2764"/>
      <c r="AR80" s="2765"/>
      <c r="AT80" s="2754"/>
      <c r="AU80" s="2017"/>
      <c r="AV80" s="2017"/>
      <c r="AW80" s="2017"/>
      <c r="AX80" s="2017"/>
      <c r="AY80" s="2017"/>
      <c r="AZ80" s="2017"/>
      <c r="BA80" s="2017"/>
      <c r="BB80" s="2017"/>
      <c r="BC80" s="2017"/>
      <c r="BD80" s="2017"/>
      <c r="BE80" s="2017"/>
      <c r="BF80" s="2017"/>
      <c r="BG80" s="2017"/>
      <c r="BH80" s="2017"/>
      <c r="BI80" s="2017"/>
      <c r="BJ80" s="2017"/>
      <c r="BK80" s="2017"/>
      <c r="BL80" s="2017"/>
      <c r="BM80" s="2017"/>
      <c r="BN80" s="2017"/>
      <c r="BO80" s="2017"/>
      <c r="BP80" s="2017"/>
      <c r="BQ80" s="2017"/>
      <c r="BR80" s="2017"/>
      <c r="BS80" s="2017"/>
      <c r="BT80" s="2017"/>
      <c r="BU80" s="2017"/>
      <c r="BV80" s="2017"/>
      <c r="BW80" s="2017"/>
      <c r="BX80" s="2017"/>
      <c r="BY80" s="2017"/>
      <c r="BZ80" s="2017"/>
      <c r="CA80" s="2017"/>
      <c r="CB80" s="2017"/>
      <c r="CC80" s="2017"/>
      <c r="CD80" s="2017"/>
      <c r="CE80" s="2017"/>
      <c r="CF80" s="2017"/>
      <c r="CG80" s="2017"/>
      <c r="CH80" s="2749"/>
      <c r="CJ80" s="624"/>
      <c r="CK80" s="624"/>
      <c r="CL80" s="624"/>
      <c r="CM80" s="624"/>
      <c r="CN80" s="624"/>
      <c r="CO80" s="624"/>
      <c r="CP80" s="624"/>
    </row>
    <row r="81" spans="35:94" ht="12" customHeight="1">
      <c r="AI81" s="1094"/>
      <c r="AJ81" s="1094"/>
      <c r="AK81" s="1094"/>
      <c r="AL81" s="1094"/>
      <c r="AM81" s="1094"/>
      <c r="AN81" s="1094"/>
      <c r="AO81" s="1094"/>
      <c r="AP81" s="1094"/>
      <c r="AQ81" s="1094"/>
      <c r="AT81" s="2754"/>
      <c r="AU81" s="2017"/>
      <c r="AV81" s="2017"/>
      <c r="AW81" s="2017"/>
      <c r="AX81" s="2017"/>
      <c r="AY81" s="2017"/>
      <c r="AZ81" s="2017"/>
      <c r="BA81" s="2017"/>
      <c r="BB81" s="2017"/>
      <c r="BC81" s="2017"/>
      <c r="BD81" s="2017"/>
      <c r="BE81" s="2017"/>
      <c r="BF81" s="2017"/>
      <c r="BG81" s="2017"/>
      <c r="BH81" s="2017"/>
      <c r="BI81" s="2017"/>
      <c r="BJ81" s="2017"/>
      <c r="BK81" s="2017"/>
      <c r="BL81" s="2017"/>
      <c r="BM81" s="2017"/>
      <c r="BN81" s="2017"/>
      <c r="BO81" s="2017"/>
      <c r="BP81" s="2017"/>
      <c r="BQ81" s="2017"/>
      <c r="BR81" s="2017"/>
      <c r="BS81" s="2017"/>
      <c r="BT81" s="2017"/>
      <c r="BU81" s="2017"/>
      <c r="BV81" s="2017"/>
      <c r="BW81" s="2017"/>
      <c r="BX81" s="2017"/>
      <c r="BY81" s="2017"/>
      <c r="BZ81" s="2017"/>
      <c r="CA81" s="2017"/>
      <c r="CB81" s="2017"/>
      <c r="CC81" s="2017"/>
      <c r="CD81" s="2017"/>
      <c r="CE81" s="2017"/>
      <c r="CF81" s="2017"/>
      <c r="CG81" s="2017"/>
      <c r="CH81" s="2749"/>
      <c r="CJ81" s="624"/>
      <c r="CK81" s="624"/>
      <c r="CL81" s="624"/>
      <c r="CM81" s="624"/>
      <c r="CN81" s="624"/>
      <c r="CO81" s="624"/>
      <c r="CP81" s="624"/>
    </row>
    <row r="82" spans="35:94" ht="12" customHeight="1">
      <c r="AI82" s="1094"/>
      <c r="AJ82" s="1094"/>
      <c r="AK82" s="1094"/>
      <c r="AL82" s="1094"/>
      <c r="AM82" s="1094"/>
      <c r="AN82" s="1094"/>
      <c r="AO82" s="1094"/>
      <c r="AP82" s="1094"/>
      <c r="AQ82" s="1094"/>
      <c r="AT82" s="2754"/>
      <c r="AU82" s="2017"/>
      <c r="AV82" s="2017"/>
      <c r="AW82" s="2017"/>
      <c r="AX82" s="2017"/>
      <c r="AY82" s="2017"/>
      <c r="AZ82" s="2017"/>
      <c r="BA82" s="2017"/>
      <c r="BB82" s="2017"/>
      <c r="BC82" s="2017"/>
      <c r="BD82" s="2017"/>
      <c r="BE82" s="2017"/>
      <c r="BF82" s="2017"/>
      <c r="BG82" s="2017"/>
      <c r="BH82" s="2017"/>
      <c r="BI82" s="2017"/>
      <c r="BJ82" s="2017"/>
      <c r="BK82" s="2017"/>
      <c r="BL82" s="2017"/>
      <c r="BM82" s="2017"/>
      <c r="BN82" s="2017"/>
      <c r="BO82" s="2017"/>
      <c r="BP82" s="2017"/>
      <c r="BQ82" s="2017"/>
      <c r="BR82" s="2017"/>
      <c r="BS82" s="2017"/>
      <c r="BT82" s="2017"/>
      <c r="BU82" s="2017"/>
      <c r="BV82" s="2017"/>
      <c r="BW82" s="2017"/>
      <c r="BX82" s="2017"/>
      <c r="BY82" s="2017"/>
      <c r="BZ82" s="2017"/>
      <c r="CA82" s="2017"/>
      <c r="CB82" s="2017"/>
      <c r="CC82" s="2017"/>
      <c r="CD82" s="2017"/>
      <c r="CE82" s="2017"/>
      <c r="CF82" s="2017"/>
      <c r="CG82" s="2017"/>
      <c r="CH82" s="2749"/>
      <c r="CJ82" s="624"/>
      <c r="CK82" s="624"/>
      <c r="CL82" s="624"/>
      <c r="CM82" s="624"/>
      <c r="CN82" s="624"/>
      <c r="CO82" s="624"/>
      <c r="CP82" s="624"/>
    </row>
    <row r="83" spans="35:94">
      <c r="AI83" s="1094"/>
      <c r="AJ83" s="1094"/>
      <c r="AK83" s="1094"/>
      <c r="AL83" s="1094"/>
      <c r="AM83" s="1094"/>
      <c r="AN83" s="1094"/>
      <c r="AO83" s="1094"/>
      <c r="AP83" s="1094"/>
      <c r="AQ83" s="1094"/>
      <c r="AT83" s="2754"/>
      <c r="AU83" s="2017"/>
      <c r="AV83" s="2017"/>
      <c r="AW83" s="2017"/>
      <c r="AX83" s="2017"/>
      <c r="AY83" s="2017"/>
      <c r="AZ83" s="2017"/>
      <c r="BA83" s="2017"/>
      <c r="BB83" s="2017"/>
      <c r="BC83" s="2017"/>
      <c r="BD83" s="2017"/>
      <c r="BE83" s="2017"/>
      <c r="BF83" s="2017"/>
      <c r="BG83" s="2017"/>
      <c r="BH83" s="2017"/>
      <c r="BI83" s="2017"/>
      <c r="BJ83" s="2017"/>
      <c r="BK83" s="2017"/>
      <c r="BL83" s="2017"/>
      <c r="BM83" s="2017"/>
      <c r="BN83" s="2017"/>
      <c r="BO83" s="2017"/>
      <c r="BP83" s="2017"/>
      <c r="BQ83" s="2017"/>
      <c r="BR83" s="2017"/>
      <c r="BS83" s="2017"/>
      <c r="BT83" s="2017"/>
      <c r="BU83" s="2017"/>
      <c r="BV83" s="2017"/>
      <c r="BW83" s="2017"/>
      <c r="BX83" s="2017"/>
      <c r="BY83" s="2017"/>
      <c r="BZ83" s="2017"/>
      <c r="CA83" s="2017"/>
      <c r="CB83" s="2017"/>
      <c r="CC83" s="2017"/>
      <c r="CD83" s="2017"/>
      <c r="CE83" s="2017"/>
      <c r="CF83" s="2017"/>
      <c r="CG83" s="2017"/>
      <c r="CH83" s="2749"/>
      <c r="CJ83" s="624"/>
      <c r="CK83" s="624"/>
      <c r="CL83" s="624"/>
      <c r="CM83" s="624"/>
      <c r="CN83" s="624"/>
      <c r="CO83" s="624"/>
      <c r="CP83" s="624"/>
    </row>
    <row r="84" spans="35:94">
      <c r="AI84" s="5"/>
      <c r="AL84" s="5"/>
      <c r="AN84" s="5"/>
      <c r="AO84" s="5"/>
      <c r="AT84" s="2755"/>
      <c r="AU84" s="2756"/>
      <c r="AV84" s="2756"/>
      <c r="AW84" s="2756"/>
      <c r="AX84" s="2756"/>
      <c r="AY84" s="2756"/>
      <c r="AZ84" s="2756"/>
      <c r="BA84" s="2756"/>
      <c r="BB84" s="2756"/>
      <c r="BC84" s="2756"/>
      <c r="BD84" s="2756"/>
      <c r="BE84" s="2756"/>
      <c r="BF84" s="2756"/>
      <c r="BG84" s="2756"/>
      <c r="BH84" s="2756"/>
      <c r="BI84" s="2756"/>
      <c r="BJ84" s="2756"/>
      <c r="BK84" s="2756"/>
      <c r="BL84" s="2756"/>
      <c r="BM84" s="2756"/>
      <c r="BN84" s="2756"/>
      <c r="BO84" s="2756"/>
      <c r="BP84" s="2756"/>
      <c r="BQ84" s="2756"/>
      <c r="BR84" s="2756"/>
      <c r="BS84" s="2756"/>
      <c r="BT84" s="2756"/>
      <c r="BU84" s="2756"/>
      <c r="BV84" s="2756"/>
      <c r="BW84" s="2756"/>
      <c r="BX84" s="2756"/>
      <c r="BY84" s="2756"/>
      <c r="BZ84" s="2756"/>
      <c r="CA84" s="2756"/>
      <c r="CB84" s="2756"/>
      <c r="CC84" s="2756"/>
      <c r="CD84" s="2756"/>
      <c r="CE84" s="2756"/>
      <c r="CF84" s="2756"/>
      <c r="CG84" s="2756"/>
      <c r="CH84" s="2757"/>
      <c r="CJ84" s="624"/>
      <c r="CK84" s="624"/>
      <c r="CL84" s="624"/>
      <c r="CM84" s="624"/>
      <c r="CN84" s="624"/>
      <c r="CO84" s="624"/>
      <c r="CP84" s="624"/>
    </row>
    <row r="90" spans="35:94">
      <c r="AI90" s="5"/>
      <c r="AL90" s="5"/>
    </row>
    <row r="91" spans="35:94">
      <c r="AI91" s="5"/>
      <c r="AL91" s="5"/>
    </row>
    <row r="92" spans="35:94">
      <c r="AI92" s="5"/>
      <c r="AL92" s="5"/>
    </row>
    <row r="93" spans="35:94">
      <c r="AI93" s="5"/>
      <c r="AL93" s="5"/>
    </row>
  </sheetData>
  <mergeCells count="476">
    <mergeCell ref="AV60:CH60"/>
    <mergeCell ref="B62:C62"/>
    <mergeCell ref="B64:C64"/>
    <mergeCell ref="AT64:CH84"/>
    <mergeCell ref="B69:C69"/>
    <mergeCell ref="B70:C70"/>
    <mergeCell ref="B71:C71"/>
    <mergeCell ref="D71:AR71"/>
    <mergeCell ref="B72:C72"/>
    <mergeCell ref="AI75:AR80"/>
    <mergeCell ref="AH57:AQ57"/>
    <mergeCell ref="B58:Z60"/>
    <mergeCell ref="AA58:AC60"/>
    <mergeCell ref="AD58:AD60"/>
    <mergeCell ref="AE58:AF59"/>
    <mergeCell ref="AH58:AQ58"/>
    <mergeCell ref="AH59:AQ59"/>
    <mergeCell ref="AE60:AF60"/>
    <mergeCell ref="AH60:AQ60"/>
    <mergeCell ref="AH53:AQ53"/>
    <mergeCell ref="AE54:AF54"/>
    <mergeCell ref="AH54:AQ54"/>
    <mergeCell ref="B55:Z57"/>
    <mergeCell ref="AA55:AC57"/>
    <mergeCell ref="AD55:AD57"/>
    <mergeCell ref="AE55:AF56"/>
    <mergeCell ref="AH55:AQ55"/>
    <mergeCell ref="AH56:AQ56"/>
    <mergeCell ref="AE57:AF57"/>
    <mergeCell ref="AE52:AF53"/>
    <mergeCell ref="AH52:AQ52"/>
    <mergeCell ref="H53:I54"/>
    <mergeCell ref="J53:K54"/>
    <mergeCell ref="L53:M54"/>
    <mergeCell ref="N53:O54"/>
    <mergeCell ref="P53:Q54"/>
    <mergeCell ref="R53:S54"/>
    <mergeCell ref="T53:U54"/>
    <mergeCell ref="V53:W54"/>
    <mergeCell ref="R52:S52"/>
    <mergeCell ref="T52:U52"/>
    <mergeCell ref="V52:W52"/>
    <mergeCell ref="X52:Z54"/>
    <mergeCell ref="AA52:AC54"/>
    <mergeCell ref="AD52:AD54"/>
    <mergeCell ref="AH50:AQ50"/>
    <mergeCell ref="AE51:AF51"/>
    <mergeCell ref="AH51:AQ51"/>
    <mergeCell ref="B52:D54"/>
    <mergeCell ref="E52:G54"/>
    <mergeCell ref="H52:I52"/>
    <mergeCell ref="J52:K52"/>
    <mergeCell ref="L52:M52"/>
    <mergeCell ref="N52:O52"/>
    <mergeCell ref="P52:Q52"/>
    <mergeCell ref="AE49:AF50"/>
    <mergeCell ref="AH49:AQ49"/>
    <mergeCell ref="H50:I51"/>
    <mergeCell ref="J50:K51"/>
    <mergeCell ref="L50:M51"/>
    <mergeCell ref="N50:O51"/>
    <mergeCell ref="P50:Q51"/>
    <mergeCell ref="R50:S51"/>
    <mergeCell ref="T50:U51"/>
    <mergeCell ref="V50:W51"/>
    <mergeCell ref="R49:S49"/>
    <mergeCell ref="T49:U49"/>
    <mergeCell ref="B49:D51"/>
    <mergeCell ref="E49:G51"/>
    <mergeCell ref="H49:I49"/>
    <mergeCell ref="J49:K49"/>
    <mergeCell ref="L49:M49"/>
    <mergeCell ref="N49:O49"/>
    <mergeCell ref="P49:Q49"/>
    <mergeCell ref="AD46:AD48"/>
    <mergeCell ref="AE46:AF47"/>
    <mergeCell ref="AU46:AU47"/>
    <mergeCell ref="AV46:CH59"/>
    <mergeCell ref="H47:I48"/>
    <mergeCell ref="J47:K48"/>
    <mergeCell ref="L47:M48"/>
    <mergeCell ref="N47:O48"/>
    <mergeCell ref="P47:Q48"/>
    <mergeCell ref="P46:Q46"/>
    <mergeCell ref="R46:S46"/>
    <mergeCell ref="T46:U46"/>
    <mergeCell ref="V46:W46"/>
    <mergeCell ref="X46:Z48"/>
    <mergeCell ref="AA46:AC48"/>
    <mergeCell ref="R47:S48"/>
    <mergeCell ref="T47:U48"/>
    <mergeCell ref="V47:W48"/>
    <mergeCell ref="V49:W49"/>
    <mergeCell ref="X49:Z51"/>
    <mergeCell ref="AA49:AC51"/>
    <mergeCell ref="AD49:AD51"/>
    <mergeCell ref="AH47:AQ47"/>
    <mergeCell ref="AE48:AF48"/>
    <mergeCell ref="AH48:AQ48"/>
    <mergeCell ref="AH46:AQ46"/>
    <mergeCell ref="AH44:AQ44"/>
    <mergeCell ref="AE45:AF45"/>
    <mergeCell ref="AH45:AQ45"/>
    <mergeCell ref="AT45:BZ45"/>
    <mergeCell ref="B46:D48"/>
    <mergeCell ref="E46:G48"/>
    <mergeCell ref="H46:I46"/>
    <mergeCell ref="J46:K46"/>
    <mergeCell ref="L46:M46"/>
    <mergeCell ref="N46:O46"/>
    <mergeCell ref="AD43:AD45"/>
    <mergeCell ref="AE43:AF44"/>
    <mergeCell ref="AH43:AQ43"/>
    <mergeCell ref="H44:I45"/>
    <mergeCell ref="J44:K45"/>
    <mergeCell ref="L44:M45"/>
    <mergeCell ref="N44:O45"/>
    <mergeCell ref="P44:Q45"/>
    <mergeCell ref="R44:S45"/>
    <mergeCell ref="T44:U45"/>
    <mergeCell ref="P43:Q43"/>
    <mergeCell ref="R43:S43"/>
    <mergeCell ref="T43:U43"/>
    <mergeCell ref="V43:W43"/>
    <mergeCell ref="X43:Z45"/>
    <mergeCell ref="AA43:AC45"/>
    <mergeCell ref="V44:W45"/>
    <mergeCell ref="B43:D45"/>
    <mergeCell ref="E43:G45"/>
    <mergeCell ref="H43:I43"/>
    <mergeCell ref="J43:K43"/>
    <mergeCell ref="L43:M43"/>
    <mergeCell ref="N43:O43"/>
    <mergeCell ref="BJ41:BL41"/>
    <mergeCell ref="AE42:AF42"/>
    <mergeCell ref="AH42:AQ42"/>
    <mergeCell ref="AT42:AW42"/>
    <mergeCell ref="AX42:AZ42"/>
    <mergeCell ref="BF42:BI42"/>
    <mergeCell ref="BJ42:BL42"/>
    <mergeCell ref="BJ40:BL40"/>
    <mergeCell ref="H41:I42"/>
    <mergeCell ref="J41:K42"/>
    <mergeCell ref="L41:M42"/>
    <mergeCell ref="N41:O42"/>
    <mergeCell ref="P41:Q42"/>
    <mergeCell ref="R41:S42"/>
    <mergeCell ref="T41:U42"/>
    <mergeCell ref="V41:W42"/>
    <mergeCell ref="AH41:AQ41"/>
    <mergeCell ref="AD40:AD42"/>
    <mergeCell ref="AE40:AF41"/>
    <mergeCell ref="AH40:AQ40"/>
    <mergeCell ref="AT40:AW40"/>
    <mergeCell ref="AX40:AZ40"/>
    <mergeCell ref="BF40:BI40"/>
    <mergeCell ref="AT41:AW41"/>
    <mergeCell ref="AX41:AZ41"/>
    <mergeCell ref="BF41:BI41"/>
    <mergeCell ref="P40:Q40"/>
    <mergeCell ref="R40:S40"/>
    <mergeCell ref="T40:U40"/>
    <mergeCell ref="V40:W40"/>
    <mergeCell ref="X40:Z42"/>
    <mergeCell ref="AA40:AC42"/>
    <mergeCell ref="B40:D42"/>
    <mergeCell ref="E40:G42"/>
    <mergeCell ref="H40:I40"/>
    <mergeCell ref="J40:K40"/>
    <mergeCell ref="L40:M40"/>
    <mergeCell ref="N40:O40"/>
    <mergeCell ref="BJ38:BL38"/>
    <mergeCell ref="AE39:AF39"/>
    <mergeCell ref="AH39:AQ39"/>
    <mergeCell ref="AT39:AW39"/>
    <mergeCell ref="AX39:AZ39"/>
    <mergeCell ref="BF39:BI39"/>
    <mergeCell ref="BJ39:BL39"/>
    <mergeCell ref="BJ37:BL37"/>
    <mergeCell ref="H38:I39"/>
    <mergeCell ref="J38:K39"/>
    <mergeCell ref="L38:M39"/>
    <mergeCell ref="N38:O39"/>
    <mergeCell ref="P38:Q39"/>
    <mergeCell ref="R38:S39"/>
    <mergeCell ref="T38:U39"/>
    <mergeCell ref="V38:W39"/>
    <mergeCell ref="AH38:AQ38"/>
    <mergeCell ref="AD37:AD39"/>
    <mergeCell ref="AE37:AF38"/>
    <mergeCell ref="AH37:AQ37"/>
    <mergeCell ref="AT37:AW37"/>
    <mergeCell ref="AX37:AZ37"/>
    <mergeCell ref="BF37:BI37"/>
    <mergeCell ref="AT38:AW38"/>
    <mergeCell ref="AX38:AZ38"/>
    <mergeCell ref="BF38:BI38"/>
    <mergeCell ref="P37:Q37"/>
    <mergeCell ref="R37:S37"/>
    <mergeCell ref="T37:U37"/>
    <mergeCell ref="V37:W37"/>
    <mergeCell ref="X37:Z39"/>
    <mergeCell ref="AA37:AC39"/>
    <mergeCell ref="B37:D39"/>
    <mergeCell ref="E37:G39"/>
    <mergeCell ref="H37:I37"/>
    <mergeCell ref="J37:K37"/>
    <mergeCell ref="L37:M37"/>
    <mergeCell ref="N37:O37"/>
    <mergeCell ref="BJ35:BL35"/>
    <mergeCell ref="AE36:AF36"/>
    <mergeCell ref="AH36:AQ36"/>
    <mergeCell ref="AT36:AW36"/>
    <mergeCell ref="AX36:AZ36"/>
    <mergeCell ref="BF36:BI36"/>
    <mergeCell ref="BJ36:BL36"/>
    <mergeCell ref="BJ34:BL34"/>
    <mergeCell ref="H35:I36"/>
    <mergeCell ref="J35:K36"/>
    <mergeCell ref="L35:M36"/>
    <mergeCell ref="N35:O36"/>
    <mergeCell ref="P35:Q36"/>
    <mergeCell ref="R35:S36"/>
    <mergeCell ref="T35:U36"/>
    <mergeCell ref="V35:W36"/>
    <mergeCell ref="AH35:AQ35"/>
    <mergeCell ref="AD34:AD36"/>
    <mergeCell ref="AE34:AF35"/>
    <mergeCell ref="AH34:AQ34"/>
    <mergeCell ref="AT34:AW34"/>
    <mergeCell ref="AX34:AZ34"/>
    <mergeCell ref="BF34:BI34"/>
    <mergeCell ref="AT35:AW35"/>
    <mergeCell ref="AX35:AZ35"/>
    <mergeCell ref="BF35:BI35"/>
    <mergeCell ref="P34:Q34"/>
    <mergeCell ref="R34:S34"/>
    <mergeCell ref="T34:U34"/>
    <mergeCell ref="V34:W34"/>
    <mergeCell ref="X34:Z36"/>
    <mergeCell ref="AA34:AC36"/>
    <mergeCell ref="B34:D36"/>
    <mergeCell ref="E34:G36"/>
    <mergeCell ref="H34:I34"/>
    <mergeCell ref="J34:K34"/>
    <mergeCell ref="L34:M34"/>
    <mergeCell ref="N34:O34"/>
    <mergeCell ref="BJ32:BL32"/>
    <mergeCell ref="BS32:CH32"/>
    <mergeCell ref="AE33:AF33"/>
    <mergeCell ref="AH33:AQ33"/>
    <mergeCell ref="AT33:AW33"/>
    <mergeCell ref="AX33:AZ33"/>
    <mergeCell ref="BF33:BI33"/>
    <mergeCell ref="BJ33:BL33"/>
    <mergeCell ref="BJ31:BL31"/>
    <mergeCell ref="AT31:AW31"/>
    <mergeCell ref="AX31:AZ31"/>
    <mergeCell ref="BF31:BI31"/>
    <mergeCell ref="AT32:AW32"/>
    <mergeCell ref="AX32:AZ32"/>
    <mergeCell ref="BF32:BI32"/>
    <mergeCell ref="R32:S33"/>
    <mergeCell ref="T32:U33"/>
    <mergeCell ref="V32:W33"/>
    <mergeCell ref="AH32:AQ32"/>
    <mergeCell ref="AD31:AD33"/>
    <mergeCell ref="AE31:AF32"/>
    <mergeCell ref="AH31:AQ31"/>
    <mergeCell ref="P31:Q31"/>
    <mergeCell ref="R31:S31"/>
    <mergeCell ref="T31:U31"/>
    <mergeCell ref="V31:W31"/>
    <mergeCell ref="X31:Z33"/>
    <mergeCell ref="AA31:AC33"/>
    <mergeCell ref="B31:D33"/>
    <mergeCell ref="E31:G33"/>
    <mergeCell ref="H31:I31"/>
    <mergeCell ref="J31:K31"/>
    <mergeCell ref="L31:M31"/>
    <mergeCell ref="N31:O31"/>
    <mergeCell ref="BJ29:BL29"/>
    <mergeCell ref="AE30:AF30"/>
    <mergeCell ref="AH30:AQ30"/>
    <mergeCell ref="AT30:AW30"/>
    <mergeCell ref="AX30:AZ30"/>
    <mergeCell ref="BF30:BI30"/>
    <mergeCell ref="BJ30:BL30"/>
    <mergeCell ref="T29:U30"/>
    <mergeCell ref="V29:W30"/>
    <mergeCell ref="AH29:AQ29"/>
    <mergeCell ref="AT29:AW29"/>
    <mergeCell ref="AX29:AZ29"/>
    <mergeCell ref="BF29:BI29"/>
    <mergeCell ref="H32:I33"/>
    <mergeCell ref="J32:K33"/>
    <mergeCell ref="L32:M33"/>
    <mergeCell ref="N32:O33"/>
    <mergeCell ref="P32:Q33"/>
    <mergeCell ref="BJ28:BL28"/>
    <mergeCell ref="H29:I30"/>
    <mergeCell ref="J29:K30"/>
    <mergeCell ref="L29:M30"/>
    <mergeCell ref="N29:O30"/>
    <mergeCell ref="P29:Q30"/>
    <mergeCell ref="R29:S30"/>
    <mergeCell ref="V28:W28"/>
    <mergeCell ref="X28:Z30"/>
    <mergeCell ref="AA28:AC30"/>
    <mergeCell ref="AD28:AD30"/>
    <mergeCell ref="AE28:AF29"/>
    <mergeCell ref="AH28:AQ28"/>
    <mergeCell ref="AT28:AW28"/>
    <mergeCell ref="AX28:AZ28"/>
    <mergeCell ref="BF28:BI28"/>
    <mergeCell ref="R28:S28"/>
    <mergeCell ref="T28:U28"/>
    <mergeCell ref="AH27:AQ27"/>
    <mergeCell ref="AT27:AW27"/>
    <mergeCell ref="AX27:AZ27"/>
    <mergeCell ref="BF27:BI27"/>
    <mergeCell ref="AE25:AF26"/>
    <mergeCell ref="AH25:AQ25"/>
    <mergeCell ref="H26:I27"/>
    <mergeCell ref="J26:K27"/>
    <mergeCell ref="L26:M27"/>
    <mergeCell ref="N26:O27"/>
    <mergeCell ref="P26:Q27"/>
    <mergeCell ref="R26:S27"/>
    <mergeCell ref="T26:U27"/>
    <mergeCell ref="V26:W27"/>
    <mergeCell ref="B25:D27"/>
    <mergeCell ref="E25:G27"/>
    <mergeCell ref="H25:I25"/>
    <mergeCell ref="J25:K25"/>
    <mergeCell ref="L25:M25"/>
    <mergeCell ref="N25:O25"/>
    <mergeCell ref="P25:Q25"/>
    <mergeCell ref="B28:D30"/>
    <mergeCell ref="E28:G30"/>
    <mergeCell ref="H28:I28"/>
    <mergeCell ref="J28:K28"/>
    <mergeCell ref="L28:M28"/>
    <mergeCell ref="N28:O28"/>
    <mergeCell ref="P28:Q28"/>
    <mergeCell ref="T23:U24"/>
    <mergeCell ref="V23:W24"/>
    <mergeCell ref="X23:Z24"/>
    <mergeCell ref="AA23:AC24"/>
    <mergeCell ref="AD23:AD24"/>
    <mergeCell ref="AE23:AF23"/>
    <mergeCell ref="AE24:AF24"/>
    <mergeCell ref="BM22:BO23"/>
    <mergeCell ref="R25:S25"/>
    <mergeCell ref="T25:U25"/>
    <mergeCell ref="V25:W25"/>
    <mergeCell ref="X25:Z27"/>
    <mergeCell ref="AA25:AC27"/>
    <mergeCell ref="AD25:AD27"/>
    <mergeCell ref="AH24:AQ24"/>
    <mergeCell ref="AT24:BC25"/>
    <mergeCell ref="BF24:BO25"/>
    <mergeCell ref="AH26:AQ26"/>
    <mergeCell ref="AT26:AW26"/>
    <mergeCell ref="AX26:BC26"/>
    <mergeCell ref="BF26:BI26"/>
    <mergeCell ref="BJ26:BO26"/>
    <mergeCell ref="AE27:AF27"/>
    <mergeCell ref="BJ27:BL27"/>
    <mergeCell ref="BS22:BT22"/>
    <mergeCell ref="B23:D24"/>
    <mergeCell ref="E23:G24"/>
    <mergeCell ref="H23:I24"/>
    <mergeCell ref="J23:K24"/>
    <mergeCell ref="L23:M24"/>
    <mergeCell ref="N23:O24"/>
    <mergeCell ref="P23:Q24"/>
    <mergeCell ref="R23:S24"/>
    <mergeCell ref="AH22:AQ22"/>
    <mergeCell ref="AT22:AW23"/>
    <mergeCell ref="AX22:AZ23"/>
    <mergeCell ref="BA22:BC23"/>
    <mergeCell ref="BF22:BI23"/>
    <mergeCell ref="BJ22:BL23"/>
    <mergeCell ref="AH23:AQ23"/>
    <mergeCell ref="R22:S22"/>
    <mergeCell ref="T22:U22"/>
    <mergeCell ref="V22:W22"/>
    <mergeCell ref="X22:Z22"/>
    <mergeCell ref="AA22:AC22"/>
    <mergeCell ref="AE22:AF22"/>
    <mergeCell ref="B22:C22"/>
    <mergeCell ref="E22:G22"/>
    <mergeCell ref="H22:I22"/>
    <mergeCell ref="J22:K22"/>
    <mergeCell ref="L22:M22"/>
    <mergeCell ref="N22:O22"/>
    <mergeCell ref="P22:Q22"/>
    <mergeCell ref="AA19:AC21"/>
    <mergeCell ref="AE19:AF19"/>
    <mergeCell ref="AE20:AF20"/>
    <mergeCell ref="BV18:CF18"/>
    <mergeCell ref="H19:I21"/>
    <mergeCell ref="J19:K21"/>
    <mergeCell ref="L19:M21"/>
    <mergeCell ref="N19:O21"/>
    <mergeCell ref="P19:Q21"/>
    <mergeCell ref="R19:S21"/>
    <mergeCell ref="T19:U21"/>
    <mergeCell ref="V19:W21"/>
    <mergeCell ref="AT18:AW19"/>
    <mergeCell ref="AX18:AZ19"/>
    <mergeCell ref="BA18:BC19"/>
    <mergeCell ref="BF18:BI19"/>
    <mergeCell ref="BJ18:BL19"/>
    <mergeCell ref="BM18:BO19"/>
    <mergeCell ref="BS20:BT20"/>
    <mergeCell ref="AE21:AF21"/>
    <mergeCell ref="BS21:BT21"/>
    <mergeCell ref="BS19:BT19"/>
    <mergeCell ref="AT20:AW21"/>
    <mergeCell ref="AX20:AZ21"/>
    <mergeCell ref="BA20:BC21"/>
    <mergeCell ref="BF20:BI21"/>
    <mergeCell ref="BJ20:BL21"/>
    <mergeCell ref="BS15:BT15"/>
    <mergeCell ref="C16:AG16"/>
    <mergeCell ref="BS16:BT16"/>
    <mergeCell ref="BS17:BT17"/>
    <mergeCell ref="B18:D21"/>
    <mergeCell ref="E18:G21"/>
    <mergeCell ref="H18:W18"/>
    <mergeCell ref="X18:Z21"/>
    <mergeCell ref="AA18:AF18"/>
    <mergeCell ref="AG18:AQ21"/>
    <mergeCell ref="BS18:BT18"/>
    <mergeCell ref="BM20:BO21"/>
    <mergeCell ref="BS12:CH13"/>
    <mergeCell ref="D13:L13"/>
    <mergeCell ref="M13:T13"/>
    <mergeCell ref="W13:AH13"/>
    <mergeCell ref="AI13:AP13"/>
    <mergeCell ref="D11:L11"/>
    <mergeCell ref="M11:T11"/>
    <mergeCell ref="W11:AB11"/>
    <mergeCell ref="AC11:AG11"/>
    <mergeCell ref="AI11:AP11"/>
    <mergeCell ref="AU11:BD12"/>
    <mergeCell ref="D10:L10"/>
    <mergeCell ref="M10:T10"/>
    <mergeCell ref="W10:AH10"/>
    <mergeCell ref="AI10:AP10"/>
    <mergeCell ref="BH11:BQ12"/>
    <mergeCell ref="D12:L12"/>
    <mergeCell ref="M12:T12"/>
    <mergeCell ref="W12:AH12"/>
    <mergeCell ref="AI12:AP12"/>
    <mergeCell ref="D8:L8"/>
    <mergeCell ref="M8:T8"/>
    <mergeCell ref="W8:AH8"/>
    <mergeCell ref="AI8:AP8"/>
    <mergeCell ref="A1:AR1"/>
    <mergeCell ref="D9:L9"/>
    <mergeCell ref="M9:T9"/>
    <mergeCell ref="W9:AB9"/>
    <mergeCell ref="AC9:AG9"/>
    <mergeCell ref="AI9:AP9"/>
    <mergeCell ref="AT1:AX1"/>
    <mergeCell ref="A3:AG3"/>
    <mergeCell ref="AH3:AR3"/>
    <mergeCell ref="B4:AG5"/>
    <mergeCell ref="AH5:AR6"/>
    <mergeCell ref="B7:L7"/>
    <mergeCell ref="M7:T7"/>
    <mergeCell ref="U7:AH7"/>
    <mergeCell ref="AI7:AP7"/>
  </mergeCells>
  <phoneticPr fontId="2"/>
  <dataValidations count="2">
    <dataValidation type="list" allowBlank="1" showInputMessage="1" showErrorMessage="1" sqref="AC11:AG11">
      <formula1>"病児対応型,病後児対応型,,体調不良児対応型,訪問型"</formula1>
    </dataValidation>
    <dataValidation type="list" allowBlank="1" showInputMessage="1" showErrorMessage="1" sqref="AC9:AG9">
      <formula1>"一般型,余裕活用型"</formula1>
    </dataValidation>
  </dataValidations>
  <hyperlinks>
    <hyperlink ref="AT1:AX1" location="目次!A1" display="目次に戻る"/>
  </hyperlinks>
  <printOptions horizontalCentered="1"/>
  <pageMargins left="0.70866141732283472" right="0.31496062992125984" top="0.39370078740157483" bottom="0.39370078740157483" header="0" footer="0"/>
  <pageSetup paperSize="9" scale="74" orientation="portrait" cellComments="asDisplayed" r:id="rId1"/>
  <headerFooter alignWithMargins="0"/>
  <colBreaks count="1" manualBreakCount="1">
    <brk id="45" max="83" man="1"/>
  </colBreaks>
  <drawing r:id="rId2"/>
  <legacyDrawing r:id="rId3"/>
  <mc:AlternateContent xmlns:mc="http://schemas.openxmlformats.org/markup-compatibility/2006">
    <mc:Choice Requires="x14">
      <controls>
        <mc:AlternateContent xmlns:mc="http://schemas.openxmlformats.org/markup-compatibility/2006">
          <mc:Choice Requires="x14">
            <control shapeId="976897" r:id="rId4" name="Check Box 1">
              <controlPr defaultSize="0" autoFill="0" autoLine="0" autoPict="0" altText="ない">
                <anchor moveWithCells="1">
                  <from>
                    <xdr:col>26</xdr:col>
                    <xdr:colOff>0</xdr:colOff>
                    <xdr:row>4</xdr:row>
                    <xdr:rowOff>0</xdr:rowOff>
                  </from>
                  <to>
                    <xdr:col>29</xdr:col>
                    <xdr:colOff>95250</xdr:colOff>
                    <xdr:row>5</xdr:row>
                    <xdr:rowOff>38100</xdr:rowOff>
                  </to>
                </anchor>
              </controlPr>
            </control>
          </mc:Choice>
        </mc:AlternateContent>
        <mc:AlternateContent xmlns:mc="http://schemas.openxmlformats.org/markup-compatibility/2006">
          <mc:Choice Requires="x14">
            <control shapeId="976898" r:id="rId5" name="Check Box 2">
              <controlPr defaultSize="0" autoFill="0" autoLine="0" autoPict="0" altText="ない">
                <anchor moveWithCells="1">
                  <from>
                    <xdr:col>29</xdr:col>
                    <xdr:colOff>276225</xdr:colOff>
                    <xdr:row>4</xdr:row>
                    <xdr:rowOff>0</xdr:rowOff>
                  </from>
                  <to>
                    <xdr:col>32</xdr:col>
                    <xdr:colOff>38100</xdr:colOff>
                    <xdr:row>5</xdr:row>
                    <xdr:rowOff>38100</xdr:rowOff>
                  </to>
                </anchor>
              </controlPr>
            </control>
          </mc:Choice>
        </mc:AlternateContent>
        <mc:AlternateContent xmlns:mc="http://schemas.openxmlformats.org/markup-compatibility/2006">
          <mc:Choice Requires="x14">
            <control shapeId="976899" r:id="rId6" name="Check Box 3">
              <controlPr defaultSize="0" autoFill="0" autoLine="0" autoPict="0">
                <anchor moveWithCells="1">
                  <from>
                    <xdr:col>1</xdr:col>
                    <xdr:colOff>47625</xdr:colOff>
                    <xdr:row>9</xdr:row>
                    <xdr:rowOff>152400</xdr:rowOff>
                  </from>
                  <to>
                    <xdr:col>3</xdr:col>
                    <xdr:colOff>104775</xdr:colOff>
                    <xdr:row>11</xdr:row>
                    <xdr:rowOff>28575</xdr:rowOff>
                  </to>
                </anchor>
              </controlPr>
            </control>
          </mc:Choice>
        </mc:AlternateContent>
        <mc:AlternateContent xmlns:mc="http://schemas.openxmlformats.org/markup-compatibility/2006">
          <mc:Choice Requires="x14">
            <control shapeId="976900" r:id="rId7" name="Check Box 4">
              <controlPr defaultSize="0" autoFill="0" autoLine="0" autoPict="0">
                <anchor moveWithCells="1">
                  <from>
                    <xdr:col>1</xdr:col>
                    <xdr:colOff>47625</xdr:colOff>
                    <xdr:row>8</xdr:row>
                    <xdr:rowOff>152400</xdr:rowOff>
                  </from>
                  <to>
                    <xdr:col>3</xdr:col>
                    <xdr:colOff>104775</xdr:colOff>
                    <xdr:row>10</xdr:row>
                    <xdr:rowOff>28575</xdr:rowOff>
                  </to>
                </anchor>
              </controlPr>
            </control>
          </mc:Choice>
        </mc:AlternateContent>
        <mc:AlternateContent xmlns:mc="http://schemas.openxmlformats.org/markup-compatibility/2006">
          <mc:Choice Requires="x14">
            <control shapeId="976901" r:id="rId8" name="Check Box 5">
              <controlPr defaultSize="0" autoFill="0" autoLine="0" autoPict="0">
                <anchor moveWithCells="1">
                  <from>
                    <xdr:col>1</xdr:col>
                    <xdr:colOff>47625</xdr:colOff>
                    <xdr:row>7</xdr:row>
                    <xdr:rowOff>152400</xdr:rowOff>
                  </from>
                  <to>
                    <xdr:col>3</xdr:col>
                    <xdr:colOff>104775</xdr:colOff>
                    <xdr:row>9</xdr:row>
                    <xdr:rowOff>28575</xdr:rowOff>
                  </to>
                </anchor>
              </controlPr>
            </control>
          </mc:Choice>
        </mc:AlternateContent>
        <mc:AlternateContent xmlns:mc="http://schemas.openxmlformats.org/markup-compatibility/2006">
          <mc:Choice Requires="x14">
            <control shapeId="976902" r:id="rId9" name="Check Box 6">
              <controlPr defaultSize="0" autoFill="0" autoLine="0" autoPict="0">
                <anchor moveWithCells="1">
                  <from>
                    <xdr:col>1</xdr:col>
                    <xdr:colOff>47625</xdr:colOff>
                    <xdr:row>6</xdr:row>
                    <xdr:rowOff>152400</xdr:rowOff>
                  </from>
                  <to>
                    <xdr:col>3</xdr:col>
                    <xdr:colOff>104775</xdr:colOff>
                    <xdr:row>8</xdr:row>
                    <xdr:rowOff>28575</xdr:rowOff>
                  </to>
                </anchor>
              </controlPr>
            </control>
          </mc:Choice>
        </mc:AlternateContent>
        <mc:AlternateContent xmlns:mc="http://schemas.openxmlformats.org/markup-compatibility/2006">
          <mc:Choice Requires="x14">
            <control shapeId="976903" r:id="rId10" name="Check Box 7">
              <controlPr defaultSize="0" autoFill="0" autoLine="0" autoPict="0">
                <anchor moveWithCells="1">
                  <from>
                    <xdr:col>1</xdr:col>
                    <xdr:colOff>47625</xdr:colOff>
                    <xdr:row>10</xdr:row>
                    <xdr:rowOff>152400</xdr:rowOff>
                  </from>
                  <to>
                    <xdr:col>3</xdr:col>
                    <xdr:colOff>104775</xdr:colOff>
                    <xdr:row>12</xdr:row>
                    <xdr:rowOff>28575</xdr:rowOff>
                  </to>
                </anchor>
              </controlPr>
            </control>
          </mc:Choice>
        </mc:AlternateContent>
        <mc:AlternateContent xmlns:mc="http://schemas.openxmlformats.org/markup-compatibility/2006">
          <mc:Choice Requires="x14">
            <control shapeId="976904" r:id="rId11" name="Check Box 8">
              <controlPr defaultSize="0" autoFill="0" autoLine="0" autoPict="0">
                <anchor moveWithCells="1">
                  <from>
                    <xdr:col>1</xdr:col>
                    <xdr:colOff>47625</xdr:colOff>
                    <xdr:row>11</xdr:row>
                    <xdr:rowOff>142875</xdr:rowOff>
                  </from>
                  <to>
                    <xdr:col>3</xdr:col>
                    <xdr:colOff>104775</xdr:colOff>
                    <xdr:row>13</xdr:row>
                    <xdr:rowOff>19050</xdr:rowOff>
                  </to>
                </anchor>
              </controlPr>
            </control>
          </mc:Choice>
        </mc:AlternateContent>
        <mc:AlternateContent xmlns:mc="http://schemas.openxmlformats.org/markup-compatibility/2006">
          <mc:Choice Requires="x14">
            <control shapeId="976905" r:id="rId12" name="Check Box 9">
              <controlPr defaultSize="0" autoFill="0" autoLine="0" autoPict="0">
                <anchor moveWithCells="1">
                  <from>
                    <xdr:col>20</xdr:col>
                    <xdr:colOff>47625</xdr:colOff>
                    <xdr:row>9</xdr:row>
                    <xdr:rowOff>152400</xdr:rowOff>
                  </from>
                  <to>
                    <xdr:col>22</xdr:col>
                    <xdr:colOff>104775</xdr:colOff>
                    <xdr:row>11</xdr:row>
                    <xdr:rowOff>28575</xdr:rowOff>
                  </to>
                </anchor>
              </controlPr>
            </control>
          </mc:Choice>
        </mc:AlternateContent>
        <mc:AlternateContent xmlns:mc="http://schemas.openxmlformats.org/markup-compatibility/2006">
          <mc:Choice Requires="x14">
            <control shapeId="976906" r:id="rId13" name="Check Box 10">
              <controlPr defaultSize="0" autoFill="0" autoLine="0" autoPict="0">
                <anchor moveWithCells="1">
                  <from>
                    <xdr:col>20</xdr:col>
                    <xdr:colOff>47625</xdr:colOff>
                    <xdr:row>8</xdr:row>
                    <xdr:rowOff>152400</xdr:rowOff>
                  </from>
                  <to>
                    <xdr:col>22</xdr:col>
                    <xdr:colOff>104775</xdr:colOff>
                    <xdr:row>10</xdr:row>
                    <xdr:rowOff>28575</xdr:rowOff>
                  </to>
                </anchor>
              </controlPr>
            </control>
          </mc:Choice>
        </mc:AlternateContent>
        <mc:AlternateContent xmlns:mc="http://schemas.openxmlformats.org/markup-compatibility/2006">
          <mc:Choice Requires="x14">
            <control shapeId="976907" r:id="rId14" name="Check Box 11">
              <controlPr defaultSize="0" autoFill="0" autoLine="0" autoPict="0">
                <anchor moveWithCells="1">
                  <from>
                    <xdr:col>20</xdr:col>
                    <xdr:colOff>47625</xdr:colOff>
                    <xdr:row>7</xdr:row>
                    <xdr:rowOff>152400</xdr:rowOff>
                  </from>
                  <to>
                    <xdr:col>22</xdr:col>
                    <xdr:colOff>104775</xdr:colOff>
                    <xdr:row>9</xdr:row>
                    <xdr:rowOff>28575</xdr:rowOff>
                  </to>
                </anchor>
              </controlPr>
            </control>
          </mc:Choice>
        </mc:AlternateContent>
        <mc:AlternateContent xmlns:mc="http://schemas.openxmlformats.org/markup-compatibility/2006">
          <mc:Choice Requires="x14">
            <control shapeId="976908" r:id="rId15" name="Check Box 12">
              <controlPr defaultSize="0" autoFill="0" autoLine="0" autoPict="0">
                <anchor moveWithCells="1">
                  <from>
                    <xdr:col>20</xdr:col>
                    <xdr:colOff>47625</xdr:colOff>
                    <xdr:row>6</xdr:row>
                    <xdr:rowOff>152400</xdr:rowOff>
                  </from>
                  <to>
                    <xdr:col>22</xdr:col>
                    <xdr:colOff>104775</xdr:colOff>
                    <xdr:row>8</xdr:row>
                    <xdr:rowOff>28575</xdr:rowOff>
                  </to>
                </anchor>
              </controlPr>
            </control>
          </mc:Choice>
        </mc:AlternateContent>
        <mc:AlternateContent xmlns:mc="http://schemas.openxmlformats.org/markup-compatibility/2006">
          <mc:Choice Requires="x14">
            <control shapeId="976909" r:id="rId16" name="Check Box 13">
              <controlPr defaultSize="0" autoFill="0" autoLine="0" autoPict="0">
                <anchor moveWithCells="1">
                  <from>
                    <xdr:col>20</xdr:col>
                    <xdr:colOff>47625</xdr:colOff>
                    <xdr:row>10</xdr:row>
                    <xdr:rowOff>152400</xdr:rowOff>
                  </from>
                  <to>
                    <xdr:col>22</xdr:col>
                    <xdr:colOff>104775</xdr:colOff>
                    <xdr:row>12</xdr:row>
                    <xdr:rowOff>28575</xdr:rowOff>
                  </to>
                </anchor>
              </controlPr>
            </control>
          </mc:Choice>
        </mc:AlternateContent>
        <mc:AlternateContent xmlns:mc="http://schemas.openxmlformats.org/markup-compatibility/2006">
          <mc:Choice Requires="x14">
            <control shapeId="976910" r:id="rId17" name="Check Box 14">
              <controlPr defaultSize="0" autoFill="0" autoLine="0" autoPict="0">
                <anchor moveWithCells="1">
                  <from>
                    <xdr:col>20</xdr:col>
                    <xdr:colOff>47625</xdr:colOff>
                    <xdr:row>11</xdr:row>
                    <xdr:rowOff>142875</xdr:rowOff>
                  </from>
                  <to>
                    <xdr:col>22</xdr:col>
                    <xdr:colOff>104775</xdr:colOff>
                    <xdr:row>13</xdr:row>
                    <xdr:rowOff>19050</xdr:rowOff>
                  </to>
                </anchor>
              </controlPr>
            </control>
          </mc:Choice>
        </mc:AlternateContent>
        <mc:AlternateContent xmlns:mc="http://schemas.openxmlformats.org/markup-compatibility/2006">
          <mc:Choice Requires="x14">
            <control shapeId="976911" r:id="rId18" name="Check Box 15">
              <controlPr defaultSize="0" autoFill="0" autoLine="0" autoPict="0" altText="">
                <anchor moveWithCells="1">
                  <from>
                    <xdr:col>74</xdr:col>
                    <xdr:colOff>123825</xdr:colOff>
                    <xdr:row>18</xdr:row>
                    <xdr:rowOff>0</xdr:rowOff>
                  </from>
                  <to>
                    <xdr:col>76</xdr:col>
                    <xdr:colOff>28575</xdr:colOff>
                    <xdr:row>18</xdr:row>
                    <xdr:rowOff>171450</xdr:rowOff>
                  </to>
                </anchor>
              </controlPr>
            </control>
          </mc:Choice>
        </mc:AlternateContent>
        <mc:AlternateContent xmlns:mc="http://schemas.openxmlformats.org/markup-compatibility/2006">
          <mc:Choice Requires="x14">
            <control shapeId="976912" r:id="rId19" name="Check Box 16">
              <controlPr defaultSize="0" autoFill="0" autoLine="0" autoPict="0" altText="">
                <anchor moveWithCells="1">
                  <from>
                    <xdr:col>74</xdr:col>
                    <xdr:colOff>123825</xdr:colOff>
                    <xdr:row>18</xdr:row>
                    <xdr:rowOff>171450</xdr:rowOff>
                  </from>
                  <to>
                    <xdr:col>76</xdr:col>
                    <xdr:colOff>28575</xdr:colOff>
                    <xdr:row>19</xdr:row>
                    <xdr:rowOff>171450</xdr:rowOff>
                  </to>
                </anchor>
              </controlPr>
            </control>
          </mc:Choice>
        </mc:AlternateContent>
        <mc:AlternateContent xmlns:mc="http://schemas.openxmlformats.org/markup-compatibility/2006">
          <mc:Choice Requires="x14">
            <control shapeId="976913" r:id="rId20" name="Check Box 17">
              <controlPr defaultSize="0" autoFill="0" autoLine="0" autoPict="0" altText="">
                <anchor moveWithCells="1">
                  <from>
                    <xdr:col>74</xdr:col>
                    <xdr:colOff>123825</xdr:colOff>
                    <xdr:row>21</xdr:row>
                    <xdr:rowOff>171450</xdr:rowOff>
                  </from>
                  <to>
                    <xdr:col>76</xdr:col>
                    <xdr:colOff>28575</xdr:colOff>
                    <xdr:row>22</xdr:row>
                    <xdr:rowOff>171450</xdr:rowOff>
                  </to>
                </anchor>
              </controlPr>
            </control>
          </mc:Choice>
        </mc:AlternateContent>
        <mc:AlternateContent xmlns:mc="http://schemas.openxmlformats.org/markup-compatibility/2006">
          <mc:Choice Requires="x14">
            <control shapeId="976914" r:id="rId21" name="Check Box 18">
              <controlPr defaultSize="0" autoFill="0" autoLine="0" autoPict="0" altText="">
                <anchor moveWithCells="1">
                  <from>
                    <xdr:col>74</xdr:col>
                    <xdr:colOff>123825</xdr:colOff>
                    <xdr:row>22</xdr:row>
                    <xdr:rowOff>171450</xdr:rowOff>
                  </from>
                  <to>
                    <xdr:col>76</xdr:col>
                    <xdr:colOff>28575</xdr:colOff>
                    <xdr:row>23</xdr:row>
                    <xdr:rowOff>171450</xdr:rowOff>
                  </to>
                </anchor>
              </controlPr>
            </control>
          </mc:Choice>
        </mc:AlternateContent>
        <mc:AlternateContent xmlns:mc="http://schemas.openxmlformats.org/markup-compatibility/2006">
          <mc:Choice Requires="x14">
            <control shapeId="976915" r:id="rId22" name="Check Box 19">
              <controlPr defaultSize="0" autoFill="0" autoLine="0" autoPict="0" altText="">
                <anchor moveWithCells="1">
                  <from>
                    <xdr:col>74</xdr:col>
                    <xdr:colOff>104775</xdr:colOff>
                    <xdr:row>27</xdr:row>
                    <xdr:rowOff>161925</xdr:rowOff>
                  </from>
                  <to>
                    <xdr:col>76</xdr:col>
                    <xdr:colOff>85725</xdr:colOff>
                    <xdr:row>29</xdr:row>
                    <xdr:rowOff>28575</xdr:rowOff>
                  </to>
                </anchor>
              </controlPr>
            </control>
          </mc:Choice>
        </mc:AlternateContent>
        <mc:AlternateContent xmlns:mc="http://schemas.openxmlformats.org/markup-compatibility/2006">
          <mc:Choice Requires="x14">
            <control shapeId="976916" r:id="rId23" name="Check Box 20">
              <controlPr defaultSize="0" autoFill="0" autoLine="0" autoPict="0" altText="">
                <anchor moveWithCells="1">
                  <from>
                    <xdr:col>74</xdr:col>
                    <xdr:colOff>114300</xdr:colOff>
                    <xdr:row>26</xdr:row>
                    <xdr:rowOff>171450</xdr:rowOff>
                  </from>
                  <to>
                    <xdr:col>76</xdr:col>
                    <xdr:colOff>38100</xdr:colOff>
                    <xdr:row>28</xdr:row>
                    <xdr:rowOff>9525</xdr:rowOff>
                  </to>
                </anchor>
              </controlPr>
            </control>
          </mc:Choice>
        </mc:AlternateContent>
        <mc:AlternateContent xmlns:mc="http://schemas.openxmlformats.org/markup-compatibility/2006">
          <mc:Choice Requires="x14">
            <control shapeId="976917" r:id="rId24" name="Check Box 21">
              <controlPr defaultSize="0" autoFill="0" autoLine="0" autoPict="0" altText="">
                <anchor moveWithCells="1">
                  <from>
                    <xdr:col>74</xdr:col>
                    <xdr:colOff>114300</xdr:colOff>
                    <xdr:row>14</xdr:row>
                    <xdr:rowOff>161925</xdr:rowOff>
                  </from>
                  <to>
                    <xdr:col>76</xdr:col>
                    <xdr:colOff>38100</xdr:colOff>
                    <xdr:row>16</xdr:row>
                    <xdr:rowOff>57150</xdr:rowOff>
                  </to>
                </anchor>
              </controlPr>
            </control>
          </mc:Choice>
        </mc:AlternateContent>
        <mc:AlternateContent xmlns:mc="http://schemas.openxmlformats.org/markup-compatibility/2006">
          <mc:Choice Requires="x14">
            <control shapeId="976918" r:id="rId25" name="Check Box 22">
              <controlPr defaultSize="0" autoFill="0" autoLine="0" autoPict="0" altText="">
                <anchor moveWithCells="1">
                  <from>
                    <xdr:col>74</xdr:col>
                    <xdr:colOff>123825</xdr:colOff>
                    <xdr:row>14</xdr:row>
                    <xdr:rowOff>0</xdr:rowOff>
                  </from>
                  <to>
                    <xdr:col>76</xdr:col>
                    <xdr:colOff>38100</xdr:colOff>
                    <xdr:row>15</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CC"/>
    <pageSetUpPr fitToPage="1"/>
  </sheetPr>
  <dimension ref="B1:CQ94"/>
  <sheetViews>
    <sheetView showGridLines="0" view="pageBreakPreview" zoomScaleNormal="100" zoomScaleSheetLayoutView="100" workbookViewId="0">
      <selection activeCell="O24" sqref="O24:P25"/>
    </sheetView>
  </sheetViews>
  <sheetFormatPr defaultColWidth="8" defaultRowHeight="12"/>
  <cols>
    <col min="1" max="1" width="3.125" style="5" customWidth="1"/>
    <col min="2" max="30" width="2" style="5" customWidth="1"/>
    <col min="31" max="31" width="4.375" style="5" customWidth="1"/>
    <col min="32" max="33" width="2.875" style="5" customWidth="1"/>
    <col min="34" max="34" width="2.625" style="5" customWidth="1"/>
    <col min="35" max="35" width="2.875" style="5" customWidth="1"/>
    <col min="36" max="36" width="2.875" style="158" customWidth="1"/>
    <col min="37" max="38" width="2" style="5" customWidth="1"/>
    <col min="39" max="39" width="2" style="158" customWidth="1"/>
    <col min="40" max="40" width="2" style="5" customWidth="1"/>
    <col min="41" max="41" width="2" style="248" customWidth="1"/>
    <col min="42" max="42" width="2" style="249" customWidth="1"/>
    <col min="43" max="45" width="2" style="5" customWidth="1"/>
    <col min="46" max="89" width="2.375" style="5" customWidth="1"/>
    <col min="90" max="120" width="2.5" style="5" customWidth="1"/>
    <col min="121" max="16384" width="8" style="5"/>
  </cols>
  <sheetData>
    <row r="1" spans="2:87">
      <c r="AO1" s="1356"/>
    </row>
    <row r="2" spans="2:87" ht="14.1" customHeight="1">
      <c r="B2" s="1872" t="s">
        <v>1466</v>
      </c>
      <c r="C2" s="1872"/>
      <c r="D2" s="1872"/>
      <c r="E2" s="1872"/>
      <c r="F2" s="1872"/>
      <c r="G2" s="1872"/>
      <c r="H2" s="1872"/>
      <c r="I2" s="1872"/>
      <c r="J2" s="1872"/>
      <c r="K2" s="1872"/>
      <c r="L2" s="1872"/>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1872"/>
      <c r="AO2" s="1872"/>
      <c r="AP2" s="1872"/>
      <c r="AQ2" s="1872"/>
      <c r="AR2" s="1872"/>
      <c r="AS2" s="1872"/>
      <c r="AU2" s="2031" t="s">
        <v>977</v>
      </c>
      <c r="AV2" s="2031"/>
      <c r="AW2" s="2031"/>
      <c r="AX2" s="2031"/>
      <c r="AY2" s="2031"/>
    </row>
    <row r="3" spans="2:87" ht="14.1" customHeight="1" thickBot="1">
      <c r="B3" s="1241"/>
      <c r="C3" s="1241"/>
      <c r="D3" s="1241"/>
      <c r="E3" s="1241"/>
      <c r="F3" s="1241"/>
      <c r="G3" s="1241"/>
      <c r="H3" s="1241"/>
      <c r="I3" s="1241"/>
      <c r="J3" s="1241"/>
      <c r="K3" s="1241"/>
      <c r="L3" s="1241"/>
      <c r="M3" s="1241"/>
      <c r="N3" s="1241"/>
      <c r="O3" s="1241"/>
      <c r="P3" s="1241"/>
      <c r="Q3" s="1241"/>
      <c r="R3" s="1241"/>
      <c r="S3" s="1241"/>
      <c r="T3" s="1241"/>
      <c r="U3" s="1241"/>
      <c r="V3" s="1241"/>
      <c r="W3" s="1241"/>
      <c r="X3" s="1241"/>
      <c r="Y3" s="1241"/>
      <c r="Z3" s="1241"/>
      <c r="AA3" s="1241"/>
      <c r="AB3" s="1241"/>
      <c r="AC3" s="1241"/>
      <c r="AD3" s="1241"/>
      <c r="AE3" s="1241"/>
      <c r="AF3" s="1241"/>
      <c r="AG3" s="1241"/>
      <c r="AH3" s="1241"/>
      <c r="AI3" s="1241"/>
      <c r="AJ3" s="1241"/>
      <c r="AK3" s="1241"/>
      <c r="AL3" s="1241"/>
      <c r="AM3" s="1241"/>
      <c r="AN3" s="1241"/>
      <c r="AO3" s="1241"/>
      <c r="AP3" s="1241"/>
      <c r="AQ3" s="1241"/>
      <c r="AR3" s="1241"/>
      <c r="AS3" s="1241"/>
      <c r="AU3" s="1232"/>
      <c r="AV3" s="1232"/>
      <c r="AW3" s="1232"/>
      <c r="AX3" s="1232"/>
      <c r="AY3" s="1232"/>
      <c r="AZ3" s="1232"/>
      <c r="BA3" s="1232"/>
      <c r="BB3" s="1232"/>
      <c r="BC3" s="1232"/>
      <c r="BD3" s="1232"/>
      <c r="BE3" s="1232"/>
      <c r="BF3" s="1232"/>
      <c r="BG3" s="1232"/>
      <c r="BH3" s="1232"/>
      <c r="BI3" s="1232"/>
      <c r="BJ3" s="1232"/>
      <c r="BK3" s="1232"/>
      <c r="BL3" s="1232"/>
    </row>
    <row r="4" spans="2:87" ht="14.1" customHeight="1">
      <c r="B4" s="1873" t="s">
        <v>162</v>
      </c>
      <c r="C4" s="1874"/>
      <c r="D4" s="1874"/>
      <c r="E4" s="1874"/>
      <c r="F4" s="1874"/>
      <c r="G4" s="1874"/>
      <c r="H4" s="1874"/>
      <c r="I4" s="1874"/>
      <c r="J4" s="1874"/>
      <c r="K4" s="1874"/>
      <c r="L4" s="1874"/>
      <c r="M4" s="1874"/>
      <c r="N4" s="1874"/>
      <c r="O4" s="1874"/>
      <c r="P4" s="1874"/>
      <c r="Q4" s="1874"/>
      <c r="R4" s="1874"/>
      <c r="S4" s="1874"/>
      <c r="T4" s="1874"/>
      <c r="U4" s="1874"/>
      <c r="V4" s="1874"/>
      <c r="W4" s="1874"/>
      <c r="X4" s="1874"/>
      <c r="Y4" s="1874"/>
      <c r="Z4" s="1874"/>
      <c r="AA4" s="1874"/>
      <c r="AB4" s="1874"/>
      <c r="AC4" s="1874"/>
      <c r="AD4" s="1874"/>
      <c r="AE4" s="1874"/>
      <c r="AF4" s="1874"/>
      <c r="AG4" s="1874"/>
      <c r="AH4" s="1874"/>
      <c r="AI4" s="2033" t="s">
        <v>87</v>
      </c>
      <c r="AJ4" s="1874"/>
      <c r="AK4" s="1874"/>
      <c r="AL4" s="1874"/>
      <c r="AM4" s="1874"/>
      <c r="AN4" s="1874"/>
      <c r="AO4" s="1874"/>
      <c r="AP4" s="1874"/>
      <c r="AQ4" s="1874"/>
      <c r="AR4" s="1874"/>
      <c r="AS4" s="2034"/>
      <c r="AU4" s="1232"/>
      <c r="AV4" s="1232"/>
      <c r="AW4" s="1232"/>
      <c r="AX4" s="1232"/>
      <c r="AY4" s="1232"/>
      <c r="AZ4" s="1232"/>
      <c r="BA4" s="1232"/>
      <c r="BB4" s="1232"/>
      <c r="BC4" s="1232"/>
      <c r="BD4" s="1232"/>
      <c r="BE4" s="1232"/>
      <c r="BF4" s="1232"/>
      <c r="BG4" s="1232"/>
      <c r="BH4" s="1232"/>
      <c r="BI4" s="1232"/>
      <c r="BJ4" s="1232"/>
      <c r="BK4" s="1232"/>
      <c r="BL4" s="1232"/>
      <c r="BM4" s="105"/>
    </row>
    <row r="5" spans="2:87" ht="13.5" customHeight="1">
      <c r="B5" s="19"/>
      <c r="C5" s="2443" t="s">
        <v>1304</v>
      </c>
      <c r="D5" s="2443"/>
      <c r="E5" s="2443"/>
      <c r="F5" s="2443"/>
      <c r="G5" s="2443"/>
      <c r="H5" s="2443"/>
      <c r="I5" s="2443"/>
      <c r="J5" s="2443"/>
      <c r="K5" s="2443"/>
      <c r="L5" s="2443"/>
      <c r="M5" s="2443"/>
      <c r="N5" s="2443"/>
      <c r="O5" s="2443"/>
      <c r="P5" s="2443"/>
      <c r="Q5" s="2443"/>
      <c r="R5" s="2443"/>
      <c r="S5" s="2443"/>
      <c r="T5" s="2443"/>
      <c r="U5" s="2443"/>
      <c r="V5" s="2443"/>
      <c r="W5" s="2443"/>
      <c r="X5" s="2443"/>
      <c r="Y5" s="2443"/>
      <c r="Z5" s="2443"/>
      <c r="AA5" s="2443"/>
      <c r="AB5" s="2443"/>
      <c r="AC5" s="2443"/>
      <c r="AD5" s="2443"/>
      <c r="AE5" s="2443"/>
      <c r="AF5" s="2443"/>
      <c r="AG5" s="2443"/>
      <c r="AH5" s="2444"/>
      <c r="AI5" s="219"/>
      <c r="AJ5" s="220"/>
      <c r="AK5" s="220"/>
      <c r="AL5" s="220"/>
      <c r="AM5" s="220"/>
      <c r="AN5" s="220"/>
      <c r="AO5" s="220"/>
      <c r="AP5" s="220"/>
      <c r="AQ5" s="220"/>
      <c r="AR5" s="220"/>
      <c r="AS5" s="221"/>
      <c r="AU5" s="1232"/>
      <c r="AV5" s="1232"/>
      <c r="AW5" s="1232"/>
      <c r="AX5" s="1232"/>
      <c r="AY5" s="1232"/>
      <c r="AZ5" s="1232"/>
      <c r="BA5" s="1232"/>
      <c r="BB5" s="1232"/>
      <c r="BC5" s="1232"/>
      <c r="BD5" s="1232"/>
      <c r="BE5" s="1232"/>
      <c r="BF5" s="1232"/>
      <c r="BG5" s="1232"/>
      <c r="BH5" s="1232"/>
      <c r="BI5" s="1232"/>
      <c r="BJ5" s="1232"/>
      <c r="BK5" s="1232"/>
      <c r="BL5" s="1232"/>
      <c r="BM5" s="105"/>
    </row>
    <row r="6" spans="2:87" ht="13.5" customHeight="1">
      <c r="B6" s="19"/>
      <c r="C6" s="2445"/>
      <c r="D6" s="2445"/>
      <c r="E6" s="2445"/>
      <c r="F6" s="2445"/>
      <c r="G6" s="2445"/>
      <c r="H6" s="2445"/>
      <c r="I6" s="2445"/>
      <c r="J6" s="2445"/>
      <c r="K6" s="2445"/>
      <c r="L6" s="2445"/>
      <c r="M6" s="2445"/>
      <c r="N6" s="2445"/>
      <c r="O6" s="2445"/>
      <c r="P6" s="2445"/>
      <c r="Q6" s="2445"/>
      <c r="R6" s="2445"/>
      <c r="S6" s="2445"/>
      <c r="T6" s="2445"/>
      <c r="U6" s="2445"/>
      <c r="V6" s="2445"/>
      <c r="W6" s="2445"/>
      <c r="X6" s="2445"/>
      <c r="Y6" s="2445"/>
      <c r="Z6" s="2445"/>
      <c r="AA6" s="2445"/>
      <c r="AB6" s="2445"/>
      <c r="AC6" s="2445"/>
      <c r="AD6" s="2445"/>
      <c r="AE6" s="2445"/>
      <c r="AF6" s="2445"/>
      <c r="AG6" s="2445"/>
      <c r="AH6" s="2446"/>
      <c r="AI6" s="2447" t="s">
        <v>535</v>
      </c>
      <c r="AJ6" s="2448"/>
      <c r="AK6" s="2448"/>
      <c r="AL6" s="2448"/>
      <c r="AM6" s="2448"/>
      <c r="AN6" s="2448"/>
      <c r="AO6" s="2448"/>
      <c r="AP6" s="2448"/>
      <c r="AQ6" s="2448"/>
      <c r="AR6" s="2448"/>
      <c r="AS6" s="2449"/>
      <c r="AU6" s="1232"/>
      <c r="AV6" s="1232"/>
      <c r="AW6" s="1232"/>
      <c r="AX6" s="1232"/>
      <c r="AY6" s="1232"/>
      <c r="AZ6" s="1232"/>
      <c r="BA6" s="1232"/>
      <c r="BB6" s="1232"/>
      <c r="BC6" s="1232"/>
      <c r="BD6" s="1232"/>
      <c r="BE6" s="1232"/>
      <c r="BF6" s="1232"/>
      <c r="BG6" s="1232"/>
      <c r="BH6" s="1232"/>
      <c r="BI6" s="1232"/>
      <c r="BJ6" s="1232"/>
      <c r="BK6" s="1232"/>
      <c r="BL6" s="1232"/>
      <c r="BM6" s="105"/>
    </row>
    <row r="7" spans="2:87" ht="13.5" customHeight="1">
      <c r="B7" s="19"/>
      <c r="C7" s="6" t="s">
        <v>1305</v>
      </c>
      <c r="D7" s="6"/>
      <c r="E7" s="6"/>
      <c r="F7" s="6"/>
      <c r="G7" s="6"/>
      <c r="H7" s="6"/>
      <c r="I7" s="6"/>
      <c r="J7" s="6"/>
      <c r="K7" s="6"/>
      <c r="L7" s="6"/>
      <c r="M7" s="6"/>
      <c r="N7" s="6"/>
      <c r="O7" s="6"/>
      <c r="P7" s="6"/>
      <c r="Q7" s="6"/>
      <c r="R7" s="25"/>
      <c r="S7" s="6"/>
      <c r="T7" s="6"/>
      <c r="U7" s="34"/>
      <c r="V7" s="34"/>
      <c r="AE7" s="27"/>
      <c r="AF7" s="27"/>
      <c r="AG7" s="27"/>
      <c r="AH7" s="27"/>
      <c r="AI7" s="2447"/>
      <c r="AJ7" s="2448"/>
      <c r="AK7" s="2448"/>
      <c r="AL7" s="2448"/>
      <c r="AM7" s="2448"/>
      <c r="AN7" s="2448"/>
      <c r="AO7" s="2448"/>
      <c r="AP7" s="2448"/>
      <c r="AQ7" s="2448"/>
      <c r="AR7" s="2448"/>
      <c r="AS7" s="2449"/>
      <c r="AU7" s="105"/>
      <c r="AV7" s="105"/>
      <c r="AW7" s="105"/>
      <c r="AX7" s="105"/>
      <c r="AY7" s="105"/>
      <c r="AZ7" s="105"/>
      <c r="BA7" s="105"/>
      <c r="BB7" s="105"/>
      <c r="BC7" s="105"/>
      <c r="BD7" s="105"/>
      <c r="BE7" s="105"/>
      <c r="BF7" s="105"/>
      <c r="BG7" s="105"/>
      <c r="BH7" s="105"/>
      <c r="BI7" s="105"/>
      <c r="BJ7" s="105"/>
      <c r="BK7" s="105"/>
      <c r="BL7" s="105"/>
      <c r="BM7" s="105"/>
    </row>
    <row r="8" spans="2:87" ht="13.5" customHeight="1">
      <c r="B8" s="19"/>
      <c r="C8" s="1878" t="s">
        <v>163</v>
      </c>
      <c r="D8" s="1879"/>
      <c r="E8" s="1879"/>
      <c r="F8" s="1879"/>
      <c r="G8" s="1879"/>
      <c r="H8" s="1879"/>
      <c r="I8" s="1879"/>
      <c r="J8" s="1879"/>
      <c r="K8" s="1879"/>
      <c r="L8" s="1879"/>
      <c r="M8" s="1880"/>
      <c r="N8" s="1875" t="s">
        <v>164</v>
      </c>
      <c r="O8" s="1876"/>
      <c r="P8" s="1876"/>
      <c r="Q8" s="1876"/>
      <c r="R8" s="1876"/>
      <c r="S8" s="1876"/>
      <c r="T8" s="1876"/>
      <c r="U8" s="2450"/>
      <c r="V8" s="2451" t="s">
        <v>29</v>
      </c>
      <c r="W8" s="1879"/>
      <c r="X8" s="1879"/>
      <c r="Y8" s="1879"/>
      <c r="Z8" s="1879"/>
      <c r="AA8" s="1879"/>
      <c r="AB8" s="1879"/>
      <c r="AC8" s="1879"/>
      <c r="AD8" s="1879"/>
      <c r="AE8" s="1879"/>
      <c r="AF8" s="1879"/>
      <c r="AG8" s="1879"/>
      <c r="AH8" s="1879"/>
      <c r="AI8" s="1880"/>
      <c r="AJ8" s="1879" t="s">
        <v>165</v>
      </c>
      <c r="AK8" s="1879"/>
      <c r="AL8" s="1879"/>
      <c r="AM8" s="1879"/>
      <c r="AN8" s="1879"/>
      <c r="AO8" s="1879"/>
      <c r="AP8" s="1879"/>
      <c r="AQ8" s="1880"/>
      <c r="AS8" s="39"/>
      <c r="AU8" s="5" t="s">
        <v>486</v>
      </c>
    </row>
    <row r="9" spans="2:87" ht="13.5" customHeight="1">
      <c r="B9" s="19"/>
      <c r="C9" s="616"/>
      <c r="D9" s="617"/>
      <c r="E9" s="2452" t="s">
        <v>168</v>
      </c>
      <c r="F9" s="2452"/>
      <c r="G9" s="2452"/>
      <c r="H9" s="2452"/>
      <c r="I9" s="2452"/>
      <c r="J9" s="2452"/>
      <c r="K9" s="2452"/>
      <c r="L9" s="2452"/>
      <c r="M9" s="2453"/>
      <c r="N9" s="2454"/>
      <c r="O9" s="2455"/>
      <c r="P9" s="2455"/>
      <c r="Q9" s="2455"/>
      <c r="R9" s="2455"/>
      <c r="S9" s="2455"/>
      <c r="T9" s="2455"/>
      <c r="U9" s="2456"/>
      <c r="V9" s="222"/>
      <c r="W9" s="627"/>
      <c r="X9" s="2452" t="s">
        <v>166</v>
      </c>
      <c r="Y9" s="2452"/>
      <c r="Z9" s="2452"/>
      <c r="AA9" s="2452"/>
      <c r="AB9" s="2452"/>
      <c r="AC9" s="2452"/>
      <c r="AD9" s="2452"/>
      <c r="AE9" s="2452"/>
      <c r="AF9" s="2452"/>
      <c r="AG9" s="2452"/>
      <c r="AH9" s="2452"/>
      <c r="AI9" s="2453"/>
      <c r="AJ9" s="2457"/>
      <c r="AK9" s="2458"/>
      <c r="AL9" s="2458"/>
      <c r="AM9" s="2458"/>
      <c r="AN9" s="2458"/>
      <c r="AO9" s="2458"/>
      <c r="AP9" s="2458"/>
      <c r="AQ9" s="2459"/>
      <c r="AS9" s="39"/>
      <c r="AV9" s="5" t="s">
        <v>183</v>
      </c>
    </row>
    <row r="10" spans="2:87" ht="13.5" customHeight="1">
      <c r="B10" s="19"/>
      <c r="C10" s="616"/>
      <c r="D10" s="617"/>
      <c r="E10" s="2452" t="s">
        <v>170</v>
      </c>
      <c r="F10" s="2452"/>
      <c r="G10" s="2452"/>
      <c r="H10" s="2452"/>
      <c r="I10" s="2452"/>
      <c r="J10" s="2452"/>
      <c r="K10" s="2452"/>
      <c r="L10" s="2452"/>
      <c r="M10" s="2453"/>
      <c r="N10" s="2454"/>
      <c r="O10" s="2455"/>
      <c r="P10" s="2455"/>
      <c r="Q10" s="2455"/>
      <c r="R10" s="2455"/>
      <c r="S10" s="2455"/>
      <c r="T10" s="2455"/>
      <c r="U10" s="2456"/>
      <c r="V10" s="642"/>
      <c r="W10" s="617"/>
      <c r="X10" s="2458" t="s">
        <v>167</v>
      </c>
      <c r="Y10" s="2458"/>
      <c r="Z10" s="2458"/>
      <c r="AA10" s="2458"/>
      <c r="AB10" s="2458"/>
      <c r="AC10" s="2458"/>
      <c r="AD10" s="1932"/>
      <c r="AE10" s="1932"/>
      <c r="AF10" s="1932"/>
      <c r="AG10" s="1932"/>
      <c r="AH10" s="1932"/>
      <c r="AI10" s="618" t="s">
        <v>107</v>
      </c>
      <c r="AJ10" s="2457"/>
      <c r="AK10" s="2458"/>
      <c r="AL10" s="2458"/>
      <c r="AM10" s="2458"/>
      <c r="AN10" s="2458"/>
      <c r="AO10" s="2458"/>
      <c r="AP10" s="2458"/>
      <c r="AQ10" s="2459"/>
      <c r="AS10" s="39"/>
      <c r="AU10" s="5" t="s">
        <v>291</v>
      </c>
      <c r="BH10" s="5" t="s">
        <v>292</v>
      </c>
    </row>
    <row r="11" spans="2:87" ht="13.5" customHeight="1">
      <c r="B11" s="19"/>
      <c r="C11" s="616"/>
      <c r="D11" s="617"/>
      <c r="E11" s="2458" t="s">
        <v>616</v>
      </c>
      <c r="F11" s="2458"/>
      <c r="G11" s="2458"/>
      <c r="H11" s="2458"/>
      <c r="I11" s="2458"/>
      <c r="J11" s="2458"/>
      <c r="K11" s="2458"/>
      <c r="L11" s="2458"/>
      <c r="M11" s="2459"/>
      <c r="N11" s="2454"/>
      <c r="O11" s="2455"/>
      <c r="P11" s="2455"/>
      <c r="Q11" s="2455"/>
      <c r="R11" s="2455"/>
      <c r="S11" s="2455"/>
      <c r="T11" s="2455"/>
      <c r="U11" s="2456"/>
      <c r="V11" s="642"/>
      <c r="W11" s="617"/>
      <c r="X11" s="2452" t="s">
        <v>169</v>
      </c>
      <c r="Y11" s="2452"/>
      <c r="Z11" s="2452"/>
      <c r="AA11" s="2452"/>
      <c r="AB11" s="2452"/>
      <c r="AC11" s="2452"/>
      <c r="AD11" s="2452"/>
      <c r="AE11" s="2452"/>
      <c r="AF11" s="2452"/>
      <c r="AG11" s="2452"/>
      <c r="AH11" s="2452"/>
      <c r="AI11" s="2453"/>
      <c r="AJ11" s="2457"/>
      <c r="AK11" s="2458"/>
      <c r="AL11" s="2458"/>
      <c r="AM11" s="2458"/>
      <c r="AN11" s="2458"/>
      <c r="AO11" s="2458"/>
      <c r="AP11" s="2458"/>
      <c r="AQ11" s="2459"/>
      <c r="AS11" s="39"/>
      <c r="AV11" s="5" t="s">
        <v>184</v>
      </c>
      <c r="BI11" s="5" t="s">
        <v>293</v>
      </c>
    </row>
    <row r="12" spans="2:87" ht="13.5" customHeight="1" thickBot="1">
      <c r="B12" s="19"/>
      <c r="C12" s="616"/>
      <c r="D12" s="617"/>
      <c r="E12" s="2452"/>
      <c r="F12" s="2452"/>
      <c r="G12" s="2452"/>
      <c r="H12" s="2452"/>
      <c r="I12" s="2452"/>
      <c r="J12" s="2452"/>
      <c r="K12" s="2452"/>
      <c r="L12" s="2452"/>
      <c r="M12" s="2453"/>
      <c r="N12" s="2454"/>
      <c r="O12" s="2455"/>
      <c r="P12" s="2455"/>
      <c r="Q12" s="2455"/>
      <c r="R12" s="2455"/>
      <c r="S12" s="2455"/>
      <c r="T12" s="2455"/>
      <c r="U12" s="2456"/>
      <c r="V12" s="642"/>
      <c r="W12" s="617"/>
      <c r="X12" s="2452" t="s">
        <v>171</v>
      </c>
      <c r="Y12" s="2452"/>
      <c r="Z12" s="2452"/>
      <c r="AA12" s="2452"/>
      <c r="AB12" s="2452"/>
      <c r="AC12" s="2452"/>
      <c r="AD12" s="1932"/>
      <c r="AE12" s="1932"/>
      <c r="AF12" s="1932"/>
      <c r="AG12" s="1932"/>
      <c r="AH12" s="1932"/>
      <c r="AI12" s="618" t="s">
        <v>107</v>
      </c>
      <c r="AJ12" s="2457"/>
      <c r="AK12" s="2458"/>
      <c r="AL12" s="2458"/>
      <c r="AM12" s="2458"/>
      <c r="AN12" s="2458"/>
      <c r="AO12" s="2458"/>
      <c r="AP12" s="2458"/>
      <c r="AQ12" s="2459"/>
      <c r="AS12" s="39"/>
      <c r="AV12" s="2460" t="s">
        <v>185</v>
      </c>
      <c r="AW12" s="2460"/>
      <c r="AX12" s="2460"/>
      <c r="AY12" s="2460"/>
      <c r="AZ12" s="2460"/>
      <c r="BA12" s="2460"/>
      <c r="BB12" s="2460"/>
      <c r="BC12" s="2460"/>
      <c r="BD12" s="2460"/>
      <c r="BE12" s="2460"/>
      <c r="BI12" s="2460" t="s">
        <v>294</v>
      </c>
      <c r="BJ12" s="2460"/>
      <c r="BK12" s="2460"/>
      <c r="BL12" s="2460"/>
      <c r="BM12" s="2460"/>
      <c r="BN12" s="2460"/>
      <c r="BO12" s="2460"/>
      <c r="BP12" s="2460"/>
      <c r="BQ12" s="2460"/>
      <c r="BR12" s="2460"/>
    </row>
    <row r="13" spans="2:87" ht="13.5" customHeight="1" thickTop="1">
      <c r="B13" s="19"/>
      <c r="C13" s="616"/>
      <c r="D13" s="617"/>
      <c r="E13" s="2458"/>
      <c r="F13" s="2458"/>
      <c r="G13" s="2458"/>
      <c r="H13" s="2458"/>
      <c r="I13" s="2458"/>
      <c r="J13" s="2458"/>
      <c r="K13" s="2458"/>
      <c r="L13" s="2458"/>
      <c r="M13" s="2459"/>
      <c r="N13" s="2454"/>
      <c r="O13" s="2455"/>
      <c r="P13" s="2455"/>
      <c r="Q13" s="2455"/>
      <c r="R13" s="2455"/>
      <c r="S13" s="2455"/>
      <c r="T13" s="2455"/>
      <c r="U13" s="2456"/>
      <c r="V13" s="642"/>
      <c r="W13" s="617"/>
      <c r="X13" s="2452" t="s">
        <v>172</v>
      </c>
      <c r="Y13" s="2452"/>
      <c r="Z13" s="2452"/>
      <c r="AA13" s="2452"/>
      <c r="AB13" s="2452"/>
      <c r="AC13" s="2452"/>
      <c r="AD13" s="2452"/>
      <c r="AE13" s="2452"/>
      <c r="AF13" s="2452"/>
      <c r="AG13" s="2452"/>
      <c r="AH13" s="2452"/>
      <c r="AI13" s="2453"/>
      <c r="AJ13" s="2457"/>
      <c r="AK13" s="2458"/>
      <c r="AL13" s="2458"/>
      <c r="AM13" s="2458"/>
      <c r="AN13" s="2458"/>
      <c r="AO13" s="2458"/>
      <c r="AP13" s="2458"/>
      <c r="AQ13" s="2459"/>
      <c r="AS13" s="39"/>
      <c r="AV13" s="2460"/>
      <c r="AW13" s="2460"/>
      <c r="AX13" s="2460"/>
      <c r="AY13" s="2460"/>
      <c r="AZ13" s="2460"/>
      <c r="BA13" s="2460"/>
      <c r="BB13" s="2460"/>
      <c r="BC13" s="2460"/>
      <c r="BD13" s="2460"/>
      <c r="BE13" s="2460"/>
      <c r="BI13" s="2460"/>
      <c r="BJ13" s="2460"/>
      <c r="BK13" s="2460"/>
      <c r="BL13" s="2460"/>
      <c r="BM13" s="2460"/>
      <c r="BN13" s="2460"/>
      <c r="BO13" s="2460"/>
      <c r="BP13" s="2460"/>
      <c r="BQ13" s="2460"/>
      <c r="BR13" s="2460"/>
      <c r="BT13" s="2461" t="s">
        <v>1468</v>
      </c>
      <c r="BU13" s="2462"/>
      <c r="BV13" s="2462"/>
      <c r="BW13" s="2462"/>
      <c r="BX13" s="2462"/>
      <c r="BY13" s="2462"/>
      <c r="BZ13" s="2462"/>
      <c r="CA13" s="2462"/>
      <c r="CB13" s="2462"/>
      <c r="CC13" s="2462"/>
      <c r="CD13" s="2462"/>
      <c r="CE13" s="2462"/>
      <c r="CF13" s="2462"/>
      <c r="CG13" s="2462"/>
      <c r="CH13" s="2462"/>
      <c r="CI13" s="2463"/>
    </row>
    <row r="14" spans="2:87" ht="13.5" customHeight="1" thickBot="1">
      <c r="B14" s="19"/>
      <c r="C14" s="633"/>
      <c r="D14" s="643"/>
      <c r="E14" s="2458"/>
      <c r="F14" s="2458"/>
      <c r="G14" s="2458"/>
      <c r="H14" s="2458"/>
      <c r="I14" s="2458"/>
      <c r="J14" s="2458"/>
      <c r="K14" s="2458"/>
      <c r="L14" s="2458"/>
      <c r="M14" s="2459"/>
      <c r="N14" s="2467"/>
      <c r="O14" s="1821"/>
      <c r="P14" s="1821"/>
      <c r="Q14" s="1821"/>
      <c r="R14" s="1821"/>
      <c r="S14" s="1821"/>
      <c r="T14" s="1821"/>
      <c r="U14" s="2468"/>
      <c r="V14" s="642"/>
      <c r="W14" s="617"/>
      <c r="X14" s="2458"/>
      <c r="Y14" s="2458"/>
      <c r="Z14" s="2458"/>
      <c r="AA14" s="2458"/>
      <c r="AB14" s="2458"/>
      <c r="AC14" s="2458"/>
      <c r="AD14" s="2458"/>
      <c r="AE14" s="2458"/>
      <c r="AF14" s="2458"/>
      <c r="AG14" s="2458"/>
      <c r="AH14" s="2458"/>
      <c r="AI14" s="2459"/>
      <c r="AJ14" s="2457"/>
      <c r="AK14" s="2458"/>
      <c r="AL14" s="2458"/>
      <c r="AM14" s="2458"/>
      <c r="AN14" s="2458"/>
      <c r="AO14" s="2458"/>
      <c r="AP14" s="2458"/>
      <c r="AQ14" s="2459"/>
      <c r="AS14" s="39"/>
      <c r="AU14" s="5" t="s">
        <v>290</v>
      </c>
      <c r="AV14" s="206"/>
      <c r="AW14" s="206"/>
      <c r="AX14" s="206"/>
      <c r="AY14" s="206"/>
      <c r="AZ14" s="223"/>
      <c r="BA14" s="223"/>
      <c r="BB14" s="206"/>
      <c r="BC14" s="206"/>
      <c r="BD14" s="206"/>
      <c r="BE14" s="206"/>
      <c r="BF14" s="206"/>
      <c r="BG14" s="206"/>
      <c r="BH14" s="206"/>
      <c r="BI14" s="206"/>
      <c r="BJ14" s="206"/>
      <c r="BK14" s="206"/>
      <c r="BL14" s="206"/>
      <c r="BM14" s="206"/>
      <c r="BN14" s="68"/>
      <c r="BT14" s="2464"/>
      <c r="BU14" s="2465"/>
      <c r="BV14" s="2465"/>
      <c r="BW14" s="2465"/>
      <c r="BX14" s="2465"/>
      <c r="BY14" s="2465"/>
      <c r="BZ14" s="2465"/>
      <c r="CA14" s="2465"/>
      <c r="CB14" s="2465"/>
      <c r="CC14" s="2465"/>
      <c r="CD14" s="2465"/>
      <c r="CE14" s="2465"/>
      <c r="CF14" s="2465"/>
      <c r="CG14" s="2465"/>
      <c r="CH14" s="2465"/>
      <c r="CI14" s="2466"/>
    </row>
    <row r="15" spans="2:87" ht="13.5" customHeight="1" thickTop="1">
      <c r="B15" s="19"/>
      <c r="C15" s="1"/>
      <c r="D15" s="6"/>
      <c r="E15" s="6"/>
      <c r="F15" s="6"/>
      <c r="G15" s="6"/>
      <c r="H15" s="6"/>
      <c r="I15" s="6"/>
      <c r="J15" s="6"/>
      <c r="K15" s="6"/>
      <c r="L15" s="6"/>
      <c r="M15" s="6"/>
      <c r="N15" s="6"/>
      <c r="O15" s="6"/>
      <c r="P15" s="6"/>
      <c r="Q15" s="6"/>
      <c r="R15" s="6"/>
      <c r="S15" s="6"/>
      <c r="T15" s="6"/>
      <c r="U15" s="6"/>
      <c r="V15" s="6"/>
      <c r="W15" s="6"/>
      <c r="X15" s="6"/>
      <c r="Y15" s="6"/>
      <c r="Z15" s="6"/>
      <c r="AA15" s="56"/>
      <c r="AB15" s="56"/>
      <c r="AC15" s="56"/>
      <c r="AD15" s="56"/>
      <c r="AE15" s="1"/>
      <c r="AF15" s="1"/>
      <c r="AG15" s="1"/>
      <c r="AH15" s="61"/>
      <c r="AI15" s="224"/>
      <c r="AJ15" s="640"/>
      <c r="AK15" s="1"/>
      <c r="AL15" s="1"/>
      <c r="AM15" s="640"/>
      <c r="AN15" s="1"/>
      <c r="AO15" s="446"/>
      <c r="AP15" s="203"/>
      <c r="AQ15" s="150"/>
      <c r="AS15" s="39"/>
      <c r="BT15" s="1238"/>
      <c r="BU15" s="1233"/>
      <c r="BV15" s="1234"/>
      <c r="BW15" s="1235" t="s">
        <v>1344</v>
      </c>
      <c r="BX15" s="1235"/>
      <c r="BY15" s="1235"/>
      <c r="BZ15" s="1236"/>
      <c r="CA15" s="1235"/>
      <c r="CB15" s="1235"/>
      <c r="CC15" s="1235"/>
      <c r="CD15" s="1235"/>
      <c r="CE15" s="1235"/>
      <c r="CF15" s="1233"/>
      <c r="CG15" s="1233"/>
      <c r="CH15" s="1233"/>
      <c r="CI15" s="1239"/>
    </row>
    <row r="16" spans="2:87" ht="13.5" customHeight="1">
      <c r="B16" s="19"/>
      <c r="C16" s="1" t="s">
        <v>1306</v>
      </c>
      <c r="D16" s="640"/>
      <c r="E16" s="640"/>
      <c r="F16" s="640"/>
      <c r="G16" s="640"/>
      <c r="H16" s="640"/>
      <c r="I16" s="640"/>
      <c r="J16" s="640"/>
      <c r="K16" s="640"/>
      <c r="L16" s="640"/>
      <c r="M16" s="640"/>
      <c r="N16" s="640"/>
      <c r="O16" s="640"/>
      <c r="P16" s="640"/>
      <c r="Q16" s="640"/>
      <c r="R16" s="640"/>
      <c r="S16" s="640"/>
      <c r="T16" s="640"/>
      <c r="U16" s="640"/>
      <c r="V16" s="640"/>
      <c r="W16" s="640"/>
      <c r="X16" s="640"/>
      <c r="Y16" s="640"/>
      <c r="Z16" s="640"/>
      <c r="AA16" s="640"/>
      <c r="AB16" s="640"/>
      <c r="AC16" s="640"/>
      <c r="AD16" s="640"/>
      <c r="AE16" s="640"/>
      <c r="AF16" s="640"/>
      <c r="AG16" s="640"/>
      <c r="AH16" s="640"/>
      <c r="AI16" s="1071"/>
      <c r="AJ16" s="640"/>
      <c r="AK16" s="640"/>
      <c r="AL16" s="640"/>
      <c r="AM16" s="640"/>
      <c r="AN16" s="640"/>
      <c r="AO16" s="640"/>
      <c r="AP16" s="640"/>
      <c r="AQ16" s="640"/>
      <c r="AR16" s="640"/>
      <c r="AS16" s="1072"/>
      <c r="BT16" s="2481" t="b">
        <v>0</v>
      </c>
      <c r="BU16" s="2482"/>
      <c r="BV16" s="1234"/>
      <c r="BW16" s="1235"/>
      <c r="BX16" s="1235"/>
      <c r="BY16" s="1235"/>
      <c r="BZ16" s="1236" t="s">
        <v>1346</v>
      </c>
      <c r="CA16" s="1235"/>
      <c r="CB16" s="1235"/>
      <c r="CC16" s="1235"/>
      <c r="CD16" s="1235"/>
      <c r="CE16" s="1235"/>
      <c r="CF16" s="1233"/>
      <c r="CG16" s="1233"/>
      <c r="CH16" s="1233"/>
      <c r="CI16" s="1239"/>
    </row>
    <row r="17" spans="2:87" ht="13.5" customHeight="1">
      <c r="B17" s="19"/>
      <c r="C17" s="640"/>
      <c r="D17" s="2483" t="s">
        <v>1307</v>
      </c>
      <c r="E17" s="2483"/>
      <c r="F17" s="2483"/>
      <c r="G17" s="2483"/>
      <c r="H17" s="2483"/>
      <c r="I17" s="2483"/>
      <c r="J17" s="2483"/>
      <c r="K17" s="2483"/>
      <c r="L17" s="2483"/>
      <c r="M17" s="2483"/>
      <c r="N17" s="2483"/>
      <c r="O17" s="2483"/>
      <c r="P17" s="2483"/>
      <c r="Q17" s="2483"/>
      <c r="R17" s="2483"/>
      <c r="S17" s="2483"/>
      <c r="T17" s="2483"/>
      <c r="U17" s="2483"/>
      <c r="V17" s="2483"/>
      <c r="W17" s="2483"/>
      <c r="X17" s="2483"/>
      <c r="Y17" s="2483"/>
      <c r="Z17" s="2483"/>
      <c r="AA17" s="2483"/>
      <c r="AB17" s="2483"/>
      <c r="AC17" s="2483"/>
      <c r="AD17" s="2483"/>
      <c r="AE17" s="2483"/>
      <c r="AF17" s="2483"/>
      <c r="AG17" s="2483"/>
      <c r="AH17" s="2484"/>
      <c r="AI17" s="1071"/>
      <c r="AJ17" s="640"/>
      <c r="AK17" s="640"/>
      <c r="AL17" s="640"/>
      <c r="AM17" s="640"/>
      <c r="AN17" s="640"/>
      <c r="AO17" s="640"/>
      <c r="AP17" s="640"/>
      <c r="AQ17" s="640"/>
      <c r="AR17" s="640"/>
      <c r="AS17" s="1072"/>
      <c r="BG17" s="5" t="s">
        <v>781</v>
      </c>
      <c r="BT17" s="2481" t="b">
        <v>0</v>
      </c>
      <c r="BU17" s="2482"/>
      <c r="BV17" s="1234"/>
      <c r="BW17" s="1235"/>
      <c r="BX17" s="1235"/>
      <c r="BY17" s="1235"/>
      <c r="BZ17" s="1236" t="s">
        <v>1347</v>
      </c>
      <c r="CA17" s="1235"/>
      <c r="CB17" s="1235"/>
      <c r="CC17" s="1235"/>
      <c r="CD17" s="1235"/>
      <c r="CE17" s="1235"/>
      <c r="CF17" s="1233"/>
      <c r="CG17" s="1233"/>
      <c r="CH17" s="1233"/>
      <c r="CI17" s="1239"/>
    </row>
    <row r="18" spans="2:87" ht="13.5" customHeight="1">
      <c r="B18" s="19"/>
      <c r="C18" s="1" t="s">
        <v>406</v>
      </c>
      <c r="E18" s="26"/>
      <c r="F18" s="1"/>
      <c r="G18" s="1"/>
      <c r="H18" s="26"/>
      <c r="I18" s="26"/>
      <c r="J18" s="26"/>
      <c r="K18" s="26"/>
      <c r="L18" s="26"/>
      <c r="M18" s="26"/>
      <c r="N18" s="26"/>
      <c r="O18" s="26"/>
      <c r="P18" s="26"/>
      <c r="Q18" s="26"/>
      <c r="R18" s="26"/>
      <c r="S18" s="26"/>
      <c r="T18" s="26"/>
      <c r="U18" s="26"/>
      <c r="V18" s="6"/>
      <c r="W18" s="6"/>
      <c r="X18" s="6"/>
      <c r="Y18" s="6"/>
      <c r="Z18" s="6"/>
      <c r="AA18" s="6"/>
      <c r="AB18" s="6"/>
      <c r="AC18" s="6"/>
      <c r="AH18" s="2"/>
      <c r="AI18" s="225"/>
      <c r="AJ18" s="5"/>
      <c r="AM18" s="5"/>
      <c r="AO18" s="446"/>
      <c r="AP18" s="203"/>
      <c r="AQ18" s="150"/>
      <c r="AS18" s="39"/>
      <c r="AU18" s="5" t="s">
        <v>181</v>
      </c>
      <c r="BA18" s="40" t="s">
        <v>978</v>
      </c>
      <c r="BE18" s="226"/>
      <c r="BF18" s="227"/>
      <c r="BG18" s="5" t="s">
        <v>181</v>
      </c>
      <c r="BM18" s="40" t="s">
        <v>978</v>
      </c>
      <c r="BT18" s="2481" t="b">
        <v>0</v>
      </c>
      <c r="BU18" s="2482"/>
      <c r="BV18" s="1233"/>
      <c r="BW18" s="1233"/>
      <c r="BX18" s="1233"/>
      <c r="BY18" s="1233"/>
      <c r="BZ18" s="1233"/>
      <c r="CA18" s="1233"/>
      <c r="CB18" s="1233"/>
      <c r="CC18" s="1233"/>
      <c r="CD18" s="1233"/>
      <c r="CE18" s="1233"/>
      <c r="CF18" s="1233"/>
      <c r="CG18" s="1233"/>
      <c r="CH18" s="1233"/>
      <c r="CI18" s="1239"/>
    </row>
    <row r="19" spans="2:87" ht="13.5" customHeight="1">
      <c r="B19" s="228"/>
      <c r="C19" s="2485" t="s">
        <v>30</v>
      </c>
      <c r="D19" s="2486"/>
      <c r="E19" s="2487"/>
      <c r="F19" s="2494" t="s">
        <v>173</v>
      </c>
      <c r="G19" s="2495"/>
      <c r="H19" s="2496"/>
      <c r="I19" s="1878" t="s">
        <v>31</v>
      </c>
      <c r="J19" s="1879"/>
      <c r="K19" s="1879"/>
      <c r="L19" s="1879"/>
      <c r="M19" s="1879"/>
      <c r="N19" s="1879"/>
      <c r="O19" s="1879"/>
      <c r="P19" s="1879"/>
      <c r="Q19" s="1879"/>
      <c r="R19" s="1879"/>
      <c r="S19" s="1879"/>
      <c r="T19" s="1879"/>
      <c r="U19" s="1879"/>
      <c r="V19" s="1879"/>
      <c r="W19" s="1879"/>
      <c r="X19" s="1880"/>
      <c r="Y19" s="2503" t="s">
        <v>545</v>
      </c>
      <c r="Z19" s="2504"/>
      <c r="AA19" s="2505"/>
      <c r="AB19" s="1878" t="s">
        <v>404</v>
      </c>
      <c r="AC19" s="1879"/>
      <c r="AD19" s="1879"/>
      <c r="AE19" s="1879"/>
      <c r="AF19" s="1879"/>
      <c r="AG19" s="1880"/>
      <c r="AH19" s="2512" t="s">
        <v>487</v>
      </c>
      <c r="AI19" s="2360"/>
      <c r="AJ19" s="2360"/>
      <c r="AK19" s="2360"/>
      <c r="AL19" s="2360"/>
      <c r="AM19" s="2360"/>
      <c r="AN19" s="2360"/>
      <c r="AO19" s="2360"/>
      <c r="AP19" s="2360"/>
      <c r="AQ19" s="2360"/>
      <c r="AR19" s="2513"/>
      <c r="AS19" s="39"/>
      <c r="AU19" s="2192" t="s">
        <v>182</v>
      </c>
      <c r="AV19" s="2193"/>
      <c r="AW19" s="2193"/>
      <c r="AX19" s="2194"/>
      <c r="AY19" s="2198"/>
      <c r="AZ19" s="2199"/>
      <c r="BA19" s="2199"/>
      <c r="BB19" s="2173" t="s">
        <v>812</v>
      </c>
      <c r="BC19" s="2173"/>
      <c r="BD19" s="2174"/>
      <c r="BE19" s="226"/>
      <c r="BF19" s="227"/>
      <c r="BG19" s="2192" t="s">
        <v>182</v>
      </c>
      <c r="BH19" s="2193"/>
      <c r="BI19" s="2193"/>
      <c r="BJ19" s="2194"/>
      <c r="BK19" s="2198">
        <v>40</v>
      </c>
      <c r="BL19" s="2199"/>
      <c r="BM19" s="2199"/>
      <c r="BN19" s="2173" t="s">
        <v>812</v>
      </c>
      <c r="BO19" s="2173"/>
      <c r="BP19" s="2174"/>
      <c r="BT19" s="2471" t="b">
        <v>0</v>
      </c>
      <c r="BU19" s="2472"/>
      <c r="BV19" s="1233"/>
      <c r="BW19" s="2530" t="s">
        <v>549</v>
      </c>
      <c r="BX19" s="2530"/>
      <c r="BY19" s="2530"/>
      <c r="BZ19" s="2530"/>
      <c r="CA19" s="2530"/>
      <c r="CB19" s="2530"/>
      <c r="CC19" s="2530"/>
      <c r="CD19" s="2530"/>
      <c r="CE19" s="2530"/>
      <c r="CF19" s="2530"/>
      <c r="CG19" s="2530"/>
      <c r="CH19" s="1233"/>
      <c r="CI19" s="1239"/>
    </row>
    <row r="20" spans="2:87" ht="13.5" customHeight="1">
      <c r="B20" s="228"/>
      <c r="C20" s="2488"/>
      <c r="D20" s="2489"/>
      <c r="E20" s="2490"/>
      <c r="F20" s="2497"/>
      <c r="G20" s="2498"/>
      <c r="H20" s="2499"/>
      <c r="I20" s="2044" t="s">
        <v>174</v>
      </c>
      <c r="J20" s="2057"/>
      <c r="K20" s="2533" t="s">
        <v>175</v>
      </c>
      <c r="L20" s="2057"/>
      <c r="M20" s="2533" t="s">
        <v>176</v>
      </c>
      <c r="N20" s="2057"/>
      <c r="O20" s="2535" t="s">
        <v>488</v>
      </c>
      <c r="P20" s="2536"/>
      <c r="Q20" s="2533" t="s">
        <v>177</v>
      </c>
      <c r="R20" s="2057"/>
      <c r="S20" s="2533" t="s">
        <v>178</v>
      </c>
      <c r="T20" s="2057"/>
      <c r="U20" s="2533" t="s">
        <v>179</v>
      </c>
      <c r="V20" s="2057"/>
      <c r="W20" s="2541" t="s">
        <v>85</v>
      </c>
      <c r="X20" s="1593"/>
      <c r="Y20" s="2506"/>
      <c r="Z20" s="2507"/>
      <c r="AA20" s="2508"/>
      <c r="AB20" s="1591" t="s">
        <v>85</v>
      </c>
      <c r="AC20" s="1592"/>
      <c r="AD20" s="2524"/>
      <c r="AE20" s="689" t="s">
        <v>376</v>
      </c>
      <c r="AF20" s="2527" t="s">
        <v>971</v>
      </c>
      <c r="AG20" s="2528"/>
      <c r="AH20" s="2514"/>
      <c r="AI20" s="2515"/>
      <c r="AJ20" s="2515"/>
      <c r="AK20" s="2515"/>
      <c r="AL20" s="2515"/>
      <c r="AM20" s="2515"/>
      <c r="AN20" s="2515"/>
      <c r="AO20" s="2515"/>
      <c r="AP20" s="2515"/>
      <c r="AQ20" s="2515"/>
      <c r="AR20" s="2516"/>
      <c r="AS20" s="39"/>
      <c r="AU20" s="2195"/>
      <c r="AV20" s="2196"/>
      <c r="AW20" s="2196"/>
      <c r="AX20" s="2197"/>
      <c r="AY20" s="2200"/>
      <c r="AZ20" s="2201"/>
      <c r="BA20" s="2201"/>
      <c r="BB20" s="2175"/>
      <c r="BC20" s="2175"/>
      <c r="BD20" s="2176"/>
      <c r="BE20" s="226"/>
      <c r="BF20" s="227"/>
      <c r="BG20" s="2195"/>
      <c r="BH20" s="2196"/>
      <c r="BI20" s="2196"/>
      <c r="BJ20" s="2197"/>
      <c r="BK20" s="2200"/>
      <c r="BL20" s="2201"/>
      <c r="BM20" s="2201"/>
      <c r="BN20" s="2175"/>
      <c r="BO20" s="2175"/>
      <c r="BP20" s="2176"/>
      <c r="BT20" s="2471" t="b">
        <v>0</v>
      </c>
      <c r="BU20" s="2472"/>
      <c r="BV20" s="1233"/>
      <c r="BW20" s="1233"/>
      <c r="BX20" s="1233"/>
      <c r="BY20" s="1233"/>
      <c r="BZ20" s="1237" t="s">
        <v>550</v>
      </c>
      <c r="CA20" s="1233"/>
      <c r="CB20" s="1233"/>
      <c r="CC20" s="1233"/>
      <c r="CD20" s="1233"/>
      <c r="CE20" s="1233"/>
      <c r="CF20" s="1233"/>
      <c r="CG20" s="1233"/>
      <c r="CH20" s="1233"/>
      <c r="CI20" s="1239"/>
    </row>
    <row r="21" spans="2:87" ht="13.5" customHeight="1">
      <c r="B21" s="228"/>
      <c r="C21" s="2488"/>
      <c r="D21" s="2489"/>
      <c r="E21" s="2490"/>
      <c r="F21" s="2497"/>
      <c r="G21" s="2498"/>
      <c r="H21" s="2499"/>
      <c r="I21" s="2047"/>
      <c r="J21" s="2531"/>
      <c r="K21" s="2529"/>
      <c r="L21" s="2531"/>
      <c r="M21" s="2529"/>
      <c r="N21" s="2531"/>
      <c r="O21" s="2537"/>
      <c r="P21" s="2538"/>
      <c r="Q21" s="2529"/>
      <c r="R21" s="2531"/>
      <c r="S21" s="2529"/>
      <c r="T21" s="2531"/>
      <c r="U21" s="2529"/>
      <c r="V21" s="2531"/>
      <c r="W21" s="2542"/>
      <c r="X21" s="1651"/>
      <c r="Y21" s="2506"/>
      <c r="Z21" s="2507"/>
      <c r="AA21" s="2508"/>
      <c r="AB21" s="1649"/>
      <c r="AC21" s="1650"/>
      <c r="AD21" s="2525"/>
      <c r="AE21" s="644" t="s">
        <v>81</v>
      </c>
      <c r="AF21" s="2529" t="s">
        <v>82</v>
      </c>
      <c r="AG21" s="2048"/>
      <c r="AH21" s="2514"/>
      <c r="AI21" s="2515"/>
      <c r="AJ21" s="2515"/>
      <c r="AK21" s="2515"/>
      <c r="AL21" s="2515"/>
      <c r="AM21" s="2515"/>
      <c r="AN21" s="2515"/>
      <c r="AO21" s="2515"/>
      <c r="AP21" s="2515"/>
      <c r="AQ21" s="2515"/>
      <c r="AR21" s="2516"/>
      <c r="AS21" s="39"/>
      <c r="AU21" s="2473" t="s">
        <v>818</v>
      </c>
      <c r="AV21" s="2474"/>
      <c r="AW21" s="2474"/>
      <c r="AX21" s="2475"/>
      <c r="AY21" s="2183">
        <f>AY28</f>
        <v>0</v>
      </c>
      <c r="AZ21" s="1583"/>
      <c r="BA21" s="1583"/>
      <c r="BB21" s="2173" t="s">
        <v>812</v>
      </c>
      <c r="BC21" s="2173"/>
      <c r="BD21" s="2174"/>
      <c r="BE21" s="226"/>
      <c r="BF21" s="227"/>
      <c r="BG21" s="2473" t="s">
        <v>818</v>
      </c>
      <c r="BH21" s="2474"/>
      <c r="BI21" s="2474"/>
      <c r="BJ21" s="2475"/>
      <c r="BK21" s="2183">
        <f>BK28</f>
        <v>38</v>
      </c>
      <c r="BL21" s="1583"/>
      <c r="BM21" s="1583"/>
      <c r="BN21" s="2173" t="s">
        <v>812</v>
      </c>
      <c r="BO21" s="2173"/>
      <c r="BP21" s="2174"/>
      <c r="BT21" s="2471" t="b">
        <v>0</v>
      </c>
      <c r="BU21" s="2472"/>
      <c r="BV21" s="1233"/>
      <c r="BW21" s="1233"/>
      <c r="BX21" s="1233"/>
      <c r="BY21" s="1233"/>
      <c r="BZ21" s="1237" t="s">
        <v>551</v>
      </c>
      <c r="CA21" s="1233"/>
      <c r="CB21" s="1233"/>
      <c r="CC21" s="1233"/>
      <c r="CD21" s="1233"/>
      <c r="CE21" s="1233"/>
      <c r="CF21" s="1233"/>
      <c r="CG21" s="1233"/>
      <c r="CH21" s="1233"/>
      <c r="CI21" s="1239"/>
    </row>
    <row r="22" spans="2:87" ht="13.5" customHeight="1" thickBot="1">
      <c r="B22" s="19"/>
      <c r="C22" s="2491"/>
      <c r="D22" s="2492"/>
      <c r="E22" s="2493"/>
      <c r="F22" s="2500"/>
      <c r="G22" s="2501"/>
      <c r="H22" s="2502"/>
      <c r="I22" s="2049"/>
      <c r="J22" s="2532"/>
      <c r="K22" s="2534"/>
      <c r="L22" s="2532"/>
      <c r="M22" s="2534"/>
      <c r="N22" s="2532"/>
      <c r="O22" s="2539"/>
      <c r="P22" s="2540"/>
      <c r="Q22" s="2534"/>
      <c r="R22" s="2532"/>
      <c r="S22" s="2534"/>
      <c r="T22" s="2532"/>
      <c r="U22" s="2534"/>
      <c r="V22" s="2532"/>
      <c r="W22" s="2543"/>
      <c r="X22" s="1716"/>
      <c r="Y22" s="2509"/>
      <c r="Z22" s="2510"/>
      <c r="AA22" s="2511"/>
      <c r="AB22" s="1714"/>
      <c r="AC22" s="1715"/>
      <c r="AD22" s="2526"/>
      <c r="AE22" s="690"/>
      <c r="AF22" s="2469" t="s">
        <v>180</v>
      </c>
      <c r="AG22" s="2470"/>
      <c r="AH22" s="2517"/>
      <c r="AI22" s="2518"/>
      <c r="AJ22" s="2518"/>
      <c r="AK22" s="2518"/>
      <c r="AL22" s="2518"/>
      <c r="AM22" s="2518"/>
      <c r="AN22" s="2518"/>
      <c r="AO22" s="2518"/>
      <c r="AP22" s="2518"/>
      <c r="AQ22" s="2518"/>
      <c r="AR22" s="2519"/>
      <c r="AS22" s="39"/>
      <c r="AU22" s="2476"/>
      <c r="AV22" s="2477"/>
      <c r="AW22" s="2477"/>
      <c r="AX22" s="2478"/>
      <c r="AY22" s="2479"/>
      <c r="AZ22" s="2480"/>
      <c r="BA22" s="2480"/>
      <c r="BB22" s="2175"/>
      <c r="BC22" s="2175"/>
      <c r="BD22" s="2176"/>
      <c r="BE22" s="226"/>
      <c r="BF22" s="227"/>
      <c r="BG22" s="2476"/>
      <c r="BH22" s="2477"/>
      <c r="BI22" s="2477"/>
      <c r="BJ22" s="2478"/>
      <c r="BK22" s="2479"/>
      <c r="BL22" s="2480"/>
      <c r="BM22" s="2480"/>
      <c r="BN22" s="2230"/>
      <c r="BO22" s="2230"/>
      <c r="BP22" s="2520"/>
      <c r="BT22" s="2471" t="b">
        <v>0</v>
      </c>
      <c r="BU22" s="2472"/>
      <c r="BV22" s="1233"/>
      <c r="BW22" s="1233"/>
      <c r="BX22" s="1233"/>
      <c r="BY22" s="1233"/>
      <c r="BZ22" s="1233"/>
      <c r="CA22" s="1233"/>
      <c r="CB22" s="1233"/>
      <c r="CC22" s="1233"/>
      <c r="CD22" s="1233"/>
      <c r="CE22" s="1233"/>
      <c r="CF22" s="1233"/>
      <c r="CG22" s="1233"/>
      <c r="CH22" s="1233"/>
      <c r="CI22" s="1239"/>
    </row>
    <row r="23" spans="2:87" ht="13.5" customHeight="1">
      <c r="B23" s="228"/>
      <c r="C23" s="1450" t="s">
        <v>489</v>
      </c>
      <c r="D23" s="1454"/>
      <c r="E23" s="599"/>
      <c r="F23" s="2578" t="s">
        <v>117</v>
      </c>
      <c r="G23" s="2579"/>
      <c r="H23" s="2580"/>
      <c r="I23" s="2521">
        <v>0</v>
      </c>
      <c r="J23" s="2522"/>
      <c r="K23" s="2523">
        <v>0</v>
      </c>
      <c r="L23" s="2522"/>
      <c r="M23" s="2523">
        <v>0</v>
      </c>
      <c r="N23" s="2522"/>
      <c r="O23" s="2523">
        <v>0</v>
      </c>
      <c r="P23" s="2522"/>
      <c r="Q23" s="2523">
        <v>0</v>
      </c>
      <c r="R23" s="2522"/>
      <c r="S23" s="2523">
        <v>2</v>
      </c>
      <c r="T23" s="2522"/>
      <c r="U23" s="2523">
        <v>0</v>
      </c>
      <c r="V23" s="2522"/>
      <c r="W23" s="2570">
        <f>SUM(Q23:V23)</f>
        <v>2</v>
      </c>
      <c r="X23" s="2571"/>
      <c r="Y23" s="2572" t="s">
        <v>80</v>
      </c>
      <c r="Z23" s="2573"/>
      <c r="AA23" s="2574"/>
      <c r="AB23" s="2572" t="s">
        <v>80</v>
      </c>
      <c r="AC23" s="2573"/>
      <c r="AD23" s="2575"/>
      <c r="AE23" s="229" t="s">
        <v>80</v>
      </c>
      <c r="AF23" s="2576" t="s">
        <v>490</v>
      </c>
      <c r="AG23" s="2577"/>
      <c r="AH23" s="230" t="s">
        <v>81</v>
      </c>
      <c r="AI23" s="2562" t="s">
        <v>491</v>
      </c>
      <c r="AJ23" s="2562"/>
      <c r="AK23" s="2562"/>
      <c r="AL23" s="2562"/>
      <c r="AM23" s="2562"/>
      <c r="AN23" s="2562"/>
      <c r="AO23" s="2562"/>
      <c r="AP23" s="2562"/>
      <c r="AQ23" s="2562"/>
      <c r="AR23" s="2563"/>
      <c r="AS23" s="39"/>
      <c r="AU23" s="2218" t="s">
        <v>180</v>
      </c>
      <c r="AV23" s="2219"/>
      <c r="AW23" s="2219"/>
      <c r="AX23" s="2220"/>
      <c r="AY23" s="2564" t="str">
        <f>IF(ISERROR(AY21/AY19),"",ROUNDDOWN(AY21/AY19,1))</f>
        <v/>
      </c>
      <c r="AZ23" s="2565"/>
      <c r="BA23" s="2565"/>
      <c r="BB23" s="2228" t="s">
        <v>80</v>
      </c>
      <c r="BC23" s="2228"/>
      <c r="BD23" s="2229"/>
      <c r="BE23" s="226"/>
      <c r="BF23" s="227"/>
      <c r="BG23" s="2218" t="s">
        <v>180</v>
      </c>
      <c r="BH23" s="2219"/>
      <c r="BI23" s="2219"/>
      <c r="BJ23" s="2220"/>
      <c r="BK23" s="2564">
        <f>IF(ISERROR(BK21/BK19),"",ROUNDDOWN(BK21/BK19,1))</f>
        <v>0.9</v>
      </c>
      <c r="BL23" s="2565"/>
      <c r="BM23" s="2565"/>
      <c r="BN23" s="2228" t="s">
        <v>80</v>
      </c>
      <c r="BO23" s="2228"/>
      <c r="BP23" s="2229"/>
      <c r="BT23" s="2471" t="b">
        <v>0</v>
      </c>
      <c r="BU23" s="2472"/>
      <c r="BV23" s="1233"/>
      <c r="BW23" s="1233" t="s">
        <v>552</v>
      </c>
      <c r="BX23" s="1233"/>
      <c r="BY23" s="1233"/>
      <c r="BZ23" s="1233"/>
      <c r="CA23" s="1233"/>
      <c r="CB23" s="1233"/>
      <c r="CC23" s="1233"/>
      <c r="CD23" s="1233"/>
      <c r="CE23" s="1233"/>
      <c r="CF23" s="1233"/>
      <c r="CG23" s="1233"/>
      <c r="CH23" s="1233"/>
      <c r="CI23" s="1239"/>
    </row>
    <row r="24" spans="2:87" ht="13.5" customHeight="1" thickBot="1">
      <c r="B24" s="19"/>
      <c r="C24" s="2544" t="s">
        <v>492</v>
      </c>
      <c r="D24" s="2545"/>
      <c r="E24" s="2546"/>
      <c r="F24" s="2550">
        <v>90.6</v>
      </c>
      <c r="G24" s="2551"/>
      <c r="H24" s="2552"/>
      <c r="I24" s="2556"/>
      <c r="J24" s="2557"/>
      <c r="K24" s="2560"/>
      <c r="L24" s="2557"/>
      <c r="M24" s="2560"/>
      <c r="N24" s="2557"/>
      <c r="O24" s="2560"/>
      <c r="P24" s="2557"/>
      <c r="Q24" s="2560"/>
      <c r="R24" s="2557"/>
      <c r="S24" s="2560">
        <v>28</v>
      </c>
      <c r="T24" s="2557"/>
      <c r="U24" s="2560"/>
      <c r="V24" s="2557"/>
      <c r="W24" s="2581">
        <f>SUM(I24:V25)</f>
        <v>28</v>
      </c>
      <c r="X24" s="2582"/>
      <c r="Y24" s="2585">
        <f>IF(W24=0,"",ROUNDDOWN(I24/3,1)+ROUNDDOWN((K24+M24)/6,1)+ROUNDDOWN(O24/15,1)+ROUNDDOWN((S24+U24)/30,1))</f>
        <v>0.9</v>
      </c>
      <c r="Z24" s="2586"/>
      <c r="AA24" s="2587"/>
      <c r="AB24" s="2591">
        <f>IF(AE24+AF25=0,"",AE24+AF25)</f>
        <v>1.9</v>
      </c>
      <c r="AC24" s="2592"/>
      <c r="AD24" s="2593"/>
      <c r="AE24" s="2597">
        <v>1</v>
      </c>
      <c r="AF24" s="2599">
        <v>2</v>
      </c>
      <c r="AG24" s="1558"/>
      <c r="AH24" s="812" t="s">
        <v>82</v>
      </c>
      <c r="AI24" s="2568" t="s">
        <v>926</v>
      </c>
      <c r="AJ24" s="2568"/>
      <c r="AK24" s="2568"/>
      <c r="AL24" s="2568"/>
      <c r="AM24" s="2568"/>
      <c r="AN24" s="2568"/>
      <c r="AO24" s="2568"/>
      <c r="AP24" s="2568"/>
      <c r="AQ24" s="2568"/>
      <c r="AR24" s="2569"/>
      <c r="AS24" s="39"/>
      <c r="AU24" s="2221"/>
      <c r="AV24" s="2222"/>
      <c r="AW24" s="2222"/>
      <c r="AX24" s="2223"/>
      <c r="AY24" s="2566"/>
      <c r="AZ24" s="2567"/>
      <c r="BA24" s="2567"/>
      <c r="BB24" s="2230"/>
      <c r="BC24" s="2230"/>
      <c r="BD24" s="2231"/>
      <c r="BE24" s="226"/>
      <c r="BF24" s="227"/>
      <c r="BG24" s="2221"/>
      <c r="BH24" s="2222"/>
      <c r="BI24" s="2222"/>
      <c r="BJ24" s="2223"/>
      <c r="BK24" s="2566"/>
      <c r="BL24" s="2567"/>
      <c r="BM24" s="2567"/>
      <c r="BN24" s="2230"/>
      <c r="BO24" s="2230"/>
      <c r="BP24" s="2231"/>
      <c r="BT24" s="1238"/>
      <c r="BU24" s="1233"/>
      <c r="BV24" s="1233"/>
      <c r="BW24" s="1233"/>
      <c r="BX24" s="1233"/>
      <c r="BY24" s="1233"/>
      <c r="BZ24" s="1237" t="s">
        <v>924</v>
      </c>
      <c r="CA24" s="1233"/>
      <c r="CB24" s="1233"/>
      <c r="CC24" s="1233"/>
      <c r="CD24" s="1233"/>
      <c r="CE24" s="1233"/>
      <c r="CF24" s="1233"/>
      <c r="CG24" s="1233"/>
      <c r="CH24" s="1233"/>
      <c r="CI24" s="1239"/>
    </row>
    <row r="25" spans="2:87" ht="13.5" customHeight="1" thickBot="1">
      <c r="B25" s="19"/>
      <c r="C25" s="2547"/>
      <c r="D25" s="2548"/>
      <c r="E25" s="2549"/>
      <c r="F25" s="2553"/>
      <c r="G25" s="2554"/>
      <c r="H25" s="2555"/>
      <c r="I25" s="2558"/>
      <c r="J25" s="2559"/>
      <c r="K25" s="2561"/>
      <c r="L25" s="2559"/>
      <c r="M25" s="2561"/>
      <c r="N25" s="2559"/>
      <c r="O25" s="2561"/>
      <c r="P25" s="2559"/>
      <c r="Q25" s="2561"/>
      <c r="R25" s="2559"/>
      <c r="S25" s="2561"/>
      <c r="T25" s="2559"/>
      <c r="U25" s="2561"/>
      <c r="V25" s="2559"/>
      <c r="W25" s="2583"/>
      <c r="X25" s="2584"/>
      <c r="Y25" s="2588"/>
      <c r="Z25" s="2589"/>
      <c r="AA25" s="2590"/>
      <c r="AB25" s="2594"/>
      <c r="AC25" s="2595"/>
      <c r="AD25" s="2596"/>
      <c r="AE25" s="2598"/>
      <c r="AF25" s="2600">
        <v>0.9</v>
      </c>
      <c r="AG25" s="2601"/>
      <c r="AH25" s="813"/>
      <c r="AI25" s="2624"/>
      <c r="AJ25" s="2624"/>
      <c r="AK25" s="2624"/>
      <c r="AL25" s="2624"/>
      <c r="AM25" s="2624"/>
      <c r="AN25" s="2624"/>
      <c r="AO25" s="2624"/>
      <c r="AP25" s="2624"/>
      <c r="AQ25" s="2624"/>
      <c r="AR25" s="2625"/>
      <c r="AS25" s="39"/>
      <c r="AU25" s="2202" t="s">
        <v>979</v>
      </c>
      <c r="AV25" s="2202"/>
      <c r="AW25" s="2202"/>
      <c r="AX25" s="2202"/>
      <c r="AY25" s="2202"/>
      <c r="AZ25" s="2202"/>
      <c r="BA25" s="2202"/>
      <c r="BB25" s="2202"/>
      <c r="BC25" s="2202"/>
      <c r="BD25" s="2202"/>
      <c r="BE25" s="404"/>
      <c r="BF25" s="405"/>
      <c r="BG25" s="2202" t="s">
        <v>979</v>
      </c>
      <c r="BH25" s="2202"/>
      <c r="BI25" s="2202"/>
      <c r="BJ25" s="2202"/>
      <c r="BK25" s="2202"/>
      <c r="BL25" s="2202"/>
      <c r="BM25" s="2202"/>
      <c r="BN25" s="2202"/>
      <c r="BO25" s="2202"/>
      <c r="BP25" s="2202"/>
      <c r="BT25" s="1238"/>
      <c r="BU25" s="1233"/>
      <c r="BV25" s="1233"/>
      <c r="BW25" s="1233"/>
      <c r="BX25" s="1233"/>
      <c r="BY25" s="1233"/>
      <c r="BZ25" s="1237" t="s">
        <v>925</v>
      </c>
      <c r="CA25" s="1233"/>
      <c r="CB25" s="1233"/>
      <c r="CC25" s="1233"/>
      <c r="CD25" s="1233"/>
      <c r="CE25" s="1233"/>
      <c r="CF25" s="1233"/>
      <c r="CG25" s="1233"/>
      <c r="CH25" s="1233"/>
      <c r="CI25" s="1239"/>
    </row>
    <row r="26" spans="2:87" ht="13.5" customHeight="1" thickTop="1">
      <c r="B26" s="228"/>
      <c r="C26" s="2775"/>
      <c r="D26" s="2776"/>
      <c r="E26" s="2777"/>
      <c r="F26" s="2640"/>
      <c r="G26" s="2641"/>
      <c r="H26" s="2642"/>
      <c r="I26" s="2646">
        <v>0</v>
      </c>
      <c r="J26" s="2603"/>
      <c r="K26" s="2602">
        <v>0</v>
      </c>
      <c r="L26" s="2603"/>
      <c r="M26" s="2602">
        <v>0</v>
      </c>
      <c r="N26" s="2603"/>
      <c r="O26" s="2602">
        <v>0</v>
      </c>
      <c r="P26" s="2603"/>
      <c r="Q26" s="2602">
        <v>0</v>
      </c>
      <c r="R26" s="2603"/>
      <c r="S26" s="2602">
        <v>0</v>
      </c>
      <c r="T26" s="2603"/>
      <c r="U26" s="2602">
        <v>0</v>
      </c>
      <c r="V26" s="2603"/>
      <c r="W26" s="2604">
        <f>SUM(I26:V26)</f>
        <v>0</v>
      </c>
      <c r="X26" s="2605"/>
      <c r="Y26" s="2606">
        <f>ROUNDDOWN(I27/3,1)+IF($BT$16=TRUE,ROUNDDOWN(K27/6,1),ROUNDDOWN(K27/5,1))+ROUNDDOWN(M27/6,1)+IF($BT$18=TRUE,ROUNDDOWN(O27/20,1),ROUNDDOWN(O27/6,1))+IF($BT$20=TRUE,ROUNDDOWN(Q27/20,1),ROUNDDOWN(Q27/15,1))+IF($BT$22=TRUE,ROUNDDOWN((S27+U27)/30,1),ROUNDDOWN((S27+U27)/25,1))</f>
        <v>0</v>
      </c>
      <c r="Z26" s="2607"/>
      <c r="AA26" s="2608"/>
      <c r="AB26" s="2612" t="str">
        <f>IF(AE26+AF28=0,"",AE26+AF28)</f>
        <v/>
      </c>
      <c r="AC26" s="2613"/>
      <c r="AD26" s="2614"/>
      <c r="AE26" s="2621"/>
      <c r="AF26" s="2649"/>
      <c r="AG26" s="2650"/>
      <c r="AH26" s="231" t="s">
        <v>81</v>
      </c>
      <c r="AI26" s="2653"/>
      <c r="AJ26" s="2653"/>
      <c r="AK26" s="2653"/>
      <c r="AL26" s="2653"/>
      <c r="AM26" s="2653"/>
      <c r="AN26" s="2653"/>
      <c r="AO26" s="2653"/>
      <c r="AP26" s="2653"/>
      <c r="AQ26" s="2653"/>
      <c r="AR26" s="2655"/>
      <c r="AS26" s="39"/>
      <c r="AU26" s="2203"/>
      <c r="AV26" s="2203"/>
      <c r="AW26" s="2203"/>
      <c r="AX26" s="2203"/>
      <c r="AY26" s="2203"/>
      <c r="AZ26" s="2203"/>
      <c r="BA26" s="2203"/>
      <c r="BB26" s="2203"/>
      <c r="BC26" s="2203"/>
      <c r="BD26" s="2203"/>
      <c r="BE26" s="404"/>
      <c r="BF26" s="405"/>
      <c r="BG26" s="2203"/>
      <c r="BH26" s="2203"/>
      <c r="BI26" s="2203"/>
      <c r="BJ26" s="2203"/>
      <c r="BK26" s="2203"/>
      <c r="BL26" s="2203"/>
      <c r="BM26" s="2203"/>
      <c r="BN26" s="2203"/>
      <c r="BO26" s="2203"/>
      <c r="BP26" s="2203"/>
      <c r="BT26" s="1238"/>
      <c r="BU26" s="1233"/>
      <c r="BV26" s="1233"/>
      <c r="BW26" s="1233"/>
      <c r="BX26" s="1233"/>
      <c r="BY26" s="1233"/>
      <c r="BZ26" s="1233"/>
      <c r="CA26" s="1233"/>
      <c r="CB26" s="1233"/>
      <c r="CC26" s="1233"/>
      <c r="CD26" s="1233"/>
      <c r="CE26" s="1233"/>
      <c r="CF26" s="1233"/>
      <c r="CG26" s="1233"/>
      <c r="CH26" s="1233"/>
      <c r="CI26" s="1239"/>
    </row>
    <row r="27" spans="2:87" ht="13.5" customHeight="1" thickBot="1">
      <c r="B27" s="19"/>
      <c r="C27" s="2769"/>
      <c r="D27" s="2770"/>
      <c r="E27" s="2771"/>
      <c r="F27" s="1614"/>
      <c r="G27" s="1615"/>
      <c r="H27" s="1616"/>
      <c r="I27" s="2556"/>
      <c r="J27" s="2557"/>
      <c r="K27" s="2560"/>
      <c r="L27" s="2557"/>
      <c r="M27" s="2560"/>
      <c r="N27" s="2557"/>
      <c r="O27" s="2560"/>
      <c r="P27" s="2557"/>
      <c r="Q27" s="2560"/>
      <c r="R27" s="2557"/>
      <c r="S27" s="2560"/>
      <c r="T27" s="2557"/>
      <c r="U27" s="2560"/>
      <c r="V27" s="2557"/>
      <c r="W27" s="2659">
        <f>SUM(I27:V28)</f>
        <v>0</v>
      </c>
      <c r="X27" s="2660"/>
      <c r="Y27" s="2606"/>
      <c r="Z27" s="2607"/>
      <c r="AA27" s="2608"/>
      <c r="AB27" s="2615"/>
      <c r="AC27" s="2616"/>
      <c r="AD27" s="2617"/>
      <c r="AE27" s="2622"/>
      <c r="AF27" s="2651"/>
      <c r="AG27" s="2652"/>
      <c r="AH27" s="812" t="s">
        <v>82</v>
      </c>
      <c r="AI27" s="2711"/>
      <c r="AJ27" s="2711"/>
      <c r="AK27" s="2711"/>
      <c r="AL27" s="2711"/>
      <c r="AM27" s="2711"/>
      <c r="AN27" s="2711"/>
      <c r="AO27" s="2711"/>
      <c r="AP27" s="2711"/>
      <c r="AQ27" s="2711"/>
      <c r="AR27" s="2712"/>
      <c r="AS27" s="39"/>
      <c r="AU27" s="2248"/>
      <c r="AV27" s="2249"/>
      <c r="AW27" s="2249"/>
      <c r="AX27" s="2250"/>
      <c r="AY27" s="2628" t="s">
        <v>980</v>
      </c>
      <c r="AZ27" s="2629"/>
      <c r="BA27" s="2629"/>
      <c r="BB27" s="2629"/>
      <c r="BC27" s="2629"/>
      <c r="BD27" s="2630"/>
      <c r="BE27" s="226"/>
      <c r="BF27" s="227"/>
      <c r="BG27" s="2248"/>
      <c r="BH27" s="2249"/>
      <c r="BI27" s="2249"/>
      <c r="BJ27" s="2250"/>
      <c r="BK27" s="2628" t="s">
        <v>980</v>
      </c>
      <c r="BL27" s="2629"/>
      <c r="BM27" s="2629"/>
      <c r="BN27" s="2629"/>
      <c r="BO27" s="2629"/>
      <c r="BP27" s="2630"/>
      <c r="BT27" s="1238"/>
      <c r="BU27" s="1233"/>
      <c r="BV27" s="1233"/>
      <c r="BW27" s="1233"/>
      <c r="BX27" s="1233"/>
      <c r="BY27" s="1233"/>
      <c r="BZ27" s="1237"/>
      <c r="CA27" s="1233"/>
      <c r="CB27" s="1233"/>
      <c r="CC27" s="1233"/>
      <c r="CD27" s="1233"/>
      <c r="CE27" s="1233"/>
      <c r="CF27" s="1233"/>
      <c r="CG27" s="1233"/>
      <c r="CH27" s="1233"/>
      <c r="CI27" s="1239"/>
    </row>
    <row r="28" spans="2:87" ht="13.5" customHeight="1" thickBot="1">
      <c r="B28" s="19"/>
      <c r="C28" s="2772"/>
      <c r="D28" s="2773"/>
      <c r="E28" s="2774"/>
      <c r="F28" s="2643"/>
      <c r="G28" s="2644"/>
      <c r="H28" s="2645"/>
      <c r="I28" s="2656"/>
      <c r="J28" s="2657"/>
      <c r="K28" s="2658"/>
      <c r="L28" s="2657"/>
      <c r="M28" s="2658"/>
      <c r="N28" s="2657"/>
      <c r="O28" s="2658"/>
      <c r="P28" s="2657"/>
      <c r="Q28" s="2658"/>
      <c r="R28" s="2657"/>
      <c r="S28" s="2658"/>
      <c r="T28" s="2657"/>
      <c r="U28" s="2658"/>
      <c r="V28" s="2657"/>
      <c r="W28" s="2661"/>
      <c r="X28" s="2662"/>
      <c r="Y28" s="2609"/>
      <c r="Z28" s="2610"/>
      <c r="AA28" s="2611"/>
      <c r="AB28" s="2618"/>
      <c r="AC28" s="2619"/>
      <c r="AD28" s="2620"/>
      <c r="AE28" s="2623"/>
      <c r="AF28" s="2631">
        <v>0</v>
      </c>
      <c r="AG28" s="2632"/>
      <c r="AH28" s="232"/>
      <c r="AI28" s="2715"/>
      <c r="AJ28" s="2715"/>
      <c r="AK28" s="2715"/>
      <c r="AL28" s="2715"/>
      <c r="AM28" s="2715"/>
      <c r="AN28" s="2715"/>
      <c r="AO28" s="2715"/>
      <c r="AP28" s="2715"/>
      <c r="AQ28" s="2715"/>
      <c r="AR28" s="2716"/>
      <c r="AS28" s="39"/>
      <c r="AU28" s="2239">
        <f>COUNTA(AY29:BA34)</f>
        <v>1</v>
      </c>
      <c r="AV28" s="2240"/>
      <c r="AW28" s="2240"/>
      <c r="AX28" s="2240"/>
      <c r="AY28" s="2633">
        <f>SUM(AY29:BA43)</f>
        <v>0</v>
      </c>
      <c r="AZ28" s="2633"/>
      <c r="BA28" s="2634"/>
      <c r="BB28" s="233" t="s">
        <v>287</v>
      </c>
      <c r="BC28" s="234"/>
      <c r="BD28" s="235"/>
      <c r="BE28" s="226"/>
      <c r="BF28" s="227"/>
      <c r="BG28" s="2239">
        <f>COUNTA(BK29:BM43)</f>
        <v>3</v>
      </c>
      <c r="BH28" s="2240"/>
      <c r="BI28" s="2240"/>
      <c r="BJ28" s="2240"/>
      <c r="BK28" s="2633">
        <f>SUM(BK29:BM43)</f>
        <v>38</v>
      </c>
      <c r="BL28" s="2633"/>
      <c r="BM28" s="2634"/>
      <c r="BN28" s="233" t="s">
        <v>287</v>
      </c>
      <c r="BO28" s="234"/>
      <c r="BP28" s="235"/>
      <c r="BT28" s="1238"/>
      <c r="BU28" s="1233"/>
      <c r="BV28" s="1233"/>
      <c r="BW28" s="1233" t="s">
        <v>1345</v>
      </c>
      <c r="BX28" s="1233"/>
      <c r="BY28" s="1233"/>
      <c r="BZ28" s="1237"/>
      <c r="CA28" s="1233"/>
      <c r="CB28" s="1233"/>
      <c r="CC28" s="1233"/>
      <c r="CD28" s="1233"/>
      <c r="CE28" s="1233"/>
      <c r="CF28" s="1233"/>
      <c r="CG28" s="1233"/>
      <c r="CH28" s="1233"/>
      <c r="CI28" s="1239"/>
    </row>
    <row r="29" spans="2:87" ht="13.5" customHeight="1">
      <c r="B29" s="228"/>
      <c r="C29" s="2766"/>
      <c r="D29" s="2767"/>
      <c r="E29" s="2768"/>
      <c r="F29" s="1611"/>
      <c r="G29" s="1612"/>
      <c r="H29" s="1613"/>
      <c r="I29" s="2521">
        <v>0</v>
      </c>
      <c r="J29" s="2522"/>
      <c r="K29" s="2523">
        <v>0</v>
      </c>
      <c r="L29" s="2522"/>
      <c r="M29" s="2523">
        <v>0</v>
      </c>
      <c r="N29" s="2522"/>
      <c r="O29" s="2523">
        <v>0</v>
      </c>
      <c r="P29" s="2522"/>
      <c r="Q29" s="2523">
        <v>0</v>
      </c>
      <c r="R29" s="2522"/>
      <c r="S29" s="2523">
        <v>0</v>
      </c>
      <c r="T29" s="2522"/>
      <c r="U29" s="2523">
        <v>0</v>
      </c>
      <c r="V29" s="2677"/>
      <c r="W29" s="2570">
        <f>SUM(I29:V29)</f>
        <v>0</v>
      </c>
      <c r="X29" s="2571"/>
      <c r="Y29" s="2606">
        <f>ROUNDDOWN(I30/3,1)+IF($BT$16=TRUE,ROUNDDOWN(K30/6,1),ROUNDDOWN(K30/5,1))+ROUNDDOWN(M30/6,1)+IF($BT$18=TRUE,ROUNDDOWN(O30/20,1),ROUNDDOWN(O30/6,1))+IF($BT$20=TRUE,ROUNDDOWN(Q30/20,1),ROUNDDOWN(Q30/15,1))+IF($BT$22=TRUE,ROUNDDOWN((S30+U30)/30,1),ROUNDDOWN((S30+U30)/25,1))</f>
        <v>0</v>
      </c>
      <c r="Z29" s="2607"/>
      <c r="AA29" s="2608"/>
      <c r="AB29" s="2669" t="str">
        <f>IF(AE29+AF31=0,"",AE29+AF31)</f>
        <v/>
      </c>
      <c r="AC29" s="2670"/>
      <c r="AD29" s="2671"/>
      <c r="AE29" s="2672"/>
      <c r="AF29" s="2673"/>
      <c r="AG29" s="2674"/>
      <c r="AH29" s="230" t="s">
        <v>81</v>
      </c>
      <c r="AI29" s="2675"/>
      <c r="AJ29" s="2675"/>
      <c r="AK29" s="2675"/>
      <c r="AL29" s="2675"/>
      <c r="AM29" s="2675"/>
      <c r="AN29" s="2675"/>
      <c r="AO29" s="2675"/>
      <c r="AP29" s="2675"/>
      <c r="AQ29" s="2675"/>
      <c r="AR29" s="2676"/>
      <c r="AS29" s="39"/>
      <c r="AU29" s="2051">
        <v>1</v>
      </c>
      <c r="AV29" s="2052"/>
      <c r="AW29" s="2052"/>
      <c r="AX29" s="2053"/>
      <c r="AY29" s="2663"/>
      <c r="AZ29" s="2664"/>
      <c r="BA29" s="2664"/>
      <c r="BB29" s="236" t="s">
        <v>287</v>
      </c>
      <c r="BC29" s="237"/>
      <c r="BD29" s="238"/>
      <c r="BE29" s="226"/>
      <c r="BF29" s="227"/>
      <c r="BG29" s="2051">
        <v>1</v>
      </c>
      <c r="BH29" s="2052"/>
      <c r="BI29" s="2052"/>
      <c r="BJ29" s="2053"/>
      <c r="BK29" s="2663">
        <v>20</v>
      </c>
      <c r="BL29" s="2664"/>
      <c r="BM29" s="2664"/>
      <c r="BN29" s="236" t="s">
        <v>287</v>
      </c>
      <c r="BO29" s="237"/>
      <c r="BP29" s="238"/>
      <c r="BT29" s="1238"/>
      <c r="BU29" s="1233"/>
      <c r="BV29" s="1233"/>
      <c r="BW29" s="1233"/>
      <c r="BX29" s="1233"/>
      <c r="BY29" s="1233"/>
      <c r="BZ29" s="1237" t="s">
        <v>959</v>
      </c>
      <c r="CA29" s="1233"/>
      <c r="CB29" s="1233"/>
      <c r="CC29" s="1233"/>
      <c r="CD29" s="1233"/>
      <c r="CE29" s="1233"/>
      <c r="CF29" s="1233"/>
      <c r="CG29" s="1233"/>
      <c r="CH29" s="1233"/>
      <c r="CI29" s="1239"/>
    </row>
    <row r="30" spans="2:87" ht="13.5" customHeight="1">
      <c r="B30" s="19"/>
      <c r="C30" s="2769"/>
      <c r="D30" s="2770"/>
      <c r="E30" s="2771"/>
      <c r="F30" s="1614"/>
      <c r="G30" s="1615"/>
      <c r="H30" s="1616"/>
      <c r="I30" s="2665"/>
      <c r="J30" s="2666"/>
      <c r="K30" s="2666"/>
      <c r="L30" s="2666"/>
      <c r="M30" s="2666"/>
      <c r="N30" s="2666"/>
      <c r="O30" s="2666"/>
      <c r="P30" s="2666"/>
      <c r="Q30" s="2666"/>
      <c r="R30" s="2666"/>
      <c r="S30" s="2666"/>
      <c r="T30" s="2666"/>
      <c r="U30" s="2666"/>
      <c r="V30" s="2560"/>
      <c r="W30" s="2659">
        <f>SUM(I30:V31)</f>
        <v>0</v>
      </c>
      <c r="X30" s="2660"/>
      <c r="Y30" s="2606"/>
      <c r="Z30" s="2607"/>
      <c r="AA30" s="2608"/>
      <c r="AB30" s="2615"/>
      <c r="AC30" s="2616"/>
      <c r="AD30" s="2617"/>
      <c r="AE30" s="2622"/>
      <c r="AF30" s="2651"/>
      <c r="AG30" s="2652"/>
      <c r="AH30" s="812" t="s">
        <v>82</v>
      </c>
      <c r="AI30" s="2711"/>
      <c r="AJ30" s="2711"/>
      <c r="AK30" s="2711"/>
      <c r="AL30" s="2711"/>
      <c r="AM30" s="2711"/>
      <c r="AN30" s="2711"/>
      <c r="AO30" s="2711"/>
      <c r="AP30" s="2711"/>
      <c r="AQ30" s="2711"/>
      <c r="AR30" s="2712"/>
      <c r="AS30" s="39"/>
      <c r="AU30" s="2051">
        <v>2</v>
      </c>
      <c r="AV30" s="2052"/>
      <c r="AW30" s="2052"/>
      <c r="AX30" s="2053"/>
      <c r="AY30" s="2663"/>
      <c r="AZ30" s="2664"/>
      <c r="BA30" s="2664"/>
      <c r="BB30" s="236" t="s">
        <v>287</v>
      </c>
      <c r="BC30" s="239"/>
      <c r="BD30" s="240"/>
      <c r="BE30" s="226"/>
      <c r="BF30" s="227"/>
      <c r="BG30" s="2051">
        <v>2</v>
      </c>
      <c r="BH30" s="2052"/>
      <c r="BI30" s="2052"/>
      <c r="BJ30" s="2053"/>
      <c r="BK30" s="2663">
        <v>10</v>
      </c>
      <c r="BL30" s="2664"/>
      <c r="BM30" s="2664"/>
      <c r="BN30" s="236" t="s">
        <v>287</v>
      </c>
      <c r="BO30" s="239"/>
      <c r="BP30" s="240"/>
      <c r="BT30" s="1238"/>
      <c r="BU30" s="1233"/>
      <c r="BV30" s="1233"/>
      <c r="BW30" s="1233"/>
      <c r="BX30" s="1233"/>
      <c r="BY30" s="1233"/>
      <c r="BZ30" s="1237" t="s">
        <v>961</v>
      </c>
      <c r="CA30" s="1233"/>
      <c r="CB30" s="1233"/>
      <c r="CC30" s="1233"/>
      <c r="CD30" s="1233"/>
      <c r="CE30" s="1233"/>
      <c r="CF30" s="1233"/>
      <c r="CG30" s="1233"/>
      <c r="CH30" s="1233"/>
      <c r="CI30" s="1239"/>
    </row>
    <row r="31" spans="2:87" ht="13.5" customHeight="1">
      <c r="B31" s="19"/>
      <c r="C31" s="2772"/>
      <c r="D31" s="2773"/>
      <c r="E31" s="2774"/>
      <c r="F31" s="2643"/>
      <c r="G31" s="2644"/>
      <c r="H31" s="2645"/>
      <c r="I31" s="2667"/>
      <c r="J31" s="2668"/>
      <c r="K31" s="2668"/>
      <c r="L31" s="2668"/>
      <c r="M31" s="2668"/>
      <c r="N31" s="2668"/>
      <c r="O31" s="2668"/>
      <c r="P31" s="2668"/>
      <c r="Q31" s="2668"/>
      <c r="R31" s="2668"/>
      <c r="S31" s="2668"/>
      <c r="T31" s="2668"/>
      <c r="U31" s="2668"/>
      <c r="V31" s="2658"/>
      <c r="W31" s="2661"/>
      <c r="X31" s="2662"/>
      <c r="Y31" s="2609"/>
      <c r="Z31" s="2610"/>
      <c r="AA31" s="2611"/>
      <c r="AB31" s="2618"/>
      <c r="AC31" s="2619"/>
      <c r="AD31" s="2620"/>
      <c r="AE31" s="2623"/>
      <c r="AF31" s="2631">
        <v>0</v>
      </c>
      <c r="AG31" s="2632"/>
      <c r="AH31" s="232"/>
      <c r="AI31" s="2715"/>
      <c r="AJ31" s="2715"/>
      <c r="AK31" s="2715"/>
      <c r="AL31" s="2715"/>
      <c r="AM31" s="2715"/>
      <c r="AN31" s="2715"/>
      <c r="AO31" s="2715"/>
      <c r="AP31" s="2715"/>
      <c r="AQ31" s="2715"/>
      <c r="AR31" s="2716"/>
      <c r="AS31" s="39"/>
      <c r="AU31" s="2051">
        <v>3</v>
      </c>
      <c r="AV31" s="2052"/>
      <c r="AW31" s="2052"/>
      <c r="AX31" s="2053"/>
      <c r="AY31" s="2663"/>
      <c r="AZ31" s="2664"/>
      <c r="BA31" s="2664"/>
      <c r="BB31" s="236" t="s">
        <v>287</v>
      </c>
      <c r="BC31" s="239"/>
      <c r="BD31" s="240"/>
      <c r="BE31" s="226"/>
      <c r="BF31" s="227"/>
      <c r="BG31" s="2051">
        <v>3</v>
      </c>
      <c r="BH31" s="2052"/>
      <c r="BI31" s="2052"/>
      <c r="BJ31" s="2053"/>
      <c r="BK31" s="2663">
        <v>8</v>
      </c>
      <c r="BL31" s="2664"/>
      <c r="BM31" s="2664"/>
      <c r="BN31" s="236" t="s">
        <v>287</v>
      </c>
      <c r="BO31" s="239"/>
      <c r="BP31" s="240"/>
      <c r="BT31" s="1238"/>
      <c r="BU31" s="1233"/>
      <c r="BV31" s="1233"/>
      <c r="BW31" s="1233"/>
      <c r="BX31" s="1233"/>
      <c r="BY31" s="1233"/>
      <c r="BZ31" s="1233"/>
      <c r="CA31" s="1233"/>
      <c r="CB31" s="1233"/>
      <c r="CC31" s="1233"/>
      <c r="CD31" s="1233"/>
      <c r="CE31" s="1233"/>
      <c r="CF31" s="1233"/>
      <c r="CG31" s="1233"/>
      <c r="CH31" s="1233"/>
      <c r="CI31" s="1239"/>
    </row>
    <row r="32" spans="2:87" ht="13.5" customHeight="1">
      <c r="B32" s="228"/>
      <c r="C32" s="2766"/>
      <c r="D32" s="2767"/>
      <c r="E32" s="2768"/>
      <c r="F32" s="1611"/>
      <c r="G32" s="1612"/>
      <c r="H32" s="1613"/>
      <c r="I32" s="2521">
        <v>0</v>
      </c>
      <c r="J32" s="2522"/>
      <c r="K32" s="2523">
        <v>0</v>
      </c>
      <c r="L32" s="2522"/>
      <c r="M32" s="2523">
        <v>0</v>
      </c>
      <c r="N32" s="2522"/>
      <c r="O32" s="2523">
        <v>0</v>
      </c>
      <c r="P32" s="2522"/>
      <c r="Q32" s="2523">
        <v>0</v>
      </c>
      <c r="R32" s="2522"/>
      <c r="S32" s="2523">
        <v>0</v>
      </c>
      <c r="T32" s="2522"/>
      <c r="U32" s="2523">
        <v>0</v>
      </c>
      <c r="V32" s="2677"/>
      <c r="W32" s="2570">
        <f>SUM(I32:V32)</f>
        <v>0</v>
      </c>
      <c r="X32" s="2571"/>
      <c r="Y32" s="2606">
        <f>ROUNDDOWN(I33/3,1)+IF($BT$16=TRUE,ROUNDDOWN(K33/6,1),ROUNDDOWN(K33/5,1))+ROUNDDOWN(M33/6,1)+IF($BT$18=TRUE,ROUNDDOWN(O33/20,1),ROUNDDOWN(O33/6,1))+IF($BT$20=TRUE,ROUNDDOWN(Q33/20,1),ROUNDDOWN(Q33/15,1))+IF($BT$22=TRUE,ROUNDDOWN((S33+U33)/30,1),ROUNDDOWN((S33+U33)/25,1))</f>
        <v>0</v>
      </c>
      <c r="Z32" s="2607"/>
      <c r="AA32" s="2608"/>
      <c r="AB32" s="2669" t="str">
        <f>IF(AE32+AF34=0,"",AE32+AF34)</f>
        <v/>
      </c>
      <c r="AC32" s="2670"/>
      <c r="AD32" s="2671"/>
      <c r="AE32" s="2672"/>
      <c r="AF32" s="2673"/>
      <c r="AG32" s="2674"/>
      <c r="AH32" s="230" t="s">
        <v>81</v>
      </c>
      <c r="AI32" s="2675"/>
      <c r="AJ32" s="2675"/>
      <c r="AK32" s="2675"/>
      <c r="AL32" s="2675"/>
      <c r="AM32" s="2675"/>
      <c r="AN32" s="2675"/>
      <c r="AO32" s="2675"/>
      <c r="AP32" s="2675"/>
      <c r="AQ32" s="2675"/>
      <c r="AR32" s="2676"/>
      <c r="AS32" s="39"/>
      <c r="AU32" s="2051">
        <v>4</v>
      </c>
      <c r="AV32" s="2052"/>
      <c r="AW32" s="2052"/>
      <c r="AX32" s="2053"/>
      <c r="AY32" s="2663"/>
      <c r="AZ32" s="2664"/>
      <c r="BA32" s="2664"/>
      <c r="BB32" s="236" t="s">
        <v>287</v>
      </c>
      <c r="BC32" s="239"/>
      <c r="BD32" s="240"/>
      <c r="BE32" s="226"/>
      <c r="BF32" s="227"/>
      <c r="BG32" s="2051">
        <v>4</v>
      </c>
      <c r="BH32" s="2052"/>
      <c r="BI32" s="2052"/>
      <c r="BJ32" s="2053"/>
      <c r="BK32" s="2663"/>
      <c r="BL32" s="2664"/>
      <c r="BM32" s="2664"/>
      <c r="BN32" s="236" t="s">
        <v>287</v>
      </c>
      <c r="BO32" s="239"/>
      <c r="BP32" s="240"/>
      <c r="BT32" s="1238"/>
      <c r="BU32" s="1233"/>
      <c r="BV32" s="1233"/>
      <c r="BW32" s="1233"/>
      <c r="BX32" s="1233"/>
      <c r="BY32" s="1233"/>
      <c r="BZ32" s="1233"/>
      <c r="CA32" s="1233"/>
      <c r="CB32" s="1233"/>
      <c r="CC32" s="1233"/>
      <c r="CD32" s="1233"/>
      <c r="CE32" s="1233"/>
      <c r="CF32" s="1233"/>
      <c r="CG32" s="1233"/>
      <c r="CH32" s="1233"/>
      <c r="CI32" s="1239"/>
    </row>
    <row r="33" spans="2:92" ht="13.5" customHeight="1" thickBot="1">
      <c r="B33" s="19"/>
      <c r="C33" s="2769"/>
      <c r="D33" s="2770"/>
      <c r="E33" s="2771"/>
      <c r="F33" s="1614"/>
      <c r="G33" s="1615"/>
      <c r="H33" s="1616"/>
      <c r="I33" s="2665"/>
      <c r="J33" s="2666"/>
      <c r="K33" s="2666"/>
      <c r="L33" s="2666"/>
      <c r="M33" s="2666"/>
      <c r="N33" s="2666"/>
      <c r="O33" s="2666"/>
      <c r="P33" s="2666"/>
      <c r="Q33" s="2666"/>
      <c r="R33" s="2666"/>
      <c r="S33" s="2666"/>
      <c r="T33" s="2666"/>
      <c r="U33" s="2666"/>
      <c r="V33" s="2560"/>
      <c r="W33" s="2659">
        <f>SUM(I33:V34)</f>
        <v>0</v>
      </c>
      <c r="X33" s="2660"/>
      <c r="Y33" s="2606"/>
      <c r="Z33" s="2607"/>
      <c r="AA33" s="2608"/>
      <c r="AB33" s="2615"/>
      <c r="AC33" s="2616"/>
      <c r="AD33" s="2617"/>
      <c r="AE33" s="2622"/>
      <c r="AF33" s="2651"/>
      <c r="AG33" s="2652"/>
      <c r="AH33" s="812" t="s">
        <v>82</v>
      </c>
      <c r="AI33" s="2711"/>
      <c r="AJ33" s="2711"/>
      <c r="AK33" s="2711"/>
      <c r="AL33" s="2711"/>
      <c r="AM33" s="2711"/>
      <c r="AN33" s="2711"/>
      <c r="AO33" s="2711"/>
      <c r="AP33" s="2711"/>
      <c r="AQ33" s="2711"/>
      <c r="AR33" s="2712"/>
      <c r="AS33" s="39"/>
      <c r="AU33" s="2051">
        <v>5</v>
      </c>
      <c r="AV33" s="2052"/>
      <c r="AW33" s="2052"/>
      <c r="AX33" s="2053"/>
      <c r="AY33" s="2663"/>
      <c r="AZ33" s="2664"/>
      <c r="BA33" s="2664"/>
      <c r="BB33" s="236" t="s">
        <v>287</v>
      </c>
      <c r="BC33" s="239"/>
      <c r="BD33" s="240"/>
      <c r="BE33" s="226"/>
      <c r="BF33" s="227"/>
      <c r="BG33" s="2051">
        <v>5</v>
      </c>
      <c r="BH33" s="2052"/>
      <c r="BI33" s="2052"/>
      <c r="BJ33" s="2053"/>
      <c r="BK33" s="2663"/>
      <c r="BL33" s="2664"/>
      <c r="BM33" s="2664"/>
      <c r="BN33" s="236" t="s">
        <v>287</v>
      </c>
      <c r="BO33" s="239"/>
      <c r="BP33" s="240"/>
      <c r="BT33" s="2464" t="s">
        <v>1467</v>
      </c>
      <c r="BU33" s="2678"/>
      <c r="BV33" s="2678"/>
      <c r="BW33" s="2678"/>
      <c r="BX33" s="2678"/>
      <c r="BY33" s="2678"/>
      <c r="BZ33" s="2678"/>
      <c r="CA33" s="2678"/>
      <c r="CB33" s="2678"/>
      <c r="CC33" s="2678"/>
      <c r="CD33" s="2678"/>
      <c r="CE33" s="2678"/>
      <c r="CF33" s="2678"/>
      <c r="CG33" s="2678"/>
      <c r="CH33" s="2678"/>
      <c r="CI33" s="2679"/>
    </row>
    <row r="34" spans="2:92" ht="13.5" customHeight="1" thickTop="1">
      <c r="B34" s="19"/>
      <c r="C34" s="2772"/>
      <c r="D34" s="2773"/>
      <c r="E34" s="2774"/>
      <c r="F34" s="2643"/>
      <c r="G34" s="2644"/>
      <c r="H34" s="2645"/>
      <c r="I34" s="2667"/>
      <c r="J34" s="2668"/>
      <c r="K34" s="2668"/>
      <c r="L34" s="2668"/>
      <c r="M34" s="2668"/>
      <c r="N34" s="2668"/>
      <c r="O34" s="2668"/>
      <c r="P34" s="2668"/>
      <c r="Q34" s="2668"/>
      <c r="R34" s="2668"/>
      <c r="S34" s="2668"/>
      <c r="T34" s="2668"/>
      <c r="U34" s="2668"/>
      <c r="V34" s="2658"/>
      <c r="W34" s="2661"/>
      <c r="X34" s="2662"/>
      <c r="Y34" s="2609"/>
      <c r="Z34" s="2610"/>
      <c r="AA34" s="2611"/>
      <c r="AB34" s="2618"/>
      <c r="AC34" s="2619"/>
      <c r="AD34" s="2620"/>
      <c r="AE34" s="2623"/>
      <c r="AF34" s="2631">
        <v>0</v>
      </c>
      <c r="AG34" s="2632"/>
      <c r="AH34" s="232"/>
      <c r="AI34" s="2715"/>
      <c r="AJ34" s="2715"/>
      <c r="AK34" s="2715"/>
      <c r="AL34" s="2715"/>
      <c r="AM34" s="2715"/>
      <c r="AN34" s="2715"/>
      <c r="AO34" s="2715"/>
      <c r="AP34" s="2715"/>
      <c r="AQ34" s="2715"/>
      <c r="AR34" s="2716"/>
      <c r="AS34" s="39"/>
      <c r="AU34" s="2051">
        <v>6</v>
      </c>
      <c r="AV34" s="2052"/>
      <c r="AW34" s="2052"/>
      <c r="AX34" s="2053"/>
      <c r="AY34" s="2663"/>
      <c r="AZ34" s="2664" t="b">
        <v>0</v>
      </c>
      <c r="BA34" s="2664"/>
      <c r="BB34" s="236" t="s">
        <v>287</v>
      </c>
      <c r="BC34" s="237"/>
      <c r="BD34" s="238"/>
      <c r="BE34" s="241"/>
      <c r="BF34" s="242"/>
      <c r="BG34" s="2051">
        <v>6</v>
      </c>
      <c r="BH34" s="2052"/>
      <c r="BI34" s="2052"/>
      <c r="BJ34" s="2053"/>
      <c r="BK34" s="2663"/>
      <c r="BL34" s="2664"/>
      <c r="BM34" s="2664"/>
      <c r="BN34" s="236" t="s">
        <v>287</v>
      </c>
      <c r="BO34" s="237"/>
      <c r="BP34" s="238"/>
    </row>
    <row r="35" spans="2:92" ht="13.5" customHeight="1">
      <c r="B35" s="228"/>
      <c r="C35" s="2766"/>
      <c r="D35" s="2767"/>
      <c r="E35" s="2768"/>
      <c r="F35" s="1611"/>
      <c r="G35" s="1612"/>
      <c r="H35" s="1613"/>
      <c r="I35" s="2521">
        <v>0</v>
      </c>
      <c r="J35" s="2522"/>
      <c r="K35" s="2523">
        <v>0</v>
      </c>
      <c r="L35" s="2522"/>
      <c r="M35" s="2523">
        <v>0</v>
      </c>
      <c r="N35" s="2522"/>
      <c r="O35" s="2523">
        <v>0</v>
      </c>
      <c r="P35" s="2522"/>
      <c r="Q35" s="2523">
        <v>0</v>
      </c>
      <c r="R35" s="2522"/>
      <c r="S35" s="2523">
        <v>0</v>
      </c>
      <c r="T35" s="2522"/>
      <c r="U35" s="2523">
        <v>0</v>
      </c>
      <c r="V35" s="2522"/>
      <c r="W35" s="2570">
        <f>SUM(I35:V35)</f>
        <v>0</v>
      </c>
      <c r="X35" s="2571"/>
      <c r="Y35" s="2606">
        <f>ROUNDDOWN(I36/3,1)+IF($BT$16=TRUE,ROUNDDOWN(K36/6,1),ROUNDDOWN(K36/5,1))+ROUNDDOWN(M36/6,1)+IF($BT$18=TRUE,ROUNDDOWN(O36/20,1),ROUNDDOWN(O36/6,1))+IF($BT$20=TRUE,ROUNDDOWN(Q36/20,1),ROUNDDOWN(Q36/15,1))+IF($BT$22=TRUE,ROUNDDOWN((S36+U36)/30,1),ROUNDDOWN((S36+U36)/25,1))</f>
        <v>0</v>
      </c>
      <c r="Z35" s="2607"/>
      <c r="AA35" s="2608"/>
      <c r="AB35" s="2669" t="str">
        <f>IF(AE35+AF37=0,"",AE35+AF37)</f>
        <v/>
      </c>
      <c r="AC35" s="2670"/>
      <c r="AD35" s="2671"/>
      <c r="AE35" s="2672"/>
      <c r="AF35" s="2673"/>
      <c r="AG35" s="2674"/>
      <c r="AH35" s="230" t="s">
        <v>81</v>
      </c>
      <c r="AI35" s="2675"/>
      <c r="AJ35" s="2675"/>
      <c r="AK35" s="2675"/>
      <c r="AL35" s="2675"/>
      <c r="AM35" s="2675"/>
      <c r="AN35" s="2675"/>
      <c r="AO35" s="2675"/>
      <c r="AP35" s="2675"/>
      <c r="AQ35" s="2675"/>
      <c r="AR35" s="2676"/>
      <c r="AS35" s="39"/>
      <c r="AU35" s="2051">
        <v>7</v>
      </c>
      <c r="AV35" s="2052"/>
      <c r="AW35" s="2052"/>
      <c r="AX35" s="2053"/>
      <c r="AY35" s="2663"/>
      <c r="AZ35" s="2664"/>
      <c r="BA35" s="2664"/>
      <c r="BB35" s="236" t="s">
        <v>287</v>
      </c>
      <c r="BC35" s="239"/>
      <c r="BD35" s="240"/>
      <c r="BE35" s="226"/>
      <c r="BF35" s="227"/>
      <c r="BG35" s="2051">
        <v>7</v>
      </c>
      <c r="BH35" s="2052"/>
      <c r="BI35" s="2052"/>
      <c r="BJ35" s="2053"/>
      <c r="BK35" s="2663"/>
      <c r="BL35" s="2664"/>
      <c r="BM35" s="2664"/>
      <c r="BN35" s="236" t="s">
        <v>287</v>
      </c>
      <c r="BO35" s="239"/>
      <c r="BP35" s="240"/>
    </row>
    <row r="36" spans="2:92" ht="13.5" customHeight="1">
      <c r="B36" s="19"/>
      <c r="C36" s="2769"/>
      <c r="D36" s="2770"/>
      <c r="E36" s="2771"/>
      <c r="F36" s="1614"/>
      <c r="G36" s="1615"/>
      <c r="H36" s="1616"/>
      <c r="I36" s="2556"/>
      <c r="J36" s="2557"/>
      <c r="K36" s="2560"/>
      <c r="L36" s="2557"/>
      <c r="M36" s="2560"/>
      <c r="N36" s="2557"/>
      <c r="O36" s="2560"/>
      <c r="P36" s="2557"/>
      <c r="Q36" s="2560"/>
      <c r="R36" s="2557"/>
      <c r="S36" s="2560"/>
      <c r="T36" s="2557"/>
      <c r="U36" s="2560"/>
      <c r="V36" s="2557"/>
      <c r="W36" s="2659">
        <f>SUM(I36:V37)</f>
        <v>0</v>
      </c>
      <c r="X36" s="2660"/>
      <c r="Y36" s="2606"/>
      <c r="Z36" s="2607"/>
      <c r="AA36" s="2608"/>
      <c r="AB36" s="2615"/>
      <c r="AC36" s="2616"/>
      <c r="AD36" s="2617"/>
      <c r="AE36" s="2622"/>
      <c r="AF36" s="2651"/>
      <c r="AG36" s="2652"/>
      <c r="AH36" s="812" t="s">
        <v>82</v>
      </c>
      <c r="AI36" s="2711"/>
      <c r="AJ36" s="2711"/>
      <c r="AK36" s="2711"/>
      <c r="AL36" s="2711"/>
      <c r="AM36" s="2711"/>
      <c r="AN36" s="2711"/>
      <c r="AO36" s="2711"/>
      <c r="AP36" s="2711"/>
      <c r="AQ36" s="2711"/>
      <c r="AR36" s="2712"/>
      <c r="AS36" s="39"/>
      <c r="AU36" s="2051">
        <v>8</v>
      </c>
      <c r="AV36" s="2052"/>
      <c r="AW36" s="2052"/>
      <c r="AX36" s="2053"/>
      <c r="AY36" s="2663"/>
      <c r="AZ36" s="2664"/>
      <c r="BA36" s="2664"/>
      <c r="BB36" s="236" t="s">
        <v>287</v>
      </c>
      <c r="BC36" s="239"/>
      <c r="BD36" s="240"/>
      <c r="BE36" s="243"/>
      <c r="BF36" s="244"/>
      <c r="BG36" s="2051">
        <v>8</v>
      </c>
      <c r="BH36" s="2052"/>
      <c r="BI36" s="2052"/>
      <c r="BJ36" s="2053"/>
      <c r="BK36" s="2663"/>
      <c r="BL36" s="2664"/>
      <c r="BM36" s="2664"/>
      <c r="BN36" s="236" t="s">
        <v>287</v>
      </c>
      <c r="BO36" s="239"/>
      <c r="BP36" s="240"/>
    </row>
    <row r="37" spans="2:92" ht="13.5" customHeight="1">
      <c r="B37" s="19"/>
      <c r="C37" s="2772"/>
      <c r="D37" s="2773"/>
      <c r="E37" s="2774"/>
      <c r="F37" s="2643"/>
      <c r="G37" s="2644"/>
      <c r="H37" s="2645"/>
      <c r="I37" s="2656"/>
      <c r="J37" s="2657"/>
      <c r="K37" s="2658"/>
      <c r="L37" s="2657"/>
      <c r="M37" s="2658"/>
      <c r="N37" s="2657"/>
      <c r="O37" s="2658"/>
      <c r="P37" s="2657"/>
      <c r="Q37" s="2658"/>
      <c r="R37" s="2657"/>
      <c r="S37" s="2658"/>
      <c r="T37" s="2657"/>
      <c r="U37" s="2658"/>
      <c r="V37" s="2657"/>
      <c r="W37" s="2661"/>
      <c r="X37" s="2662"/>
      <c r="Y37" s="2609"/>
      <c r="Z37" s="2610"/>
      <c r="AA37" s="2611"/>
      <c r="AB37" s="2618"/>
      <c r="AC37" s="2619"/>
      <c r="AD37" s="2620"/>
      <c r="AE37" s="2623"/>
      <c r="AF37" s="2631">
        <v>0</v>
      </c>
      <c r="AG37" s="2632"/>
      <c r="AH37" s="232"/>
      <c r="AI37" s="2715"/>
      <c r="AJ37" s="2715"/>
      <c r="AK37" s="2715"/>
      <c r="AL37" s="2715"/>
      <c r="AM37" s="2715"/>
      <c r="AN37" s="2715"/>
      <c r="AO37" s="2715"/>
      <c r="AP37" s="2715"/>
      <c r="AQ37" s="2715"/>
      <c r="AR37" s="2716"/>
      <c r="AS37" s="39"/>
      <c r="AU37" s="2051">
        <v>9</v>
      </c>
      <c r="AV37" s="2052"/>
      <c r="AW37" s="2052"/>
      <c r="AX37" s="2053"/>
      <c r="AY37" s="2663"/>
      <c r="AZ37" s="2664" t="b">
        <v>0</v>
      </c>
      <c r="BA37" s="2664"/>
      <c r="BB37" s="236" t="s">
        <v>287</v>
      </c>
      <c r="BC37" s="239"/>
      <c r="BD37" s="240"/>
      <c r="BE37" s="243"/>
      <c r="BF37" s="244"/>
      <c r="BG37" s="2051">
        <v>9</v>
      </c>
      <c r="BH37" s="2052"/>
      <c r="BI37" s="2052"/>
      <c r="BJ37" s="2053"/>
      <c r="BK37" s="2663"/>
      <c r="BL37" s="2664"/>
      <c r="BM37" s="2664"/>
      <c r="BN37" s="236" t="s">
        <v>287</v>
      </c>
      <c r="BO37" s="239"/>
      <c r="BP37" s="240"/>
    </row>
    <row r="38" spans="2:92" ht="13.5" customHeight="1">
      <c r="B38" s="228"/>
      <c r="C38" s="2766"/>
      <c r="D38" s="2767"/>
      <c r="E38" s="2768"/>
      <c r="F38" s="1611"/>
      <c r="G38" s="1612"/>
      <c r="H38" s="1613"/>
      <c r="I38" s="2521">
        <v>0</v>
      </c>
      <c r="J38" s="2522"/>
      <c r="K38" s="2523">
        <v>0</v>
      </c>
      <c r="L38" s="2522"/>
      <c r="M38" s="2523">
        <v>0</v>
      </c>
      <c r="N38" s="2522"/>
      <c r="O38" s="2523">
        <v>0</v>
      </c>
      <c r="P38" s="2522"/>
      <c r="Q38" s="2523">
        <v>0</v>
      </c>
      <c r="R38" s="2522"/>
      <c r="S38" s="2523">
        <v>0</v>
      </c>
      <c r="T38" s="2522"/>
      <c r="U38" s="2523">
        <v>0</v>
      </c>
      <c r="V38" s="2522"/>
      <c r="W38" s="2570">
        <f>SUM(I38:V38)</f>
        <v>0</v>
      </c>
      <c r="X38" s="2571"/>
      <c r="Y38" s="2606">
        <f t="shared" ref="Y38" si="0">ROUNDDOWN(I39/3,1)+IF($BT$16=TRUE,ROUNDDOWN(K39/6,1),ROUNDDOWN(K39/5,1))+ROUNDDOWN(M39/6,1)+IF($BT$18=TRUE,ROUNDDOWN(O39/20,1),ROUNDDOWN(O39/6,1))+IF($BT$20=TRUE,ROUNDDOWN(Q39/20,1),ROUNDDOWN(Q39/15,1))+IF($BT$22=TRUE,ROUNDDOWN((S39+U39)/30,1),ROUNDDOWN((S39+U39)/25,1))</f>
        <v>0</v>
      </c>
      <c r="Z38" s="2607"/>
      <c r="AA38" s="2608"/>
      <c r="AB38" s="2669" t="str">
        <f>IF(AE38+AF40=0,"",AE38+AF40)</f>
        <v/>
      </c>
      <c r="AC38" s="2670"/>
      <c r="AD38" s="2671"/>
      <c r="AE38" s="2672"/>
      <c r="AF38" s="2673"/>
      <c r="AG38" s="2674"/>
      <c r="AH38" s="230" t="s">
        <v>81</v>
      </c>
      <c r="AI38" s="2675"/>
      <c r="AJ38" s="2675"/>
      <c r="AK38" s="2675"/>
      <c r="AL38" s="2675"/>
      <c r="AM38" s="2675"/>
      <c r="AN38" s="2675"/>
      <c r="AO38" s="2675"/>
      <c r="AP38" s="2675"/>
      <c r="AQ38" s="2675"/>
      <c r="AR38" s="2676"/>
      <c r="AS38" s="39"/>
      <c r="AU38" s="2051">
        <v>10</v>
      </c>
      <c r="AV38" s="2052"/>
      <c r="AW38" s="2052"/>
      <c r="AX38" s="2053"/>
      <c r="AY38" s="2663"/>
      <c r="AZ38" s="2664"/>
      <c r="BA38" s="2664"/>
      <c r="BB38" s="236" t="s">
        <v>287</v>
      </c>
      <c r="BC38" s="239"/>
      <c r="BD38" s="240"/>
      <c r="BE38" s="245"/>
      <c r="BF38" s="246"/>
      <c r="BG38" s="2051">
        <v>10</v>
      </c>
      <c r="BH38" s="2052"/>
      <c r="BI38" s="2052"/>
      <c r="BJ38" s="2053"/>
      <c r="BK38" s="2663"/>
      <c r="BL38" s="2664"/>
      <c r="BM38" s="2664"/>
      <c r="BN38" s="236" t="s">
        <v>287</v>
      </c>
      <c r="BO38" s="239"/>
      <c r="BP38" s="240"/>
    </row>
    <row r="39" spans="2:92" ht="13.5" customHeight="1">
      <c r="B39" s="19"/>
      <c r="C39" s="2769"/>
      <c r="D39" s="2770"/>
      <c r="E39" s="2771"/>
      <c r="F39" s="1614"/>
      <c r="G39" s="1615"/>
      <c r="H39" s="1616"/>
      <c r="I39" s="2556"/>
      <c r="J39" s="2557"/>
      <c r="K39" s="2560"/>
      <c r="L39" s="2557"/>
      <c r="M39" s="2560"/>
      <c r="N39" s="2557"/>
      <c r="O39" s="2560"/>
      <c r="P39" s="2557"/>
      <c r="Q39" s="2560"/>
      <c r="R39" s="2557"/>
      <c r="S39" s="2560"/>
      <c r="T39" s="2557"/>
      <c r="U39" s="2560"/>
      <c r="V39" s="2557"/>
      <c r="W39" s="2659">
        <f>SUM(I39:V40)</f>
        <v>0</v>
      </c>
      <c r="X39" s="2660"/>
      <c r="Y39" s="2606"/>
      <c r="Z39" s="2607"/>
      <c r="AA39" s="2608"/>
      <c r="AB39" s="2615"/>
      <c r="AC39" s="2616"/>
      <c r="AD39" s="2617"/>
      <c r="AE39" s="2622"/>
      <c r="AF39" s="2651"/>
      <c r="AG39" s="2652"/>
      <c r="AH39" s="812" t="s">
        <v>82</v>
      </c>
      <c r="AI39" s="2711"/>
      <c r="AJ39" s="2711"/>
      <c r="AK39" s="2711"/>
      <c r="AL39" s="2711"/>
      <c r="AM39" s="2711"/>
      <c r="AN39" s="2711"/>
      <c r="AO39" s="2711"/>
      <c r="AP39" s="2711"/>
      <c r="AQ39" s="2711"/>
      <c r="AR39" s="2712"/>
      <c r="AS39" s="39"/>
      <c r="AU39" s="2051">
        <v>11</v>
      </c>
      <c r="AV39" s="2052"/>
      <c r="AW39" s="2052"/>
      <c r="AX39" s="2053"/>
      <c r="AY39" s="2663"/>
      <c r="AZ39" s="2664"/>
      <c r="BA39" s="2664"/>
      <c r="BB39" s="236" t="s">
        <v>287</v>
      </c>
      <c r="BC39" s="237"/>
      <c r="BD39" s="238"/>
      <c r="BE39" s="245"/>
      <c r="BF39" s="246"/>
      <c r="BG39" s="2051">
        <v>11</v>
      </c>
      <c r="BH39" s="2052"/>
      <c r="BI39" s="2052"/>
      <c r="BJ39" s="2053"/>
      <c r="BK39" s="2663"/>
      <c r="BL39" s="2664"/>
      <c r="BM39" s="2664"/>
      <c r="BN39" s="236" t="s">
        <v>287</v>
      </c>
      <c r="BO39" s="237"/>
      <c r="BP39" s="238"/>
    </row>
    <row r="40" spans="2:92" ht="13.5" customHeight="1">
      <c r="B40" s="19"/>
      <c r="C40" s="2772"/>
      <c r="D40" s="2773"/>
      <c r="E40" s="2774"/>
      <c r="F40" s="2643"/>
      <c r="G40" s="2644"/>
      <c r="H40" s="2645"/>
      <c r="I40" s="2656"/>
      <c r="J40" s="2657"/>
      <c r="K40" s="2658"/>
      <c r="L40" s="2657"/>
      <c r="M40" s="2658"/>
      <c r="N40" s="2657"/>
      <c r="O40" s="2658"/>
      <c r="P40" s="2657"/>
      <c r="Q40" s="2658"/>
      <c r="R40" s="2657"/>
      <c r="S40" s="2658"/>
      <c r="T40" s="2657"/>
      <c r="U40" s="2658"/>
      <c r="V40" s="2657"/>
      <c r="W40" s="2661"/>
      <c r="X40" s="2662"/>
      <c r="Y40" s="2609"/>
      <c r="Z40" s="2610"/>
      <c r="AA40" s="2611"/>
      <c r="AB40" s="2618"/>
      <c r="AC40" s="2619"/>
      <c r="AD40" s="2620"/>
      <c r="AE40" s="2623"/>
      <c r="AF40" s="2631">
        <v>0</v>
      </c>
      <c r="AG40" s="2632"/>
      <c r="AH40" s="232"/>
      <c r="AI40" s="2715"/>
      <c r="AJ40" s="2715"/>
      <c r="AK40" s="2715"/>
      <c r="AL40" s="2715"/>
      <c r="AM40" s="2715"/>
      <c r="AN40" s="2715"/>
      <c r="AO40" s="2715"/>
      <c r="AP40" s="2715"/>
      <c r="AQ40" s="2715"/>
      <c r="AR40" s="2716"/>
      <c r="AS40" s="39"/>
      <c r="AU40" s="2051">
        <v>12</v>
      </c>
      <c r="AV40" s="2052"/>
      <c r="AW40" s="2052"/>
      <c r="AX40" s="2053"/>
      <c r="AY40" s="2663"/>
      <c r="AZ40" s="2664"/>
      <c r="BA40" s="2664"/>
      <c r="BB40" s="236" t="s">
        <v>287</v>
      </c>
      <c r="BC40" s="239"/>
      <c r="BD40" s="240"/>
      <c r="BE40" s="245"/>
      <c r="BF40" s="246"/>
      <c r="BG40" s="2051">
        <v>12</v>
      </c>
      <c r="BH40" s="2052"/>
      <c r="BI40" s="2052"/>
      <c r="BJ40" s="2053"/>
      <c r="BK40" s="2663"/>
      <c r="BL40" s="2664"/>
      <c r="BM40" s="2664"/>
      <c r="BN40" s="236" t="s">
        <v>287</v>
      </c>
      <c r="BO40" s="239"/>
      <c r="BP40" s="240"/>
    </row>
    <row r="41" spans="2:92" ht="13.5" customHeight="1">
      <c r="B41" s="228"/>
      <c r="C41" s="2766"/>
      <c r="D41" s="2767"/>
      <c r="E41" s="2768"/>
      <c r="F41" s="1611"/>
      <c r="G41" s="1612"/>
      <c r="H41" s="1613"/>
      <c r="I41" s="2521">
        <v>0</v>
      </c>
      <c r="J41" s="2522"/>
      <c r="K41" s="2523">
        <v>0</v>
      </c>
      <c r="L41" s="2522"/>
      <c r="M41" s="2523">
        <v>0</v>
      </c>
      <c r="N41" s="2522"/>
      <c r="O41" s="2523">
        <v>0</v>
      </c>
      <c r="P41" s="2522"/>
      <c r="Q41" s="2523">
        <v>0</v>
      </c>
      <c r="R41" s="2522"/>
      <c r="S41" s="2523">
        <v>0</v>
      </c>
      <c r="T41" s="2522"/>
      <c r="U41" s="2523">
        <v>0</v>
      </c>
      <c r="V41" s="2522"/>
      <c r="W41" s="2570">
        <f>SUM(I41:V41)</f>
        <v>0</v>
      </c>
      <c r="X41" s="2571"/>
      <c r="Y41" s="2606">
        <f t="shared" ref="Y41" si="1">ROUNDDOWN(I42/3,1)+IF($BT$16=TRUE,ROUNDDOWN(K42/6,1),ROUNDDOWN(K42/5,1))+ROUNDDOWN(M42/6,1)+IF($BT$18=TRUE,ROUNDDOWN(O42/20,1),ROUNDDOWN(O42/6,1))+IF($BT$20=TRUE,ROUNDDOWN(Q42/20,1),ROUNDDOWN(Q42/15,1))+IF($BT$22=TRUE,ROUNDDOWN((S42+U42)/30,1),ROUNDDOWN((S42+U42)/25,1))</f>
        <v>0</v>
      </c>
      <c r="Z41" s="2607"/>
      <c r="AA41" s="2608"/>
      <c r="AB41" s="2669" t="str">
        <f>IF(AE41+AF43=0,"",AE41+AF43)</f>
        <v/>
      </c>
      <c r="AC41" s="2670"/>
      <c r="AD41" s="2671"/>
      <c r="AE41" s="2672"/>
      <c r="AF41" s="2673"/>
      <c r="AG41" s="2674"/>
      <c r="AH41" s="230" t="s">
        <v>81</v>
      </c>
      <c r="AI41" s="2675"/>
      <c r="AJ41" s="2675"/>
      <c r="AK41" s="2675"/>
      <c r="AL41" s="2675"/>
      <c r="AM41" s="2675"/>
      <c r="AN41" s="2675"/>
      <c r="AO41" s="2675"/>
      <c r="AP41" s="2675"/>
      <c r="AQ41" s="2675"/>
      <c r="AR41" s="2676"/>
      <c r="AS41" s="39"/>
      <c r="AU41" s="2051">
        <v>13</v>
      </c>
      <c r="AV41" s="2052"/>
      <c r="AW41" s="2052"/>
      <c r="AX41" s="2053"/>
      <c r="AY41" s="2663"/>
      <c r="AZ41" s="2664"/>
      <c r="BA41" s="2664"/>
      <c r="BB41" s="236" t="s">
        <v>287</v>
      </c>
      <c r="BC41" s="239"/>
      <c r="BD41" s="240"/>
      <c r="BE41" s="245"/>
      <c r="BF41" s="246"/>
      <c r="BG41" s="2051">
        <v>13</v>
      </c>
      <c r="BH41" s="2052"/>
      <c r="BI41" s="2052"/>
      <c r="BJ41" s="2053"/>
      <c r="BK41" s="2663"/>
      <c r="BL41" s="2664"/>
      <c r="BM41" s="2664"/>
      <c r="BN41" s="236" t="s">
        <v>287</v>
      </c>
      <c r="BO41" s="239"/>
      <c r="BP41" s="240"/>
    </row>
    <row r="42" spans="2:92" ht="13.5" customHeight="1">
      <c r="B42" s="19"/>
      <c r="C42" s="2769"/>
      <c r="D42" s="2770"/>
      <c r="E42" s="2771"/>
      <c r="F42" s="1614"/>
      <c r="G42" s="1615"/>
      <c r="H42" s="1616"/>
      <c r="I42" s="2556"/>
      <c r="J42" s="2557"/>
      <c r="K42" s="2560"/>
      <c r="L42" s="2557"/>
      <c r="M42" s="2560"/>
      <c r="N42" s="2557"/>
      <c r="O42" s="2560"/>
      <c r="P42" s="2557"/>
      <c r="Q42" s="2560"/>
      <c r="R42" s="2557"/>
      <c r="S42" s="2560"/>
      <c r="T42" s="2557"/>
      <c r="U42" s="2560"/>
      <c r="V42" s="2557"/>
      <c r="W42" s="2659">
        <f>SUM(I42:V43)</f>
        <v>0</v>
      </c>
      <c r="X42" s="2660"/>
      <c r="Y42" s="2606"/>
      <c r="Z42" s="2607"/>
      <c r="AA42" s="2608"/>
      <c r="AB42" s="2615"/>
      <c r="AC42" s="2616"/>
      <c r="AD42" s="2617"/>
      <c r="AE42" s="2622"/>
      <c r="AF42" s="2651"/>
      <c r="AG42" s="2652"/>
      <c r="AH42" s="812" t="s">
        <v>82</v>
      </c>
      <c r="AI42" s="2711"/>
      <c r="AJ42" s="2711"/>
      <c r="AK42" s="2711"/>
      <c r="AL42" s="2711"/>
      <c r="AM42" s="2711"/>
      <c r="AN42" s="2711"/>
      <c r="AO42" s="2711"/>
      <c r="AP42" s="2711"/>
      <c r="AQ42" s="2711"/>
      <c r="AR42" s="2712"/>
      <c r="AS42" s="39"/>
      <c r="AU42" s="2051">
        <v>14</v>
      </c>
      <c r="AV42" s="2052"/>
      <c r="AW42" s="2052"/>
      <c r="AX42" s="2053"/>
      <c r="AY42" s="2663"/>
      <c r="AZ42" s="2664"/>
      <c r="BA42" s="2664"/>
      <c r="BB42" s="236" t="s">
        <v>287</v>
      </c>
      <c r="BC42" s="239"/>
      <c r="BD42" s="240"/>
      <c r="BE42" s="245"/>
      <c r="BF42" s="246"/>
      <c r="BG42" s="2051">
        <v>14</v>
      </c>
      <c r="BH42" s="2052"/>
      <c r="BI42" s="2052"/>
      <c r="BJ42" s="2053"/>
      <c r="BK42" s="2663"/>
      <c r="BL42" s="2664"/>
      <c r="BM42" s="2664"/>
      <c r="BN42" s="236" t="s">
        <v>287</v>
      </c>
      <c r="BO42" s="239"/>
      <c r="BP42" s="240"/>
    </row>
    <row r="43" spans="2:92" ht="13.5" customHeight="1">
      <c r="B43" s="19"/>
      <c r="C43" s="2772"/>
      <c r="D43" s="2773"/>
      <c r="E43" s="2774"/>
      <c r="F43" s="2643"/>
      <c r="G43" s="2644"/>
      <c r="H43" s="2645"/>
      <c r="I43" s="2656"/>
      <c r="J43" s="2657"/>
      <c r="K43" s="2658"/>
      <c r="L43" s="2657"/>
      <c r="M43" s="2658"/>
      <c r="N43" s="2657"/>
      <c r="O43" s="2658"/>
      <c r="P43" s="2657"/>
      <c r="Q43" s="2658"/>
      <c r="R43" s="2657"/>
      <c r="S43" s="2658"/>
      <c r="T43" s="2657"/>
      <c r="U43" s="2658"/>
      <c r="V43" s="2657"/>
      <c r="W43" s="2661"/>
      <c r="X43" s="2662"/>
      <c r="Y43" s="2609"/>
      <c r="Z43" s="2610"/>
      <c r="AA43" s="2611"/>
      <c r="AB43" s="2618"/>
      <c r="AC43" s="2619"/>
      <c r="AD43" s="2620"/>
      <c r="AE43" s="2623"/>
      <c r="AF43" s="2631">
        <v>0</v>
      </c>
      <c r="AG43" s="2632"/>
      <c r="AH43" s="232"/>
      <c r="AI43" s="2715"/>
      <c r="AJ43" s="2715"/>
      <c r="AK43" s="2715"/>
      <c r="AL43" s="2715"/>
      <c r="AM43" s="2715"/>
      <c r="AN43" s="2715"/>
      <c r="AO43" s="2715"/>
      <c r="AP43" s="2715"/>
      <c r="AQ43" s="2715"/>
      <c r="AR43" s="2716"/>
      <c r="AS43" s="39"/>
      <c r="AU43" s="2051">
        <v>15</v>
      </c>
      <c r="AV43" s="2052"/>
      <c r="AW43" s="2052"/>
      <c r="AX43" s="2053"/>
      <c r="AY43" s="2663"/>
      <c r="AZ43" s="2664"/>
      <c r="BA43" s="2664"/>
      <c r="BB43" s="236" t="s">
        <v>287</v>
      </c>
      <c r="BC43" s="239"/>
      <c r="BD43" s="240"/>
      <c r="BE43" s="245"/>
      <c r="BF43" s="246"/>
      <c r="BG43" s="2051">
        <v>15</v>
      </c>
      <c r="BH43" s="2052"/>
      <c r="BI43" s="2052"/>
      <c r="BJ43" s="2053"/>
      <c r="BK43" s="2663"/>
      <c r="BL43" s="2664"/>
      <c r="BM43" s="2664"/>
      <c r="BN43" s="236" t="s">
        <v>287</v>
      </c>
      <c r="BO43" s="239"/>
      <c r="BP43" s="240"/>
    </row>
    <row r="44" spans="2:92" ht="13.5" customHeight="1">
      <c r="B44" s="228"/>
      <c r="C44" s="2766"/>
      <c r="D44" s="2767"/>
      <c r="E44" s="2768"/>
      <c r="F44" s="1611"/>
      <c r="G44" s="1612"/>
      <c r="H44" s="1613"/>
      <c r="I44" s="2521">
        <v>0</v>
      </c>
      <c r="J44" s="2522"/>
      <c r="K44" s="2523">
        <v>0</v>
      </c>
      <c r="L44" s="2522"/>
      <c r="M44" s="2523">
        <v>0</v>
      </c>
      <c r="N44" s="2522"/>
      <c r="O44" s="2523">
        <v>0</v>
      </c>
      <c r="P44" s="2522"/>
      <c r="Q44" s="2523">
        <v>0</v>
      </c>
      <c r="R44" s="2522"/>
      <c r="S44" s="2523">
        <v>0</v>
      </c>
      <c r="T44" s="2522"/>
      <c r="U44" s="2523">
        <v>0</v>
      </c>
      <c r="V44" s="2677"/>
      <c r="W44" s="2570">
        <f>SUM(I44:V44)</f>
        <v>0</v>
      </c>
      <c r="X44" s="2571"/>
      <c r="Y44" s="2606">
        <f t="shared" ref="Y44" si="2">ROUNDDOWN(I45/3,1)+IF($BT$16=TRUE,ROUNDDOWN(K45/6,1),ROUNDDOWN(K45/5,1))+ROUNDDOWN(M45/6,1)+IF($BT$18=TRUE,ROUNDDOWN(O45/20,1),ROUNDDOWN(O45/6,1))+IF($BT$20=TRUE,ROUNDDOWN(Q45/20,1),ROUNDDOWN(Q45/15,1))+IF($BT$22=TRUE,ROUNDDOWN((S45+U45)/30,1),ROUNDDOWN((S45+U45)/25,1))</f>
        <v>0</v>
      </c>
      <c r="Z44" s="2607"/>
      <c r="AA44" s="2608"/>
      <c r="AB44" s="2669" t="str">
        <f>IF(AE44+AF46=0,"",AE44+AF46)</f>
        <v/>
      </c>
      <c r="AC44" s="2670"/>
      <c r="AD44" s="2671"/>
      <c r="AE44" s="2672"/>
      <c r="AF44" s="2673"/>
      <c r="AG44" s="2674"/>
      <c r="AH44" s="230" t="s">
        <v>81</v>
      </c>
      <c r="AI44" s="2675"/>
      <c r="AJ44" s="2675"/>
      <c r="AK44" s="2675"/>
      <c r="AL44" s="2675"/>
      <c r="AM44" s="2675"/>
      <c r="AN44" s="2675"/>
      <c r="AO44" s="2675"/>
      <c r="AP44" s="2675"/>
      <c r="AQ44" s="2675"/>
      <c r="AR44" s="2676"/>
      <c r="AS44" s="39"/>
    </row>
    <row r="45" spans="2:92" ht="13.5" customHeight="1">
      <c r="B45" s="19"/>
      <c r="C45" s="2769"/>
      <c r="D45" s="2770"/>
      <c r="E45" s="2771"/>
      <c r="F45" s="1614"/>
      <c r="G45" s="1615"/>
      <c r="H45" s="1616"/>
      <c r="I45" s="2665"/>
      <c r="J45" s="2666"/>
      <c r="K45" s="2666"/>
      <c r="L45" s="2666"/>
      <c r="M45" s="2666"/>
      <c r="N45" s="2666"/>
      <c r="O45" s="2666"/>
      <c r="P45" s="2666"/>
      <c r="Q45" s="2666"/>
      <c r="R45" s="2666"/>
      <c r="S45" s="2666"/>
      <c r="T45" s="2666"/>
      <c r="U45" s="2666"/>
      <c r="V45" s="2560"/>
      <c r="W45" s="2659">
        <f>SUM(I45:V46)</f>
        <v>0</v>
      </c>
      <c r="X45" s="2660"/>
      <c r="Y45" s="2606"/>
      <c r="Z45" s="2607"/>
      <c r="AA45" s="2608"/>
      <c r="AB45" s="2615"/>
      <c r="AC45" s="2616"/>
      <c r="AD45" s="2617"/>
      <c r="AE45" s="2622"/>
      <c r="AF45" s="2651"/>
      <c r="AG45" s="2652"/>
      <c r="AH45" s="812" t="s">
        <v>82</v>
      </c>
      <c r="AI45" s="2711"/>
      <c r="AJ45" s="2711"/>
      <c r="AK45" s="2711"/>
      <c r="AL45" s="2711"/>
      <c r="AM45" s="2711"/>
      <c r="AN45" s="2711"/>
      <c r="AO45" s="2711"/>
      <c r="AP45" s="2711"/>
      <c r="AQ45" s="2711"/>
      <c r="AR45" s="2712"/>
      <c r="AS45" s="39"/>
      <c r="AU45" s="5" t="s">
        <v>187</v>
      </c>
    </row>
    <row r="46" spans="2:92" ht="13.5" customHeight="1">
      <c r="B46" s="19"/>
      <c r="C46" s="2772"/>
      <c r="D46" s="2773"/>
      <c r="E46" s="2774"/>
      <c r="F46" s="2643"/>
      <c r="G46" s="2644"/>
      <c r="H46" s="2645"/>
      <c r="I46" s="2667"/>
      <c r="J46" s="2668"/>
      <c r="K46" s="2668"/>
      <c r="L46" s="2668"/>
      <c r="M46" s="2668"/>
      <c r="N46" s="2668"/>
      <c r="O46" s="2668"/>
      <c r="P46" s="2668"/>
      <c r="Q46" s="2668"/>
      <c r="R46" s="2668"/>
      <c r="S46" s="2668"/>
      <c r="T46" s="2668"/>
      <c r="U46" s="2668"/>
      <c r="V46" s="2658"/>
      <c r="W46" s="2661"/>
      <c r="X46" s="2662"/>
      <c r="Y46" s="2609"/>
      <c r="Z46" s="2610"/>
      <c r="AA46" s="2611"/>
      <c r="AB46" s="2618"/>
      <c r="AC46" s="2619"/>
      <c r="AD46" s="2620"/>
      <c r="AE46" s="2623"/>
      <c r="AF46" s="2631">
        <v>0</v>
      </c>
      <c r="AG46" s="2632"/>
      <c r="AH46" s="232"/>
      <c r="AI46" s="2715"/>
      <c r="AJ46" s="2715"/>
      <c r="AK46" s="2715"/>
      <c r="AL46" s="2715"/>
      <c r="AM46" s="2715"/>
      <c r="AN46" s="2715"/>
      <c r="AO46" s="2715"/>
      <c r="AP46" s="2715"/>
      <c r="AQ46" s="2715"/>
      <c r="AR46" s="2716"/>
      <c r="AS46" s="39"/>
      <c r="AU46" s="2680" t="s">
        <v>801</v>
      </c>
      <c r="AV46" s="2681"/>
      <c r="AW46" s="2681"/>
      <c r="AX46" s="2681"/>
      <c r="AY46" s="2681"/>
      <c r="AZ46" s="2681"/>
      <c r="BA46" s="2681"/>
      <c r="BB46" s="2681"/>
      <c r="BC46" s="2681"/>
      <c r="BD46" s="2681"/>
      <c r="BE46" s="2681"/>
      <c r="BF46" s="2681"/>
      <c r="BG46" s="2681"/>
      <c r="BH46" s="2681"/>
      <c r="BI46" s="2681"/>
      <c r="BJ46" s="2681"/>
      <c r="BK46" s="2681"/>
      <c r="BL46" s="2681"/>
      <c r="BM46" s="2681"/>
      <c r="BN46" s="2681"/>
      <c r="BO46" s="2681"/>
      <c r="BP46" s="2681"/>
      <c r="BQ46" s="2681"/>
      <c r="BR46" s="2681"/>
      <c r="BS46" s="2681"/>
      <c r="BT46" s="2681"/>
      <c r="BU46" s="2681"/>
      <c r="BV46" s="2681"/>
      <c r="BW46" s="2681"/>
      <c r="BX46" s="2681"/>
      <c r="BY46" s="2681"/>
      <c r="BZ46" s="2681"/>
      <c r="CA46" s="2681"/>
      <c r="CB46" s="124"/>
      <c r="CC46" s="124"/>
      <c r="CD46" s="124"/>
      <c r="CE46" s="124"/>
      <c r="CF46" s="124"/>
      <c r="CG46" s="124"/>
      <c r="CH46" s="124"/>
      <c r="CI46" s="54"/>
    </row>
    <row r="47" spans="2:92" ht="13.5" customHeight="1">
      <c r="B47" s="228"/>
      <c r="C47" s="2766"/>
      <c r="D47" s="2767"/>
      <c r="E47" s="2768"/>
      <c r="F47" s="1611"/>
      <c r="G47" s="1612"/>
      <c r="H47" s="1613"/>
      <c r="I47" s="2521">
        <v>0</v>
      </c>
      <c r="J47" s="2522"/>
      <c r="K47" s="2523">
        <v>0</v>
      </c>
      <c r="L47" s="2522"/>
      <c r="M47" s="2523">
        <v>0</v>
      </c>
      <c r="N47" s="2522"/>
      <c r="O47" s="2523">
        <v>0</v>
      </c>
      <c r="P47" s="2522"/>
      <c r="Q47" s="2523">
        <v>0</v>
      </c>
      <c r="R47" s="2522"/>
      <c r="S47" s="2523">
        <v>0</v>
      </c>
      <c r="T47" s="2522"/>
      <c r="U47" s="2523">
        <v>0</v>
      </c>
      <c r="V47" s="2677"/>
      <c r="W47" s="2570">
        <f>SUM(I47:V47)</f>
        <v>0</v>
      </c>
      <c r="X47" s="2571"/>
      <c r="Y47" s="2606">
        <f t="shared" ref="Y47" si="3">ROUNDDOWN(I48/3,1)+IF($BT$16=TRUE,ROUNDDOWN(K48/6,1),ROUNDDOWN(K48/5,1))+ROUNDDOWN(M48/6,1)+IF($BT$18=TRUE,ROUNDDOWN(O48/20,1),ROUNDDOWN(O48/6,1))+IF($BT$20=TRUE,ROUNDDOWN(Q48/20,1),ROUNDDOWN(Q48/15,1))+IF($BT$22=TRUE,ROUNDDOWN((S48+U48)/30,1),ROUNDDOWN((S48+U48)/25,1))</f>
        <v>0</v>
      </c>
      <c r="Z47" s="2607"/>
      <c r="AA47" s="2608"/>
      <c r="AB47" s="2669" t="str">
        <f>IF(AE47+AF49=0,"",AE47+AF49)</f>
        <v/>
      </c>
      <c r="AC47" s="2670"/>
      <c r="AD47" s="2671"/>
      <c r="AE47" s="2672"/>
      <c r="AF47" s="2673"/>
      <c r="AG47" s="2674"/>
      <c r="AH47" s="230" t="s">
        <v>81</v>
      </c>
      <c r="AI47" s="2675"/>
      <c r="AJ47" s="2675"/>
      <c r="AK47" s="2675"/>
      <c r="AL47" s="2675"/>
      <c r="AM47" s="2675"/>
      <c r="AN47" s="2675"/>
      <c r="AO47" s="2675"/>
      <c r="AP47" s="2675"/>
      <c r="AQ47" s="2675"/>
      <c r="AR47" s="2676"/>
      <c r="AS47" s="39"/>
      <c r="AU47" s="110"/>
      <c r="AV47" s="2682" t="s">
        <v>263</v>
      </c>
      <c r="AW47" s="1925" t="s">
        <v>1357</v>
      </c>
      <c r="AX47" s="1925"/>
      <c r="AY47" s="1925"/>
      <c r="AZ47" s="1925"/>
      <c r="BA47" s="1925"/>
      <c r="BB47" s="1925"/>
      <c r="BC47" s="1925"/>
      <c r="BD47" s="1925"/>
      <c r="BE47" s="1925"/>
      <c r="BF47" s="1925"/>
      <c r="BG47" s="1925"/>
      <c r="BH47" s="1925"/>
      <c r="BI47" s="1925"/>
      <c r="BJ47" s="1925"/>
      <c r="BK47" s="1925"/>
      <c r="BL47" s="1925"/>
      <c r="BM47" s="1925"/>
      <c r="BN47" s="1925"/>
      <c r="BO47" s="1925"/>
      <c r="BP47" s="1925"/>
      <c r="BQ47" s="1925"/>
      <c r="BR47" s="1925"/>
      <c r="BS47" s="1925"/>
      <c r="BT47" s="1925"/>
      <c r="BU47" s="1925"/>
      <c r="BV47" s="1925"/>
      <c r="BW47" s="1925"/>
      <c r="BX47" s="1925"/>
      <c r="BY47" s="1925"/>
      <c r="BZ47" s="1925"/>
      <c r="CA47" s="1925"/>
      <c r="CB47" s="1925"/>
      <c r="CC47" s="1925"/>
      <c r="CD47" s="1925"/>
      <c r="CE47" s="1925"/>
      <c r="CF47" s="1925"/>
      <c r="CG47" s="1925"/>
      <c r="CH47" s="1925"/>
      <c r="CI47" s="2683"/>
      <c r="CJ47" s="126"/>
      <c r="CK47" s="126"/>
      <c r="CL47" s="126"/>
      <c r="CM47" s="126"/>
      <c r="CN47" s="126"/>
    </row>
    <row r="48" spans="2:92" ht="13.5" customHeight="1">
      <c r="B48" s="19"/>
      <c r="C48" s="2769"/>
      <c r="D48" s="2770"/>
      <c r="E48" s="2771"/>
      <c r="F48" s="1614"/>
      <c r="G48" s="1615"/>
      <c r="H48" s="1616"/>
      <c r="I48" s="2665"/>
      <c r="J48" s="2666"/>
      <c r="K48" s="2666"/>
      <c r="L48" s="2666"/>
      <c r="M48" s="2666"/>
      <c r="N48" s="2666"/>
      <c r="O48" s="2666"/>
      <c r="P48" s="2666"/>
      <c r="Q48" s="2666"/>
      <c r="R48" s="2666"/>
      <c r="S48" s="2666"/>
      <c r="T48" s="2666"/>
      <c r="U48" s="2666"/>
      <c r="V48" s="2560"/>
      <c r="W48" s="2659">
        <f>SUM(I48:V49)</f>
        <v>0</v>
      </c>
      <c r="X48" s="2660"/>
      <c r="Y48" s="2606"/>
      <c r="Z48" s="2607"/>
      <c r="AA48" s="2608"/>
      <c r="AB48" s="2615"/>
      <c r="AC48" s="2616"/>
      <c r="AD48" s="2617"/>
      <c r="AE48" s="2622"/>
      <c r="AF48" s="2651"/>
      <c r="AG48" s="2652"/>
      <c r="AH48" s="812" t="s">
        <v>82</v>
      </c>
      <c r="AI48" s="2711"/>
      <c r="AJ48" s="2711"/>
      <c r="AK48" s="2711"/>
      <c r="AL48" s="2711"/>
      <c r="AM48" s="2711"/>
      <c r="AN48" s="2711"/>
      <c r="AO48" s="2711"/>
      <c r="AP48" s="2711"/>
      <c r="AQ48" s="2711"/>
      <c r="AR48" s="2712"/>
      <c r="AS48" s="39"/>
      <c r="AU48" s="790"/>
      <c r="AV48" s="2682"/>
      <c r="AW48" s="1925"/>
      <c r="AX48" s="1925"/>
      <c r="AY48" s="1925"/>
      <c r="AZ48" s="1925"/>
      <c r="BA48" s="1925"/>
      <c r="BB48" s="1925"/>
      <c r="BC48" s="1925"/>
      <c r="BD48" s="1925"/>
      <c r="BE48" s="1925"/>
      <c r="BF48" s="1925"/>
      <c r="BG48" s="1925"/>
      <c r="BH48" s="1925"/>
      <c r="BI48" s="1925"/>
      <c r="BJ48" s="1925"/>
      <c r="BK48" s="1925"/>
      <c r="BL48" s="1925"/>
      <c r="BM48" s="1925"/>
      <c r="BN48" s="1925"/>
      <c r="BO48" s="1925"/>
      <c r="BP48" s="1925"/>
      <c r="BQ48" s="1925"/>
      <c r="BR48" s="1925"/>
      <c r="BS48" s="1925"/>
      <c r="BT48" s="1925"/>
      <c r="BU48" s="1925"/>
      <c r="BV48" s="1925"/>
      <c r="BW48" s="1925"/>
      <c r="BX48" s="1925"/>
      <c r="BY48" s="1925"/>
      <c r="BZ48" s="1925"/>
      <c r="CA48" s="1925"/>
      <c r="CB48" s="1925"/>
      <c r="CC48" s="1925"/>
      <c r="CD48" s="1925"/>
      <c r="CE48" s="1925"/>
      <c r="CF48" s="1925"/>
      <c r="CG48" s="1925"/>
      <c r="CH48" s="1925"/>
      <c r="CI48" s="2683"/>
      <c r="CJ48" s="126"/>
      <c r="CK48" s="126"/>
      <c r="CL48" s="126"/>
      <c r="CM48" s="126"/>
      <c r="CN48" s="126"/>
    </row>
    <row r="49" spans="2:95" ht="13.5" customHeight="1">
      <c r="B49" s="19"/>
      <c r="C49" s="2772"/>
      <c r="D49" s="2773"/>
      <c r="E49" s="2774"/>
      <c r="F49" s="2643"/>
      <c r="G49" s="2644"/>
      <c r="H49" s="2645"/>
      <c r="I49" s="2667"/>
      <c r="J49" s="2668"/>
      <c r="K49" s="2668"/>
      <c r="L49" s="2668"/>
      <c r="M49" s="2668"/>
      <c r="N49" s="2668"/>
      <c r="O49" s="2668"/>
      <c r="P49" s="2668"/>
      <c r="Q49" s="2668"/>
      <c r="R49" s="2668"/>
      <c r="S49" s="2668"/>
      <c r="T49" s="2668"/>
      <c r="U49" s="2668"/>
      <c r="V49" s="2658"/>
      <c r="W49" s="2661"/>
      <c r="X49" s="2662"/>
      <c r="Y49" s="2609"/>
      <c r="Z49" s="2610"/>
      <c r="AA49" s="2611"/>
      <c r="AB49" s="2618"/>
      <c r="AC49" s="2619"/>
      <c r="AD49" s="2620"/>
      <c r="AE49" s="2623"/>
      <c r="AF49" s="2631">
        <v>0</v>
      </c>
      <c r="AG49" s="2632"/>
      <c r="AH49" s="232"/>
      <c r="AI49" s="2715"/>
      <c r="AJ49" s="2715"/>
      <c r="AK49" s="2715"/>
      <c r="AL49" s="2715"/>
      <c r="AM49" s="2715"/>
      <c r="AN49" s="2715"/>
      <c r="AO49" s="2715"/>
      <c r="AP49" s="2715"/>
      <c r="AQ49" s="2715"/>
      <c r="AR49" s="2716"/>
      <c r="AS49" s="39"/>
      <c r="AU49" s="790"/>
      <c r="AW49" s="1925"/>
      <c r="AX49" s="1925"/>
      <c r="AY49" s="1925"/>
      <c r="AZ49" s="1925"/>
      <c r="BA49" s="1925"/>
      <c r="BB49" s="1925"/>
      <c r="BC49" s="1925"/>
      <c r="BD49" s="1925"/>
      <c r="BE49" s="1925"/>
      <c r="BF49" s="1925"/>
      <c r="BG49" s="1925"/>
      <c r="BH49" s="1925"/>
      <c r="BI49" s="1925"/>
      <c r="BJ49" s="1925"/>
      <c r="BK49" s="1925"/>
      <c r="BL49" s="1925"/>
      <c r="BM49" s="1925"/>
      <c r="BN49" s="1925"/>
      <c r="BO49" s="1925"/>
      <c r="BP49" s="1925"/>
      <c r="BQ49" s="1925"/>
      <c r="BR49" s="1925"/>
      <c r="BS49" s="1925"/>
      <c r="BT49" s="1925"/>
      <c r="BU49" s="1925"/>
      <c r="BV49" s="1925"/>
      <c r="BW49" s="1925"/>
      <c r="BX49" s="1925"/>
      <c r="BY49" s="1925"/>
      <c r="BZ49" s="1925"/>
      <c r="CA49" s="1925"/>
      <c r="CB49" s="1925"/>
      <c r="CC49" s="1925"/>
      <c r="CD49" s="1925"/>
      <c r="CE49" s="1925"/>
      <c r="CF49" s="1925"/>
      <c r="CG49" s="1925"/>
      <c r="CH49" s="1925"/>
      <c r="CI49" s="2683"/>
      <c r="CJ49" s="126"/>
      <c r="CK49" s="126"/>
      <c r="CL49" s="126"/>
      <c r="CM49" s="126"/>
      <c r="CN49" s="126"/>
    </row>
    <row r="50" spans="2:95" ht="13.5" customHeight="1">
      <c r="B50" s="19"/>
      <c r="C50" s="2766"/>
      <c r="D50" s="2767"/>
      <c r="E50" s="2768"/>
      <c r="F50" s="1611"/>
      <c r="G50" s="1612"/>
      <c r="H50" s="1613"/>
      <c r="I50" s="2521">
        <v>0</v>
      </c>
      <c r="J50" s="2522"/>
      <c r="K50" s="2523">
        <v>0</v>
      </c>
      <c r="L50" s="2522"/>
      <c r="M50" s="2523">
        <v>0</v>
      </c>
      <c r="N50" s="2522"/>
      <c r="O50" s="2523">
        <v>0</v>
      </c>
      <c r="P50" s="2522"/>
      <c r="Q50" s="2523">
        <v>0</v>
      </c>
      <c r="R50" s="2522"/>
      <c r="S50" s="2523">
        <v>0</v>
      </c>
      <c r="T50" s="2522"/>
      <c r="U50" s="2523">
        <v>0</v>
      </c>
      <c r="V50" s="2677"/>
      <c r="W50" s="2570">
        <f>SUM(I50:V50)</f>
        <v>0</v>
      </c>
      <c r="X50" s="2571"/>
      <c r="Y50" s="2606">
        <f t="shared" ref="Y50" si="4">ROUNDDOWN(I51/3,1)+IF($BT$16=TRUE,ROUNDDOWN(K51/6,1),ROUNDDOWN(K51/5,1))+ROUNDDOWN(M51/6,1)+IF($BT$18=TRUE,ROUNDDOWN(O51/20,1),ROUNDDOWN(O51/6,1))+IF($BT$20=TRUE,ROUNDDOWN(Q51/20,1),ROUNDDOWN(Q51/15,1))+IF($BT$22=TRUE,ROUNDDOWN((S51+U51)/30,1),ROUNDDOWN((S51+U51)/25,1))</f>
        <v>0</v>
      </c>
      <c r="Z50" s="2607"/>
      <c r="AA50" s="2608"/>
      <c r="AB50" s="2669" t="str">
        <f>IF(AE50+AF52=0,"",AE50+AF52)</f>
        <v/>
      </c>
      <c r="AC50" s="2670"/>
      <c r="AD50" s="2671"/>
      <c r="AE50" s="2672"/>
      <c r="AF50" s="2673"/>
      <c r="AG50" s="2674"/>
      <c r="AH50" s="230" t="s">
        <v>81</v>
      </c>
      <c r="AI50" s="2675"/>
      <c r="AJ50" s="2675"/>
      <c r="AK50" s="2675"/>
      <c r="AL50" s="2675"/>
      <c r="AM50" s="2675"/>
      <c r="AN50" s="2675"/>
      <c r="AO50" s="2675"/>
      <c r="AP50" s="2675"/>
      <c r="AQ50" s="2675"/>
      <c r="AR50" s="2676"/>
      <c r="AS50" s="39"/>
      <c r="AU50" s="790"/>
      <c r="AW50" s="1925"/>
      <c r="AX50" s="1925"/>
      <c r="AY50" s="1925"/>
      <c r="AZ50" s="1925"/>
      <c r="BA50" s="1925"/>
      <c r="BB50" s="1925"/>
      <c r="BC50" s="1925"/>
      <c r="BD50" s="1925"/>
      <c r="BE50" s="1925"/>
      <c r="BF50" s="1925"/>
      <c r="BG50" s="1925"/>
      <c r="BH50" s="1925"/>
      <c r="BI50" s="1925"/>
      <c r="BJ50" s="1925"/>
      <c r="BK50" s="1925"/>
      <c r="BL50" s="1925"/>
      <c r="BM50" s="1925"/>
      <c r="BN50" s="1925"/>
      <c r="BO50" s="1925"/>
      <c r="BP50" s="1925"/>
      <c r="BQ50" s="1925"/>
      <c r="BR50" s="1925"/>
      <c r="BS50" s="1925"/>
      <c r="BT50" s="1925"/>
      <c r="BU50" s="1925"/>
      <c r="BV50" s="1925"/>
      <c r="BW50" s="1925"/>
      <c r="BX50" s="1925"/>
      <c r="BY50" s="1925"/>
      <c r="BZ50" s="1925"/>
      <c r="CA50" s="1925"/>
      <c r="CB50" s="1925"/>
      <c r="CC50" s="1925"/>
      <c r="CD50" s="1925"/>
      <c r="CE50" s="1925"/>
      <c r="CF50" s="1925"/>
      <c r="CG50" s="1925"/>
      <c r="CH50" s="1925"/>
      <c r="CI50" s="2683"/>
      <c r="CJ50" s="126"/>
      <c r="CK50" s="126"/>
      <c r="CL50" s="126"/>
      <c r="CM50" s="126"/>
      <c r="CN50" s="126"/>
    </row>
    <row r="51" spans="2:95" ht="13.5" customHeight="1">
      <c r="B51" s="19"/>
      <c r="C51" s="2769"/>
      <c r="D51" s="2770"/>
      <c r="E51" s="2771"/>
      <c r="F51" s="1614"/>
      <c r="G51" s="1615"/>
      <c r="H51" s="1616"/>
      <c r="I51" s="2665"/>
      <c r="J51" s="2666"/>
      <c r="K51" s="2666"/>
      <c r="L51" s="2666"/>
      <c r="M51" s="2666"/>
      <c r="N51" s="2666"/>
      <c r="O51" s="2666"/>
      <c r="P51" s="2666"/>
      <c r="Q51" s="2666"/>
      <c r="R51" s="2666"/>
      <c r="S51" s="2666"/>
      <c r="T51" s="2666"/>
      <c r="U51" s="2666"/>
      <c r="V51" s="2560"/>
      <c r="W51" s="2659">
        <f>SUM(I51:V52)</f>
        <v>0</v>
      </c>
      <c r="X51" s="2660"/>
      <c r="Y51" s="2606"/>
      <c r="Z51" s="2607"/>
      <c r="AA51" s="2608"/>
      <c r="AB51" s="2615"/>
      <c r="AC51" s="2616"/>
      <c r="AD51" s="2617"/>
      <c r="AE51" s="2622"/>
      <c r="AF51" s="2651"/>
      <c r="AG51" s="2652"/>
      <c r="AH51" s="812" t="s">
        <v>82</v>
      </c>
      <c r="AI51" s="2711"/>
      <c r="AJ51" s="2711"/>
      <c r="AK51" s="2711"/>
      <c r="AL51" s="2711"/>
      <c r="AM51" s="2711"/>
      <c r="AN51" s="2711"/>
      <c r="AO51" s="2711"/>
      <c r="AP51" s="2711"/>
      <c r="AQ51" s="2711"/>
      <c r="AR51" s="2712"/>
      <c r="AS51" s="39"/>
      <c r="AU51" s="110"/>
      <c r="AW51" s="1925"/>
      <c r="AX51" s="1925"/>
      <c r="AY51" s="1925"/>
      <c r="AZ51" s="1925"/>
      <c r="BA51" s="1925"/>
      <c r="BB51" s="1925"/>
      <c r="BC51" s="1925"/>
      <c r="BD51" s="1925"/>
      <c r="BE51" s="1925"/>
      <c r="BF51" s="1925"/>
      <c r="BG51" s="1925"/>
      <c r="BH51" s="1925"/>
      <c r="BI51" s="1925"/>
      <c r="BJ51" s="1925"/>
      <c r="BK51" s="1925"/>
      <c r="BL51" s="1925"/>
      <c r="BM51" s="1925"/>
      <c r="BN51" s="1925"/>
      <c r="BO51" s="1925"/>
      <c r="BP51" s="1925"/>
      <c r="BQ51" s="1925"/>
      <c r="BR51" s="1925"/>
      <c r="BS51" s="1925"/>
      <c r="BT51" s="1925"/>
      <c r="BU51" s="1925"/>
      <c r="BV51" s="1925"/>
      <c r="BW51" s="1925"/>
      <c r="BX51" s="1925"/>
      <c r="BY51" s="1925"/>
      <c r="BZ51" s="1925"/>
      <c r="CA51" s="1925"/>
      <c r="CB51" s="1925"/>
      <c r="CC51" s="1925"/>
      <c r="CD51" s="1925"/>
      <c r="CE51" s="1925"/>
      <c r="CF51" s="1925"/>
      <c r="CG51" s="1925"/>
      <c r="CH51" s="1925"/>
      <c r="CI51" s="2683"/>
      <c r="CJ51" s="126"/>
      <c r="CK51" s="126"/>
      <c r="CL51" s="126"/>
      <c r="CM51" s="126"/>
      <c r="CN51" s="126"/>
    </row>
    <row r="52" spans="2:95" ht="13.5" customHeight="1" thickBot="1">
      <c r="B52" s="19"/>
      <c r="C52" s="2778"/>
      <c r="D52" s="2779"/>
      <c r="E52" s="2780"/>
      <c r="F52" s="2643"/>
      <c r="G52" s="2644"/>
      <c r="H52" s="2645"/>
      <c r="I52" s="2667"/>
      <c r="J52" s="2668"/>
      <c r="K52" s="2668"/>
      <c r="L52" s="2668"/>
      <c r="M52" s="2668"/>
      <c r="N52" s="2668"/>
      <c r="O52" s="2668"/>
      <c r="P52" s="2668"/>
      <c r="Q52" s="2668"/>
      <c r="R52" s="2668"/>
      <c r="S52" s="2668"/>
      <c r="T52" s="2668"/>
      <c r="U52" s="2668"/>
      <c r="V52" s="2658"/>
      <c r="W52" s="2661"/>
      <c r="X52" s="2662"/>
      <c r="Y52" s="2609"/>
      <c r="Z52" s="2610"/>
      <c r="AA52" s="2611"/>
      <c r="AB52" s="2618"/>
      <c r="AC52" s="2619"/>
      <c r="AD52" s="2620"/>
      <c r="AE52" s="2623"/>
      <c r="AF52" s="2631">
        <v>0</v>
      </c>
      <c r="AG52" s="2632"/>
      <c r="AH52" s="232"/>
      <c r="AI52" s="2715"/>
      <c r="AJ52" s="2715"/>
      <c r="AK52" s="2715"/>
      <c r="AL52" s="2715"/>
      <c r="AM52" s="2715"/>
      <c r="AN52" s="2715"/>
      <c r="AO52" s="2715"/>
      <c r="AP52" s="2715"/>
      <c r="AQ52" s="2715"/>
      <c r="AR52" s="2716"/>
      <c r="AS52" s="39"/>
      <c r="AU52" s="110"/>
      <c r="AV52" s="624"/>
      <c r="AW52" s="1925"/>
      <c r="AX52" s="1925"/>
      <c r="AY52" s="1925"/>
      <c r="AZ52" s="1925"/>
      <c r="BA52" s="1925"/>
      <c r="BB52" s="1925"/>
      <c r="BC52" s="1925"/>
      <c r="BD52" s="1925"/>
      <c r="BE52" s="1925"/>
      <c r="BF52" s="1925"/>
      <c r="BG52" s="1925"/>
      <c r="BH52" s="1925"/>
      <c r="BI52" s="1925"/>
      <c r="BJ52" s="1925"/>
      <c r="BK52" s="1925"/>
      <c r="BL52" s="1925"/>
      <c r="BM52" s="1925"/>
      <c r="BN52" s="1925"/>
      <c r="BO52" s="1925"/>
      <c r="BP52" s="1925"/>
      <c r="BQ52" s="1925"/>
      <c r="BR52" s="1925"/>
      <c r="BS52" s="1925"/>
      <c r="BT52" s="1925"/>
      <c r="BU52" s="1925"/>
      <c r="BV52" s="1925"/>
      <c r="BW52" s="1925"/>
      <c r="BX52" s="1925"/>
      <c r="BY52" s="1925"/>
      <c r="BZ52" s="1925"/>
      <c r="CA52" s="1925"/>
      <c r="CB52" s="1925"/>
      <c r="CC52" s="1925"/>
      <c r="CD52" s="1925"/>
      <c r="CE52" s="1925"/>
      <c r="CF52" s="1925"/>
      <c r="CG52" s="1925"/>
      <c r="CH52" s="1925"/>
      <c r="CI52" s="2683"/>
      <c r="CJ52" s="126"/>
      <c r="CK52" s="126"/>
      <c r="CL52" s="126"/>
      <c r="CM52" s="126"/>
      <c r="CN52" s="126"/>
    </row>
    <row r="53" spans="2:95" ht="13.5" customHeight="1" thickTop="1">
      <c r="B53" s="228"/>
      <c r="C53" s="2699" t="s">
        <v>85</v>
      </c>
      <c r="D53" s="2700"/>
      <c r="E53" s="2701"/>
      <c r="F53" s="2702" t="str">
        <f>IF(SUM(F26:H52)=0,"",SUM(F26:H52))</f>
        <v/>
      </c>
      <c r="G53" s="2703"/>
      <c r="H53" s="2704"/>
      <c r="I53" s="2708">
        <f>SUM(I26,I29,I32,I35,I38,I41,I44,I47,I50)</f>
        <v>0</v>
      </c>
      <c r="J53" s="2709"/>
      <c r="K53" s="2604">
        <f>SUM(K26,K29,K32,K35,K38,K41,K44,K47,K50)</f>
        <v>0</v>
      </c>
      <c r="L53" s="2710"/>
      <c r="M53" s="2604">
        <f>SUM(M26,M29,M32,M35,M38,M41,M44,M47,M50)</f>
        <v>0</v>
      </c>
      <c r="N53" s="2710"/>
      <c r="O53" s="2604">
        <f>SUM(O26,O29,O32,O35,O38,O41,O44,O47,O50)</f>
        <v>0</v>
      </c>
      <c r="P53" s="2710"/>
      <c r="Q53" s="2604">
        <f>SUM(Q26,Q29,Q32,Q35,Q38,Q41,Q44,Q47,Q50)</f>
        <v>0</v>
      </c>
      <c r="R53" s="2710"/>
      <c r="S53" s="2604">
        <f>SUM(S26,S29,S32,S35,S38,S41,S44,S47,S50)</f>
        <v>0</v>
      </c>
      <c r="T53" s="2710"/>
      <c r="U53" s="2604">
        <f>SUM(U26,U29,U32,U35,U38,U41,U44,U47,U50)</f>
        <v>0</v>
      </c>
      <c r="V53" s="2710"/>
      <c r="W53" s="2604">
        <f>SUM(I53:V53)</f>
        <v>0</v>
      </c>
      <c r="X53" s="2605"/>
      <c r="Y53" s="2736">
        <f>ROUND(SUM(Y26:AA52),0)</f>
        <v>0</v>
      </c>
      <c r="Z53" s="2737"/>
      <c r="AA53" s="2738"/>
      <c r="AB53" s="2687" t="str">
        <f>IF(AE53+AF55=0,"",ROUND(AE53+AF55,0))</f>
        <v/>
      </c>
      <c r="AC53" s="2688"/>
      <c r="AD53" s="2689"/>
      <c r="AE53" s="2696">
        <f>SUM(AE26:AE52)</f>
        <v>0</v>
      </c>
      <c r="AF53" s="2726">
        <f>SUM(AF26,AF29,AF32,AF35,AF38,AF41,AF44,AF47,AF50)</f>
        <v>0</v>
      </c>
      <c r="AG53" s="2727"/>
      <c r="AH53" s="247"/>
      <c r="AI53" s="2653"/>
      <c r="AJ53" s="2653"/>
      <c r="AK53" s="2653"/>
      <c r="AL53" s="2653"/>
      <c r="AM53" s="2653"/>
      <c r="AN53" s="2653"/>
      <c r="AO53" s="2653"/>
      <c r="AP53" s="2653"/>
      <c r="AQ53" s="2653"/>
      <c r="AR53" s="2655"/>
      <c r="AS53" s="39"/>
      <c r="AU53" s="791"/>
      <c r="AV53" s="624"/>
      <c r="AW53" s="1925"/>
      <c r="AX53" s="1925"/>
      <c r="AY53" s="1925"/>
      <c r="AZ53" s="1925"/>
      <c r="BA53" s="1925"/>
      <c r="BB53" s="1925"/>
      <c r="BC53" s="1925"/>
      <c r="BD53" s="1925"/>
      <c r="BE53" s="1925"/>
      <c r="BF53" s="1925"/>
      <c r="BG53" s="1925"/>
      <c r="BH53" s="1925"/>
      <c r="BI53" s="1925"/>
      <c r="BJ53" s="1925"/>
      <c r="BK53" s="1925"/>
      <c r="BL53" s="1925"/>
      <c r="BM53" s="1925"/>
      <c r="BN53" s="1925"/>
      <c r="BO53" s="1925"/>
      <c r="BP53" s="1925"/>
      <c r="BQ53" s="1925"/>
      <c r="BR53" s="1925"/>
      <c r="BS53" s="1925"/>
      <c r="BT53" s="1925"/>
      <c r="BU53" s="1925"/>
      <c r="BV53" s="1925"/>
      <c r="BW53" s="1925"/>
      <c r="BX53" s="1925"/>
      <c r="BY53" s="1925"/>
      <c r="BZ53" s="1925"/>
      <c r="CA53" s="1925"/>
      <c r="CB53" s="1925"/>
      <c r="CC53" s="1925"/>
      <c r="CD53" s="1925"/>
      <c r="CE53" s="1925"/>
      <c r="CF53" s="1925"/>
      <c r="CG53" s="1925"/>
      <c r="CH53" s="1925"/>
      <c r="CI53" s="2683"/>
      <c r="CJ53" s="126"/>
      <c r="CK53" s="126"/>
      <c r="CL53" s="126"/>
      <c r="CM53" s="126"/>
      <c r="CN53" s="126"/>
    </row>
    <row r="54" spans="2:95" ht="13.5" customHeight="1">
      <c r="B54" s="19"/>
      <c r="C54" s="1581"/>
      <c r="D54" s="1449"/>
      <c r="E54" s="1582"/>
      <c r="F54" s="1804"/>
      <c r="G54" s="1805"/>
      <c r="H54" s="1806"/>
      <c r="I54" s="2730">
        <f>SUM(I27,I30,I33,I36,I39,I42,I45,I48,I51)</f>
        <v>0</v>
      </c>
      <c r="J54" s="2659"/>
      <c r="K54" s="2732">
        <f>SUM(K27,K30,K33,K36,K39,K42,K45,K48,K51)</f>
        <v>0</v>
      </c>
      <c r="L54" s="2732"/>
      <c r="M54" s="2732">
        <f>SUM(M27,M30,M33,M36,M39,M42,M45,M48,M51)</f>
        <v>0</v>
      </c>
      <c r="N54" s="2732"/>
      <c r="O54" s="2732">
        <f>SUM(O27,O30,O33,O36,O39,O42,O45,O48,O51)</f>
        <v>0</v>
      </c>
      <c r="P54" s="2732"/>
      <c r="Q54" s="2732">
        <f>SUM(Q27,Q30,Q33,Q36,Q39,Q42,Q45,Q48,Q51)</f>
        <v>0</v>
      </c>
      <c r="R54" s="2732"/>
      <c r="S54" s="2732">
        <f>SUM(S27,S30,S33,S36,S39,S42,S45,S48,S51)</f>
        <v>0</v>
      </c>
      <c r="T54" s="2732"/>
      <c r="U54" s="2732">
        <f>SUM(U27,U30,U33,U36,U39,U42,U45,U48,U51)</f>
        <v>0</v>
      </c>
      <c r="V54" s="2732"/>
      <c r="W54" s="2732">
        <f>SUM(I54:V55)</f>
        <v>0</v>
      </c>
      <c r="X54" s="2734"/>
      <c r="Y54" s="1559"/>
      <c r="Z54" s="1560"/>
      <c r="AA54" s="2739"/>
      <c r="AB54" s="2690"/>
      <c r="AC54" s="2691"/>
      <c r="AD54" s="2692"/>
      <c r="AE54" s="2697"/>
      <c r="AF54" s="2728"/>
      <c r="AG54" s="2729"/>
      <c r="AH54" s="812"/>
      <c r="AI54" s="2711"/>
      <c r="AJ54" s="2711"/>
      <c r="AK54" s="2711"/>
      <c r="AL54" s="2711"/>
      <c r="AM54" s="2711"/>
      <c r="AN54" s="2711"/>
      <c r="AO54" s="2711"/>
      <c r="AP54" s="2711"/>
      <c r="AQ54" s="2711"/>
      <c r="AR54" s="2712"/>
      <c r="AS54" s="39"/>
      <c r="AU54" s="791"/>
      <c r="AV54" s="624"/>
      <c r="AW54" s="1925"/>
      <c r="AX54" s="1925"/>
      <c r="AY54" s="1925"/>
      <c r="AZ54" s="1925"/>
      <c r="BA54" s="1925"/>
      <c r="BB54" s="1925"/>
      <c r="BC54" s="1925"/>
      <c r="BD54" s="1925"/>
      <c r="BE54" s="1925"/>
      <c r="BF54" s="1925"/>
      <c r="BG54" s="1925"/>
      <c r="BH54" s="1925"/>
      <c r="BI54" s="1925"/>
      <c r="BJ54" s="1925"/>
      <c r="BK54" s="1925"/>
      <c r="BL54" s="1925"/>
      <c r="BM54" s="1925"/>
      <c r="BN54" s="1925"/>
      <c r="BO54" s="1925"/>
      <c r="BP54" s="1925"/>
      <c r="BQ54" s="1925"/>
      <c r="BR54" s="1925"/>
      <c r="BS54" s="1925"/>
      <c r="BT54" s="1925"/>
      <c r="BU54" s="1925"/>
      <c r="BV54" s="1925"/>
      <c r="BW54" s="1925"/>
      <c r="BX54" s="1925"/>
      <c r="BY54" s="1925"/>
      <c r="BZ54" s="1925"/>
      <c r="CA54" s="1925"/>
      <c r="CB54" s="1925"/>
      <c r="CC54" s="1925"/>
      <c r="CD54" s="1925"/>
      <c r="CE54" s="1925"/>
      <c r="CF54" s="1925"/>
      <c r="CG54" s="1925"/>
      <c r="CH54" s="1925"/>
      <c r="CI54" s="2683"/>
      <c r="CJ54" s="126"/>
      <c r="CK54" s="126"/>
      <c r="CL54" s="126"/>
      <c r="CM54" s="126"/>
      <c r="CN54" s="126"/>
    </row>
    <row r="55" spans="2:95" ht="13.5" customHeight="1" thickBot="1">
      <c r="B55" s="19"/>
      <c r="C55" s="1452"/>
      <c r="D55" s="1448"/>
      <c r="E55" s="1453"/>
      <c r="F55" s="2705"/>
      <c r="G55" s="2706"/>
      <c r="H55" s="2707"/>
      <c r="I55" s="2731"/>
      <c r="J55" s="2661"/>
      <c r="K55" s="2733"/>
      <c r="L55" s="2733"/>
      <c r="M55" s="2733"/>
      <c r="N55" s="2733"/>
      <c r="O55" s="2733"/>
      <c r="P55" s="2733"/>
      <c r="Q55" s="2733"/>
      <c r="R55" s="2733"/>
      <c r="S55" s="2733"/>
      <c r="T55" s="2733"/>
      <c r="U55" s="2733"/>
      <c r="V55" s="2733"/>
      <c r="W55" s="2733"/>
      <c r="X55" s="2735"/>
      <c r="Y55" s="1464"/>
      <c r="Z55" s="1465"/>
      <c r="AA55" s="1466"/>
      <c r="AB55" s="2693"/>
      <c r="AC55" s="2694"/>
      <c r="AD55" s="2695"/>
      <c r="AE55" s="2698"/>
      <c r="AF55" s="2713">
        <f>ROUND(SUM(AF28,AF31,AF34,AF37,AF40,AF43,AF46,AF49,AF52),1)</f>
        <v>0</v>
      </c>
      <c r="AG55" s="2714"/>
      <c r="AH55" s="232"/>
      <c r="AI55" s="2715"/>
      <c r="AJ55" s="2715"/>
      <c r="AK55" s="2715"/>
      <c r="AL55" s="2715"/>
      <c r="AM55" s="2715"/>
      <c r="AN55" s="2715"/>
      <c r="AO55" s="2715"/>
      <c r="AP55" s="2715"/>
      <c r="AQ55" s="2715"/>
      <c r="AR55" s="2716"/>
      <c r="AS55" s="39"/>
      <c r="AU55" s="791"/>
      <c r="AV55" s="624"/>
      <c r="AW55" s="1925"/>
      <c r="AX55" s="1925"/>
      <c r="AY55" s="1925"/>
      <c r="AZ55" s="1925"/>
      <c r="BA55" s="1925"/>
      <c r="BB55" s="1925"/>
      <c r="BC55" s="1925"/>
      <c r="BD55" s="1925"/>
      <c r="BE55" s="1925"/>
      <c r="BF55" s="1925"/>
      <c r="BG55" s="1925"/>
      <c r="BH55" s="1925"/>
      <c r="BI55" s="1925"/>
      <c r="BJ55" s="1925"/>
      <c r="BK55" s="1925"/>
      <c r="BL55" s="1925"/>
      <c r="BM55" s="1925"/>
      <c r="BN55" s="1925"/>
      <c r="BO55" s="1925"/>
      <c r="BP55" s="1925"/>
      <c r="BQ55" s="1925"/>
      <c r="BR55" s="1925"/>
      <c r="BS55" s="1925"/>
      <c r="BT55" s="1925"/>
      <c r="BU55" s="1925"/>
      <c r="BV55" s="1925"/>
      <c r="BW55" s="1925"/>
      <c r="BX55" s="1925"/>
      <c r="BY55" s="1925"/>
      <c r="BZ55" s="1925"/>
      <c r="CA55" s="1925"/>
      <c r="CB55" s="1925"/>
      <c r="CC55" s="1925"/>
      <c r="CD55" s="1925"/>
      <c r="CE55" s="1925"/>
      <c r="CF55" s="1925"/>
      <c r="CG55" s="1925"/>
      <c r="CH55" s="1925"/>
      <c r="CI55" s="2683"/>
      <c r="CJ55" s="126"/>
      <c r="CK55" s="126"/>
      <c r="CL55" s="126"/>
      <c r="CM55" s="126"/>
      <c r="CN55" s="126"/>
    </row>
    <row r="56" spans="2:95" ht="13.5" customHeight="1" thickTop="1">
      <c r="B56" s="228"/>
      <c r="C56" s="2717" t="s">
        <v>480</v>
      </c>
      <c r="D56" s="2718"/>
      <c r="E56" s="2718"/>
      <c r="F56" s="2718"/>
      <c r="G56" s="2718"/>
      <c r="H56" s="2718"/>
      <c r="I56" s="2718"/>
      <c r="J56" s="2718"/>
      <c r="K56" s="2718"/>
      <c r="L56" s="2718"/>
      <c r="M56" s="2718"/>
      <c r="N56" s="2718"/>
      <c r="O56" s="2718"/>
      <c r="P56" s="2718"/>
      <c r="Q56" s="2718"/>
      <c r="R56" s="2718"/>
      <c r="S56" s="2718"/>
      <c r="T56" s="2718"/>
      <c r="U56" s="2718"/>
      <c r="V56" s="2718"/>
      <c r="W56" s="2718"/>
      <c r="X56" s="2718"/>
      <c r="Y56" s="2718"/>
      <c r="Z56" s="2718"/>
      <c r="AA56" s="2719"/>
      <c r="AB56" s="2687" t="str">
        <f>IF(AE56+AF58=0,"",ROUND(AE56+AF58,0))</f>
        <v/>
      </c>
      <c r="AC56" s="2688"/>
      <c r="AD56" s="2689"/>
      <c r="AE56" s="2621"/>
      <c r="AF56" s="2649"/>
      <c r="AG56" s="2650"/>
      <c r="AH56" s="247" t="s">
        <v>81</v>
      </c>
      <c r="AI56" s="2653"/>
      <c r="AJ56" s="2653"/>
      <c r="AK56" s="2653"/>
      <c r="AL56" s="2653"/>
      <c r="AM56" s="2653"/>
      <c r="AN56" s="2653"/>
      <c r="AO56" s="2653"/>
      <c r="AP56" s="2653"/>
      <c r="AQ56" s="2653"/>
      <c r="AR56" s="2655"/>
      <c r="AS56" s="39"/>
      <c r="AT56" s="14"/>
      <c r="AU56" s="791"/>
      <c r="AV56" s="624"/>
      <c r="AW56" s="1925"/>
      <c r="AX56" s="1925"/>
      <c r="AY56" s="1925"/>
      <c r="AZ56" s="1925"/>
      <c r="BA56" s="1925"/>
      <c r="BB56" s="1925"/>
      <c r="BC56" s="1925"/>
      <c r="BD56" s="1925"/>
      <c r="BE56" s="1925"/>
      <c r="BF56" s="1925"/>
      <c r="BG56" s="1925"/>
      <c r="BH56" s="1925"/>
      <c r="BI56" s="1925"/>
      <c r="BJ56" s="1925"/>
      <c r="BK56" s="1925"/>
      <c r="BL56" s="1925"/>
      <c r="BM56" s="1925"/>
      <c r="BN56" s="1925"/>
      <c r="BO56" s="1925"/>
      <c r="BP56" s="1925"/>
      <c r="BQ56" s="1925"/>
      <c r="BR56" s="1925"/>
      <c r="BS56" s="1925"/>
      <c r="BT56" s="1925"/>
      <c r="BU56" s="1925"/>
      <c r="BV56" s="1925"/>
      <c r="BW56" s="1925"/>
      <c r="BX56" s="1925"/>
      <c r="BY56" s="1925"/>
      <c r="BZ56" s="1925"/>
      <c r="CA56" s="1925"/>
      <c r="CB56" s="1925"/>
      <c r="CC56" s="1925"/>
      <c r="CD56" s="1925"/>
      <c r="CE56" s="1925"/>
      <c r="CF56" s="1925"/>
      <c r="CG56" s="1925"/>
      <c r="CH56" s="1925"/>
      <c r="CI56" s="2683"/>
      <c r="CJ56" s="126"/>
      <c r="CK56" s="126"/>
      <c r="CL56" s="126"/>
      <c r="CM56" s="126"/>
      <c r="CN56" s="126"/>
    </row>
    <row r="57" spans="2:95" ht="13.5" customHeight="1">
      <c r="B57" s="19"/>
      <c r="C57" s="2720"/>
      <c r="D57" s="2721"/>
      <c r="E57" s="2721"/>
      <c r="F57" s="2721"/>
      <c r="G57" s="2721"/>
      <c r="H57" s="2721"/>
      <c r="I57" s="2721"/>
      <c r="J57" s="2721"/>
      <c r="K57" s="2721"/>
      <c r="L57" s="2721"/>
      <c r="M57" s="2721"/>
      <c r="N57" s="2721"/>
      <c r="O57" s="2721"/>
      <c r="P57" s="2721"/>
      <c r="Q57" s="2721"/>
      <c r="R57" s="2721"/>
      <c r="S57" s="2721"/>
      <c r="T57" s="2721"/>
      <c r="U57" s="2721"/>
      <c r="V57" s="2721"/>
      <c r="W57" s="2721"/>
      <c r="X57" s="2721"/>
      <c r="Y57" s="2721"/>
      <c r="Z57" s="2721"/>
      <c r="AA57" s="2722"/>
      <c r="AB57" s="2690"/>
      <c r="AC57" s="2691"/>
      <c r="AD57" s="2692"/>
      <c r="AE57" s="2622"/>
      <c r="AF57" s="2651"/>
      <c r="AG57" s="2652"/>
      <c r="AH57" s="812" t="s">
        <v>82</v>
      </c>
      <c r="AI57" s="2711"/>
      <c r="AJ57" s="2711"/>
      <c r="AK57" s="2711"/>
      <c r="AL57" s="2711"/>
      <c r="AM57" s="2711"/>
      <c r="AN57" s="2711"/>
      <c r="AO57" s="2711"/>
      <c r="AP57" s="2711"/>
      <c r="AQ57" s="2711"/>
      <c r="AR57" s="2712"/>
      <c r="AS57" s="39"/>
      <c r="AT57" s="14"/>
      <c r="AU57" s="791"/>
      <c r="AV57" s="624"/>
      <c r="AW57" s="1925"/>
      <c r="AX57" s="1925"/>
      <c r="AY57" s="1925"/>
      <c r="AZ57" s="1925"/>
      <c r="BA57" s="1925"/>
      <c r="BB57" s="1925"/>
      <c r="BC57" s="1925"/>
      <c r="BD57" s="1925"/>
      <c r="BE57" s="1925"/>
      <c r="BF57" s="1925"/>
      <c r="BG57" s="1925"/>
      <c r="BH57" s="1925"/>
      <c r="BI57" s="1925"/>
      <c r="BJ57" s="1925"/>
      <c r="BK57" s="1925"/>
      <c r="BL57" s="1925"/>
      <c r="BM57" s="1925"/>
      <c r="BN57" s="1925"/>
      <c r="BO57" s="1925"/>
      <c r="BP57" s="1925"/>
      <c r="BQ57" s="1925"/>
      <c r="BR57" s="1925"/>
      <c r="BS57" s="1925"/>
      <c r="BT57" s="1925"/>
      <c r="BU57" s="1925"/>
      <c r="BV57" s="1925"/>
      <c r="BW57" s="1925"/>
      <c r="BX57" s="1925"/>
      <c r="BY57" s="1925"/>
      <c r="BZ57" s="1925"/>
      <c r="CA57" s="1925"/>
      <c r="CB57" s="1925"/>
      <c r="CC57" s="1925"/>
      <c r="CD57" s="1925"/>
      <c r="CE57" s="1925"/>
      <c r="CF57" s="1925"/>
      <c r="CG57" s="1925"/>
      <c r="CH57" s="1925"/>
      <c r="CI57" s="2683"/>
      <c r="CJ57" s="126"/>
      <c r="CK57" s="126"/>
      <c r="CL57" s="126"/>
      <c r="CM57" s="126"/>
      <c r="CN57" s="126"/>
    </row>
    <row r="58" spans="2:95" ht="13.5" customHeight="1" thickBot="1">
      <c r="B58" s="19"/>
      <c r="C58" s="2723"/>
      <c r="D58" s="2724"/>
      <c r="E58" s="2724"/>
      <c r="F58" s="2724"/>
      <c r="G58" s="2724"/>
      <c r="H58" s="2724"/>
      <c r="I58" s="2724"/>
      <c r="J58" s="2724"/>
      <c r="K58" s="2724"/>
      <c r="L58" s="2724"/>
      <c r="M58" s="2724"/>
      <c r="N58" s="2724"/>
      <c r="O58" s="2724"/>
      <c r="P58" s="2724"/>
      <c r="Q58" s="2724"/>
      <c r="R58" s="2724"/>
      <c r="S58" s="2724"/>
      <c r="T58" s="2724"/>
      <c r="U58" s="2724"/>
      <c r="V58" s="2724"/>
      <c r="W58" s="2724"/>
      <c r="X58" s="2724"/>
      <c r="Y58" s="2724"/>
      <c r="Z58" s="2724"/>
      <c r="AA58" s="2725"/>
      <c r="AB58" s="2693"/>
      <c r="AC58" s="2694"/>
      <c r="AD58" s="2695"/>
      <c r="AE58" s="2623"/>
      <c r="AF58" s="2631">
        <v>0</v>
      </c>
      <c r="AG58" s="2632"/>
      <c r="AH58" s="232"/>
      <c r="AI58" s="2715"/>
      <c r="AJ58" s="2715"/>
      <c r="AK58" s="2715"/>
      <c r="AL58" s="2715"/>
      <c r="AM58" s="2715"/>
      <c r="AN58" s="2715"/>
      <c r="AO58" s="2715"/>
      <c r="AP58" s="2715"/>
      <c r="AQ58" s="2715"/>
      <c r="AR58" s="2716"/>
      <c r="AS58" s="39"/>
      <c r="AT58" s="14"/>
      <c r="AU58" s="791"/>
      <c r="AW58" s="1925"/>
      <c r="AX58" s="1925"/>
      <c r="AY58" s="1925"/>
      <c r="AZ58" s="1925"/>
      <c r="BA58" s="1925"/>
      <c r="BB58" s="1925"/>
      <c r="BC58" s="1925"/>
      <c r="BD58" s="1925"/>
      <c r="BE58" s="1925"/>
      <c r="BF58" s="1925"/>
      <c r="BG58" s="1925"/>
      <c r="BH58" s="1925"/>
      <c r="BI58" s="1925"/>
      <c r="BJ58" s="1925"/>
      <c r="BK58" s="1925"/>
      <c r="BL58" s="1925"/>
      <c r="BM58" s="1925"/>
      <c r="BN58" s="1925"/>
      <c r="BO58" s="1925"/>
      <c r="BP58" s="1925"/>
      <c r="BQ58" s="1925"/>
      <c r="BR58" s="1925"/>
      <c r="BS58" s="1925"/>
      <c r="BT58" s="1925"/>
      <c r="BU58" s="1925"/>
      <c r="BV58" s="1925"/>
      <c r="BW58" s="1925"/>
      <c r="BX58" s="1925"/>
      <c r="BY58" s="1925"/>
      <c r="BZ58" s="1925"/>
      <c r="CA58" s="1925"/>
      <c r="CB58" s="1925"/>
      <c r="CC58" s="1925"/>
      <c r="CD58" s="1925"/>
      <c r="CE58" s="1925"/>
      <c r="CF58" s="1925"/>
      <c r="CG58" s="1925"/>
      <c r="CH58" s="1925"/>
      <c r="CI58" s="2683"/>
      <c r="CJ58" s="126"/>
      <c r="CK58" s="126"/>
      <c r="CL58" s="126"/>
      <c r="CM58" s="126"/>
      <c r="CN58" s="126"/>
    </row>
    <row r="59" spans="2:95" ht="13.5" customHeight="1" thickTop="1">
      <c r="B59" s="228"/>
      <c r="C59" s="2740" t="s">
        <v>1308</v>
      </c>
      <c r="D59" s="2741"/>
      <c r="E59" s="2741"/>
      <c r="F59" s="2741"/>
      <c r="G59" s="2741"/>
      <c r="H59" s="2741"/>
      <c r="I59" s="2741"/>
      <c r="J59" s="2741"/>
      <c r="K59" s="2741"/>
      <c r="L59" s="2741"/>
      <c r="M59" s="2741"/>
      <c r="N59" s="2741"/>
      <c r="O59" s="2741"/>
      <c r="P59" s="2741"/>
      <c r="Q59" s="2741"/>
      <c r="R59" s="2741"/>
      <c r="S59" s="2741"/>
      <c r="T59" s="2741"/>
      <c r="U59" s="2741"/>
      <c r="V59" s="2741"/>
      <c r="W59" s="2741"/>
      <c r="X59" s="2741"/>
      <c r="Y59" s="2741"/>
      <c r="Z59" s="2741"/>
      <c r="AA59" s="2742"/>
      <c r="AB59" s="2687"/>
      <c r="AC59" s="2688"/>
      <c r="AD59" s="2689"/>
      <c r="AE59" s="2621"/>
      <c r="AF59" s="2649"/>
      <c r="AG59" s="2650"/>
      <c r="AH59" s="247" t="s">
        <v>81</v>
      </c>
      <c r="AI59" s="2653"/>
      <c r="AJ59" s="2653"/>
      <c r="AK59" s="2653"/>
      <c r="AL59" s="2653"/>
      <c r="AM59" s="2653"/>
      <c r="AN59" s="2653"/>
      <c r="AO59" s="2653"/>
      <c r="AP59" s="2653"/>
      <c r="AQ59" s="2653"/>
      <c r="AR59" s="2655"/>
      <c r="AS59" s="39"/>
      <c r="AT59" s="14"/>
      <c r="AU59" s="791"/>
      <c r="AW59" s="1925"/>
      <c r="AX59" s="1925"/>
      <c r="AY59" s="1925"/>
      <c r="AZ59" s="1925"/>
      <c r="BA59" s="1925"/>
      <c r="BB59" s="1925"/>
      <c r="BC59" s="1925"/>
      <c r="BD59" s="1925"/>
      <c r="BE59" s="1925"/>
      <c r="BF59" s="1925"/>
      <c r="BG59" s="1925"/>
      <c r="BH59" s="1925"/>
      <c r="BI59" s="1925"/>
      <c r="BJ59" s="1925"/>
      <c r="BK59" s="1925"/>
      <c r="BL59" s="1925"/>
      <c r="BM59" s="1925"/>
      <c r="BN59" s="1925"/>
      <c r="BO59" s="1925"/>
      <c r="BP59" s="1925"/>
      <c r="BQ59" s="1925"/>
      <c r="BR59" s="1925"/>
      <c r="BS59" s="1925"/>
      <c r="BT59" s="1925"/>
      <c r="BU59" s="1925"/>
      <c r="BV59" s="1925"/>
      <c r="BW59" s="1925"/>
      <c r="BX59" s="1925"/>
      <c r="BY59" s="1925"/>
      <c r="BZ59" s="1925"/>
      <c r="CA59" s="1925"/>
      <c r="CB59" s="1925"/>
      <c r="CC59" s="1925"/>
      <c r="CD59" s="1925"/>
      <c r="CE59" s="1925"/>
      <c r="CF59" s="1925"/>
      <c r="CG59" s="1925"/>
      <c r="CH59" s="1925"/>
      <c r="CI59" s="2683"/>
      <c r="CJ59" s="126"/>
      <c r="CK59" s="126"/>
      <c r="CL59" s="126"/>
      <c r="CM59" s="126"/>
      <c r="CN59" s="126"/>
    </row>
    <row r="60" spans="2:95" ht="13.5" customHeight="1">
      <c r="B60" s="19"/>
      <c r="C60" s="2743"/>
      <c r="D60" s="2744"/>
      <c r="E60" s="2744"/>
      <c r="F60" s="2744"/>
      <c r="G60" s="2744"/>
      <c r="H60" s="2744"/>
      <c r="I60" s="2744"/>
      <c r="J60" s="2744"/>
      <c r="K60" s="2744"/>
      <c r="L60" s="2744"/>
      <c r="M60" s="2744"/>
      <c r="N60" s="2744"/>
      <c r="O60" s="2744"/>
      <c r="P60" s="2744"/>
      <c r="Q60" s="2744"/>
      <c r="R60" s="2744"/>
      <c r="S60" s="2744"/>
      <c r="T60" s="2744"/>
      <c r="U60" s="2744"/>
      <c r="V60" s="2744"/>
      <c r="W60" s="2744"/>
      <c r="X60" s="2744"/>
      <c r="Y60" s="2744"/>
      <c r="Z60" s="2744"/>
      <c r="AA60" s="2745"/>
      <c r="AB60" s="2690"/>
      <c r="AC60" s="2691"/>
      <c r="AD60" s="2692"/>
      <c r="AE60" s="2622"/>
      <c r="AF60" s="2651"/>
      <c r="AG60" s="2652"/>
      <c r="AH60" s="812" t="s">
        <v>82</v>
      </c>
      <c r="AI60" s="2711"/>
      <c r="AJ60" s="2711"/>
      <c r="AK60" s="2711"/>
      <c r="AL60" s="2711"/>
      <c r="AM60" s="2711"/>
      <c r="AN60" s="2711"/>
      <c r="AO60" s="2711"/>
      <c r="AP60" s="2711"/>
      <c r="AQ60" s="2711"/>
      <c r="AR60" s="2712"/>
      <c r="AS60" s="39"/>
      <c r="AT60" s="14"/>
      <c r="AU60" s="791"/>
      <c r="AW60" s="1925"/>
      <c r="AX60" s="1925"/>
      <c r="AY60" s="1925"/>
      <c r="AZ60" s="1925"/>
      <c r="BA60" s="1925"/>
      <c r="BB60" s="1925"/>
      <c r="BC60" s="1925"/>
      <c r="BD60" s="1925"/>
      <c r="BE60" s="1925"/>
      <c r="BF60" s="1925"/>
      <c r="BG60" s="1925"/>
      <c r="BH60" s="1925"/>
      <c r="BI60" s="1925"/>
      <c r="BJ60" s="1925"/>
      <c r="BK60" s="1925"/>
      <c r="BL60" s="1925"/>
      <c r="BM60" s="1925"/>
      <c r="BN60" s="1925"/>
      <c r="BO60" s="1925"/>
      <c r="BP60" s="1925"/>
      <c r="BQ60" s="1925"/>
      <c r="BR60" s="1925"/>
      <c r="BS60" s="1925"/>
      <c r="BT60" s="1925"/>
      <c r="BU60" s="1925"/>
      <c r="BV60" s="1925"/>
      <c r="BW60" s="1925"/>
      <c r="BX60" s="1925"/>
      <c r="BY60" s="1925"/>
      <c r="BZ60" s="1925"/>
      <c r="CA60" s="1925"/>
      <c r="CB60" s="1925"/>
      <c r="CC60" s="1925"/>
      <c r="CD60" s="1925"/>
      <c r="CE60" s="1925"/>
      <c r="CF60" s="1925"/>
      <c r="CG60" s="1925"/>
      <c r="CH60" s="1925"/>
      <c r="CI60" s="2683"/>
      <c r="CJ60" s="126"/>
      <c r="CK60" s="126"/>
      <c r="CL60" s="126"/>
      <c r="CM60" s="126"/>
      <c r="CN60" s="126"/>
    </row>
    <row r="61" spans="2:95" ht="13.5" customHeight="1">
      <c r="B61" s="19"/>
      <c r="C61" s="2746"/>
      <c r="D61" s="2747"/>
      <c r="E61" s="2747"/>
      <c r="F61" s="2747"/>
      <c r="G61" s="2747"/>
      <c r="H61" s="2747"/>
      <c r="I61" s="2747"/>
      <c r="J61" s="2747"/>
      <c r="K61" s="2747"/>
      <c r="L61" s="2747"/>
      <c r="M61" s="2747"/>
      <c r="N61" s="2747"/>
      <c r="O61" s="2747"/>
      <c r="P61" s="2747"/>
      <c r="Q61" s="2747"/>
      <c r="R61" s="2747"/>
      <c r="S61" s="2747"/>
      <c r="T61" s="2747"/>
      <c r="U61" s="2747"/>
      <c r="V61" s="2747"/>
      <c r="W61" s="2747"/>
      <c r="X61" s="2747"/>
      <c r="Y61" s="2747"/>
      <c r="Z61" s="2747"/>
      <c r="AA61" s="2748"/>
      <c r="AB61" s="2693"/>
      <c r="AC61" s="2694"/>
      <c r="AD61" s="2695"/>
      <c r="AE61" s="2623"/>
      <c r="AF61" s="2631">
        <v>0</v>
      </c>
      <c r="AG61" s="2632"/>
      <c r="AH61" s="232"/>
      <c r="AI61" s="2715"/>
      <c r="AJ61" s="2715"/>
      <c r="AK61" s="2715"/>
      <c r="AL61" s="2715"/>
      <c r="AM61" s="2715"/>
      <c r="AN61" s="2715"/>
      <c r="AO61" s="2715"/>
      <c r="AP61" s="2715"/>
      <c r="AQ61" s="2715"/>
      <c r="AR61" s="2716"/>
      <c r="AS61" s="39"/>
      <c r="AT61" s="14"/>
      <c r="AU61" s="802"/>
      <c r="AV61" s="195" t="s">
        <v>26</v>
      </c>
      <c r="AW61" s="2017" t="s">
        <v>802</v>
      </c>
      <c r="AX61" s="2017"/>
      <c r="AY61" s="2017"/>
      <c r="AZ61" s="2017"/>
      <c r="BA61" s="2017"/>
      <c r="BB61" s="2017"/>
      <c r="BC61" s="2017"/>
      <c r="BD61" s="2017"/>
      <c r="BE61" s="2017"/>
      <c r="BF61" s="2017"/>
      <c r="BG61" s="2017"/>
      <c r="BH61" s="2017"/>
      <c r="BI61" s="2017"/>
      <c r="BJ61" s="2017"/>
      <c r="BK61" s="2017"/>
      <c r="BL61" s="2017"/>
      <c r="BM61" s="2017"/>
      <c r="BN61" s="2017"/>
      <c r="BO61" s="2017"/>
      <c r="BP61" s="2017"/>
      <c r="BQ61" s="2017"/>
      <c r="BR61" s="2017"/>
      <c r="BS61" s="2017"/>
      <c r="BT61" s="2017"/>
      <c r="BU61" s="2017"/>
      <c r="BV61" s="2017"/>
      <c r="BW61" s="2017"/>
      <c r="BX61" s="2017"/>
      <c r="BY61" s="2017"/>
      <c r="BZ61" s="2017"/>
      <c r="CA61" s="2017"/>
      <c r="CB61" s="2017"/>
      <c r="CC61" s="2017"/>
      <c r="CD61" s="2017"/>
      <c r="CE61" s="2017"/>
      <c r="CF61" s="2017"/>
      <c r="CG61" s="2017"/>
      <c r="CH61" s="2017"/>
      <c r="CI61" s="2749"/>
      <c r="CJ61" s="126"/>
      <c r="CK61" s="126"/>
      <c r="CL61" s="126"/>
      <c r="CM61" s="126"/>
      <c r="CN61" s="126"/>
    </row>
    <row r="62" spans="2:95" ht="12" customHeight="1">
      <c r="B62" s="19"/>
      <c r="C62" s="788" t="s">
        <v>153</v>
      </c>
      <c r="D62" s="56"/>
      <c r="E62" s="788"/>
      <c r="F62" s="793"/>
      <c r="G62" s="793"/>
      <c r="H62" s="788"/>
      <c r="I62" s="793"/>
      <c r="J62" s="56" t="s">
        <v>405</v>
      </c>
      <c r="K62" s="794"/>
      <c r="L62" s="795"/>
      <c r="M62" s="795"/>
      <c r="N62" s="56"/>
      <c r="O62" s="56"/>
      <c r="P62" s="796"/>
      <c r="Q62" s="797"/>
      <c r="R62" s="798"/>
      <c r="S62" s="798"/>
      <c r="T62" s="798"/>
      <c r="U62" s="796"/>
      <c r="V62" s="56"/>
      <c r="W62" s="56"/>
      <c r="X62" s="56"/>
      <c r="Y62" s="56"/>
      <c r="Z62" s="56"/>
      <c r="AA62" s="56"/>
      <c r="AB62" s="56"/>
      <c r="AC62" s="56"/>
      <c r="AD62" s="56"/>
      <c r="AE62" s="56"/>
      <c r="AF62" s="56"/>
      <c r="AG62" s="56"/>
      <c r="AH62" s="56"/>
      <c r="AI62" s="56"/>
      <c r="AJ62" s="56"/>
      <c r="AK62" s="56"/>
      <c r="AL62" s="56"/>
      <c r="AM62" s="799"/>
      <c r="AN62" s="788"/>
      <c r="AO62" s="800"/>
      <c r="AP62" s="56"/>
      <c r="AQ62" s="21"/>
      <c r="AS62" s="39"/>
      <c r="AT62" s="515"/>
      <c r="AU62" s="791"/>
      <c r="AV62" s="624"/>
      <c r="AW62" s="624"/>
      <c r="AX62" s="624"/>
      <c r="AY62" s="624"/>
      <c r="AZ62" s="624"/>
      <c r="BA62" s="624"/>
      <c r="BB62" s="624"/>
      <c r="BC62" s="624"/>
      <c r="BD62" s="624"/>
      <c r="BE62" s="624"/>
      <c r="BF62" s="624"/>
      <c r="BG62" s="624"/>
      <c r="BH62" s="624"/>
      <c r="BI62" s="624"/>
      <c r="BJ62" s="624"/>
      <c r="BK62" s="624"/>
      <c r="BL62" s="624"/>
      <c r="BM62" s="624"/>
      <c r="BN62" s="624"/>
      <c r="BO62" s="624"/>
      <c r="BP62" s="624"/>
      <c r="BQ62" s="624"/>
      <c r="BR62" s="624"/>
      <c r="BS62" s="624"/>
      <c r="BT62" s="624"/>
      <c r="BU62" s="624"/>
      <c r="BV62" s="624"/>
      <c r="BW62" s="624"/>
      <c r="BX62" s="624"/>
      <c r="BY62" s="624"/>
      <c r="BZ62" s="624"/>
      <c r="CA62" s="624"/>
      <c r="CB62" s="624"/>
      <c r="CC62" s="624"/>
      <c r="CD62" s="624"/>
      <c r="CE62" s="624"/>
      <c r="CF62" s="624"/>
      <c r="CG62" s="624"/>
      <c r="CH62" s="624"/>
      <c r="CI62" s="803"/>
      <c r="CJ62" s="624"/>
      <c r="CK62" s="624"/>
      <c r="CL62" s="624"/>
      <c r="CM62" s="624"/>
      <c r="CN62" s="624"/>
      <c r="CO62" s="624"/>
      <c r="CP62" s="624"/>
      <c r="CQ62" s="624"/>
    </row>
    <row r="63" spans="2:95" ht="12" customHeight="1">
      <c r="B63" s="19"/>
      <c r="C63" s="2750" t="s">
        <v>441</v>
      </c>
      <c r="D63" s="2750"/>
      <c r="E63" s="56" t="s">
        <v>972</v>
      </c>
      <c r="F63" s="788"/>
      <c r="G63" s="788"/>
      <c r="H63" s="788"/>
      <c r="I63" s="793"/>
      <c r="J63" s="793"/>
      <c r="K63" s="794"/>
      <c r="L63" s="795"/>
      <c r="M63" s="795"/>
      <c r="N63" s="56"/>
      <c r="O63" s="56"/>
      <c r="P63" s="796"/>
      <c r="Q63" s="797"/>
      <c r="R63" s="798"/>
      <c r="S63" s="798"/>
      <c r="T63" s="798"/>
      <c r="U63" s="796"/>
      <c r="V63" s="56"/>
      <c r="W63" s="56"/>
      <c r="X63" s="56"/>
      <c r="Y63" s="56"/>
      <c r="Z63" s="56"/>
      <c r="AA63" s="56"/>
      <c r="AB63" s="56"/>
      <c r="AC63" s="56"/>
      <c r="AD63" s="56"/>
      <c r="AE63" s="56"/>
      <c r="AF63" s="56"/>
      <c r="AG63" s="56"/>
      <c r="AH63" s="56"/>
      <c r="AI63" s="56"/>
      <c r="AJ63" s="56"/>
      <c r="AK63" s="56"/>
      <c r="AL63" s="56"/>
      <c r="AM63" s="799"/>
      <c r="AN63" s="788"/>
      <c r="AO63" s="800"/>
      <c r="AP63" s="56"/>
      <c r="AQ63" s="21"/>
      <c r="AS63" s="39"/>
      <c r="AT63" s="515"/>
      <c r="AU63" s="804"/>
      <c r="AV63" s="805"/>
      <c r="AW63" s="805"/>
      <c r="AX63" s="805"/>
      <c r="AY63" s="805"/>
      <c r="AZ63" s="805"/>
      <c r="BA63" s="805"/>
      <c r="BB63" s="805"/>
      <c r="BC63" s="805"/>
      <c r="BD63" s="805"/>
      <c r="BE63" s="805"/>
      <c r="BF63" s="805"/>
      <c r="BG63" s="805"/>
      <c r="BH63" s="805"/>
      <c r="BI63" s="805"/>
      <c r="BJ63" s="805"/>
      <c r="BK63" s="805"/>
      <c r="BL63" s="805"/>
      <c r="BM63" s="805"/>
      <c r="BN63" s="805"/>
      <c r="BO63" s="805"/>
      <c r="BP63" s="805"/>
      <c r="BQ63" s="805"/>
      <c r="BR63" s="805"/>
      <c r="BS63" s="805"/>
      <c r="BT63" s="805"/>
      <c r="BU63" s="805"/>
      <c r="BV63" s="805"/>
      <c r="BW63" s="805"/>
      <c r="BX63" s="805"/>
      <c r="BY63" s="805"/>
      <c r="BZ63" s="805"/>
      <c r="CA63" s="805"/>
      <c r="CB63" s="805"/>
      <c r="CC63" s="805"/>
      <c r="CD63" s="805"/>
      <c r="CE63" s="805"/>
      <c r="CF63" s="805"/>
      <c r="CG63" s="805"/>
      <c r="CH63" s="805"/>
      <c r="CI63" s="806"/>
      <c r="CJ63" s="624"/>
      <c r="CK63" s="624"/>
      <c r="CL63" s="624"/>
      <c r="CM63" s="624"/>
      <c r="CN63" s="624"/>
      <c r="CO63" s="624"/>
      <c r="CP63" s="624"/>
      <c r="CQ63" s="624"/>
    </row>
    <row r="64" spans="2:95" ht="12" customHeight="1">
      <c r="B64" s="19"/>
      <c r="C64" s="801"/>
      <c r="D64" s="801"/>
      <c r="E64" s="56" t="s">
        <v>973</v>
      </c>
      <c r="F64" s="788"/>
      <c r="G64" s="788"/>
      <c r="H64" s="788"/>
      <c r="I64" s="789"/>
      <c r="J64" s="789"/>
      <c r="K64" s="789"/>
      <c r="L64" s="789"/>
      <c r="M64" s="789"/>
      <c r="N64" s="789"/>
      <c r="O64" s="789"/>
      <c r="P64" s="789"/>
      <c r="Q64" s="789"/>
      <c r="R64" s="789"/>
      <c r="S64" s="789"/>
      <c r="T64" s="789"/>
      <c r="U64" s="789"/>
      <c r="V64" s="789"/>
      <c r="W64" s="789"/>
      <c r="X64" s="789"/>
      <c r="Y64" s="789"/>
      <c r="Z64" s="789"/>
      <c r="AA64" s="789"/>
      <c r="AB64" s="789"/>
      <c r="AC64" s="789"/>
      <c r="AD64" s="789"/>
      <c r="AE64" s="789"/>
      <c r="AF64" s="789"/>
      <c r="AG64" s="789"/>
      <c r="AH64" s="789"/>
      <c r="AI64" s="789"/>
      <c r="AJ64" s="789"/>
      <c r="AK64" s="789"/>
      <c r="AL64" s="789"/>
      <c r="AM64" s="799"/>
      <c r="AN64" s="789"/>
      <c r="AO64" s="789"/>
      <c r="AP64" s="789"/>
      <c r="AQ64" s="42"/>
      <c r="AS64" s="39"/>
      <c r="AT64" s="14"/>
      <c r="AU64" s="624"/>
      <c r="AV64" s="624"/>
      <c r="AW64" s="624"/>
      <c r="AX64" s="624"/>
      <c r="AY64" s="624"/>
      <c r="AZ64" s="624"/>
      <c r="BA64" s="624"/>
      <c r="BB64" s="624"/>
      <c r="BC64" s="624"/>
      <c r="BD64" s="624"/>
      <c r="BE64" s="624"/>
      <c r="BF64" s="624"/>
      <c r="BG64" s="624"/>
      <c r="BH64" s="624"/>
      <c r="BI64" s="624"/>
      <c r="BJ64" s="624"/>
      <c r="BK64" s="624"/>
      <c r="BL64" s="624"/>
      <c r="BM64" s="624"/>
      <c r="BN64" s="624"/>
      <c r="BO64" s="624"/>
      <c r="BP64" s="624"/>
      <c r="BQ64" s="624"/>
      <c r="BR64" s="624"/>
      <c r="BS64" s="624"/>
      <c r="BT64" s="624"/>
      <c r="BU64" s="624"/>
      <c r="BV64" s="624"/>
      <c r="BW64" s="624"/>
      <c r="BX64" s="624"/>
      <c r="BY64" s="624"/>
      <c r="BZ64" s="624"/>
      <c r="CA64" s="624"/>
      <c r="CB64" s="624"/>
      <c r="CC64" s="624"/>
      <c r="CD64" s="624"/>
      <c r="CE64" s="624"/>
      <c r="CF64" s="624"/>
      <c r="CG64" s="624"/>
      <c r="CH64" s="624"/>
      <c r="CI64" s="624"/>
      <c r="CJ64" s="624"/>
      <c r="CK64" s="624"/>
      <c r="CL64" s="624"/>
      <c r="CM64" s="624"/>
      <c r="CN64" s="624"/>
      <c r="CO64" s="624"/>
      <c r="CP64" s="624"/>
      <c r="CQ64" s="624"/>
    </row>
    <row r="65" spans="2:95" ht="12" customHeight="1">
      <c r="B65" s="19"/>
      <c r="C65" s="2750" t="s">
        <v>440</v>
      </c>
      <c r="D65" s="2750"/>
      <c r="E65" s="789" t="s">
        <v>1356</v>
      </c>
      <c r="F65" s="788"/>
      <c r="G65" s="788"/>
      <c r="H65" s="788"/>
      <c r="I65" s="789"/>
      <c r="J65" s="789"/>
      <c r="K65" s="789"/>
      <c r="L65" s="789"/>
      <c r="M65" s="789"/>
      <c r="N65" s="789"/>
      <c r="O65" s="789"/>
      <c r="P65" s="789"/>
      <c r="Q65" s="789"/>
      <c r="R65" s="789"/>
      <c r="S65" s="789"/>
      <c r="T65" s="789"/>
      <c r="U65" s="789"/>
      <c r="V65" s="789"/>
      <c r="W65" s="789"/>
      <c r="X65" s="789"/>
      <c r="Y65" s="789"/>
      <c r="Z65" s="789"/>
      <c r="AA65" s="789"/>
      <c r="AB65" s="789"/>
      <c r="AC65" s="789"/>
      <c r="AD65" s="789"/>
      <c r="AE65" s="789"/>
      <c r="AF65" s="789"/>
      <c r="AG65" s="789"/>
      <c r="AH65" s="789"/>
      <c r="AI65" s="789"/>
      <c r="AJ65" s="789"/>
      <c r="AK65" s="789"/>
      <c r="AL65" s="789"/>
      <c r="AM65" s="799"/>
      <c r="AN65" s="789"/>
      <c r="AO65" s="789"/>
      <c r="AP65" s="789"/>
      <c r="AQ65" s="42"/>
      <c r="AS65" s="39"/>
      <c r="AT65" s="14"/>
      <c r="AU65" s="2751" t="s">
        <v>1461</v>
      </c>
      <c r="AV65" s="2752"/>
      <c r="AW65" s="2752"/>
      <c r="AX65" s="2752"/>
      <c r="AY65" s="2752"/>
      <c r="AZ65" s="2752"/>
      <c r="BA65" s="2752"/>
      <c r="BB65" s="2752"/>
      <c r="BC65" s="2752"/>
      <c r="BD65" s="2752"/>
      <c r="BE65" s="2752"/>
      <c r="BF65" s="2752"/>
      <c r="BG65" s="2752"/>
      <c r="BH65" s="2752"/>
      <c r="BI65" s="2752"/>
      <c r="BJ65" s="2752"/>
      <c r="BK65" s="2752"/>
      <c r="BL65" s="2752"/>
      <c r="BM65" s="2752"/>
      <c r="BN65" s="2752"/>
      <c r="BO65" s="2752"/>
      <c r="BP65" s="2752"/>
      <c r="BQ65" s="2752"/>
      <c r="BR65" s="2752"/>
      <c r="BS65" s="2752"/>
      <c r="BT65" s="2752"/>
      <c r="BU65" s="2752"/>
      <c r="BV65" s="2752"/>
      <c r="BW65" s="2752"/>
      <c r="BX65" s="2752"/>
      <c r="BY65" s="2752"/>
      <c r="BZ65" s="2752"/>
      <c r="CA65" s="2752"/>
      <c r="CB65" s="2752"/>
      <c r="CC65" s="2752"/>
      <c r="CD65" s="2752"/>
      <c r="CE65" s="2752"/>
      <c r="CF65" s="2752"/>
      <c r="CG65" s="2752"/>
      <c r="CH65" s="2752"/>
      <c r="CI65" s="2753"/>
      <c r="CJ65" s="624"/>
      <c r="CK65" s="624"/>
      <c r="CL65" s="624"/>
      <c r="CM65" s="624"/>
      <c r="CN65" s="624"/>
      <c r="CO65" s="624"/>
      <c r="CP65" s="624"/>
      <c r="CQ65" s="624"/>
    </row>
    <row r="66" spans="2:95" ht="12" customHeight="1">
      <c r="B66" s="19"/>
      <c r="C66" s="801"/>
      <c r="D66" s="801"/>
      <c r="E66" s="789" t="s">
        <v>967</v>
      </c>
      <c r="F66" s="788"/>
      <c r="G66" s="788"/>
      <c r="H66" s="788"/>
      <c r="I66" s="789"/>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9"/>
      <c r="AN66" s="789"/>
      <c r="AO66" s="789"/>
      <c r="AP66" s="789"/>
      <c r="AQ66" s="42"/>
      <c r="AS66" s="39"/>
      <c r="AT66" s="14"/>
      <c r="AU66" s="2754"/>
      <c r="AV66" s="2017"/>
      <c r="AW66" s="2017"/>
      <c r="AX66" s="2017"/>
      <c r="AY66" s="2017"/>
      <c r="AZ66" s="2017"/>
      <c r="BA66" s="2017"/>
      <c r="BB66" s="2017"/>
      <c r="BC66" s="2017"/>
      <c r="BD66" s="2017"/>
      <c r="BE66" s="2017"/>
      <c r="BF66" s="2017"/>
      <c r="BG66" s="2017"/>
      <c r="BH66" s="2017"/>
      <c r="BI66" s="2017"/>
      <c r="BJ66" s="2017"/>
      <c r="BK66" s="2017"/>
      <c r="BL66" s="2017"/>
      <c r="BM66" s="2017"/>
      <c r="BN66" s="2017"/>
      <c r="BO66" s="2017"/>
      <c r="BP66" s="2017"/>
      <c r="BQ66" s="2017"/>
      <c r="BR66" s="2017"/>
      <c r="BS66" s="2017"/>
      <c r="BT66" s="2017"/>
      <c r="BU66" s="2017"/>
      <c r="BV66" s="2017"/>
      <c r="BW66" s="2017"/>
      <c r="BX66" s="2017"/>
      <c r="BY66" s="2017"/>
      <c r="BZ66" s="2017"/>
      <c r="CA66" s="2017"/>
      <c r="CB66" s="2017"/>
      <c r="CC66" s="2017"/>
      <c r="CD66" s="2017"/>
      <c r="CE66" s="2017"/>
      <c r="CF66" s="2017"/>
      <c r="CG66" s="2017"/>
      <c r="CH66" s="2017"/>
      <c r="CI66" s="2749"/>
      <c r="CJ66" s="624"/>
      <c r="CK66" s="624"/>
      <c r="CL66" s="624"/>
      <c r="CM66" s="624"/>
      <c r="CN66" s="624"/>
      <c r="CO66" s="624"/>
      <c r="CP66" s="624"/>
      <c r="CQ66" s="624"/>
    </row>
    <row r="67" spans="2:95" ht="12" customHeight="1">
      <c r="B67" s="19"/>
      <c r="C67" s="801"/>
      <c r="D67" s="801"/>
      <c r="E67" s="789" t="s">
        <v>968</v>
      </c>
      <c r="F67" s="788"/>
      <c r="G67" s="788"/>
      <c r="H67" s="788"/>
      <c r="I67" s="789"/>
      <c r="J67" s="789"/>
      <c r="K67" s="789"/>
      <c r="L67" s="789"/>
      <c r="M67" s="789"/>
      <c r="N67" s="789"/>
      <c r="O67" s="789"/>
      <c r="P67" s="789"/>
      <c r="Q67" s="789"/>
      <c r="R67" s="789"/>
      <c r="S67" s="789"/>
      <c r="T67" s="789"/>
      <c r="U67" s="789"/>
      <c r="V67" s="789"/>
      <c r="W67" s="789"/>
      <c r="X67" s="789"/>
      <c r="Y67" s="789"/>
      <c r="Z67" s="789"/>
      <c r="AA67" s="789"/>
      <c r="AB67" s="789"/>
      <c r="AC67" s="789"/>
      <c r="AD67" s="789"/>
      <c r="AE67" s="789"/>
      <c r="AF67" s="789"/>
      <c r="AG67" s="789"/>
      <c r="AH67" s="789"/>
      <c r="AI67" s="789"/>
      <c r="AJ67" s="789"/>
      <c r="AK67" s="789"/>
      <c r="AL67" s="789"/>
      <c r="AM67" s="799"/>
      <c r="AN67" s="789"/>
      <c r="AO67" s="789"/>
      <c r="AP67" s="789"/>
      <c r="AQ67" s="42"/>
      <c r="AS67" s="39"/>
      <c r="AT67" s="14"/>
      <c r="AU67" s="2754"/>
      <c r="AV67" s="2017"/>
      <c r="AW67" s="2017"/>
      <c r="AX67" s="2017"/>
      <c r="AY67" s="2017"/>
      <c r="AZ67" s="2017"/>
      <c r="BA67" s="2017"/>
      <c r="BB67" s="2017"/>
      <c r="BC67" s="2017"/>
      <c r="BD67" s="2017"/>
      <c r="BE67" s="2017"/>
      <c r="BF67" s="2017"/>
      <c r="BG67" s="2017"/>
      <c r="BH67" s="2017"/>
      <c r="BI67" s="2017"/>
      <c r="BJ67" s="2017"/>
      <c r="BK67" s="2017"/>
      <c r="BL67" s="2017"/>
      <c r="BM67" s="2017"/>
      <c r="BN67" s="2017"/>
      <c r="BO67" s="2017"/>
      <c r="BP67" s="2017"/>
      <c r="BQ67" s="2017"/>
      <c r="BR67" s="2017"/>
      <c r="BS67" s="2017"/>
      <c r="BT67" s="2017"/>
      <c r="BU67" s="2017"/>
      <c r="BV67" s="2017"/>
      <c r="BW67" s="2017"/>
      <c r="BX67" s="2017"/>
      <c r="BY67" s="2017"/>
      <c r="BZ67" s="2017"/>
      <c r="CA67" s="2017"/>
      <c r="CB67" s="2017"/>
      <c r="CC67" s="2017"/>
      <c r="CD67" s="2017"/>
      <c r="CE67" s="2017"/>
      <c r="CF67" s="2017"/>
      <c r="CG67" s="2017"/>
      <c r="CH67" s="2017"/>
      <c r="CI67" s="2749"/>
      <c r="CJ67" s="624"/>
      <c r="CK67" s="624"/>
      <c r="CL67" s="624"/>
      <c r="CM67" s="624"/>
      <c r="CN67" s="624"/>
      <c r="CO67" s="624"/>
      <c r="CP67" s="624"/>
      <c r="CQ67" s="624"/>
    </row>
    <row r="68" spans="2:95" ht="12" customHeight="1">
      <c r="B68" s="19"/>
      <c r="C68" s="801"/>
      <c r="D68" s="801"/>
      <c r="E68" s="789" t="s">
        <v>969</v>
      </c>
      <c r="F68" s="788"/>
      <c r="G68" s="788"/>
      <c r="H68" s="788"/>
      <c r="I68" s="789"/>
      <c r="J68" s="789"/>
      <c r="K68" s="789"/>
      <c r="L68" s="789"/>
      <c r="M68" s="789"/>
      <c r="N68" s="789"/>
      <c r="O68" s="789"/>
      <c r="P68" s="789"/>
      <c r="Q68" s="789"/>
      <c r="R68" s="789"/>
      <c r="S68" s="789"/>
      <c r="T68" s="789"/>
      <c r="U68" s="789"/>
      <c r="V68" s="789"/>
      <c r="W68" s="789"/>
      <c r="X68" s="789"/>
      <c r="Y68" s="789"/>
      <c r="Z68" s="789"/>
      <c r="AA68" s="789"/>
      <c r="AB68" s="789"/>
      <c r="AC68" s="789"/>
      <c r="AD68" s="789"/>
      <c r="AE68" s="789"/>
      <c r="AF68" s="789"/>
      <c r="AG68" s="789"/>
      <c r="AH68" s="789"/>
      <c r="AI68" s="789"/>
      <c r="AJ68" s="789"/>
      <c r="AK68" s="789"/>
      <c r="AL68" s="789"/>
      <c r="AM68" s="799"/>
      <c r="AN68" s="789"/>
      <c r="AO68" s="789"/>
      <c r="AP68" s="789"/>
      <c r="AQ68" s="42"/>
      <c r="AS68" s="39"/>
      <c r="AT68" s="14"/>
      <c r="AU68" s="2754"/>
      <c r="AV68" s="2017"/>
      <c r="AW68" s="2017"/>
      <c r="AX68" s="2017"/>
      <c r="AY68" s="2017"/>
      <c r="AZ68" s="2017"/>
      <c r="BA68" s="2017"/>
      <c r="BB68" s="2017"/>
      <c r="BC68" s="2017"/>
      <c r="BD68" s="2017"/>
      <c r="BE68" s="2017"/>
      <c r="BF68" s="2017"/>
      <c r="BG68" s="2017"/>
      <c r="BH68" s="2017"/>
      <c r="BI68" s="2017"/>
      <c r="BJ68" s="2017"/>
      <c r="BK68" s="2017"/>
      <c r="BL68" s="2017"/>
      <c r="BM68" s="2017"/>
      <c r="BN68" s="2017"/>
      <c r="BO68" s="2017"/>
      <c r="BP68" s="2017"/>
      <c r="BQ68" s="2017"/>
      <c r="BR68" s="2017"/>
      <c r="BS68" s="2017"/>
      <c r="BT68" s="2017"/>
      <c r="BU68" s="2017"/>
      <c r="BV68" s="2017"/>
      <c r="BW68" s="2017"/>
      <c r="BX68" s="2017"/>
      <c r="BY68" s="2017"/>
      <c r="BZ68" s="2017"/>
      <c r="CA68" s="2017"/>
      <c r="CB68" s="2017"/>
      <c r="CC68" s="2017"/>
      <c r="CD68" s="2017"/>
      <c r="CE68" s="2017"/>
      <c r="CF68" s="2017"/>
      <c r="CG68" s="2017"/>
      <c r="CH68" s="2017"/>
      <c r="CI68" s="2749"/>
      <c r="CJ68" s="624"/>
      <c r="CK68" s="624"/>
      <c r="CL68" s="624"/>
      <c r="CM68" s="624"/>
      <c r="CN68" s="624"/>
      <c r="CO68" s="624"/>
      <c r="CP68" s="624"/>
      <c r="CQ68" s="624"/>
    </row>
    <row r="69" spans="2:95" ht="12" customHeight="1">
      <c r="B69" s="19"/>
      <c r="C69" s="801"/>
      <c r="D69" s="801"/>
      <c r="E69" s="789" t="s">
        <v>970</v>
      </c>
      <c r="F69" s="788"/>
      <c r="G69" s="788"/>
      <c r="H69" s="788"/>
      <c r="I69" s="789"/>
      <c r="J69" s="789"/>
      <c r="K69" s="789"/>
      <c r="L69" s="789"/>
      <c r="M69" s="789"/>
      <c r="N69" s="789"/>
      <c r="O69" s="789"/>
      <c r="P69" s="789"/>
      <c r="Q69" s="789"/>
      <c r="R69" s="789"/>
      <c r="S69" s="789"/>
      <c r="T69" s="789"/>
      <c r="U69" s="789"/>
      <c r="V69" s="789"/>
      <c r="W69" s="789"/>
      <c r="X69" s="789"/>
      <c r="Y69" s="789"/>
      <c r="Z69" s="789"/>
      <c r="AA69" s="789"/>
      <c r="AB69" s="789"/>
      <c r="AC69" s="789"/>
      <c r="AD69" s="789"/>
      <c r="AE69" s="789"/>
      <c r="AF69" s="789"/>
      <c r="AG69" s="789"/>
      <c r="AH69" s="789"/>
      <c r="AI69" s="789"/>
      <c r="AJ69" s="789"/>
      <c r="AK69" s="789"/>
      <c r="AL69" s="789"/>
      <c r="AM69" s="799"/>
      <c r="AN69" s="789"/>
      <c r="AO69" s="789"/>
      <c r="AP69" s="789"/>
      <c r="AQ69" s="42"/>
      <c r="AS69" s="39"/>
      <c r="AT69" s="14"/>
      <c r="AU69" s="2754"/>
      <c r="AV69" s="2017"/>
      <c r="AW69" s="2017"/>
      <c r="AX69" s="2017"/>
      <c r="AY69" s="2017"/>
      <c r="AZ69" s="2017"/>
      <c r="BA69" s="2017"/>
      <c r="BB69" s="2017"/>
      <c r="BC69" s="2017"/>
      <c r="BD69" s="2017"/>
      <c r="BE69" s="2017"/>
      <c r="BF69" s="2017"/>
      <c r="BG69" s="2017"/>
      <c r="BH69" s="2017"/>
      <c r="BI69" s="2017"/>
      <c r="BJ69" s="2017"/>
      <c r="BK69" s="2017"/>
      <c r="BL69" s="2017"/>
      <c r="BM69" s="2017"/>
      <c r="BN69" s="2017"/>
      <c r="BO69" s="2017"/>
      <c r="BP69" s="2017"/>
      <c r="BQ69" s="2017"/>
      <c r="BR69" s="2017"/>
      <c r="BS69" s="2017"/>
      <c r="BT69" s="2017"/>
      <c r="BU69" s="2017"/>
      <c r="BV69" s="2017"/>
      <c r="BW69" s="2017"/>
      <c r="BX69" s="2017"/>
      <c r="BY69" s="2017"/>
      <c r="BZ69" s="2017"/>
      <c r="CA69" s="2017"/>
      <c r="CB69" s="2017"/>
      <c r="CC69" s="2017"/>
      <c r="CD69" s="2017"/>
      <c r="CE69" s="2017"/>
      <c r="CF69" s="2017"/>
      <c r="CG69" s="2017"/>
      <c r="CH69" s="2017"/>
      <c r="CI69" s="2749"/>
      <c r="CJ69" s="624"/>
      <c r="CK69" s="624"/>
      <c r="CL69" s="624"/>
      <c r="CM69" s="624"/>
      <c r="CN69" s="624"/>
      <c r="CO69" s="624"/>
      <c r="CP69" s="624"/>
      <c r="CQ69" s="624"/>
    </row>
    <row r="70" spans="2:95" ht="12" customHeight="1">
      <c r="B70" s="19"/>
      <c r="C70" s="2750" t="s">
        <v>439</v>
      </c>
      <c r="D70" s="2750"/>
      <c r="E70" s="789" t="s">
        <v>974</v>
      </c>
      <c r="F70" s="788"/>
      <c r="G70" s="788"/>
      <c r="H70" s="788"/>
      <c r="I70" s="788"/>
      <c r="J70" s="788"/>
      <c r="K70" s="788"/>
      <c r="L70" s="788"/>
      <c r="M70" s="789"/>
      <c r="N70" s="789"/>
      <c r="O70" s="789"/>
      <c r="P70" s="789"/>
      <c r="Q70" s="789"/>
      <c r="R70" s="789"/>
      <c r="S70" s="789"/>
      <c r="T70" s="789"/>
      <c r="U70" s="789"/>
      <c r="V70" s="789"/>
      <c r="W70" s="789"/>
      <c r="X70" s="789"/>
      <c r="Y70" s="789"/>
      <c r="Z70" s="789"/>
      <c r="AA70" s="789"/>
      <c r="AB70" s="789"/>
      <c r="AC70" s="789"/>
      <c r="AD70" s="789"/>
      <c r="AE70" s="789"/>
      <c r="AF70" s="789"/>
      <c r="AG70" s="789"/>
      <c r="AH70" s="789"/>
      <c r="AI70" s="789"/>
      <c r="AJ70" s="789"/>
      <c r="AK70" s="789"/>
      <c r="AL70" s="789"/>
      <c r="AM70" s="799"/>
      <c r="AN70" s="789"/>
      <c r="AO70" s="789"/>
      <c r="AP70" s="789"/>
      <c r="AQ70" s="42"/>
      <c r="AS70" s="39"/>
      <c r="AT70" s="14"/>
      <c r="AU70" s="2754"/>
      <c r="AV70" s="2017"/>
      <c r="AW70" s="2017"/>
      <c r="AX70" s="2017"/>
      <c r="AY70" s="2017"/>
      <c r="AZ70" s="2017"/>
      <c r="BA70" s="2017"/>
      <c r="BB70" s="2017"/>
      <c r="BC70" s="2017"/>
      <c r="BD70" s="2017"/>
      <c r="BE70" s="2017"/>
      <c r="BF70" s="2017"/>
      <c r="BG70" s="2017"/>
      <c r="BH70" s="2017"/>
      <c r="BI70" s="2017"/>
      <c r="BJ70" s="2017"/>
      <c r="BK70" s="2017"/>
      <c r="BL70" s="2017"/>
      <c r="BM70" s="2017"/>
      <c r="BN70" s="2017"/>
      <c r="BO70" s="2017"/>
      <c r="BP70" s="2017"/>
      <c r="BQ70" s="2017"/>
      <c r="BR70" s="2017"/>
      <c r="BS70" s="2017"/>
      <c r="BT70" s="2017"/>
      <c r="BU70" s="2017"/>
      <c r="BV70" s="2017"/>
      <c r="BW70" s="2017"/>
      <c r="BX70" s="2017"/>
      <c r="BY70" s="2017"/>
      <c r="BZ70" s="2017"/>
      <c r="CA70" s="2017"/>
      <c r="CB70" s="2017"/>
      <c r="CC70" s="2017"/>
      <c r="CD70" s="2017"/>
      <c r="CE70" s="2017"/>
      <c r="CF70" s="2017"/>
      <c r="CG70" s="2017"/>
      <c r="CH70" s="2017"/>
      <c r="CI70" s="2749"/>
      <c r="CJ70" s="624"/>
      <c r="CK70" s="624"/>
      <c r="CL70" s="624"/>
      <c r="CM70" s="624"/>
      <c r="CN70" s="624"/>
      <c r="CO70" s="624"/>
      <c r="CP70" s="624"/>
      <c r="CQ70" s="624"/>
    </row>
    <row r="71" spans="2:95" ht="12" customHeight="1">
      <c r="B71" s="19"/>
      <c r="C71" s="2750" t="s">
        <v>502</v>
      </c>
      <c r="D71" s="2750"/>
      <c r="E71" s="788" t="s">
        <v>975</v>
      </c>
      <c r="F71" s="788"/>
      <c r="G71" s="788"/>
      <c r="H71" s="788"/>
      <c r="I71" s="788"/>
      <c r="J71" s="788"/>
      <c r="K71" s="788"/>
      <c r="L71" s="788"/>
      <c r="M71" s="788"/>
      <c r="N71" s="788"/>
      <c r="O71" s="788"/>
      <c r="P71" s="788"/>
      <c r="Q71" s="788"/>
      <c r="R71" s="788"/>
      <c r="S71" s="788"/>
      <c r="T71" s="788"/>
      <c r="U71" s="788"/>
      <c r="V71" s="788"/>
      <c r="W71" s="788"/>
      <c r="X71" s="788"/>
      <c r="Y71" s="788"/>
      <c r="Z71" s="788"/>
      <c r="AA71" s="788"/>
      <c r="AB71" s="788"/>
      <c r="AC71" s="788"/>
      <c r="AD71" s="788"/>
      <c r="AE71" s="788"/>
      <c r="AF71" s="788"/>
      <c r="AG71" s="788"/>
      <c r="AH71" s="788"/>
      <c r="AI71" s="799"/>
      <c r="AJ71" s="788"/>
      <c r="AK71" s="788"/>
      <c r="AL71" s="799"/>
      <c r="AM71" s="799"/>
      <c r="AN71" s="788"/>
      <c r="AO71" s="762"/>
      <c r="AP71" s="807"/>
      <c r="AS71" s="39"/>
      <c r="AT71" s="14"/>
      <c r="AU71" s="2754"/>
      <c r="AV71" s="2017"/>
      <c r="AW71" s="2017"/>
      <c r="AX71" s="2017"/>
      <c r="AY71" s="2017"/>
      <c r="AZ71" s="2017"/>
      <c r="BA71" s="2017"/>
      <c r="BB71" s="2017"/>
      <c r="BC71" s="2017"/>
      <c r="BD71" s="2017"/>
      <c r="BE71" s="2017"/>
      <c r="BF71" s="2017"/>
      <c r="BG71" s="2017"/>
      <c r="BH71" s="2017"/>
      <c r="BI71" s="2017"/>
      <c r="BJ71" s="2017"/>
      <c r="BK71" s="2017"/>
      <c r="BL71" s="2017"/>
      <c r="BM71" s="2017"/>
      <c r="BN71" s="2017"/>
      <c r="BO71" s="2017"/>
      <c r="BP71" s="2017"/>
      <c r="BQ71" s="2017"/>
      <c r="BR71" s="2017"/>
      <c r="BS71" s="2017"/>
      <c r="BT71" s="2017"/>
      <c r="BU71" s="2017"/>
      <c r="BV71" s="2017"/>
      <c r="BW71" s="2017"/>
      <c r="BX71" s="2017"/>
      <c r="BY71" s="2017"/>
      <c r="BZ71" s="2017"/>
      <c r="CA71" s="2017"/>
      <c r="CB71" s="2017"/>
      <c r="CC71" s="2017"/>
      <c r="CD71" s="2017"/>
      <c r="CE71" s="2017"/>
      <c r="CF71" s="2017"/>
      <c r="CG71" s="2017"/>
      <c r="CH71" s="2017"/>
      <c r="CI71" s="2749"/>
      <c r="CJ71" s="624"/>
      <c r="CK71" s="624"/>
      <c r="CL71" s="624"/>
      <c r="CM71" s="624"/>
      <c r="CN71" s="624"/>
      <c r="CO71" s="624"/>
      <c r="CP71" s="624"/>
      <c r="CQ71" s="624"/>
    </row>
    <row r="72" spans="2:95" ht="12" customHeight="1">
      <c r="B72" s="19"/>
      <c r="C72" s="2750" t="s">
        <v>819</v>
      </c>
      <c r="D72" s="2750"/>
      <c r="E72" s="2758" t="s">
        <v>976</v>
      </c>
      <c r="F72" s="2758"/>
      <c r="G72" s="2758"/>
      <c r="H72" s="2758"/>
      <c r="I72" s="2758"/>
      <c r="J72" s="2758"/>
      <c r="K72" s="2758"/>
      <c r="L72" s="2758"/>
      <c r="M72" s="2758"/>
      <c r="N72" s="2758"/>
      <c r="O72" s="2758"/>
      <c r="P72" s="2758"/>
      <c r="Q72" s="2758"/>
      <c r="R72" s="2758"/>
      <c r="S72" s="2758"/>
      <c r="T72" s="2758"/>
      <c r="U72" s="2758"/>
      <c r="V72" s="2758"/>
      <c r="W72" s="2758"/>
      <c r="X72" s="2758"/>
      <c r="Y72" s="2758"/>
      <c r="Z72" s="2758"/>
      <c r="AA72" s="2758"/>
      <c r="AB72" s="2758"/>
      <c r="AC72" s="2758"/>
      <c r="AD72" s="2758"/>
      <c r="AE72" s="2758"/>
      <c r="AF72" s="2758"/>
      <c r="AG72" s="2758"/>
      <c r="AH72" s="2758"/>
      <c r="AI72" s="2758"/>
      <c r="AJ72" s="2758"/>
      <c r="AK72" s="2758"/>
      <c r="AL72" s="2758"/>
      <c r="AM72" s="2758"/>
      <c r="AN72" s="2758"/>
      <c r="AO72" s="2758"/>
      <c r="AP72" s="2758"/>
      <c r="AQ72" s="2758"/>
      <c r="AR72" s="2758"/>
      <c r="AS72" s="2759"/>
      <c r="AT72" s="56"/>
      <c r="AU72" s="2754"/>
      <c r="AV72" s="2017"/>
      <c r="AW72" s="2017"/>
      <c r="AX72" s="2017"/>
      <c r="AY72" s="2017"/>
      <c r="AZ72" s="2017"/>
      <c r="BA72" s="2017"/>
      <c r="BB72" s="2017"/>
      <c r="BC72" s="2017"/>
      <c r="BD72" s="2017"/>
      <c r="BE72" s="2017"/>
      <c r="BF72" s="2017"/>
      <c r="BG72" s="2017"/>
      <c r="BH72" s="2017"/>
      <c r="BI72" s="2017"/>
      <c r="BJ72" s="2017"/>
      <c r="BK72" s="2017"/>
      <c r="BL72" s="2017"/>
      <c r="BM72" s="2017"/>
      <c r="BN72" s="2017"/>
      <c r="BO72" s="2017"/>
      <c r="BP72" s="2017"/>
      <c r="BQ72" s="2017"/>
      <c r="BR72" s="2017"/>
      <c r="BS72" s="2017"/>
      <c r="BT72" s="2017"/>
      <c r="BU72" s="2017"/>
      <c r="BV72" s="2017"/>
      <c r="BW72" s="2017"/>
      <c r="BX72" s="2017"/>
      <c r="BY72" s="2017"/>
      <c r="BZ72" s="2017"/>
      <c r="CA72" s="2017"/>
      <c r="CB72" s="2017"/>
      <c r="CC72" s="2017"/>
      <c r="CD72" s="2017"/>
      <c r="CE72" s="2017"/>
      <c r="CF72" s="2017"/>
      <c r="CG72" s="2017"/>
      <c r="CH72" s="2017"/>
      <c r="CI72" s="2749"/>
      <c r="CJ72" s="624"/>
      <c r="CK72" s="624"/>
      <c r="CL72" s="624"/>
      <c r="CM72" s="624"/>
      <c r="CN72" s="624"/>
      <c r="CO72" s="624"/>
      <c r="CP72" s="624"/>
      <c r="CQ72" s="624"/>
    </row>
    <row r="73" spans="2:95" ht="12" customHeight="1">
      <c r="B73" s="19"/>
      <c r="C73" s="2760" t="s">
        <v>1462</v>
      </c>
      <c r="D73" s="2760"/>
      <c r="E73" s="1230" t="s">
        <v>1463</v>
      </c>
      <c r="F73" s="799"/>
      <c r="G73" s="799"/>
      <c r="H73" s="799"/>
      <c r="I73" s="799"/>
      <c r="J73" s="799"/>
      <c r="K73" s="799"/>
      <c r="L73" s="799"/>
      <c r="M73" s="799"/>
      <c r="N73" s="799"/>
      <c r="O73" s="799"/>
      <c r="P73" s="799"/>
      <c r="Q73" s="799"/>
      <c r="R73" s="799"/>
      <c r="S73" s="799"/>
      <c r="T73" s="799"/>
      <c r="U73" s="799"/>
      <c r="V73" s="799"/>
      <c r="W73" s="799"/>
      <c r="X73" s="799"/>
      <c r="Y73" s="799"/>
      <c r="Z73" s="799"/>
      <c r="AA73" s="799"/>
      <c r="AB73" s="799"/>
      <c r="AC73" s="799"/>
      <c r="AD73" s="799"/>
      <c r="AE73" s="799"/>
      <c r="AF73" s="799"/>
      <c r="AG73" s="799"/>
      <c r="AI73" s="30"/>
      <c r="AJ73" s="1201"/>
      <c r="AK73" s="1201"/>
      <c r="AL73" s="1201"/>
      <c r="AM73" s="1201"/>
      <c r="AN73" s="1201"/>
      <c r="AO73" s="1201"/>
      <c r="AP73" s="1201"/>
      <c r="AQ73" s="1201"/>
      <c r="AR73" s="1201"/>
      <c r="AS73" s="1202"/>
      <c r="AT73" s="14"/>
      <c r="AU73" s="2754"/>
      <c r="AV73" s="2017"/>
      <c r="AW73" s="2017"/>
      <c r="AX73" s="2017"/>
      <c r="AY73" s="2017"/>
      <c r="AZ73" s="2017"/>
      <c r="BA73" s="2017"/>
      <c r="BB73" s="2017"/>
      <c r="BC73" s="2017"/>
      <c r="BD73" s="2017"/>
      <c r="BE73" s="2017"/>
      <c r="BF73" s="2017"/>
      <c r="BG73" s="2017"/>
      <c r="BH73" s="2017"/>
      <c r="BI73" s="2017"/>
      <c r="BJ73" s="2017"/>
      <c r="BK73" s="2017"/>
      <c r="BL73" s="2017"/>
      <c r="BM73" s="2017"/>
      <c r="BN73" s="2017"/>
      <c r="BO73" s="2017"/>
      <c r="BP73" s="2017"/>
      <c r="BQ73" s="2017"/>
      <c r="BR73" s="2017"/>
      <c r="BS73" s="2017"/>
      <c r="BT73" s="2017"/>
      <c r="BU73" s="2017"/>
      <c r="BV73" s="2017"/>
      <c r="BW73" s="2017"/>
      <c r="BX73" s="2017"/>
      <c r="BY73" s="2017"/>
      <c r="BZ73" s="2017"/>
      <c r="CA73" s="2017"/>
      <c r="CB73" s="2017"/>
      <c r="CC73" s="2017"/>
      <c r="CD73" s="2017"/>
      <c r="CE73" s="2017"/>
      <c r="CF73" s="2017"/>
      <c r="CG73" s="2017"/>
      <c r="CH73" s="2017"/>
      <c r="CI73" s="2749"/>
      <c r="CJ73" s="624"/>
      <c r="CK73" s="624"/>
      <c r="CL73" s="624"/>
      <c r="CM73" s="624"/>
      <c r="CN73" s="624"/>
      <c r="CO73" s="624"/>
      <c r="CP73" s="624"/>
      <c r="CQ73" s="624"/>
    </row>
    <row r="74" spans="2:95" ht="12" customHeight="1">
      <c r="B74" s="19"/>
      <c r="C74" s="411"/>
      <c r="D74" s="1231"/>
      <c r="E74" s="1230" t="s">
        <v>1464</v>
      </c>
      <c r="F74" s="799"/>
      <c r="G74" s="799"/>
      <c r="H74" s="799"/>
      <c r="I74" s="799"/>
      <c r="J74" s="799"/>
      <c r="K74" s="799"/>
      <c r="L74" s="799"/>
      <c r="M74" s="799"/>
      <c r="N74" s="799"/>
      <c r="O74" s="799"/>
      <c r="P74" s="799"/>
      <c r="Q74" s="799"/>
      <c r="R74" s="799"/>
      <c r="S74" s="799"/>
      <c r="T74" s="799"/>
      <c r="U74" s="799"/>
      <c r="V74" s="799"/>
      <c r="W74" s="799"/>
      <c r="X74" s="799"/>
      <c r="Y74" s="799"/>
      <c r="Z74" s="799"/>
      <c r="AA74" s="799"/>
      <c r="AB74" s="799"/>
      <c r="AC74" s="799"/>
      <c r="AD74" s="799"/>
      <c r="AE74" s="799"/>
      <c r="AF74" s="799"/>
      <c r="AG74" s="799"/>
      <c r="AI74" s="30"/>
      <c r="AJ74" s="1201"/>
      <c r="AK74" s="1201"/>
      <c r="AL74" s="1201"/>
      <c r="AM74" s="1201"/>
      <c r="AN74" s="1201"/>
      <c r="AO74" s="1201"/>
      <c r="AP74" s="1201"/>
      <c r="AQ74" s="1201"/>
      <c r="AR74" s="1201"/>
      <c r="AS74" s="1202"/>
      <c r="AU74" s="2754"/>
      <c r="AV74" s="2017"/>
      <c r="AW74" s="2017"/>
      <c r="AX74" s="2017"/>
      <c r="AY74" s="2017"/>
      <c r="AZ74" s="2017"/>
      <c r="BA74" s="2017"/>
      <c r="BB74" s="2017"/>
      <c r="BC74" s="2017"/>
      <c r="BD74" s="2017"/>
      <c r="BE74" s="2017"/>
      <c r="BF74" s="2017"/>
      <c r="BG74" s="2017"/>
      <c r="BH74" s="2017"/>
      <c r="BI74" s="2017"/>
      <c r="BJ74" s="2017"/>
      <c r="BK74" s="2017"/>
      <c r="BL74" s="2017"/>
      <c r="BM74" s="2017"/>
      <c r="BN74" s="2017"/>
      <c r="BO74" s="2017"/>
      <c r="BP74" s="2017"/>
      <c r="BQ74" s="2017"/>
      <c r="BR74" s="2017"/>
      <c r="BS74" s="2017"/>
      <c r="BT74" s="2017"/>
      <c r="BU74" s="2017"/>
      <c r="BV74" s="2017"/>
      <c r="BW74" s="2017"/>
      <c r="BX74" s="2017"/>
      <c r="BY74" s="2017"/>
      <c r="BZ74" s="2017"/>
      <c r="CA74" s="2017"/>
      <c r="CB74" s="2017"/>
      <c r="CC74" s="2017"/>
      <c r="CD74" s="2017"/>
      <c r="CE74" s="2017"/>
      <c r="CF74" s="2017"/>
      <c r="CG74" s="2017"/>
      <c r="CH74" s="2017"/>
      <c r="CI74" s="2749"/>
      <c r="CJ74" s="624"/>
      <c r="CK74" s="624"/>
      <c r="CL74" s="624"/>
      <c r="CM74" s="624"/>
      <c r="CN74" s="624"/>
      <c r="CO74" s="624"/>
      <c r="CP74" s="624"/>
      <c r="CQ74" s="624"/>
    </row>
    <row r="75" spans="2:95" ht="12" customHeight="1">
      <c r="B75" s="19"/>
      <c r="C75" s="411"/>
      <c r="D75" s="784"/>
      <c r="E75" s="1230" t="s">
        <v>1465</v>
      </c>
      <c r="F75" s="799"/>
      <c r="G75" s="799"/>
      <c r="H75" s="799"/>
      <c r="I75" s="799"/>
      <c r="J75" s="799"/>
      <c r="K75" s="799"/>
      <c r="L75" s="799"/>
      <c r="M75" s="799"/>
      <c r="N75" s="799"/>
      <c r="O75" s="799"/>
      <c r="P75" s="799"/>
      <c r="Q75" s="799"/>
      <c r="R75" s="799"/>
      <c r="S75" s="799"/>
      <c r="T75" s="799"/>
      <c r="U75" s="799"/>
      <c r="V75" s="799"/>
      <c r="W75" s="799"/>
      <c r="X75" s="799"/>
      <c r="Y75" s="799"/>
      <c r="Z75" s="799"/>
      <c r="AA75" s="799"/>
      <c r="AB75" s="799"/>
      <c r="AC75" s="799"/>
      <c r="AD75" s="799"/>
      <c r="AE75" s="799"/>
      <c r="AF75" s="799"/>
      <c r="AG75" s="799"/>
      <c r="AI75" s="30"/>
      <c r="AJ75" s="1201"/>
      <c r="AK75" s="1201"/>
      <c r="AL75" s="1201"/>
      <c r="AM75" s="1201"/>
      <c r="AN75" s="1201"/>
      <c r="AO75" s="1201"/>
      <c r="AP75" s="1201"/>
      <c r="AQ75" s="1201"/>
      <c r="AR75" s="1201"/>
      <c r="AS75" s="1202"/>
      <c r="AU75" s="2754"/>
      <c r="AV75" s="2017"/>
      <c r="AW75" s="2017"/>
      <c r="AX75" s="2017"/>
      <c r="AY75" s="2017"/>
      <c r="AZ75" s="2017"/>
      <c r="BA75" s="2017"/>
      <c r="BB75" s="2017"/>
      <c r="BC75" s="2017"/>
      <c r="BD75" s="2017"/>
      <c r="BE75" s="2017"/>
      <c r="BF75" s="2017"/>
      <c r="BG75" s="2017"/>
      <c r="BH75" s="2017"/>
      <c r="BI75" s="2017"/>
      <c r="BJ75" s="2017"/>
      <c r="BK75" s="2017"/>
      <c r="BL75" s="2017"/>
      <c r="BM75" s="2017"/>
      <c r="BN75" s="2017"/>
      <c r="BO75" s="2017"/>
      <c r="BP75" s="2017"/>
      <c r="BQ75" s="2017"/>
      <c r="BR75" s="2017"/>
      <c r="BS75" s="2017"/>
      <c r="BT75" s="2017"/>
      <c r="BU75" s="2017"/>
      <c r="BV75" s="2017"/>
      <c r="BW75" s="2017"/>
      <c r="BX75" s="2017"/>
      <c r="BY75" s="2017"/>
      <c r="BZ75" s="2017"/>
      <c r="CA75" s="2017"/>
      <c r="CB75" s="2017"/>
      <c r="CC75" s="2017"/>
      <c r="CD75" s="2017"/>
      <c r="CE75" s="2017"/>
      <c r="CF75" s="2017"/>
      <c r="CG75" s="2017"/>
      <c r="CH75" s="2017"/>
      <c r="CI75" s="2749"/>
      <c r="CJ75" s="624"/>
      <c r="CK75" s="624"/>
      <c r="CL75" s="624"/>
      <c r="CM75" s="624"/>
      <c r="CN75" s="624"/>
      <c r="CO75" s="624"/>
      <c r="CP75" s="624"/>
      <c r="CQ75" s="624"/>
    </row>
    <row r="76" spans="2:95" ht="12" customHeight="1">
      <c r="B76" s="19"/>
      <c r="C76" s="801"/>
      <c r="D76" s="801"/>
      <c r="E76" s="799"/>
      <c r="F76" s="799"/>
      <c r="G76" s="799"/>
      <c r="H76" s="799"/>
      <c r="I76" s="799"/>
      <c r="J76" s="799"/>
      <c r="K76" s="799"/>
      <c r="L76" s="799"/>
      <c r="M76" s="799"/>
      <c r="N76" s="799"/>
      <c r="O76" s="799"/>
      <c r="P76" s="799"/>
      <c r="Q76" s="799"/>
      <c r="R76" s="799"/>
      <c r="S76" s="799"/>
      <c r="T76" s="799"/>
      <c r="U76" s="799"/>
      <c r="V76" s="799"/>
      <c r="W76" s="799"/>
      <c r="X76" s="799"/>
      <c r="Y76" s="799"/>
      <c r="Z76" s="799"/>
      <c r="AA76" s="799"/>
      <c r="AB76" s="799"/>
      <c r="AC76" s="799"/>
      <c r="AD76" s="799"/>
      <c r="AE76" s="799"/>
      <c r="AF76" s="799"/>
      <c r="AG76" s="799"/>
      <c r="AI76" s="30" t="s">
        <v>95</v>
      </c>
      <c r="AJ76" s="2761" t="s">
        <v>1419</v>
      </c>
      <c r="AK76" s="2762"/>
      <c r="AL76" s="2762"/>
      <c r="AM76" s="2762"/>
      <c r="AN76" s="2762"/>
      <c r="AO76" s="2762"/>
      <c r="AP76" s="2762"/>
      <c r="AQ76" s="2762"/>
      <c r="AR76" s="2762"/>
      <c r="AS76" s="2763"/>
      <c r="AU76" s="2754"/>
      <c r="AV76" s="2017"/>
      <c r="AW76" s="2017"/>
      <c r="AX76" s="2017"/>
      <c r="AY76" s="2017"/>
      <c r="AZ76" s="2017"/>
      <c r="BA76" s="2017"/>
      <c r="BB76" s="2017"/>
      <c r="BC76" s="2017"/>
      <c r="BD76" s="2017"/>
      <c r="BE76" s="2017"/>
      <c r="BF76" s="2017"/>
      <c r="BG76" s="2017"/>
      <c r="BH76" s="2017"/>
      <c r="BI76" s="2017"/>
      <c r="BJ76" s="2017"/>
      <c r="BK76" s="2017"/>
      <c r="BL76" s="2017"/>
      <c r="BM76" s="2017"/>
      <c r="BN76" s="2017"/>
      <c r="BO76" s="2017"/>
      <c r="BP76" s="2017"/>
      <c r="BQ76" s="2017"/>
      <c r="BR76" s="2017"/>
      <c r="BS76" s="2017"/>
      <c r="BT76" s="2017"/>
      <c r="BU76" s="2017"/>
      <c r="BV76" s="2017"/>
      <c r="BW76" s="2017"/>
      <c r="BX76" s="2017"/>
      <c r="BY76" s="2017"/>
      <c r="BZ76" s="2017"/>
      <c r="CA76" s="2017"/>
      <c r="CB76" s="2017"/>
      <c r="CC76" s="2017"/>
      <c r="CD76" s="2017"/>
      <c r="CE76" s="2017"/>
      <c r="CF76" s="2017"/>
      <c r="CG76" s="2017"/>
      <c r="CH76" s="2017"/>
      <c r="CI76" s="2749"/>
      <c r="CK76" s="624"/>
      <c r="CL76" s="624"/>
      <c r="CM76" s="624"/>
      <c r="CN76" s="624"/>
      <c r="CO76" s="624"/>
      <c r="CP76" s="624"/>
      <c r="CQ76" s="624"/>
    </row>
    <row r="77" spans="2:95" ht="12" customHeight="1">
      <c r="B77" s="19"/>
      <c r="C77" s="801"/>
      <c r="D77" s="801"/>
      <c r="E77" s="799"/>
      <c r="F77" s="799"/>
      <c r="G77" s="799"/>
      <c r="H77" s="799"/>
      <c r="I77" s="799"/>
      <c r="J77" s="799"/>
      <c r="K77" s="799"/>
      <c r="L77" s="799"/>
      <c r="M77" s="799"/>
      <c r="N77" s="799"/>
      <c r="O77" s="799"/>
      <c r="P77" s="799"/>
      <c r="Q77" s="799"/>
      <c r="R77" s="799"/>
      <c r="S77" s="799"/>
      <c r="T77" s="799"/>
      <c r="U77" s="799"/>
      <c r="V77" s="799"/>
      <c r="W77" s="799"/>
      <c r="X77" s="799"/>
      <c r="Y77" s="799"/>
      <c r="Z77" s="799"/>
      <c r="AA77" s="799"/>
      <c r="AB77" s="799"/>
      <c r="AC77" s="799"/>
      <c r="AD77" s="799"/>
      <c r="AE77" s="799"/>
      <c r="AF77" s="799"/>
      <c r="AG77" s="799"/>
      <c r="AI77" s="30"/>
      <c r="AJ77" s="2762"/>
      <c r="AK77" s="2762"/>
      <c r="AL77" s="2762"/>
      <c r="AM77" s="2762"/>
      <c r="AN77" s="2762"/>
      <c r="AO77" s="2762"/>
      <c r="AP77" s="2762"/>
      <c r="AQ77" s="2762"/>
      <c r="AR77" s="2762"/>
      <c r="AS77" s="2763"/>
      <c r="AU77" s="2754"/>
      <c r="AV77" s="2017"/>
      <c r="AW77" s="2017"/>
      <c r="AX77" s="2017"/>
      <c r="AY77" s="2017"/>
      <c r="AZ77" s="2017"/>
      <c r="BA77" s="2017"/>
      <c r="BB77" s="2017"/>
      <c r="BC77" s="2017"/>
      <c r="BD77" s="2017"/>
      <c r="BE77" s="2017"/>
      <c r="BF77" s="2017"/>
      <c r="BG77" s="2017"/>
      <c r="BH77" s="2017"/>
      <c r="BI77" s="2017"/>
      <c r="BJ77" s="2017"/>
      <c r="BK77" s="2017"/>
      <c r="BL77" s="2017"/>
      <c r="BM77" s="2017"/>
      <c r="BN77" s="2017"/>
      <c r="BO77" s="2017"/>
      <c r="BP77" s="2017"/>
      <c r="BQ77" s="2017"/>
      <c r="BR77" s="2017"/>
      <c r="BS77" s="2017"/>
      <c r="BT77" s="2017"/>
      <c r="BU77" s="2017"/>
      <c r="BV77" s="2017"/>
      <c r="BW77" s="2017"/>
      <c r="BX77" s="2017"/>
      <c r="BY77" s="2017"/>
      <c r="BZ77" s="2017"/>
      <c r="CA77" s="2017"/>
      <c r="CB77" s="2017"/>
      <c r="CC77" s="2017"/>
      <c r="CD77" s="2017"/>
      <c r="CE77" s="2017"/>
      <c r="CF77" s="2017"/>
      <c r="CG77" s="2017"/>
      <c r="CH77" s="2017"/>
      <c r="CI77" s="2749"/>
      <c r="CK77" s="624"/>
      <c r="CL77" s="624"/>
      <c r="CM77" s="624"/>
      <c r="CN77" s="624"/>
      <c r="CO77" s="624"/>
      <c r="CP77" s="624"/>
      <c r="CQ77" s="624"/>
    </row>
    <row r="78" spans="2:95" ht="12" customHeight="1">
      <c r="B78" s="19"/>
      <c r="C78" s="801"/>
      <c r="D78" s="801"/>
      <c r="E78" s="799"/>
      <c r="F78" s="799"/>
      <c r="G78" s="799"/>
      <c r="H78" s="799"/>
      <c r="I78" s="799"/>
      <c r="J78" s="799"/>
      <c r="K78" s="799"/>
      <c r="L78" s="799"/>
      <c r="M78" s="799"/>
      <c r="N78" s="799"/>
      <c r="O78" s="799"/>
      <c r="P78" s="799"/>
      <c r="Q78" s="799"/>
      <c r="R78" s="799"/>
      <c r="S78" s="799"/>
      <c r="T78" s="799"/>
      <c r="U78" s="799"/>
      <c r="V78" s="799"/>
      <c r="W78" s="799"/>
      <c r="X78" s="799"/>
      <c r="Y78" s="799"/>
      <c r="Z78" s="799"/>
      <c r="AA78" s="799"/>
      <c r="AB78" s="799"/>
      <c r="AC78" s="799"/>
      <c r="AD78" s="799"/>
      <c r="AE78" s="799"/>
      <c r="AF78" s="799"/>
      <c r="AG78" s="799"/>
      <c r="AI78" s="30"/>
      <c r="AJ78" s="2762"/>
      <c r="AK78" s="2762"/>
      <c r="AL78" s="2762"/>
      <c r="AM78" s="2762"/>
      <c r="AN78" s="2762"/>
      <c r="AO78" s="2762"/>
      <c r="AP78" s="2762"/>
      <c r="AQ78" s="2762"/>
      <c r="AR78" s="2762"/>
      <c r="AS78" s="2763"/>
      <c r="AU78" s="2754"/>
      <c r="AV78" s="2017"/>
      <c r="AW78" s="2017"/>
      <c r="AX78" s="2017"/>
      <c r="AY78" s="2017"/>
      <c r="AZ78" s="2017"/>
      <c r="BA78" s="2017"/>
      <c r="BB78" s="2017"/>
      <c r="BC78" s="2017"/>
      <c r="BD78" s="2017"/>
      <c r="BE78" s="2017"/>
      <c r="BF78" s="2017"/>
      <c r="BG78" s="2017"/>
      <c r="BH78" s="2017"/>
      <c r="BI78" s="2017"/>
      <c r="BJ78" s="2017"/>
      <c r="BK78" s="2017"/>
      <c r="BL78" s="2017"/>
      <c r="BM78" s="2017"/>
      <c r="BN78" s="2017"/>
      <c r="BO78" s="2017"/>
      <c r="BP78" s="2017"/>
      <c r="BQ78" s="2017"/>
      <c r="BR78" s="2017"/>
      <c r="BS78" s="2017"/>
      <c r="BT78" s="2017"/>
      <c r="BU78" s="2017"/>
      <c r="BV78" s="2017"/>
      <c r="BW78" s="2017"/>
      <c r="BX78" s="2017"/>
      <c r="BY78" s="2017"/>
      <c r="BZ78" s="2017"/>
      <c r="CA78" s="2017"/>
      <c r="CB78" s="2017"/>
      <c r="CC78" s="2017"/>
      <c r="CD78" s="2017"/>
      <c r="CE78" s="2017"/>
      <c r="CF78" s="2017"/>
      <c r="CG78" s="2017"/>
      <c r="CH78" s="2017"/>
      <c r="CI78" s="2749"/>
      <c r="CK78" s="624"/>
      <c r="CL78" s="624"/>
      <c r="CM78" s="624"/>
      <c r="CN78" s="624"/>
      <c r="CO78" s="624"/>
      <c r="CP78" s="624"/>
      <c r="CQ78" s="624"/>
    </row>
    <row r="79" spans="2:95" ht="12" customHeight="1">
      <c r="B79" s="19"/>
      <c r="C79" s="801"/>
      <c r="D79" s="801"/>
      <c r="E79" s="799"/>
      <c r="F79" s="799"/>
      <c r="G79" s="799"/>
      <c r="H79" s="799"/>
      <c r="I79" s="799"/>
      <c r="J79" s="799"/>
      <c r="K79" s="799"/>
      <c r="L79" s="799"/>
      <c r="M79" s="799"/>
      <c r="N79" s="799"/>
      <c r="O79" s="799"/>
      <c r="P79" s="799"/>
      <c r="Q79" s="799"/>
      <c r="R79" s="799"/>
      <c r="S79" s="799"/>
      <c r="T79" s="799"/>
      <c r="U79" s="799"/>
      <c r="V79" s="799"/>
      <c r="W79" s="799"/>
      <c r="X79" s="799"/>
      <c r="Y79" s="799"/>
      <c r="Z79" s="799"/>
      <c r="AA79" s="799"/>
      <c r="AB79" s="799"/>
      <c r="AC79" s="799"/>
      <c r="AD79" s="799"/>
      <c r="AE79" s="799"/>
      <c r="AF79" s="799"/>
      <c r="AG79" s="799"/>
      <c r="AI79" s="30"/>
      <c r="AJ79" s="2762"/>
      <c r="AK79" s="2762"/>
      <c r="AL79" s="2762"/>
      <c r="AM79" s="2762"/>
      <c r="AN79" s="2762"/>
      <c r="AO79" s="2762"/>
      <c r="AP79" s="2762"/>
      <c r="AQ79" s="2762"/>
      <c r="AR79" s="2762"/>
      <c r="AS79" s="2763"/>
      <c r="AU79" s="2754"/>
      <c r="AV79" s="2017"/>
      <c r="AW79" s="2017"/>
      <c r="AX79" s="2017"/>
      <c r="AY79" s="2017"/>
      <c r="AZ79" s="2017"/>
      <c r="BA79" s="2017"/>
      <c r="BB79" s="2017"/>
      <c r="BC79" s="2017"/>
      <c r="BD79" s="2017"/>
      <c r="BE79" s="2017"/>
      <c r="BF79" s="2017"/>
      <c r="BG79" s="2017"/>
      <c r="BH79" s="2017"/>
      <c r="BI79" s="2017"/>
      <c r="BJ79" s="2017"/>
      <c r="BK79" s="2017"/>
      <c r="BL79" s="2017"/>
      <c r="BM79" s="2017"/>
      <c r="BN79" s="2017"/>
      <c r="BO79" s="2017"/>
      <c r="BP79" s="2017"/>
      <c r="BQ79" s="2017"/>
      <c r="BR79" s="2017"/>
      <c r="BS79" s="2017"/>
      <c r="BT79" s="2017"/>
      <c r="BU79" s="2017"/>
      <c r="BV79" s="2017"/>
      <c r="BW79" s="2017"/>
      <c r="BX79" s="2017"/>
      <c r="BY79" s="2017"/>
      <c r="BZ79" s="2017"/>
      <c r="CA79" s="2017"/>
      <c r="CB79" s="2017"/>
      <c r="CC79" s="2017"/>
      <c r="CD79" s="2017"/>
      <c r="CE79" s="2017"/>
      <c r="CF79" s="2017"/>
      <c r="CG79" s="2017"/>
      <c r="CH79" s="2017"/>
      <c r="CI79" s="2749"/>
      <c r="CK79" s="624"/>
      <c r="CL79" s="624"/>
      <c r="CM79" s="624"/>
      <c r="CN79" s="624"/>
      <c r="CO79" s="624"/>
      <c r="CP79" s="624"/>
      <c r="CQ79" s="624"/>
    </row>
    <row r="80" spans="2:95" ht="12" customHeight="1">
      <c r="B80" s="19"/>
      <c r="C80" s="801"/>
      <c r="D80" s="801"/>
      <c r="E80" s="799"/>
      <c r="F80" s="799"/>
      <c r="G80" s="799"/>
      <c r="H80" s="799"/>
      <c r="I80" s="799"/>
      <c r="J80" s="799"/>
      <c r="K80" s="799"/>
      <c r="L80" s="799"/>
      <c r="M80" s="799"/>
      <c r="N80" s="799"/>
      <c r="O80" s="799"/>
      <c r="P80" s="799"/>
      <c r="Q80" s="799"/>
      <c r="R80" s="799"/>
      <c r="S80" s="799"/>
      <c r="T80" s="799"/>
      <c r="U80" s="799"/>
      <c r="V80" s="799"/>
      <c r="W80" s="799"/>
      <c r="X80" s="799"/>
      <c r="Y80" s="799"/>
      <c r="Z80" s="799"/>
      <c r="AA80" s="799"/>
      <c r="AB80" s="799"/>
      <c r="AC80" s="799"/>
      <c r="AD80" s="799"/>
      <c r="AE80" s="799"/>
      <c r="AF80" s="799"/>
      <c r="AG80" s="799"/>
      <c r="AH80" s="102"/>
      <c r="AI80" s="1"/>
      <c r="AJ80" s="2762"/>
      <c r="AK80" s="2762"/>
      <c r="AL80" s="2762"/>
      <c r="AM80" s="2762"/>
      <c r="AN80" s="2762"/>
      <c r="AO80" s="2762"/>
      <c r="AP80" s="2762"/>
      <c r="AQ80" s="2762"/>
      <c r="AR80" s="2762"/>
      <c r="AS80" s="2763"/>
      <c r="AU80" s="2754"/>
      <c r="AV80" s="2017"/>
      <c r="AW80" s="2017"/>
      <c r="AX80" s="2017"/>
      <c r="AY80" s="2017"/>
      <c r="AZ80" s="2017"/>
      <c r="BA80" s="2017"/>
      <c r="BB80" s="2017"/>
      <c r="BC80" s="2017"/>
      <c r="BD80" s="2017"/>
      <c r="BE80" s="2017"/>
      <c r="BF80" s="2017"/>
      <c r="BG80" s="2017"/>
      <c r="BH80" s="2017"/>
      <c r="BI80" s="2017"/>
      <c r="BJ80" s="2017"/>
      <c r="BK80" s="2017"/>
      <c r="BL80" s="2017"/>
      <c r="BM80" s="2017"/>
      <c r="BN80" s="2017"/>
      <c r="BO80" s="2017"/>
      <c r="BP80" s="2017"/>
      <c r="BQ80" s="2017"/>
      <c r="BR80" s="2017"/>
      <c r="BS80" s="2017"/>
      <c r="BT80" s="2017"/>
      <c r="BU80" s="2017"/>
      <c r="BV80" s="2017"/>
      <c r="BW80" s="2017"/>
      <c r="BX80" s="2017"/>
      <c r="BY80" s="2017"/>
      <c r="BZ80" s="2017"/>
      <c r="CA80" s="2017"/>
      <c r="CB80" s="2017"/>
      <c r="CC80" s="2017"/>
      <c r="CD80" s="2017"/>
      <c r="CE80" s="2017"/>
      <c r="CF80" s="2017"/>
      <c r="CG80" s="2017"/>
      <c r="CH80" s="2017"/>
      <c r="CI80" s="2749"/>
      <c r="CK80" s="624"/>
      <c r="CL80" s="624"/>
      <c r="CM80" s="624"/>
      <c r="CN80" s="624"/>
      <c r="CO80" s="624"/>
      <c r="CP80" s="624"/>
      <c r="CQ80" s="624"/>
    </row>
    <row r="81" spans="2:95" ht="12" customHeight="1" thickBot="1">
      <c r="B81" s="81"/>
      <c r="C81" s="45"/>
      <c r="D81" s="691"/>
      <c r="E81" s="691"/>
      <c r="F81" s="691"/>
      <c r="G81" s="691"/>
      <c r="H81" s="691"/>
      <c r="I81" s="691"/>
      <c r="J81" s="691"/>
      <c r="K81" s="691"/>
      <c r="L81" s="691"/>
      <c r="M81" s="691"/>
      <c r="N81" s="691"/>
      <c r="O81" s="691"/>
      <c r="P81" s="691"/>
      <c r="Q81" s="691"/>
      <c r="R81" s="691"/>
      <c r="S81" s="691"/>
      <c r="T81" s="691"/>
      <c r="U81" s="691"/>
      <c r="V81" s="691"/>
      <c r="W81" s="691"/>
      <c r="X81" s="691"/>
      <c r="Y81" s="691"/>
      <c r="Z81" s="691"/>
      <c r="AA81" s="691"/>
      <c r="AB81" s="691"/>
      <c r="AC81" s="691"/>
      <c r="AD81" s="691"/>
      <c r="AE81" s="691"/>
      <c r="AF81" s="691"/>
      <c r="AG81" s="691"/>
      <c r="AH81" s="1203"/>
      <c r="AI81" s="1203"/>
      <c r="AJ81" s="2764"/>
      <c r="AK81" s="2764"/>
      <c r="AL81" s="2764"/>
      <c r="AM81" s="2764"/>
      <c r="AN81" s="2764"/>
      <c r="AO81" s="2764"/>
      <c r="AP81" s="2764"/>
      <c r="AQ81" s="2764"/>
      <c r="AR81" s="2764"/>
      <c r="AS81" s="2765"/>
      <c r="AU81" s="2754"/>
      <c r="AV81" s="2017"/>
      <c r="AW81" s="2017"/>
      <c r="AX81" s="2017"/>
      <c r="AY81" s="2017"/>
      <c r="AZ81" s="2017"/>
      <c r="BA81" s="2017"/>
      <c r="BB81" s="2017"/>
      <c r="BC81" s="2017"/>
      <c r="BD81" s="2017"/>
      <c r="BE81" s="2017"/>
      <c r="BF81" s="2017"/>
      <c r="BG81" s="2017"/>
      <c r="BH81" s="2017"/>
      <c r="BI81" s="2017"/>
      <c r="BJ81" s="2017"/>
      <c r="BK81" s="2017"/>
      <c r="BL81" s="2017"/>
      <c r="BM81" s="2017"/>
      <c r="BN81" s="2017"/>
      <c r="BO81" s="2017"/>
      <c r="BP81" s="2017"/>
      <c r="BQ81" s="2017"/>
      <c r="BR81" s="2017"/>
      <c r="BS81" s="2017"/>
      <c r="BT81" s="2017"/>
      <c r="BU81" s="2017"/>
      <c r="BV81" s="2017"/>
      <c r="BW81" s="2017"/>
      <c r="BX81" s="2017"/>
      <c r="BY81" s="2017"/>
      <c r="BZ81" s="2017"/>
      <c r="CA81" s="2017"/>
      <c r="CB81" s="2017"/>
      <c r="CC81" s="2017"/>
      <c r="CD81" s="2017"/>
      <c r="CE81" s="2017"/>
      <c r="CF81" s="2017"/>
      <c r="CG81" s="2017"/>
      <c r="CH81" s="2017"/>
      <c r="CI81" s="2749"/>
      <c r="CK81" s="624"/>
      <c r="CL81" s="624"/>
      <c r="CM81" s="624"/>
      <c r="CN81" s="624"/>
      <c r="CO81" s="624"/>
      <c r="CP81" s="624"/>
      <c r="CQ81" s="624"/>
    </row>
    <row r="82" spans="2:95" ht="12" customHeight="1">
      <c r="AJ82" s="1094"/>
      <c r="AK82" s="1094"/>
      <c r="AL82" s="1094"/>
      <c r="AM82" s="1094"/>
      <c r="AN82" s="1094"/>
      <c r="AO82" s="1094"/>
      <c r="AP82" s="1094"/>
      <c r="AQ82" s="1094"/>
      <c r="AR82" s="1094"/>
      <c r="AU82" s="2754"/>
      <c r="AV82" s="2017"/>
      <c r="AW82" s="2017"/>
      <c r="AX82" s="2017"/>
      <c r="AY82" s="2017"/>
      <c r="AZ82" s="2017"/>
      <c r="BA82" s="2017"/>
      <c r="BB82" s="2017"/>
      <c r="BC82" s="2017"/>
      <c r="BD82" s="2017"/>
      <c r="BE82" s="2017"/>
      <c r="BF82" s="2017"/>
      <c r="BG82" s="2017"/>
      <c r="BH82" s="2017"/>
      <c r="BI82" s="2017"/>
      <c r="BJ82" s="2017"/>
      <c r="BK82" s="2017"/>
      <c r="BL82" s="2017"/>
      <c r="BM82" s="2017"/>
      <c r="BN82" s="2017"/>
      <c r="BO82" s="2017"/>
      <c r="BP82" s="2017"/>
      <c r="BQ82" s="2017"/>
      <c r="BR82" s="2017"/>
      <c r="BS82" s="2017"/>
      <c r="BT82" s="2017"/>
      <c r="BU82" s="2017"/>
      <c r="BV82" s="2017"/>
      <c r="BW82" s="2017"/>
      <c r="BX82" s="2017"/>
      <c r="BY82" s="2017"/>
      <c r="BZ82" s="2017"/>
      <c r="CA82" s="2017"/>
      <c r="CB82" s="2017"/>
      <c r="CC82" s="2017"/>
      <c r="CD82" s="2017"/>
      <c r="CE82" s="2017"/>
      <c r="CF82" s="2017"/>
      <c r="CG82" s="2017"/>
      <c r="CH82" s="2017"/>
      <c r="CI82" s="2749"/>
      <c r="CK82" s="624"/>
      <c r="CL82" s="624"/>
      <c r="CM82" s="624"/>
      <c r="CN82" s="624"/>
      <c r="CO82" s="624"/>
      <c r="CP82" s="624"/>
      <c r="CQ82" s="624"/>
    </row>
    <row r="83" spans="2:95" ht="12" customHeight="1">
      <c r="AJ83" s="1094"/>
      <c r="AK83" s="1094"/>
      <c r="AL83" s="1094"/>
      <c r="AM83" s="1094"/>
      <c r="AN83" s="1094"/>
      <c r="AO83" s="1094"/>
      <c r="AP83" s="1094"/>
      <c r="AQ83" s="1094"/>
      <c r="AR83" s="1094"/>
      <c r="AU83" s="2754"/>
      <c r="AV83" s="2017"/>
      <c r="AW83" s="2017"/>
      <c r="AX83" s="2017"/>
      <c r="AY83" s="2017"/>
      <c r="AZ83" s="2017"/>
      <c r="BA83" s="2017"/>
      <c r="BB83" s="2017"/>
      <c r="BC83" s="2017"/>
      <c r="BD83" s="2017"/>
      <c r="BE83" s="2017"/>
      <c r="BF83" s="2017"/>
      <c r="BG83" s="2017"/>
      <c r="BH83" s="2017"/>
      <c r="BI83" s="2017"/>
      <c r="BJ83" s="2017"/>
      <c r="BK83" s="2017"/>
      <c r="BL83" s="2017"/>
      <c r="BM83" s="2017"/>
      <c r="BN83" s="2017"/>
      <c r="BO83" s="2017"/>
      <c r="BP83" s="2017"/>
      <c r="BQ83" s="2017"/>
      <c r="BR83" s="2017"/>
      <c r="BS83" s="2017"/>
      <c r="BT83" s="2017"/>
      <c r="BU83" s="2017"/>
      <c r="BV83" s="2017"/>
      <c r="BW83" s="2017"/>
      <c r="BX83" s="2017"/>
      <c r="BY83" s="2017"/>
      <c r="BZ83" s="2017"/>
      <c r="CA83" s="2017"/>
      <c r="CB83" s="2017"/>
      <c r="CC83" s="2017"/>
      <c r="CD83" s="2017"/>
      <c r="CE83" s="2017"/>
      <c r="CF83" s="2017"/>
      <c r="CG83" s="2017"/>
      <c r="CH83" s="2017"/>
      <c r="CI83" s="2749"/>
      <c r="CK83" s="624"/>
      <c r="CL83" s="624"/>
      <c r="CM83" s="624"/>
      <c r="CN83" s="624"/>
      <c r="CO83" s="624"/>
      <c r="CP83" s="624"/>
      <c r="CQ83" s="624"/>
    </row>
    <row r="84" spans="2:95">
      <c r="AJ84" s="1094"/>
      <c r="AK84" s="1094"/>
      <c r="AL84" s="1094"/>
      <c r="AM84" s="1094"/>
      <c r="AN84" s="1094"/>
      <c r="AO84" s="1094"/>
      <c r="AP84" s="1094"/>
      <c r="AQ84" s="1094"/>
      <c r="AR84" s="1094"/>
      <c r="AU84" s="2754"/>
      <c r="AV84" s="2017"/>
      <c r="AW84" s="2017"/>
      <c r="AX84" s="2017"/>
      <c r="AY84" s="2017"/>
      <c r="AZ84" s="2017"/>
      <c r="BA84" s="2017"/>
      <c r="BB84" s="2017"/>
      <c r="BC84" s="2017"/>
      <c r="BD84" s="2017"/>
      <c r="BE84" s="2017"/>
      <c r="BF84" s="2017"/>
      <c r="BG84" s="2017"/>
      <c r="BH84" s="2017"/>
      <c r="BI84" s="2017"/>
      <c r="BJ84" s="2017"/>
      <c r="BK84" s="2017"/>
      <c r="BL84" s="2017"/>
      <c r="BM84" s="2017"/>
      <c r="BN84" s="2017"/>
      <c r="BO84" s="2017"/>
      <c r="BP84" s="2017"/>
      <c r="BQ84" s="2017"/>
      <c r="BR84" s="2017"/>
      <c r="BS84" s="2017"/>
      <c r="BT84" s="2017"/>
      <c r="BU84" s="2017"/>
      <c r="BV84" s="2017"/>
      <c r="BW84" s="2017"/>
      <c r="BX84" s="2017"/>
      <c r="BY84" s="2017"/>
      <c r="BZ84" s="2017"/>
      <c r="CA84" s="2017"/>
      <c r="CB84" s="2017"/>
      <c r="CC84" s="2017"/>
      <c r="CD84" s="2017"/>
      <c r="CE84" s="2017"/>
      <c r="CF84" s="2017"/>
      <c r="CG84" s="2017"/>
      <c r="CH84" s="2017"/>
      <c r="CI84" s="2749"/>
      <c r="CK84" s="624"/>
      <c r="CL84" s="624"/>
      <c r="CM84" s="624"/>
      <c r="CN84" s="624"/>
      <c r="CO84" s="624"/>
      <c r="CP84" s="624"/>
      <c r="CQ84" s="624"/>
    </row>
    <row r="85" spans="2:95">
      <c r="AJ85" s="5"/>
      <c r="AM85" s="5"/>
      <c r="AO85" s="5"/>
      <c r="AP85" s="5"/>
      <c r="AU85" s="2755"/>
      <c r="AV85" s="2756"/>
      <c r="AW85" s="2756"/>
      <c r="AX85" s="2756"/>
      <c r="AY85" s="2756"/>
      <c r="AZ85" s="2756"/>
      <c r="BA85" s="2756"/>
      <c r="BB85" s="2756"/>
      <c r="BC85" s="2756"/>
      <c r="BD85" s="2756"/>
      <c r="BE85" s="2756"/>
      <c r="BF85" s="2756"/>
      <c r="BG85" s="2756"/>
      <c r="BH85" s="2756"/>
      <c r="BI85" s="2756"/>
      <c r="BJ85" s="2756"/>
      <c r="BK85" s="2756"/>
      <c r="BL85" s="2756"/>
      <c r="BM85" s="2756"/>
      <c r="BN85" s="2756"/>
      <c r="BO85" s="2756"/>
      <c r="BP85" s="2756"/>
      <c r="BQ85" s="2756"/>
      <c r="BR85" s="2756"/>
      <c r="BS85" s="2756"/>
      <c r="BT85" s="2756"/>
      <c r="BU85" s="2756"/>
      <c r="BV85" s="2756"/>
      <c r="BW85" s="2756"/>
      <c r="BX85" s="2756"/>
      <c r="BY85" s="2756"/>
      <c r="BZ85" s="2756"/>
      <c r="CA85" s="2756"/>
      <c r="CB85" s="2756"/>
      <c r="CC85" s="2756"/>
      <c r="CD85" s="2756"/>
      <c r="CE85" s="2756"/>
      <c r="CF85" s="2756"/>
      <c r="CG85" s="2756"/>
      <c r="CH85" s="2756"/>
      <c r="CI85" s="2757"/>
      <c r="CK85" s="624"/>
      <c r="CL85" s="624"/>
      <c r="CM85" s="624"/>
      <c r="CN85" s="624"/>
      <c r="CO85" s="624"/>
      <c r="CP85" s="624"/>
      <c r="CQ85" s="624"/>
    </row>
    <row r="91" spans="2:95">
      <c r="AJ91" s="5"/>
      <c r="AM91" s="5"/>
    </row>
    <row r="92" spans="2:95">
      <c r="AJ92" s="5"/>
      <c r="AM92" s="5"/>
    </row>
    <row r="93" spans="2:95">
      <c r="AJ93" s="5"/>
      <c r="AM93" s="5"/>
    </row>
    <row r="94" spans="2:95">
      <c r="AJ94" s="5"/>
      <c r="AM94" s="5"/>
    </row>
  </sheetData>
  <mergeCells count="476">
    <mergeCell ref="BT33:CI33"/>
    <mergeCell ref="BT13:CI14"/>
    <mergeCell ref="AW61:CI61"/>
    <mergeCell ref="C63:D63"/>
    <mergeCell ref="C65:D65"/>
    <mergeCell ref="AU65:CI85"/>
    <mergeCell ref="C70:D70"/>
    <mergeCell ref="C71:D71"/>
    <mergeCell ref="C72:D72"/>
    <mergeCell ref="E72:AS72"/>
    <mergeCell ref="AJ76:AS81"/>
    <mergeCell ref="C73:D73"/>
    <mergeCell ref="AI58:AR58"/>
    <mergeCell ref="C59:AA61"/>
    <mergeCell ref="AB59:AD61"/>
    <mergeCell ref="AE59:AE61"/>
    <mergeCell ref="AF59:AG60"/>
    <mergeCell ref="AI59:AR59"/>
    <mergeCell ref="AI60:AR60"/>
    <mergeCell ref="AF61:AG61"/>
    <mergeCell ref="AI61:AR61"/>
    <mergeCell ref="AI54:AR54"/>
    <mergeCell ref="AF55:AG55"/>
    <mergeCell ref="AI55:AR55"/>
    <mergeCell ref="C56:AA58"/>
    <mergeCell ref="AB56:AD58"/>
    <mergeCell ref="AE56:AE58"/>
    <mergeCell ref="AF56:AG57"/>
    <mergeCell ref="AI56:AR56"/>
    <mergeCell ref="AI57:AR57"/>
    <mergeCell ref="AF58:AG58"/>
    <mergeCell ref="AF53:AG54"/>
    <mergeCell ref="AI53:AR53"/>
    <mergeCell ref="I54:J55"/>
    <mergeCell ref="K54:L55"/>
    <mergeCell ref="M54:N55"/>
    <mergeCell ref="O54:P55"/>
    <mergeCell ref="Q54:R55"/>
    <mergeCell ref="S54:T55"/>
    <mergeCell ref="U54:V55"/>
    <mergeCell ref="W54:X55"/>
    <mergeCell ref="S53:T53"/>
    <mergeCell ref="U53:V53"/>
    <mergeCell ref="W53:X53"/>
    <mergeCell ref="Y53:AA55"/>
    <mergeCell ref="AB53:AD55"/>
    <mergeCell ref="AE53:AE55"/>
    <mergeCell ref="C53:E55"/>
    <mergeCell ref="F53:H55"/>
    <mergeCell ref="I53:J53"/>
    <mergeCell ref="K53:L53"/>
    <mergeCell ref="M53:N53"/>
    <mergeCell ref="O53:P53"/>
    <mergeCell ref="Q53:R53"/>
    <mergeCell ref="AF50:AG51"/>
    <mergeCell ref="AI50:AR50"/>
    <mergeCell ref="I51:J52"/>
    <mergeCell ref="K51:L52"/>
    <mergeCell ref="M51:N52"/>
    <mergeCell ref="O51:P52"/>
    <mergeCell ref="Q51:R52"/>
    <mergeCell ref="S51:T52"/>
    <mergeCell ref="U51:V52"/>
    <mergeCell ref="W51:X52"/>
    <mergeCell ref="S50:T50"/>
    <mergeCell ref="U50:V50"/>
    <mergeCell ref="C50:E52"/>
    <mergeCell ref="F50:H52"/>
    <mergeCell ref="I50:J50"/>
    <mergeCell ref="K50:L50"/>
    <mergeCell ref="M50:N50"/>
    <mergeCell ref="O50:P50"/>
    <mergeCell ref="Q50:R50"/>
    <mergeCell ref="AE47:AE49"/>
    <mergeCell ref="AF47:AG48"/>
    <mergeCell ref="AV47:AV48"/>
    <mergeCell ref="AW47:CI60"/>
    <mergeCell ref="I48:J49"/>
    <mergeCell ref="K48:L49"/>
    <mergeCell ref="M48:N49"/>
    <mergeCell ref="O48:P49"/>
    <mergeCell ref="Q48:R49"/>
    <mergeCell ref="Q47:R47"/>
    <mergeCell ref="S47:T47"/>
    <mergeCell ref="U47:V47"/>
    <mergeCell ref="W47:X47"/>
    <mergeCell ref="Y47:AA49"/>
    <mergeCell ref="AB47:AD49"/>
    <mergeCell ref="S48:T49"/>
    <mergeCell ref="U48:V49"/>
    <mergeCell ref="W48:X49"/>
    <mergeCell ref="W50:X50"/>
    <mergeCell ref="Y50:AA52"/>
    <mergeCell ref="AB50:AD52"/>
    <mergeCell ref="AE50:AE52"/>
    <mergeCell ref="AI48:AR48"/>
    <mergeCell ref="AF49:AG49"/>
    <mergeCell ref="AI49:AR49"/>
    <mergeCell ref="AI47:AR47"/>
    <mergeCell ref="AI45:AR45"/>
    <mergeCell ref="AF46:AG46"/>
    <mergeCell ref="AI46:AR46"/>
    <mergeCell ref="AI51:AR51"/>
    <mergeCell ref="AF52:AG52"/>
    <mergeCell ref="AI52:AR52"/>
    <mergeCell ref="C47:E49"/>
    <mergeCell ref="F47:H49"/>
    <mergeCell ref="I47:J47"/>
    <mergeCell ref="K47:L47"/>
    <mergeCell ref="M47:N47"/>
    <mergeCell ref="O47:P47"/>
    <mergeCell ref="AE44:AE46"/>
    <mergeCell ref="AF44:AG45"/>
    <mergeCell ref="AI44:AR44"/>
    <mergeCell ref="I45:J46"/>
    <mergeCell ref="K45:L46"/>
    <mergeCell ref="M45:N46"/>
    <mergeCell ref="O45:P46"/>
    <mergeCell ref="Q45:R46"/>
    <mergeCell ref="S45:T46"/>
    <mergeCell ref="U45:V46"/>
    <mergeCell ref="Q44:R44"/>
    <mergeCell ref="S44:T44"/>
    <mergeCell ref="U44:V44"/>
    <mergeCell ref="W44:X44"/>
    <mergeCell ref="Y44:AA46"/>
    <mergeCell ref="AB44:AD46"/>
    <mergeCell ref="W45:X46"/>
    <mergeCell ref="C44:E46"/>
    <mergeCell ref="F44:H46"/>
    <mergeCell ref="I44:J44"/>
    <mergeCell ref="K44:L44"/>
    <mergeCell ref="M44:N44"/>
    <mergeCell ref="O44:P44"/>
    <mergeCell ref="BK42:BM42"/>
    <mergeCell ref="AF43:AG43"/>
    <mergeCell ref="AI43:AR43"/>
    <mergeCell ref="AU43:AX43"/>
    <mergeCell ref="AY43:BA43"/>
    <mergeCell ref="BG43:BJ43"/>
    <mergeCell ref="BK43:BM43"/>
    <mergeCell ref="AB41:AD43"/>
    <mergeCell ref="C41:E43"/>
    <mergeCell ref="F41:H43"/>
    <mergeCell ref="I41:J41"/>
    <mergeCell ref="K41:L41"/>
    <mergeCell ref="M41:N41"/>
    <mergeCell ref="O41:P41"/>
    <mergeCell ref="Y41:AA43"/>
    <mergeCell ref="AU46:CA46"/>
    <mergeCell ref="BK41:BM41"/>
    <mergeCell ref="I42:J43"/>
    <mergeCell ref="K42:L43"/>
    <mergeCell ref="M42:N43"/>
    <mergeCell ref="O42:P43"/>
    <mergeCell ref="Q42:R43"/>
    <mergeCell ref="S42:T43"/>
    <mergeCell ref="U42:V43"/>
    <mergeCell ref="W42:X43"/>
    <mergeCell ref="AI42:AR42"/>
    <mergeCell ref="AE41:AE43"/>
    <mergeCell ref="AF41:AG42"/>
    <mergeCell ref="AI41:AR41"/>
    <mergeCell ref="AU41:AX41"/>
    <mergeCell ref="AY41:BA41"/>
    <mergeCell ref="BG41:BJ41"/>
    <mergeCell ref="AU42:AX42"/>
    <mergeCell ref="AY42:BA42"/>
    <mergeCell ref="BG42:BJ42"/>
    <mergeCell ref="Q41:R41"/>
    <mergeCell ref="S41:T41"/>
    <mergeCell ref="U41:V41"/>
    <mergeCell ref="W41:X41"/>
    <mergeCell ref="BK39:BM39"/>
    <mergeCell ref="AF40:AG40"/>
    <mergeCell ref="AI40:AR40"/>
    <mergeCell ref="AU40:AX40"/>
    <mergeCell ref="AY40:BA40"/>
    <mergeCell ref="BG40:BJ40"/>
    <mergeCell ref="BK40:BM40"/>
    <mergeCell ref="BK38:BM38"/>
    <mergeCell ref="I39:J40"/>
    <mergeCell ref="K39:L40"/>
    <mergeCell ref="M39:N40"/>
    <mergeCell ref="O39:P40"/>
    <mergeCell ref="Q39:R40"/>
    <mergeCell ref="S39:T40"/>
    <mergeCell ref="U39:V40"/>
    <mergeCell ref="W39:X40"/>
    <mergeCell ref="AI39:AR39"/>
    <mergeCell ref="AE38:AE40"/>
    <mergeCell ref="AF38:AG39"/>
    <mergeCell ref="AI38:AR38"/>
    <mergeCell ref="AU38:AX38"/>
    <mergeCell ref="AY38:BA38"/>
    <mergeCell ref="BG38:BJ38"/>
    <mergeCell ref="AU39:AX39"/>
    <mergeCell ref="AY39:BA39"/>
    <mergeCell ref="BG39:BJ39"/>
    <mergeCell ref="Q38:R38"/>
    <mergeCell ref="S38:T38"/>
    <mergeCell ref="U38:V38"/>
    <mergeCell ref="W38:X38"/>
    <mergeCell ref="Y38:AA40"/>
    <mergeCell ref="AB38:AD40"/>
    <mergeCell ref="C38:E40"/>
    <mergeCell ref="F38:H40"/>
    <mergeCell ref="I38:J38"/>
    <mergeCell ref="K38:L38"/>
    <mergeCell ref="M38:N38"/>
    <mergeCell ref="O38:P38"/>
    <mergeCell ref="BK36:BM36"/>
    <mergeCell ref="AF37:AG37"/>
    <mergeCell ref="AI37:AR37"/>
    <mergeCell ref="AU37:AX37"/>
    <mergeCell ref="AY37:BA37"/>
    <mergeCell ref="BG37:BJ37"/>
    <mergeCell ref="BK37:BM37"/>
    <mergeCell ref="BK35:BM35"/>
    <mergeCell ref="I36:J37"/>
    <mergeCell ref="K36:L37"/>
    <mergeCell ref="M36:N37"/>
    <mergeCell ref="O36:P37"/>
    <mergeCell ref="Q36:R37"/>
    <mergeCell ref="S36:T37"/>
    <mergeCell ref="U36:V37"/>
    <mergeCell ref="W36:X37"/>
    <mergeCell ref="AI36:AR36"/>
    <mergeCell ref="AE35:AE37"/>
    <mergeCell ref="AF35:AG36"/>
    <mergeCell ref="AI35:AR35"/>
    <mergeCell ref="AU35:AX35"/>
    <mergeCell ref="AY35:BA35"/>
    <mergeCell ref="BG35:BJ35"/>
    <mergeCell ref="AU36:AX36"/>
    <mergeCell ref="AY36:BA36"/>
    <mergeCell ref="BG36:BJ36"/>
    <mergeCell ref="Q35:R35"/>
    <mergeCell ref="S35:T35"/>
    <mergeCell ref="U35:V35"/>
    <mergeCell ref="W35:X35"/>
    <mergeCell ref="Y35:AA37"/>
    <mergeCell ref="AB35:AD37"/>
    <mergeCell ref="C35:E37"/>
    <mergeCell ref="F35:H37"/>
    <mergeCell ref="I35:J35"/>
    <mergeCell ref="K35:L35"/>
    <mergeCell ref="M35:N35"/>
    <mergeCell ref="O35:P35"/>
    <mergeCell ref="C32:E34"/>
    <mergeCell ref="F32:H34"/>
    <mergeCell ref="I32:J32"/>
    <mergeCell ref="K32:L32"/>
    <mergeCell ref="M32:N32"/>
    <mergeCell ref="O32:P32"/>
    <mergeCell ref="BK33:BM33"/>
    <mergeCell ref="AF34:AG34"/>
    <mergeCell ref="AI34:AR34"/>
    <mergeCell ref="AU34:AX34"/>
    <mergeCell ref="AY34:BA34"/>
    <mergeCell ref="BG34:BJ34"/>
    <mergeCell ref="BK34:BM34"/>
    <mergeCell ref="BK32:BM32"/>
    <mergeCell ref="I33:J34"/>
    <mergeCell ref="K33:L34"/>
    <mergeCell ref="M33:N34"/>
    <mergeCell ref="O33:P34"/>
    <mergeCell ref="Q33:R34"/>
    <mergeCell ref="S33:T34"/>
    <mergeCell ref="U33:V34"/>
    <mergeCell ref="W33:X34"/>
    <mergeCell ref="AI33:AR33"/>
    <mergeCell ref="AE32:AE34"/>
    <mergeCell ref="AY30:BA30"/>
    <mergeCell ref="BG30:BJ30"/>
    <mergeCell ref="AY33:BA33"/>
    <mergeCell ref="BG33:BJ33"/>
    <mergeCell ref="Q32:R32"/>
    <mergeCell ref="S32:T32"/>
    <mergeCell ref="U32:V32"/>
    <mergeCell ref="W32:X32"/>
    <mergeCell ref="Y32:AA34"/>
    <mergeCell ref="AB32:AD34"/>
    <mergeCell ref="AF32:AG33"/>
    <mergeCell ref="AI32:AR32"/>
    <mergeCell ref="AU32:AX32"/>
    <mergeCell ref="AY32:BA32"/>
    <mergeCell ref="BG32:BJ32"/>
    <mergeCell ref="AU33:AX33"/>
    <mergeCell ref="BK29:BM29"/>
    <mergeCell ref="I30:J31"/>
    <mergeCell ref="K30:L31"/>
    <mergeCell ref="M30:N31"/>
    <mergeCell ref="O30:P31"/>
    <mergeCell ref="Q30:R31"/>
    <mergeCell ref="S30:T31"/>
    <mergeCell ref="W29:X29"/>
    <mergeCell ref="Y29:AA31"/>
    <mergeCell ref="AB29:AD31"/>
    <mergeCell ref="AE29:AE31"/>
    <mergeCell ref="AF29:AG30"/>
    <mergeCell ref="AI29:AR29"/>
    <mergeCell ref="BK30:BM30"/>
    <mergeCell ref="AF31:AG31"/>
    <mergeCell ref="AI31:AR31"/>
    <mergeCell ref="AU31:AX31"/>
    <mergeCell ref="AY31:BA31"/>
    <mergeCell ref="BG31:BJ31"/>
    <mergeCell ref="BK31:BM31"/>
    <mergeCell ref="U30:V31"/>
    <mergeCell ref="W30:X31"/>
    <mergeCell ref="AI30:AR30"/>
    <mergeCell ref="AU30:AX30"/>
    <mergeCell ref="AU29:AX29"/>
    <mergeCell ref="AY29:BA29"/>
    <mergeCell ref="BG29:BJ29"/>
    <mergeCell ref="AI28:AR28"/>
    <mergeCell ref="AU28:AX28"/>
    <mergeCell ref="AY28:BA28"/>
    <mergeCell ref="BG28:BJ28"/>
    <mergeCell ref="AF26:AG27"/>
    <mergeCell ref="AI26:AR26"/>
    <mergeCell ref="I27:J28"/>
    <mergeCell ref="K27:L28"/>
    <mergeCell ref="M27:N28"/>
    <mergeCell ref="O27:P28"/>
    <mergeCell ref="Q27:R28"/>
    <mergeCell ref="S27:T28"/>
    <mergeCell ref="U27:V28"/>
    <mergeCell ref="W27:X28"/>
    <mergeCell ref="C26:E28"/>
    <mergeCell ref="F26:H28"/>
    <mergeCell ref="I26:J26"/>
    <mergeCell ref="K26:L26"/>
    <mergeCell ref="M26:N26"/>
    <mergeCell ref="O26:P26"/>
    <mergeCell ref="Q26:R26"/>
    <mergeCell ref="C29:E31"/>
    <mergeCell ref="F29:H31"/>
    <mergeCell ref="I29:J29"/>
    <mergeCell ref="K29:L29"/>
    <mergeCell ref="M29:N29"/>
    <mergeCell ref="O29:P29"/>
    <mergeCell ref="Q29:R29"/>
    <mergeCell ref="S29:T29"/>
    <mergeCell ref="U29:V29"/>
    <mergeCell ref="U24:V25"/>
    <mergeCell ref="W24:X25"/>
    <mergeCell ref="Y24:AA25"/>
    <mergeCell ref="AB24:AD25"/>
    <mergeCell ref="AE24:AE25"/>
    <mergeCell ref="AF24:AG24"/>
    <mergeCell ref="AF25:AG25"/>
    <mergeCell ref="BN23:BP24"/>
    <mergeCell ref="S26:T26"/>
    <mergeCell ref="U26:V26"/>
    <mergeCell ref="W26:X26"/>
    <mergeCell ref="Y26:AA28"/>
    <mergeCell ref="AB26:AD28"/>
    <mergeCell ref="AE26:AE28"/>
    <mergeCell ref="AI25:AR25"/>
    <mergeCell ref="AU25:BD26"/>
    <mergeCell ref="BG25:BP26"/>
    <mergeCell ref="AI27:AR27"/>
    <mergeCell ref="AU27:AX27"/>
    <mergeCell ref="AY27:BD27"/>
    <mergeCell ref="BG27:BJ27"/>
    <mergeCell ref="BK27:BP27"/>
    <mergeCell ref="AF28:AG28"/>
    <mergeCell ref="BK28:BM28"/>
    <mergeCell ref="BT23:BU23"/>
    <mergeCell ref="C24:E25"/>
    <mergeCell ref="F24:H25"/>
    <mergeCell ref="I24:J25"/>
    <mergeCell ref="K24:L25"/>
    <mergeCell ref="M24:N25"/>
    <mergeCell ref="O24:P25"/>
    <mergeCell ref="Q24:R25"/>
    <mergeCell ref="S24:T25"/>
    <mergeCell ref="AI23:AR23"/>
    <mergeCell ref="AU23:AX24"/>
    <mergeCell ref="AY23:BA24"/>
    <mergeCell ref="BB23:BD24"/>
    <mergeCell ref="BG23:BJ24"/>
    <mergeCell ref="BK23:BM24"/>
    <mergeCell ref="AI24:AR24"/>
    <mergeCell ref="S23:T23"/>
    <mergeCell ref="U23:V23"/>
    <mergeCell ref="W23:X23"/>
    <mergeCell ref="Y23:AA23"/>
    <mergeCell ref="AB23:AD23"/>
    <mergeCell ref="AF23:AG23"/>
    <mergeCell ref="C23:D23"/>
    <mergeCell ref="F23:H23"/>
    <mergeCell ref="I23:J23"/>
    <mergeCell ref="K23:L23"/>
    <mergeCell ref="M23:N23"/>
    <mergeCell ref="O23:P23"/>
    <mergeCell ref="Q23:R23"/>
    <mergeCell ref="AB20:AD22"/>
    <mergeCell ref="AF20:AG20"/>
    <mergeCell ref="AF21:AG21"/>
    <mergeCell ref="BW19:CG19"/>
    <mergeCell ref="I20:J22"/>
    <mergeCell ref="K20:L22"/>
    <mergeCell ref="M20:N22"/>
    <mergeCell ref="O20:P22"/>
    <mergeCell ref="Q20:R22"/>
    <mergeCell ref="S20:T22"/>
    <mergeCell ref="U20:V22"/>
    <mergeCell ref="W20:X22"/>
    <mergeCell ref="AU19:AX20"/>
    <mergeCell ref="AY19:BA20"/>
    <mergeCell ref="BB19:BD20"/>
    <mergeCell ref="BG19:BJ20"/>
    <mergeCell ref="BK19:BM20"/>
    <mergeCell ref="BN19:BP20"/>
    <mergeCell ref="BT21:BU21"/>
    <mergeCell ref="AF22:AG22"/>
    <mergeCell ref="BT22:BU22"/>
    <mergeCell ref="BT20:BU20"/>
    <mergeCell ref="AU21:AX22"/>
    <mergeCell ref="AY21:BA22"/>
    <mergeCell ref="BB21:BD22"/>
    <mergeCell ref="BG21:BJ22"/>
    <mergeCell ref="BK21:BM22"/>
    <mergeCell ref="BT16:BU16"/>
    <mergeCell ref="D17:AH17"/>
    <mergeCell ref="BT17:BU17"/>
    <mergeCell ref="BT18:BU18"/>
    <mergeCell ref="C19:E22"/>
    <mergeCell ref="F19:H22"/>
    <mergeCell ref="I19:X19"/>
    <mergeCell ref="Y19:AA22"/>
    <mergeCell ref="AB19:AG19"/>
    <mergeCell ref="AH19:AR22"/>
    <mergeCell ref="BT19:BU19"/>
    <mergeCell ref="BN21:BP22"/>
    <mergeCell ref="E14:M14"/>
    <mergeCell ref="N14:U14"/>
    <mergeCell ref="X14:AI14"/>
    <mergeCell ref="AJ14:AQ14"/>
    <mergeCell ref="E12:M12"/>
    <mergeCell ref="N12:U12"/>
    <mergeCell ref="X12:AC12"/>
    <mergeCell ref="AD12:AH12"/>
    <mergeCell ref="AJ12:AQ12"/>
    <mergeCell ref="E11:M11"/>
    <mergeCell ref="N11:U11"/>
    <mergeCell ref="X11:AI11"/>
    <mergeCell ref="AJ11:AQ11"/>
    <mergeCell ref="BI12:BR13"/>
    <mergeCell ref="E13:M13"/>
    <mergeCell ref="N13:U13"/>
    <mergeCell ref="X13:AI13"/>
    <mergeCell ref="AJ13:AQ13"/>
    <mergeCell ref="AV12:BE13"/>
    <mergeCell ref="E9:M9"/>
    <mergeCell ref="N9:U9"/>
    <mergeCell ref="X9:AI9"/>
    <mergeCell ref="AJ9:AQ9"/>
    <mergeCell ref="B2:AS2"/>
    <mergeCell ref="E10:M10"/>
    <mergeCell ref="N10:U10"/>
    <mergeCell ref="X10:AC10"/>
    <mergeCell ref="AD10:AH10"/>
    <mergeCell ref="AJ10:AQ10"/>
    <mergeCell ref="AU2:AY2"/>
    <mergeCell ref="B4:AH4"/>
    <mergeCell ref="AI4:AS4"/>
    <mergeCell ref="C5:AH6"/>
    <mergeCell ref="AI6:AS7"/>
    <mergeCell ref="C8:M8"/>
    <mergeCell ref="N8:U8"/>
    <mergeCell ref="V8:AI8"/>
    <mergeCell ref="AJ8:AQ8"/>
  </mergeCells>
  <phoneticPr fontId="2"/>
  <dataValidations count="2">
    <dataValidation type="list" allowBlank="1" showInputMessage="1" showErrorMessage="1" sqref="AD10:AH10">
      <formula1>"一般型,余裕活用型"</formula1>
    </dataValidation>
    <dataValidation type="list" allowBlank="1" showInputMessage="1" showErrorMessage="1" sqref="AD12:AH12">
      <formula1>"病児対応型,病後児対応型,,体調不良児対応型,訪問型"</formula1>
    </dataValidation>
  </dataValidations>
  <hyperlinks>
    <hyperlink ref="AU2:AY2" location="目次!A1" display="目次に戻る"/>
  </hyperlinks>
  <printOptions horizontalCentered="1"/>
  <pageMargins left="0.70866141732283472" right="0.31496062992125984" top="0.39370078740157483" bottom="0.39370078740157483" header="0" footer="0"/>
  <pageSetup paperSize="9" scale="82" fitToWidth="0" orientation="portrait" cellComments="asDisplayed" r:id="rId1"/>
  <headerFooter alignWithMargins="0"/>
  <colBreaks count="1" manualBreakCount="1">
    <brk id="46" min="1" max="84" man="1"/>
  </colBreaks>
  <drawing r:id="rId2"/>
  <legacyDrawing r:id="rId3"/>
  <mc:AlternateContent xmlns:mc="http://schemas.openxmlformats.org/markup-compatibility/2006">
    <mc:Choice Requires="x14">
      <controls>
        <mc:AlternateContent xmlns:mc="http://schemas.openxmlformats.org/markup-compatibility/2006">
          <mc:Choice Requires="x14">
            <control shapeId="943105" r:id="rId4" name="Check Box 1">
              <controlPr defaultSize="0" autoFill="0" autoLine="0" autoPict="0" altText="ない">
                <anchor moveWithCells="1">
                  <from>
                    <xdr:col>27</xdr:col>
                    <xdr:colOff>0</xdr:colOff>
                    <xdr:row>5</xdr:row>
                    <xdr:rowOff>0</xdr:rowOff>
                  </from>
                  <to>
                    <xdr:col>30</xdr:col>
                    <xdr:colOff>85725</xdr:colOff>
                    <xdr:row>6</xdr:row>
                    <xdr:rowOff>38100</xdr:rowOff>
                  </to>
                </anchor>
              </controlPr>
            </control>
          </mc:Choice>
        </mc:AlternateContent>
        <mc:AlternateContent xmlns:mc="http://schemas.openxmlformats.org/markup-compatibility/2006">
          <mc:Choice Requires="x14">
            <control shapeId="943106" r:id="rId5" name="Check Box 2">
              <controlPr defaultSize="0" autoFill="0" autoLine="0" autoPict="0" altText="ない">
                <anchor moveWithCells="1">
                  <from>
                    <xdr:col>30</xdr:col>
                    <xdr:colOff>266700</xdr:colOff>
                    <xdr:row>5</xdr:row>
                    <xdr:rowOff>0</xdr:rowOff>
                  </from>
                  <to>
                    <xdr:col>33</xdr:col>
                    <xdr:colOff>38100</xdr:colOff>
                    <xdr:row>6</xdr:row>
                    <xdr:rowOff>38100</xdr:rowOff>
                  </to>
                </anchor>
              </controlPr>
            </control>
          </mc:Choice>
        </mc:AlternateContent>
        <mc:AlternateContent xmlns:mc="http://schemas.openxmlformats.org/markup-compatibility/2006">
          <mc:Choice Requires="x14">
            <control shapeId="943107" r:id="rId6" name="Check Box 3">
              <controlPr defaultSize="0" autoFill="0" autoLine="0" autoPict="0">
                <anchor moveWithCells="1">
                  <from>
                    <xdr:col>2</xdr:col>
                    <xdr:colOff>47625</xdr:colOff>
                    <xdr:row>10</xdr:row>
                    <xdr:rowOff>152400</xdr:rowOff>
                  </from>
                  <to>
                    <xdr:col>4</xdr:col>
                    <xdr:colOff>104775</xdr:colOff>
                    <xdr:row>12</xdr:row>
                    <xdr:rowOff>28575</xdr:rowOff>
                  </to>
                </anchor>
              </controlPr>
            </control>
          </mc:Choice>
        </mc:AlternateContent>
        <mc:AlternateContent xmlns:mc="http://schemas.openxmlformats.org/markup-compatibility/2006">
          <mc:Choice Requires="x14">
            <control shapeId="943108" r:id="rId7" name="Check Box 4">
              <controlPr defaultSize="0" autoFill="0" autoLine="0" autoPict="0">
                <anchor moveWithCells="1">
                  <from>
                    <xdr:col>2</xdr:col>
                    <xdr:colOff>47625</xdr:colOff>
                    <xdr:row>9</xdr:row>
                    <xdr:rowOff>152400</xdr:rowOff>
                  </from>
                  <to>
                    <xdr:col>4</xdr:col>
                    <xdr:colOff>104775</xdr:colOff>
                    <xdr:row>11</xdr:row>
                    <xdr:rowOff>28575</xdr:rowOff>
                  </to>
                </anchor>
              </controlPr>
            </control>
          </mc:Choice>
        </mc:AlternateContent>
        <mc:AlternateContent xmlns:mc="http://schemas.openxmlformats.org/markup-compatibility/2006">
          <mc:Choice Requires="x14">
            <control shapeId="943109" r:id="rId8" name="Check Box 5">
              <controlPr defaultSize="0" autoFill="0" autoLine="0" autoPict="0">
                <anchor moveWithCells="1">
                  <from>
                    <xdr:col>2</xdr:col>
                    <xdr:colOff>47625</xdr:colOff>
                    <xdr:row>8</xdr:row>
                    <xdr:rowOff>152400</xdr:rowOff>
                  </from>
                  <to>
                    <xdr:col>4</xdr:col>
                    <xdr:colOff>104775</xdr:colOff>
                    <xdr:row>10</xdr:row>
                    <xdr:rowOff>28575</xdr:rowOff>
                  </to>
                </anchor>
              </controlPr>
            </control>
          </mc:Choice>
        </mc:AlternateContent>
        <mc:AlternateContent xmlns:mc="http://schemas.openxmlformats.org/markup-compatibility/2006">
          <mc:Choice Requires="x14">
            <control shapeId="943110" r:id="rId9" name="Check Box 6">
              <controlPr defaultSize="0" autoFill="0" autoLine="0" autoPict="0">
                <anchor moveWithCells="1">
                  <from>
                    <xdr:col>2</xdr:col>
                    <xdr:colOff>47625</xdr:colOff>
                    <xdr:row>7</xdr:row>
                    <xdr:rowOff>152400</xdr:rowOff>
                  </from>
                  <to>
                    <xdr:col>4</xdr:col>
                    <xdr:colOff>104775</xdr:colOff>
                    <xdr:row>9</xdr:row>
                    <xdr:rowOff>28575</xdr:rowOff>
                  </to>
                </anchor>
              </controlPr>
            </control>
          </mc:Choice>
        </mc:AlternateContent>
        <mc:AlternateContent xmlns:mc="http://schemas.openxmlformats.org/markup-compatibility/2006">
          <mc:Choice Requires="x14">
            <control shapeId="943111" r:id="rId10" name="Check Box 7">
              <controlPr defaultSize="0" autoFill="0" autoLine="0" autoPict="0">
                <anchor moveWithCells="1">
                  <from>
                    <xdr:col>2</xdr:col>
                    <xdr:colOff>47625</xdr:colOff>
                    <xdr:row>11</xdr:row>
                    <xdr:rowOff>152400</xdr:rowOff>
                  </from>
                  <to>
                    <xdr:col>4</xdr:col>
                    <xdr:colOff>104775</xdr:colOff>
                    <xdr:row>13</xdr:row>
                    <xdr:rowOff>28575</xdr:rowOff>
                  </to>
                </anchor>
              </controlPr>
            </control>
          </mc:Choice>
        </mc:AlternateContent>
        <mc:AlternateContent xmlns:mc="http://schemas.openxmlformats.org/markup-compatibility/2006">
          <mc:Choice Requires="x14">
            <control shapeId="943112" r:id="rId11" name="Check Box 8">
              <controlPr defaultSize="0" autoFill="0" autoLine="0" autoPict="0">
                <anchor moveWithCells="1">
                  <from>
                    <xdr:col>2</xdr:col>
                    <xdr:colOff>47625</xdr:colOff>
                    <xdr:row>12</xdr:row>
                    <xdr:rowOff>142875</xdr:rowOff>
                  </from>
                  <to>
                    <xdr:col>4</xdr:col>
                    <xdr:colOff>104775</xdr:colOff>
                    <xdr:row>14</xdr:row>
                    <xdr:rowOff>19050</xdr:rowOff>
                  </to>
                </anchor>
              </controlPr>
            </control>
          </mc:Choice>
        </mc:AlternateContent>
        <mc:AlternateContent xmlns:mc="http://schemas.openxmlformats.org/markup-compatibility/2006">
          <mc:Choice Requires="x14">
            <control shapeId="943113" r:id="rId12" name="Check Box 9">
              <controlPr defaultSize="0" autoFill="0" autoLine="0" autoPict="0">
                <anchor moveWithCells="1">
                  <from>
                    <xdr:col>21</xdr:col>
                    <xdr:colOff>47625</xdr:colOff>
                    <xdr:row>10</xdr:row>
                    <xdr:rowOff>152400</xdr:rowOff>
                  </from>
                  <to>
                    <xdr:col>23</xdr:col>
                    <xdr:colOff>104775</xdr:colOff>
                    <xdr:row>12</xdr:row>
                    <xdr:rowOff>28575</xdr:rowOff>
                  </to>
                </anchor>
              </controlPr>
            </control>
          </mc:Choice>
        </mc:AlternateContent>
        <mc:AlternateContent xmlns:mc="http://schemas.openxmlformats.org/markup-compatibility/2006">
          <mc:Choice Requires="x14">
            <control shapeId="943114" r:id="rId13" name="Check Box 10">
              <controlPr defaultSize="0" autoFill="0" autoLine="0" autoPict="0">
                <anchor moveWithCells="1">
                  <from>
                    <xdr:col>21</xdr:col>
                    <xdr:colOff>47625</xdr:colOff>
                    <xdr:row>9</xdr:row>
                    <xdr:rowOff>152400</xdr:rowOff>
                  </from>
                  <to>
                    <xdr:col>23</xdr:col>
                    <xdr:colOff>104775</xdr:colOff>
                    <xdr:row>11</xdr:row>
                    <xdr:rowOff>28575</xdr:rowOff>
                  </to>
                </anchor>
              </controlPr>
            </control>
          </mc:Choice>
        </mc:AlternateContent>
        <mc:AlternateContent xmlns:mc="http://schemas.openxmlformats.org/markup-compatibility/2006">
          <mc:Choice Requires="x14">
            <control shapeId="943115" r:id="rId14" name="Check Box 11">
              <controlPr defaultSize="0" autoFill="0" autoLine="0" autoPict="0">
                <anchor moveWithCells="1">
                  <from>
                    <xdr:col>21</xdr:col>
                    <xdr:colOff>47625</xdr:colOff>
                    <xdr:row>8</xdr:row>
                    <xdr:rowOff>152400</xdr:rowOff>
                  </from>
                  <to>
                    <xdr:col>23</xdr:col>
                    <xdr:colOff>104775</xdr:colOff>
                    <xdr:row>10</xdr:row>
                    <xdr:rowOff>28575</xdr:rowOff>
                  </to>
                </anchor>
              </controlPr>
            </control>
          </mc:Choice>
        </mc:AlternateContent>
        <mc:AlternateContent xmlns:mc="http://schemas.openxmlformats.org/markup-compatibility/2006">
          <mc:Choice Requires="x14">
            <control shapeId="943116" r:id="rId15" name="Check Box 12">
              <controlPr defaultSize="0" autoFill="0" autoLine="0" autoPict="0">
                <anchor moveWithCells="1">
                  <from>
                    <xdr:col>21</xdr:col>
                    <xdr:colOff>47625</xdr:colOff>
                    <xdr:row>7</xdr:row>
                    <xdr:rowOff>152400</xdr:rowOff>
                  </from>
                  <to>
                    <xdr:col>23</xdr:col>
                    <xdr:colOff>104775</xdr:colOff>
                    <xdr:row>9</xdr:row>
                    <xdr:rowOff>28575</xdr:rowOff>
                  </to>
                </anchor>
              </controlPr>
            </control>
          </mc:Choice>
        </mc:AlternateContent>
        <mc:AlternateContent xmlns:mc="http://schemas.openxmlformats.org/markup-compatibility/2006">
          <mc:Choice Requires="x14">
            <control shapeId="943117" r:id="rId16" name="Check Box 13">
              <controlPr defaultSize="0" autoFill="0" autoLine="0" autoPict="0">
                <anchor moveWithCells="1">
                  <from>
                    <xdr:col>21</xdr:col>
                    <xdr:colOff>47625</xdr:colOff>
                    <xdr:row>11</xdr:row>
                    <xdr:rowOff>152400</xdr:rowOff>
                  </from>
                  <to>
                    <xdr:col>23</xdr:col>
                    <xdr:colOff>104775</xdr:colOff>
                    <xdr:row>13</xdr:row>
                    <xdr:rowOff>28575</xdr:rowOff>
                  </to>
                </anchor>
              </controlPr>
            </control>
          </mc:Choice>
        </mc:AlternateContent>
        <mc:AlternateContent xmlns:mc="http://schemas.openxmlformats.org/markup-compatibility/2006">
          <mc:Choice Requires="x14">
            <control shapeId="943118" r:id="rId17" name="Check Box 14">
              <controlPr defaultSize="0" autoFill="0" autoLine="0" autoPict="0">
                <anchor moveWithCells="1">
                  <from>
                    <xdr:col>21</xdr:col>
                    <xdr:colOff>47625</xdr:colOff>
                    <xdr:row>12</xdr:row>
                    <xdr:rowOff>142875</xdr:rowOff>
                  </from>
                  <to>
                    <xdr:col>23</xdr:col>
                    <xdr:colOff>104775</xdr:colOff>
                    <xdr:row>14</xdr:row>
                    <xdr:rowOff>19050</xdr:rowOff>
                  </to>
                </anchor>
              </controlPr>
            </control>
          </mc:Choice>
        </mc:AlternateContent>
        <mc:AlternateContent xmlns:mc="http://schemas.openxmlformats.org/markup-compatibility/2006">
          <mc:Choice Requires="x14">
            <control shapeId="943119" r:id="rId18" name="Check Box 15">
              <controlPr defaultSize="0" autoFill="0" autoLine="0" autoPict="0" altText="">
                <anchor moveWithCells="1">
                  <from>
                    <xdr:col>75</xdr:col>
                    <xdr:colOff>123825</xdr:colOff>
                    <xdr:row>19</xdr:row>
                    <xdr:rowOff>0</xdr:rowOff>
                  </from>
                  <to>
                    <xdr:col>77</xdr:col>
                    <xdr:colOff>28575</xdr:colOff>
                    <xdr:row>19</xdr:row>
                    <xdr:rowOff>171450</xdr:rowOff>
                  </to>
                </anchor>
              </controlPr>
            </control>
          </mc:Choice>
        </mc:AlternateContent>
        <mc:AlternateContent xmlns:mc="http://schemas.openxmlformats.org/markup-compatibility/2006">
          <mc:Choice Requires="x14">
            <control shapeId="943120" r:id="rId19" name="Check Box 16">
              <controlPr defaultSize="0" autoFill="0" autoLine="0" autoPict="0" altText="">
                <anchor moveWithCells="1">
                  <from>
                    <xdr:col>75</xdr:col>
                    <xdr:colOff>123825</xdr:colOff>
                    <xdr:row>19</xdr:row>
                    <xdr:rowOff>171450</xdr:rowOff>
                  </from>
                  <to>
                    <xdr:col>77</xdr:col>
                    <xdr:colOff>28575</xdr:colOff>
                    <xdr:row>20</xdr:row>
                    <xdr:rowOff>171450</xdr:rowOff>
                  </to>
                </anchor>
              </controlPr>
            </control>
          </mc:Choice>
        </mc:AlternateContent>
        <mc:AlternateContent xmlns:mc="http://schemas.openxmlformats.org/markup-compatibility/2006">
          <mc:Choice Requires="x14">
            <control shapeId="943121" r:id="rId20" name="Check Box 17">
              <controlPr defaultSize="0" autoFill="0" autoLine="0" autoPict="0" altText="">
                <anchor moveWithCells="1">
                  <from>
                    <xdr:col>75</xdr:col>
                    <xdr:colOff>123825</xdr:colOff>
                    <xdr:row>22</xdr:row>
                    <xdr:rowOff>171450</xdr:rowOff>
                  </from>
                  <to>
                    <xdr:col>77</xdr:col>
                    <xdr:colOff>28575</xdr:colOff>
                    <xdr:row>23</xdr:row>
                    <xdr:rowOff>171450</xdr:rowOff>
                  </to>
                </anchor>
              </controlPr>
            </control>
          </mc:Choice>
        </mc:AlternateContent>
        <mc:AlternateContent xmlns:mc="http://schemas.openxmlformats.org/markup-compatibility/2006">
          <mc:Choice Requires="x14">
            <control shapeId="943122" r:id="rId21" name="Check Box 18">
              <controlPr defaultSize="0" autoFill="0" autoLine="0" autoPict="0" altText="">
                <anchor moveWithCells="1">
                  <from>
                    <xdr:col>75</xdr:col>
                    <xdr:colOff>123825</xdr:colOff>
                    <xdr:row>23</xdr:row>
                    <xdr:rowOff>171450</xdr:rowOff>
                  </from>
                  <to>
                    <xdr:col>77</xdr:col>
                    <xdr:colOff>28575</xdr:colOff>
                    <xdr:row>24</xdr:row>
                    <xdr:rowOff>171450</xdr:rowOff>
                  </to>
                </anchor>
              </controlPr>
            </control>
          </mc:Choice>
        </mc:AlternateContent>
        <mc:AlternateContent xmlns:mc="http://schemas.openxmlformats.org/markup-compatibility/2006">
          <mc:Choice Requires="x14">
            <control shapeId="943123" r:id="rId22" name="Check Box 19">
              <controlPr defaultSize="0" autoFill="0" autoLine="0" autoPict="0" altText="">
                <anchor moveWithCells="1">
                  <from>
                    <xdr:col>75</xdr:col>
                    <xdr:colOff>104775</xdr:colOff>
                    <xdr:row>28</xdr:row>
                    <xdr:rowOff>161925</xdr:rowOff>
                  </from>
                  <to>
                    <xdr:col>77</xdr:col>
                    <xdr:colOff>76200</xdr:colOff>
                    <xdr:row>30</xdr:row>
                    <xdr:rowOff>28575</xdr:rowOff>
                  </to>
                </anchor>
              </controlPr>
            </control>
          </mc:Choice>
        </mc:AlternateContent>
        <mc:AlternateContent xmlns:mc="http://schemas.openxmlformats.org/markup-compatibility/2006">
          <mc:Choice Requires="x14">
            <control shapeId="943124" r:id="rId23" name="Check Box 20">
              <controlPr defaultSize="0" autoFill="0" autoLine="0" autoPict="0" altText="">
                <anchor moveWithCells="1">
                  <from>
                    <xdr:col>75</xdr:col>
                    <xdr:colOff>114300</xdr:colOff>
                    <xdr:row>27</xdr:row>
                    <xdr:rowOff>171450</xdr:rowOff>
                  </from>
                  <to>
                    <xdr:col>77</xdr:col>
                    <xdr:colOff>38100</xdr:colOff>
                    <xdr:row>29</xdr:row>
                    <xdr:rowOff>9525</xdr:rowOff>
                  </to>
                </anchor>
              </controlPr>
            </control>
          </mc:Choice>
        </mc:AlternateContent>
        <mc:AlternateContent xmlns:mc="http://schemas.openxmlformats.org/markup-compatibility/2006">
          <mc:Choice Requires="x14">
            <control shapeId="943125" r:id="rId24" name="Check Box 21">
              <controlPr defaultSize="0" autoFill="0" autoLine="0" autoPict="0" altText="">
                <anchor moveWithCells="1">
                  <from>
                    <xdr:col>75</xdr:col>
                    <xdr:colOff>114300</xdr:colOff>
                    <xdr:row>15</xdr:row>
                    <xdr:rowOff>161925</xdr:rowOff>
                  </from>
                  <to>
                    <xdr:col>77</xdr:col>
                    <xdr:colOff>38100</xdr:colOff>
                    <xdr:row>17</xdr:row>
                    <xdr:rowOff>57150</xdr:rowOff>
                  </to>
                </anchor>
              </controlPr>
            </control>
          </mc:Choice>
        </mc:AlternateContent>
        <mc:AlternateContent xmlns:mc="http://schemas.openxmlformats.org/markup-compatibility/2006">
          <mc:Choice Requires="x14">
            <control shapeId="943126" r:id="rId25" name="Check Box 22">
              <controlPr defaultSize="0" autoFill="0" autoLine="0" autoPict="0" altText="">
                <anchor moveWithCells="1">
                  <from>
                    <xdr:col>75</xdr:col>
                    <xdr:colOff>123825</xdr:colOff>
                    <xdr:row>15</xdr:row>
                    <xdr:rowOff>0</xdr:rowOff>
                  </from>
                  <to>
                    <xdr:col>77</xdr:col>
                    <xdr:colOff>38100</xdr:colOff>
                    <xdr:row>16</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CC"/>
  </sheetPr>
  <dimension ref="A2:CT113"/>
  <sheetViews>
    <sheetView showGridLines="0" view="pageBreakPreview" zoomScaleNormal="100" zoomScaleSheetLayoutView="100" workbookViewId="0">
      <selection activeCell="D4" sqref="D4:Z4"/>
    </sheetView>
  </sheetViews>
  <sheetFormatPr defaultColWidth="8" defaultRowHeight="12"/>
  <cols>
    <col min="1" max="4" width="1.5" style="5" customWidth="1"/>
    <col min="5" max="41" width="2.5" style="5" customWidth="1"/>
    <col min="42" max="42" width="11" style="5" customWidth="1"/>
    <col min="43" max="43" width="2.5" style="5" customWidth="1"/>
    <col min="44" max="61" width="1.875" style="5" customWidth="1"/>
    <col min="62" max="62" width="1.875" style="140" customWidth="1"/>
    <col min="63" max="63" width="1.875" style="5" customWidth="1"/>
    <col min="64" max="64" width="2" style="5" customWidth="1"/>
    <col min="65" max="71" width="2.375" style="5" customWidth="1"/>
    <col min="72" max="89" width="2" style="5" customWidth="1"/>
    <col min="90" max="104" width="2.375" style="5" customWidth="1"/>
    <col min="105" max="16384" width="8" style="5"/>
  </cols>
  <sheetData>
    <row r="2" spans="2:83" ht="14.1" customHeight="1">
      <c r="D2" s="1872" t="s">
        <v>1364</v>
      </c>
      <c r="E2" s="1872"/>
      <c r="F2" s="1872"/>
      <c r="G2" s="1872"/>
      <c r="H2" s="1872"/>
      <c r="I2" s="1872"/>
      <c r="J2" s="1872"/>
      <c r="K2" s="1872"/>
      <c r="L2" s="1872"/>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1872"/>
      <c r="AO2" s="1872"/>
      <c r="AP2" s="1872"/>
      <c r="AQ2" s="1277"/>
      <c r="AR2" s="1837" t="s">
        <v>769</v>
      </c>
      <c r="AS2" s="1837"/>
      <c r="AT2" s="1837"/>
      <c r="AU2" s="1837"/>
      <c r="AV2" s="1837"/>
      <c r="AW2" s="1277"/>
      <c r="AX2" s="1277"/>
      <c r="AY2" s="1277"/>
      <c r="AZ2" s="1277"/>
      <c r="BA2" s="1277"/>
      <c r="BB2" s="1277"/>
      <c r="BC2" s="1277"/>
      <c r="BD2" s="1277"/>
      <c r="BE2" s="1277"/>
      <c r="BF2" s="1277"/>
      <c r="BG2" s="1277"/>
      <c r="BH2" s="1277"/>
      <c r="BI2" s="1277"/>
      <c r="BJ2" s="1277"/>
    </row>
    <row r="3" spans="2:83" ht="5.0999999999999996" customHeight="1" thickBot="1">
      <c r="E3" s="1"/>
    </row>
    <row r="4" spans="2:83" ht="14.45" customHeight="1">
      <c r="B4" s="499"/>
      <c r="C4" s="415"/>
      <c r="D4" s="1874" t="s">
        <v>188</v>
      </c>
      <c r="E4" s="1874"/>
      <c r="F4" s="1874"/>
      <c r="G4" s="1874"/>
      <c r="H4" s="1874"/>
      <c r="I4" s="1874"/>
      <c r="J4" s="1874"/>
      <c r="K4" s="1874"/>
      <c r="L4" s="1874"/>
      <c r="M4" s="1874"/>
      <c r="N4" s="1874"/>
      <c r="O4" s="1874"/>
      <c r="P4" s="1874"/>
      <c r="Q4" s="1874"/>
      <c r="R4" s="1874"/>
      <c r="S4" s="1874"/>
      <c r="T4" s="1874"/>
      <c r="U4" s="1874"/>
      <c r="V4" s="1874"/>
      <c r="W4" s="1874"/>
      <c r="X4" s="1874"/>
      <c r="Y4" s="1874"/>
      <c r="Z4" s="1874"/>
      <c r="AA4" s="415"/>
      <c r="AB4" s="192"/>
      <c r="AC4" s="192"/>
      <c r="AD4" s="192"/>
      <c r="AE4" s="2033" t="s">
        <v>190</v>
      </c>
      <c r="AF4" s="1874"/>
      <c r="AG4" s="1874"/>
      <c r="AH4" s="1874"/>
      <c r="AI4" s="1874"/>
      <c r="AJ4" s="1874"/>
      <c r="AK4" s="1874"/>
      <c r="AL4" s="1874"/>
      <c r="AM4" s="1874"/>
      <c r="AN4" s="1874"/>
      <c r="AO4" s="1874"/>
      <c r="AP4" s="2034"/>
      <c r="AQ4" s="1310"/>
      <c r="AR4" s="1310"/>
      <c r="AS4" s="5" t="s">
        <v>1045</v>
      </c>
      <c r="BJ4" s="5"/>
    </row>
    <row r="5" spans="2:83" ht="14.45" customHeight="1">
      <c r="B5" s="14"/>
      <c r="D5" s="1270"/>
      <c r="E5" s="1" t="s">
        <v>1358</v>
      </c>
      <c r="F5" s="1319"/>
      <c r="G5" s="1303"/>
      <c r="H5" s="1293"/>
      <c r="I5" s="1293"/>
      <c r="J5" s="1293"/>
      <c r="K5" s="1293"/>
      <c r="L5" s="1293"/>
      <c r="M5" s="1293"/>
      <c r="N5" s="1293"/>
      <c r="O5" s="1293"/>
      <c r="P5" s="1293"/>
      <c r="Q5" s="1293"/>
      <c r="R5" s="1293"/>
      <c r="S5" s="1293"/>
      <c r="T5" s="1293"/>
      <c r="U5" s="1293"/>
      <c r="V5" s="1293"/>
      <c r="W5" s="1293"/>
      <c r="X5" s="1293"/>
      <c r="Y5" s="1293"/>
      <c r="Z5" s="414"/>
      <c r="AC5" s="1301"/>
      <c r="AD5" s="1301"/>
      <c r="AE5" s="200" t="s">
        <v>95</v>
      </c>
      <c r="AF5" s="2785" t="s">
        <v>770</v>
      </c>
      <c r="AG5" s="2785"/>
      <c r="AH5" s="2785"/>
      <c r="AI5" s="2785"/>
      <c r="AJ5" s="2785"/>
      <c r="AK5" s="2785"/>
      <c r="AL5" s="2785"/>
      <c r="AM5" s="2785"/>
      <c r="AN5" s="2785"/>
      <c r="AO5" s="2785"/>
      <c r="AP5" s="2786"/>
      <c r="AQ5" s="1283"/>
      <c r="AS5" s="1310"/>
      <c r="BJ5" s="5"/>
    </row>
    <row r="6" spans="2:83" ht="14.45" customHeight="1">
      <c r="B6" s="14"/>
      <c r="D6" s="1270"/>
      <c r="E6" s="1"/>
      <c r="F6" s="1909" t="s">
        <v>1359</v>
      </c>
      <c r="G6" s="1909"/>
      <c r="H6" s="1909"/>
      <c r="I6" s="1909"/>
      <c r="J6" s="1909"/>
      <c r="K6" s="1909"/>
      <c r="L6" s="1909"/>
      <c r="M6" s="1909"/>
      <c r="N6" s="1909"/>
      <c r="O6" s="1293"/>
      <c r="P6" s="1293"/>
      <c r="Q6" s="1293"/>
      <c r="R6" s="1293"/>
      <c r="S6" s="1293"/>
      <c r="T6" s="1293"/>
      <c r="U6" s="1293"/>
      <c r="V6" s="1293"/>
      <c r="W6" s="1293"/>
      <c r="X6" s="1293"/>
      <c r="Y6" s="1293"/>
      <c r="Z6" s="1293"/>
      <c r="AC6" s="1284"/>
      <c r="AD6" s="1284"/>
      <c r="AE6" s="117"/>
      <c r="AF6" s="2016"/>
      <c r="AG6" s="2016"/>
      <c r="AH6" s="2016"/>
      <c r="AI6" s="2016"/>
      <c r="AJ6" s="2016"/>
      <c r="AK6" s="2016"/>
      <c r="AL6" s="2016"/>
      <c r="AM6" s="2016"/>
      <c r="AN6" s="2016"/>
      <c r="AO6" s="2016"/>
      <c r="AP6" s="2106"/>
      <c r="AQ6" s="1283"/>
      <c r="AS6" s="1310"/>
      <c r="AT6" s="201"/>
      <c r="AU6" s="2781" t="s">
        <v>1513</v>
      </c>
      <c r="AV6" s="2781"/>
      <c r="AW6" s="2781"/>
      <c r="AX6" s="2781"/>
      <c r="AY6" s="2781"/>
      <c r="AZ6" s="2781"/>
      <c r="BA6" s="2781"/>
      <c r="BB6" s="2781"/>
      <c r="BC6" s="2781"/>
      <c r="BD6" s="2781"/>
      <c r="BE6" s="2781"/>
      <c r="BF6" s="2781"/>
      <c r="BG6" s="2781"/>
      <c r="BH6" s="2781"/>
      <c r="BI6" s="2781"/>
      <c r="BJ6" s="2781"/>
      <c r="BK6" s="2781"/>
      <c r="BL6" s="2781"/>
      <c r="BM6" s="2781"/>
      <c r="BN6" s="2781"/>
      <c r="BO6" s="2781"/>
      <c r="BP6" s="2781"/>
      <c r="BQ6" s="2781"/>
      <c r="BR6" s="2781"/>
      <c r="BS6" s="2781"/>
      <c r="BT6" s="2781"/>
      <c r="BU6" s="2781"/>
      <c r="BV6" s="2781"/>
      <c r="BW6" s="2781"/>
      <c r="BX6" s="2781"/>
      <c r="BY6" s="2781"/>
      <c r="BZ6" s="2781"/>
      <c r="CA6" s="2781"/>
      <c r="CB6" s="2781"/>
      <c r="CC6" s="2781"/>
      <c r="CD6" s="2781"/>
      <c r="CE6" s="2782"/>
    </row>
    <row r="7" spans="2:83" ht="14.45" customHeight="1">
      <c r="B7" s="14"/>
      <c r="D7" s="1270"/>
      <c r="E7" s="1" t="s">
        <v>1360</v>
      </c>
      <c r="F7" s="1319"/>
      <c r="G7" s="1303"/>
      <c r="H7" s="1293"/>
      <c r="I7" s="1293"/>
      <c r="J7" s="1293"/>
      <c r="K7" s="1293"/>
      <c r="L7" s="1293"/>
      <c r="M7" s="1293"/>
      <c r="N7" s="1293"/>
      <c r="O7" s="1293"/>
      <c r="P7" s="1293"/>
      <c r="Q7" s="1293"/>
      <c r="R7" s="1293"/>
      <c r="S7" s="1293"/>
      <c r="T7" s="1293"/>
      <c r="U7" s="1293"/>
      <c r="V7" s="1293"/>
      <c r="W7" s="1293"/>
      <c r="X7" s="1293"/>
      <c r="Y7" s="1293"/>
      <c r="Z7" s="1293"/>
      <c r="AC7" s="1284"/>
      <c r="AD7" s="1284"/>
      <c r="AE7" s="117"/>
      <c r="AF7" s="2016"/>
      <c r="AG7" s="2016"/>
      <c r="AH7" s="2016"/>
      <c r="AI7" s="2016"/>
      <c r="AJ7" s="2016"/>
      <c r="AK7" s="2016"/>
      <c r="AL7" s="2016"/>
      <c r="AM7" s="2016"/>
      <c r="AN7" s="2016"/>
      <c r="AO7" s="2016"/>
      <c r="AP7" s="2106"/>
      <c r="AQ7" s="1283"/>
      <c r="AS7" s="1310"/>
      <c r="AT7" s="202"/>
      <c r="AU7" s="2783"/>
      <c r="AV7" s="2783"/>
      <c r="AW7" s="2783"/>
      <c r="AX7" s="2783"/>
      <c r="AY7" s="2783"/>
      <c r="AZ7" s="2783"/>
      <c r="BA7" s="2783"/>
      <c r="BB7" s="2783"/>
      <c r="BC7" s="2783"/>
      <c r="BD7" s="2783"/>
      <c r="BE7" s="2783"/>
      <c r="BF7" s="2783"/>
      <c r="BG7" s="2783"/>
      <c r="BH7" s="2783"/>
      <c r="BI7" s="2783"/>
      <c r="BJ7" s="2783"/>
      <c r="BK7" s="2783"/>
      <c r="BL7" s="2783"/>
      <c r="BM7" s="2783"/>
      <c r="BN7" s="2783"/>
      <c r="BO7" s="2783"/>
      <c r="BP7" s="2783"/>
      <c r="BQ7" s="2783"/>
      <c r="BR7" s="2783"/>
      <c r="BS7" s="2783"/>
      <c r="BT7" s="2783"/>
      <c r="BU7" s="2783"/>
      <c r="BV7" s="2783"/>
      <c r="BW7" s="2783"/>
      <c r="BX7" s="2783"/>
      <c r="BY7" s="2783"/>
      <c r="BZ7" s="2783"/>
      <c r="CA7" s="2783"/>
      <c r="CB7" s="2783"/>
      <c r="CC7" s="2783"/>
      <c r="CD7" s="2783"/>
      <c r="CE7" s="2784"/>
    </row>
    <row r="8" spans="2:83" ht="14.45" customHeight="1">
      <c r="B8" s="14"/>
      <c r="D8" s="1270"/>
      <c r="F8" s="1270" t="s">
        <v>1361</v>
      </c>
      <c r="H8" s="1293"/>
      <c r="I8" s="1293"/>
      <c r="J8" s="1293"/>
      <c r="K8" s="1293"/>
      <c r="L8" s="1293"/>
      <c r="M8" s="1293"/>
      <c r="N8" s="1293"/>
      <c r="O8" s="1293"/>
      <c r="P8" s="1293"/>
      <c r="Q8" s="1293"/>
      <c r="R8" s="1293"/>
      <c r="S8" s="1293"/>
      <c r="T8" s="1293"/>
      <c r="U8" s="1293"/>
      <c r="V8" s="1293"/>
      <c r="W8" s="1293"/>
      <c r="X8" s="1293"/>
      <c r="Y8" s="1293"/>
      <c r="Z8" s="1293"/>
      <c r="AC8" s="1293"/>
      <c r="AD8" s="1293"/>
      <c r="AE8" s="117"/>
      <c r="AF8" s="2016"/>
      <c r="AG8" s="2016"/>
      <c r="AH8" s="2016"/>
      <c r="AI8" s="2016"/>
      <c r="AJ8" s="2016"/>
      <c r="AK8" s="2016"/>
      <c r="AL8" s="2016"/>
      <c r="AM8" s="2016"/>
      <c r="AN8" s="2016"/>
      <c r="AO8" s="2016"/>
      <c r="AP8" s="2106"/>
      <c r="AQ8" s="1283"/>
      <c r="AS8" s="1310"/>
      <c r="AT8" s="202"/>
      <c r="AU8" s="2783"/>
      <c r="AV8" s="2783"/>
      <c r="AW8" s="2783"/>
      <c r="AX8" s="2783"/>
      <c r="AY8" s="2783"/>
      <c r="AZ8" s="2783"/>
      <c r="BA8" s="2783"/>
      <c r="BB8" s="2783"/>
      <c r="BC8" s="2783"/>
      <c r="BD8" s="2783"/>
      <c r="BE8" s="2783"/>
      <c r="BF8" s="2783"/>
      <c r="BG8" s="2783"/>
      <c r="BH8" s="2783"/>
      <c r="BI8" s="2783"/>
      <c r="BJ8" s="2783"/>
      <c r="BK8" s="2783"/>
      <c r="BL8" s="2783"/>
      <c r="BM8" s="2783"/>
      <c r="BN8" s="2783"/>
      <c r="BO8" s="2783"/>
      <c r="BP8" s="2783"/>
      <c r="BQ8" s="2783"/>
      <c r="BR8" s="2783"/>
      <c r="BS8" s="2783"/>
      <c r="BT8" s="2783"/>
      <c r="BU8" s="2783"/>
      <c r="BV8" s="2783"/>
      <c r="BW8" s="2783"/>
      <c r="BX8" s="2783"/>
      <c r="BY8" s="2783"/>
      <c r="BZ8" s="2783"/>
      <c r="CA8" s="2783"/>
      <c r="CB8" s="2783"/>
      <c r="CC8" s="2783"/>
      <c r="CD8" s="2783"/>
      <c r="CE8" s="2784"/>
    </row>
    <row r="9" spans="2:83" ht="14.45" customHeight="1">
      <c r="B9" s="14"/>
      <c r="D9" s="1270"/>
      <c r="E9" s="1307"/>
      <c r="F9" s="1307"/>
      <c r="G9" s="1293"/>
      <c r="H9" s="1293"/>
      <c r="I9" s="1293"/>
      <c r="J9" s="1293"/>
      <c r="K9" s="1293"/>
      <c r="L9" s="1293"/>
      <c r="M9" s="1293"/>
      <c r="N9" s="1293"/>
      <c r="O9" s="1293"/>
      <c r="P9" s="1293"/>
      <c r="Q9" s="1293"/>
      <c r="R9" s="1293"/>
      <c r="S9" s="1293"/>
      <c r="T9" s="1293"/>
      <c r="U9" s="1293"/>
      <c r="V9" s="1293"/>
      <c r="W9" s="1293"/>
      <c r="X9" s="1293"/>
      <c r="Y9" s="1293"/>
      <c r="Z9" s="1293"/>
      <c r="AC9" s="1"/>
      <c r="AD9" s="1"/>
      <c r="AE9" s="30"/>
      <c r="AF9" s="2016"/>
      <c r="AG9" s="2016"/>
      <c r="AH9" s="2016"/>
      <c r="AI9" s="2016"/>
      <c r="AJ9" s="2016"/>
      <c r="AK9" s="2016"/>
      <c r="AL9" s="2016"/>
      <c r="AM9" s="2016"/>
      <c r="AN9" s="2016"/>
      <c r="AO9" s="2016"/>
      <c r="AP9" s="2106"/>
      <c r="AQ9" s="1283"/>
      <c r="AS9" s="1310"/>
      <c r="AT9" s="202"/>
      <c r="AU9" s="2783"/>
      <c r="AV9" s="2783"/>
      <c r="AW9" s="2783"/>
      <c r="AX9" s="2783"/>
      <c r="AY9" s="2783"/>
      <c r="AZ9" s="2783"/>
      <c r="BA9" s="2783"/>
      <c r="BB9" s="2783"/>
      <c r="BC9" s="2783"/>
      <c r="BD9" s="2783"/>
      <c r="BE9" s="2783"/>
      <c r="BF9" s="2783"/>
      <c r="BG9" s="2783"/>
      <c r="BH9" s="2783"/>
      <c r="BI9" s="2783"/>
      <c r="BJ9" s="2783"/>
      <c r="BK9" s="2783"/>
      <c r="BL9" s="2783"/>
      <c r="BM9" s="2783"/>
      <c r="BN9" s="2783"/>
      <c r="BO9" s="2783"/>
      <c r="BP9" s="2783"/>
      <c r="BQ9" s="2783"/>
      <c r="BR9" s="2783"/>
      <c r="BS9" s="2783"/>
      <c r="BT9" s="2783"/>
      <c r="BU9" s="2783"/>
      <c r="BV9" s="2783"/>
      <c r="BW9" s="2783"/>
      <c r="BX9" s="2783"/>
      <c r="BY9" s="2783"/>
      <c r="BZ9" s="2783"/>
      <c r="CA9" s="2783"/>
      <c r="CB9" s="2783"/>
      <c r="CC9" s="2783"/>
      <c r="CD9" s="2783"/>
      <c r="CE9" s="2784"/>
    </row>
    <row r="10" spans="2:83" ht="14.1" customHeight="1">
      <c r="B10" s="14"/>
      <c r="D10" s="1310"/>
      <c r="E10" s="1270" t="s">
        <v>407</v>
      </c>
      <c r="F10" s="1310"/>
      <c r="G10" s="1310"/>
      <c r="H10" s="1310"/>
      <c r="I10" s="1310"/>
      <c r="J10" s="1310"/>
      <c r="K10" s="1310"/>
      <c r="L10" s="1310"/>
      <c r="M10" s="1310"/>
      <c r="N10" s="1310"/>
      <c r="O10" s="1310"/>
      <c r="P10" s="1310"/>
      <c r="Q10" s="1310"/>
      <c r="R10" s="1310"/>
      <c r="S10" s="1310"/>
      <c r="T10" s="1310"/>
      <c r="U10" s="1310"/>
      <c r="V10" s="1310"/>
      <c r="W10" s="1310"/>
      <c r="X10" s="1310"/>
      <c r="Y10" s="1310"/>
      <c r="Z10" s="1310"/>
      <c r="AC10" s="1310"/>
      <c r="AD10" s="1310"/>
      <c r="AE10" s="692" t="s">
        <v>410</v>
      </c>
      <c r="AF10" s="1310"/>
      <c r="AG10" s="1310"/>
      <c r="AH10" s="1310"/>
      <c r="AI10" s="1310"/>
      <c r="AJ10" s="1310"/>
      <c r="AK10" s="1310"/>
      <c r="AL10" s="1310"/>
      <c r="AM10" s="1310"/>
      <c r="AN10" s="1310"/>
      <c r="AO10" s="1310"/>
      <c r="AP10" s="74"/>
      <c r="AQ10" s="1310"/>
      <c r="AR10" s="1310"/>
      <c r="AS10" s="1310"/>
      <c r="AT10" s="202"/>
      <c r="AU10" s="2787" t="s">
        <v>1498</v>
      </c>
      <c r="AV10" s="2787"/>
      <c r="AW10" s="2787"/>
      <c r="AX10" s="2787"/>
      <c r="AY10" s="2787"/>
      <c r="AZ10" s="2787"/>
      <c r="BA10" s="2787"/>
      <c r="BB10" s="2787"/>
      <c r="BC10" s="2787"/>
      <c r="BD10" s="2787"/>
      <c r="BE10" s="2787"/>
      <c r="BF10" s="2787"/>
      <c r="BG10" s="2787"/>
      <c r="BH10" s="2787"/>
      <c r="BI10" s="2787"/>
      <c r="BJ10" s="2787"/>
      <c r="BK10" s="2787"/>
      <c r="BL10" s="2787"/>
      <c r="BM10" s="2787"/>
      <c r="BN10" s="2787"/>
      <c r="BO10" s="2787"/>
      <c r="BP10" s="2787"/>
      <c r="BQ10" s="2787"/>
      <c r="BR10" s="2787"/>
      <c r="BS10" s="2787"/>
      <c r="BT10" s="2787"/>
      <c r="BU10" s="2787"/>
      <c r="BV10" s="2787"/>
      <c r="BW10" s="2787"/>
      <c r="BX10" s="2787"/>
      <c r="BY10" s="2787"/>
      <c r="BZ10" s="2787"/>
      <c r="CA10" s="2787"/>
      <c r="CB10" s="2787"/>
      <c r="CC10" s="2787"/>
      <c r="CD10" s="2787"/>
      <c r="CE10" s="2788"/>
    </row>
    <row r="11" spans="2:83" ht="14.1" customHeight="1">
      <c r="B11" s="14"/>
      <c r="D11" s="1310"/>
      <c r="E11" s="1270" t="s">
        <v>408</v>
      </c>
      <c r="G11" s="1310"/>
      <c r="H11" s="1310"/>
      <c r="I11" s="1310"/>
      <c r="J11" s="1310"/>
      <c r="K11" s="1310"/>
      <c r="L11" s="1310"/>
      <c r="M11" s="1310"/>
      <c r="N11" s="1310"/>
      <c r="O11" s="1310"/>
      <c r="P11" s="1310"/>
      <c r="Q11" s="1310"/>
      <c r="R11" s="1310"/>
      <c r="S11" s="1310"/>
      <c r="T11" s="1310"/>
      <c r="U11" s="1310"/>
      <c r="V11" s="1310"/>
      <c r="W11" s="1310"/>
      <c r="X11" s="1310"/>
      <c r="Y11" s="1310"/>
      <c r="Z11" s="1310"/>
      <c r="AC11" s="40"/>
      <c r="AD11" s="40"/>
      <c r="AE11" s="693" t="s">
        <v>95</v>
      </c>
      <c r="AF11" s="2789" t="s">
        <v>1421</v>
      </c>
      <c r="AG11" s="2789"/>
      <c r="AH11" s="2789"/>
      <c r="AI11" s="2789"/>
      <c r="AJ11" s="2789"/>
      <c r="AK11" s="2789"/>
      <c r="AL11" s="2789"/>
      <c r="AM11" s="2789"/>
      <c r="AN11" s="2789"/>
      <c r="AO11" s="2789"/>
      <c r="AP11" s="2790"/>
      <c r="AQ11" s="1292"/>
      <c r="AR11" s="1310"/>
      <c r="AS11" s="1291"/>
      <c r="AT11" s="202"/>
      <c r="AU11" s="2787"/>
      <c r="AV11" s="2787"/>
      <c r="AW11" s="2787"/>
      <c r="AX11" s="2787"/>
      <c r="AY11" s="2787"/>
      <c r="AZ11" s="2787"/>
      <c r="BA11" s="2787"/>
      <c r="BB11" s="2787"/>
      <c r="BC11" s="2787"/>
      <c r="BD11" s="2787"/>
      <c r="BE11" s="2787"/>
      <c r="BF11" s="2787"/>
      <c r="BG11" s="2787"/>
      <c r="BH11" s="2787"/>
      <c r="BI11" s="2787"/>
      <c r="BJ11" s="2787"/>
      <c r="BK11" s="2787"/>
      <c r="BL11" s="2787"/>
      <c r="BM11" s="2787"/>
      <c r="BN11" s="2787"/>
      <c r="BO11" s="2787"/>
      <c r="BP11" s="2787"/>
      <c r="BQ11" s="2787"/>
      <c r="BR11" s="2787"/>
      <c r="BS11" s="2787"/>
      <c r="BT11" s="2787"/>
      <c r="BU11" s="2787"/>
      <c r="BV11" s="2787"/>
      <c r="BW11" s="2787"/>
      <c r="BX11" s="2787"/>
      <c r="BY11" s="2787"/>
      <c r="BZ11" s="2787"/>
      <c r="CA11" s="2787"/>
      <c r="CB11" s="2787"/>
      <c r="CC11" s="2787"/>
      <c r="CD11" s="2787"/>
      <c r="CE11" s="2788"/>
    </row>
    <row r="12" spans="2:83" ht="14.1" customHeight="1">
      <c r="B12" s="14"/>
      <c r="D12" s="1310"/>
      <c r="E12" s="1270"/>
      <c r="G12" s="1310"/>
      <c r="H12" s="1310"/>
      <c r="I12" s="1310"/>
      <c r="J12" s="1310"/>
      <c r="K12" s="1310"/>
      <c r="L12" s="1310"/>
      <c r="M12" s="1310"/>
      <c r="N12" s="1310"/>
      <c r="O12" s="1310"/>
      <c r="P12" s="1310"/>
      <c r="Q12" s="1310"/>
      <c r="R12" s="1310"/>
      <c r="S12" s="1310"/>
      <c r="T12" s="1310"/>
      <c r="U12" s="1310"/>
      <c r="V12" s="1310"/>
      <c r="W12" s="1310"/>
      <c r="X12" s="1310"/>
      <c r="Y12" s="1310"/>
      <c r="Z12" s="1310"/>
      <c r="AC12" s="40"/>
      <c r="AD12" s="40"/>
      <c r="AE12" s="694"/>
      <c r="AF12" s="2789"/>
      <c r="AG12" s="2789"/>
      <c r="AH12" s="2789"/>
      <c r="AI12" s="2789"/>
      <c r="AJ12" s="2789"/>
      <c r="AK12" s="2789"/>
      <c r="AL12" s="2789"/>
      <c r="AM12" s="2789"/>
      <c r="AN12" s="2789"/>
      <c r="AO12" s="2789"/>
      <c r="AP12" s="2790"/>
      <c r="AQ12" s="1310"/>
      <c r="AR12" s="1310"/>
      <c r="AS12" s="1291"/>
      <c r="AT12" s="204"/>
      <c r="AU12" s="2787"/>
      <c r="AV12" s="2787"/>
      <c r="AW12" s="2787"/>
      <c r="AX12" s="2787"/>
      <c r="AY12" s="2787"/>
      <c r="AZ12" s="2787"/>
      <c r="BA12" s="2787"/>
      <c r="BB12" s="2787"/>
      <c r="BC12" s="2787"/>
      <c r="BD12" s="2787"/>
      <c r="BE12" s="2787"/>
      <c r="BF12" s="2787"/>
      <c r="BG12" s="2787"/>
      <c r="BH12" s="2787"/>
      <c r="BI12" s="2787"/>
      <c r="BJ12" s="2787"/>
      <c r="BK12" s="2787"/>
      <c r="BL12" s="2787"/>
      <c r="BM12" s="2787"/>
      <c r="BN12" s="2787"/>
      <c r="BO12" s="2787"/>
      <c r="BP12" s="2787"/>
      <c r="BQ12" s="2787"/>
      <c r="BR12" s="2787"/>
      <c r="BS12" s="2787"/>
      <c r="BT12" s="2787"/>
      <c r="BU12" s="2787"/>
      <c r="BV12" s="2787"/>
      <c r="BW12" s="2787"/>
      <c r="BX12" s="2787"/>
      <c r="BY12" s="2787"/>
      <c r="BZ12" s="2787"/>
      <c r="CA12" s="2787"/>
      <c r="CB12" s="2787"/>
      <c r="CC12" s="2787"/>
      <c r="CD12" s="2787"/>
      <c r="CE12" s="2788"/>
    </row>
    <row r="13" spans="2:83" ht="14.1" customHeight="1">
      <c r="B13" s="14"/>
      <c r="D13" s="1310"/>
      <c r="E13" s="1270" t="s">
        <v>1511</v>
      </c>
      <c r="G13" s="1310"/>
      <c r="H13" s="1310"/>
      <c r="I13" s="1310"/>
      <c r="J13" s="1310"/>
      <c r="K13" s="1310"/>
      <c r="L13" s="1310"/>
      <c r="M13" s="1310"/>
      <c r="N13" s="1310"/>
      <c r="O13" s="1310"/>
      <c r="P13" s="1310"/>
      <c r="Q13" s="1310"/>
      <c r="R13" s="1310"/>
      <c r="S13" s="1310"/>
      <c r="T13" s="1310"/>
      <c r="U13" s="1310"/>
      <c r="V13" s="1310"/>
      <c r="W13" s="1310"/>
      <c r="X13" s="1310"/>
      <c r="Y13" s="1310"/>
      <c r="Z13" s="1310"/>
      <c r="AC13" s="134"/>
      <c r="AD13" s="134"/>
      <c r="AE13" s="693" t="s">
        <v>95</v>
      </c>
      <c r="AF13" s="1292" t="s">
        <v>1509</v>
      </c>
      <c r="AG13" s="134"/>
      <c r="AH13" s="134"/>
      <c r="AI13" s="134"/>
      <c r="AJ13" s="134"/>
      <c r="AK13" s="134"/>
      <c r="AL13" s="134"/>
      <c r="AM13" s="134"/>
      <c r="AN13" s="134"/>
      <c r="AO13" s="134"/>
      <c r="AP13" s="130"/>
      <c r="AQ13" s="134"/>
      <c r="AR13" s="1310"/>
      <c r="AS13" s="1291"/>
      <c r="AT13" s="204"/>
      <c r="AU13" s="2787"/>
      <c r="AV13" s="2787"/>
      <c r="AW13" s="2787"/>
      <c r="AX13" s="2787"/>
      <c r="AY13" s="2787"/>
      <c r="AZ13" s="2787"/>
      <c r="BA13" s="2787"/>
      <c r="BB13" s="2787"/>
      <c r="BC13" s="2787"/>
      <c r="BD13" s="2787"/>
      <c r="BE13" s="2787"/>
      <c r="BF13" s="2787"/>
      <c r="BG13" s="2787"/>
      <c r="BH13" s="2787"/>
      <c r="BI13" s="2787"/>
      <c r="BJ13" s="2787"/>
      <c r="BK13" s="2787"/>
      <c r="BL13" s="2787"/>
      <c r="BM13" s="2787"/>
      <c r="BN13" s="2787"/>
      <c r="BO13" s="2787"/>
      <c r="BP13" s="2787"/>
      <c r="BQ13" s="2787"/>
      <c r="BR13" s="2787"/>
      <c r="BS13" s="2787"/>
      <c r="BT13" s="2787"/>
      <c r="BU13" s="2787"/>
      <c r="BV13" s="2787"/>
      <c r="BW13" s="2787"/>
      <c r="BX13" s="2787"/>
      <c r="BY13" s="2787"/>
      <c r="BZ13" s="2787"/>
      <c r="CA13" s="2787"/>
      <c r="CB13" s="2787"/>
      <c r="CC13" s="2787"/>
      <c r="CD13" s="2787"/>
      <c r="CE13" s="2788"/>
    </row>
    <row r="14" spans="2:83" ht="14.1" customHeight="1">
      <c r="B14" s="14"/>
      <c r="D14" s="1310"/>
      <c r="F14" s="1" t="s">
        <v>1512</v>
      </c>
      <c r="G14" s="1"/>
      <c r="H14" s="1"/>
      <c r="I14" s="1"/>
      <c r="J14" s="1"/>
      <c r="K14" s="1"/>
      <c r="L14" s="1"/>
      <c r="M14" s="1"/>
      <c r="N14" s="1"/>
      <c r="O14" s="1"/>
      <c r="P14" s="1"/>
      <c r="Q14" s="1"/>
      <c r="R14" s="1"/>
      <c r="S14" s="1"/>
      <c r="T14" s="1"/>
      <c r="U14" s="1"/>
      <c r="V14" s="1"/>
      <c r="W14" s="1"/>
      <c r="X14" s="1"/>
      <c r="Y14" s="1"/>
      <c r="Z14" s="1"/>
      <c r="AC14" s="134"/>
      <c r="AD14" s="134"/>
      <c r="AE14" s="695"/>
      <c r="AF14" s="1292" t="s">
        <v>1510</v>
      </c>
      <c r="AG14" s="134"/>
      <c r="AH14" s="134"/>
      <c r="AI14" s="134"/>
      <c r="AJ14" s="134"/>
      <c r="AK14" s="134"/>
      <c r="AL14" s="134"/>
      <c r="AM14" s="134"/>
      <c r="AN14" s="134"/>
      <c r="AO14" s="134"/>
      <c r="AP14" s="130"/>
      <c r="AQ14" s="134"/>
      <c r="AR14" s="1310"/>
      <c r="AS14" s="1291"/>
      <c r="AT14" s="204"/>
      <c r="AU14" s="2787"/>
      <c r="AV14" s="2787"/>
      <c r="AW14" s="2787"/>
      <c r="AX14" s="2787"/>
      <c r="AY14" s="2787"/>
      <c r="AZ14" s="2787"/>
      <c r="BA14" s="2787"/>
      <c r="BB14" s="2787"/>
      <c r="BC14" s="2787"/>
      <c r="BD14" s="2787"/>
      <c r="BE14" s="2787"/>
      <c r="BF14" s="2787"/>
      <c r="BG14" s="2787"/>
      <c r="BH14" s="2787"/>
      <c r="BI14" s="2787"/>
      <c r="BJ14" s="2787"/>
      <c r="BK14" s="2787"/>
      <c r="BL14" s="2787"/>
      <c r="BM14" s="2787"/>
      <c r="BN14" s="2787"/>
      <c r="BO14" s="2787"/>
      <c r="BP14" s="2787"/>
      <c r="BQ14" s="2787"/>
      <c r="BR14" s="2787"/>
      <c r="BS14" s="2787"/>
      <c r="BT14" s="2787"/>
      <c r="BU14" s="2787"/>
      <c r="BV14" s="2787"/>
      <c r="BW14" s="2787"/>
      <c r="BX14" s="2787"/>
      <c r="BY14" s="2787"/>
      <c r="BZ14" s="2787"/>
      <c r="CA14" s="2787"/>
      <c r="CB14" s="2787"/>
      <c r="CC14" s="2787"/>
      <c r="CD14" s="2787"/>
      <c r="CE14" s="2788"/>
    </row>
    <row r="15" spans="2:83" ht="14.1" customHeight="1">
      <c r="B15" s="14"/>
      <c r="D15" s="1310"/>
      <c r="G15" s="1310"/>
      <c r="H15" s="1310"/>
      <c r="I15" s="1310"/>
      <c r="J15" s="1310"/>
      <c r="K15" s="1310"/>
      <c r="L15" s="1310"/>
      <c r="M15" s="1310"/>
      <c r="N15" s="1310"/>
      <c r="O15" s="1310"/>
      <c r="P15" s="1310"/>
      <c r="Q15" s="1310"/>
      <c r="R15" s="1310"/>
      <c r="S15" s="2791"/>
      <c r="T15" s="2791"/>
      <c r="U15" s="2791"/>
      <c r="V15" s="2791"/>
      <c r="W15" s="2791"/>
      <c r="X15" s="2791"/>
      <c r="Y15" s="2791"/>
      <c r="Z15" s="2791"/>
      <c r="AA15" s="2791"/>
      <c r="AB15" s="2791"/>
      <c r="AC15" s="2791"/>
      <c r="AD15" s="2792"/>
      <c r="AE15" s="695"/>
      <c r="AF15" s="134"/>
      <c r="AG15" s="134"/>
      <c r="AH15" s="134"/>
      <c r="AI15" s="134"/>
      <c r="AJ15" s="134"/>
      <c r="AK15" s="134"/>
      <c r="AL15" s="134"/>
      <c r="AM15" s="134"/>
      <c r="AN15" s="134"/>
      <c r="AO15" s="134"/>
      <c r="AP15" s="130"/>
      <c r="AQ15" s="134"/>
      <c r="AR15" s="1310"/>
      <c r="AS15" s="1291"/>
      <c r="AT15" s="204"/>
      <c r="AU15" s="2787"/>
      <c r="AV15" s="2787"/>
      <c r="AW15" s="2787"/>
      <c r="AX15" s="2787"/>
      <c r="AY15" s="2787"/>
      <c r="AZ15" s="2787"/>
      <c r="BA15" s="2787"/>
      <c r="BB15" s="2787"/>
      <c r="BC15" s="2787"/>
      <c r="BD15" s="2787"/>
      <c r="BE15" s="2787"/>
      <c r="BF15" s="2787"/>
      <c r="BG15" s="2787"/>
      <c r="BH15" s="2787"/>
      <c r="BI15" s="2787"/>
      <c r="BJ15" s="2787"/>
      <c r="BK15" s="2787"/>
      <c r="BL15" s="2787"/>
      <c r="BM15" s="2787"/>
      <c r="BN15" s="2787"/>
      <c r="BO15" s="2787"/>
      <c r="BP15" s="2787"/>
      <c r="BQ15" s="2787"/>
      <c r="BR15" s="2787"/>
      <c r="BS15" s="2787"/>
      <c r="BT15" s="2787"/>
      <c r="BU15" s="2787"/>
      <c r="BV15" s="2787"/>
      <c r="BW15" s="2787"/>
      <c r="BX15" s="2787"/>
      <c r="BY15" s="2787"/>
      <c r="BZ15" s="2787"/>
      <c r="CA15" s="2787"/>
      <c r="CB15" s="2787"/>
      <c r="CC15" s="2787"/>
      <c r="CD15" s="2787"/>
      <c r="CE15" s="2788"/>
    </row>
    <row r="16" spans="2:83" ht="14.1" customHeight="1">
      <c r="B16" s="14"/>
      <c r="D16" s="1310"/>
      <c r="G16" s="1310"/>
      <c r="H16" s="1310"/>
      <c r="I16" s="1310"/>
      <c r="J16" s="1310"/>
      <c r="K16" s="1310"/>
      <c r="L16" s="1310"/>
      <c r="M16" s="1310"/>
      <c r="N16" s="1310"/>
      <c r="O16" s="1310"/>
      <c r="P16" s="1310"/>
      <c r="Q16" s="1310"/>
      <c r="R16" s="1310"/>
      <c r="S16" s="2791"/>
      <c r="T16" s="2791"/>
      <c r="U16" s="2791"/>
      <c r="V16" s="2791"/>
      <c r="W16" s="2791"/>
      <c r="X16" s="2791"/>
      <c r="Y16" s="2791"/>
      <c r="Z16" s="2791"/>
      <c r="AA16" s="2791"/>
      <c r="AB16" s="2791"/>
      <c r="AC16" s="2791"/>
      <c r="AD16" s="2792"/>
      <c r="AE16" s="692" t="s">
        <v>566</v>
      </c>
      <c r="AF16" s="1292"/>
      <c r="AG16" s="134"/>
      <c r="AH16" s="134"/>
      <c r="AI16" s="134"/>
      <c r="AJ16" s="134"/>
      <c r="AK16" s="134"/>
      <c r="AL16" s="134"/>
      <c r="AM16" s="134"/>
      <c r="AN16" s="134"/>
      <c r="AO16" s="134"/>
      <c r="AP16" s="130"/>
      <c r="AQ16" s="134"/>
      <c r="AR16" s="1310"/>
      <c r="AS16" s="1291"/>
      <c r="AT16" s="204"/>
      <c r="AU16" s="2787"/>
      <c r="AV16" s="2787"/>
      <c r="AW16" s="2787"/>
      <c r="AX16" s="2787"/>
      <c r="AY16" s="2787"/>
      <c r="AZ16" s="2787"/>
      <c r="BA16" s="2787"/>
      <c r="BB16" s="2787"/>
      <c r="BC16" s="2787"/>
      <c r="BD16" s="2787"/>
      <c r="BE16" s="2787"/>
      <c r="BF16" s="2787"/>
      <c r="BG16" s="2787"/>
      <c r="BH16" s="2787"/>
      <c r="BI16" s="2787"/>
      <c r="BJ16" s="2787"/>
      <c r="BK16" s="2787"/>
      <c r="BL16" s="2787"/>
      <c r="BM16" s="2787"/>
      <c r="BN16" s="2787"/>
      <c r="BO16" s="2787"/>
      <c r="BP16" s="2787"/>
      <c r="BQ16" s="2787"/>
      <c r="BR16" s="2787"/>
      <c r="BS16" s="2787"/>
      <c r="BT16" s="2787"/>
      <c r="BU16" s="2787"/>
      <c r="BV16" s="2787"/>
      <c r="BW16" s="2787"/>
      <c r="BX16" s="2787"/>
      <c r="BY16" s="2787"/>
      <c r="BZ16" s="2787"/>
      <c r="CA16" s="2787"/>
      <c r="CB16" s="2787"/>
      <c r="CC16" s="2787"/>
      <c r="CD16" s="2787"/>
      <c r="CE16" s="2788"/>
    </row>
    <row r="17" spans="1:98" ht="14.1" customHeight="1">
      <c r="B17" s="14"/>
      <c r="D17" s="1270"/>
      <c r="E17" s="1270" t="s">
        <v>484</v>
      </c>
      <c r="H17" s="1270"/>
      <c r="I17" s="1270"/>
      <c r="J17" s="1270"/>
      <c r="K17" s="1270"/>
      <c r="L17" s="1270"/>
      <c r="N17" s="1270"/>
      <c r="O17" s="1270"/>
      <c r="P17" s="1300"/>
      <c r="Q17" s="1300"/>
      <c r="R17" s="640"/>
      <c r="S17" s="1300"/>
      <c r="T17" s="1300"/>
      <c r="U17" s="1300"/>
      <c r="V17" s="1300"/>
      <c r="W17" s="640"/>
      <c r="X17" s="640"/>
      <c r="Y17" s="21"/>
      <c r="Z17" s="1"/>
      <c r="AC17" s="1284"/>
      <c r="AD17" s="1284"/>
      <c r="AE17" s="33" t="s">
        <v>95</v>
      </c>
      <c r="AF17" s="2016" t="s">
        <v>1422</v>
      </c>
      <c r="AG17" s="2016"/>
      <c r="AH17" s="2016"/>
      <c r="AI17" s="2016"/>
      <c r="AJ17" s="2016"/>
      <c r="AK17" s="2016"/>
      <c r="AL17" s="2016"/>
      <c r="AM17" s="2016"/>
      <c r="AN17" s="2016"/>
      <c r="AO17" s="2016"/>
      <c r="AP17" s="2106"/>
      <c r="AQ17" s="1283"/>
      <c r="AR17" s="1337"/>
      <c r="AS17" s="1291"/>
      <c r="AT17" s="204"/>
      <c r="AU17" s="2787"/>
      <c r="AV17" s="2787"/>
      <c r="AW17" s="2787"/>
      <c r="AX17" s="2787"/>
      <c r="AY17" s="2787"/>
      <c r="AZ17" s="2787"/>
      <c r="BA17" s="2787"/>
      <c r="BB17" s="2787"/>
      <c r="BC17" s="2787"/>
      <c r="BD17" s="2787"/>
      <c r="BE17" s="2787"/>
      <c r="BF17" s="2787"/>
      <c r="BG17" s="2787"/>
      <c r="BH17" s="2787"/>
      <c r="BI17" s="2787"/>
      <c r="BJ17" s="2787"/>
      <c r="BK17" s="2787"/>
      <c r="BL17" s="2787"/>
      <c r="BM17" s="2787"/>
      <c r="BN17" s="2787"/>
      <c r="BO17" s="2787"/>
      <c r="BP17" s="2787"/>
      <c r="BQ17" s="2787"/>
      <c r="BR17" s="2787"/>
      <c r="BS17" s="2787"/>
      <c r="BT17" s="2787"/>
      <c r="BU17" s="2787"/>
      <c r="BV17" s="2787"/>
      <c r="BW17" s="2787"/>
      <c r="BX17" s="2787"/>
      <c r="BY17" s="2787"/>
      <c r="BZ17" s="2787"/>
      <c r="CA17" s="2787"/>
      <c r="CB17" s="2787"/>
      <c r="CC17" s="2787"/>
      <c r="CD17" s="2787"/>
      <c r="CE17" s="2788"/>
    </row>
    <row r="18" spans="1:98" ht="14.1" customHeight="1">
      <c r="B18" s="14"/>
      <c r="D18" s="1270"/>
      <c r="E18" s="1270" t="s">
        <v>186</v>
      </c>
      <c r="G18" s="1319"/>
      <c r="H18" s="1319"/>
      <c r="I18" s="1319"/>
      <c r="J18" s="1319"/>
      <c r="K18" s="1319"/>
      <c r="L18" s="1279"/>
      <c r="M18" s="1279"/>
      <c r="N18" s="1279"/>
      <c r="P18" s="1"/>
      <c r="Q18" s="1"/>
      <c r="R18" s="1"/>
      <c r="S18" s="1"/>
      <c r="T18" s="1"/>
      <c r="U18" s="1270"/>
      <c r="V18" s="1248"/>
      <c r="W18" s="1248"/>
      <c r="X18" s="35"/>
      <c r="Y18" s="36"/>
      <c r="Z18" s="36"/>
      <c r="AC18" s="1284"/>
      <c r="AD18" s="1284"/>
      <c r="AE18" s="200"/>
      <c r="AF18" s="2016"/>
      <c r="AG18" s="2016"/>
      <c r="AH18" s="2016"/>
      <c r="AI18" s="2016"/>
      <c r="AJ18" s="2016"/>
      <c r="AK18" s="2016"/>
      <c r="AL18" s="2016"/>
      <c r="AM18" s="2016"/>
      <c r="AN18" s="2016"/>
      <c r="AO18" s="2016"/>
      <c r="AP18" s="2106"/>
      <c r="AQ18" s="1283"/>
      <c r="AR18" s="1337"/>
      <c r="AS18" s="1291"/>
      <c r="AT18" s="204"/>
      <c r="AU18" s="2787"/>
      <c r="AV18" s="2787"/>
      <c r="AW18" s="2787"/>
      <c r="AX18" s="2787"/>
      <c r="AY18" s="2787"/>
      <c r="AZ18" s="2787"/>
      <c r="BA18" s="2787"/>
      <c r="BB18" s="2787"/>
      <c r="BC18" s="2787"/>
      <c r="BD18" s="2787"/>
      <c r="BE18" s="2787"/>
      <c r="BF18" s="2787"/>
      <c r="BG18" s="2787"/>
      <c r="BH18" s="2787"/>
      <c r="BI18" s="2787"/>
      <c r="BJ18" s="2787"/>
      <c r="BK18" s="2787"/>
      <c r="BL18" s="2787"/>
      <c r="BM18" s="2787"/>
      <c r="BN18" s="2787"/>
      <c r="BO18" s="2787"/>
      <c r="BP18" s="2787"/>
      <c r="BQ18" s="2787"/>
      <c r="BR18" s="2787"/>
      <c r="BS18" s="2787"/>
      <c r="BT18" s="2787"/>
      <c r="BU18" s="2787"/>
      <c r="BV18" s="2787"/>
      <c r="BW18" s="2787"/>
      <c r="BX18" s="2787"/>
      <c r="BY18" s="2787"/>
      <c r="BZ18" s="2787"/>
      <c r="CA18" s="2787"/>
      <c r="CB18" s="2787"/>
      <c r="CC18" s="2787"/>
      <c r="CD18" s="2787"/>
      <c r="CE18" s="2788"/>
    </row>
    <row r="19" spans="1:98" ht="14.1" customHeight="1">
      <c r="B19" s="14"/>
      <c r="D19" s="1270"/>
      <c r="E19" s="1270"/>
      <c r="F19" s="1332"/>
      <c r="G19" s="1269"/>
      <c r="H19" s="1269"/>
      <c r="I19" s="1269"/>
      <c r="J19" s="1269"/>
      <c r="K19" s="1269"/>
      <c r="L19" s="68"/>
      <c r="M19" s="390"/>
      <c r="N19" s="390"/>
      <c r="O19" s="1332"/>
      <c r="P19" s="1332"/>
      <c r="Q19" s="1332"/>
      <c r="R19" s="1269"/>
      <c r="S19" s="1269"/>
      <c r="T19" s="1269"/>
      <c r="U19" s="1269"/>
      <c r="V19" s="1269"/>
      <c r="W19" s="68"/>
      <c r="X19" s="206"/>
      <c r="Y19" s="206"/>
      <c r="Z19" s="1248"/>
      <c r="AC19" s="1284"/>
      <c r="AD19" s="1284"/>
      <c r="AE19" s="200"/>
      <c r="AF19" s="2016"/>
      <c r="AG19" s="2016"/>
      <c r="AH19" s="2016"/>
      <c r="AI19" s="2016"/>
      <c r="AJ19" s="2016"/>
      <c r="AK19" s="2016"/>
      <c r="AL19" s="2016"/>
      <c r="AM19" s="2016"/>
      <c r="AN19" s="2016"/>
      <c r="AO19" s="2016"/>
      <c r="AP19" s="2106"/>
      <c r="AQ19" s="1283"/>
      <c r="AR19" s="1303"/>
      <c r="AS19" s="1291"/>
      <c r="AT19" s="204"/>
      <c r="AU19" s="2787"/>
      <c r="AV19" s="2787"/>
      <c r="AW19" s="2787"/>
      <c r="AX19" s="2787"/>
      <c r="AY19" s="2787"/>
      <c r="AZ19" s="2787"/>
      <c r="BA19" s="2787"/>
      <c r="BB19" s="2787"/>
      <c r="BC19" s="2787"/>
      <c r="BD19" s="2787"/>
      <c r="BE19" s="2787"/>
      <c r="BF19" s="2787"/>
      <c r="BG19" s="2787"/>
      <c r="BH19" s="2787"/>
      <c r="BI19" s="2787"/>
      <c r="BJ19" s="2787"/>
      <c r="BK19" s="2787"/>
      <c r="BL19" s="2787"/>
      <c r="BM19" s="2787"/>
      <c r="BN19" s="2787"/>
      <c r="BO19" s="2787"/>
      <c r="BP19" s="2787"/>
      <c r="BQ19" s="2787"/>
      <c r="BR19" s="2787"/>
      <c r="BS19" s="2787"/>
      <c r="BT19" s="2787"/>
      <c r="BU19" s="2787"/>
      <c r="BV19" s="2787"/>
      <c r="BW19" s="2787"/>
      <c r="BX19" s="2787"/>
      <c r="BY19" s="2787"/>
      <c r="BZ19" s="2787"/>
      <c r="CA19" s="2787"/>
      <c r="CB19" s="2787"/>
      <c r="CC19" s="2787"/>
      <c r="CD19" s="2787"/>
      <c r="CE19" s="2788"/>
    </row>
    <row r="20" spans="1:98" ht="14.1" customHeight="1">
      <c r="B20" s="14"/>
      <c r="D20" s="1270"/>
      <c r="E20" s="2036" t="s">
        <v>825</v>
      </c>
      <c r="F20" s="2793"/>
      <c r="G20" s="2793"/>
      <c r="H20" s="2793"/>
      <c r="I20" s="2793"/>
      <c r="J20" s="2793"/>
      <c r="K20" s="2793"/>
      <c r="L20" s="2793"/>
      <c r="M20" s="2793"/>
      <c r="N20" s="2793"/>
      <c r="O20" s="2793"/>
      <c r="P20" s="2793"/>
      <c r="Q20" s="2793"/>
      <c r="R20" s="2793"/>
      <c r="S20" s="2793"/>
      <c r="T20" s="2793"/>
      <c r="U20" s="2793"/>
      <c r="V20" s="2793"/>
      <c r="W20" s="2793"/>
      <c r="X20" s="2793"/>
      <c r="Y20" s="2793"/>
      <c r="Z20" s="2793"/>
      <c r="AC20" s="1284"/>
      <c r="AD20" s="1284"/>
      <c r="AE20" s="200"/>
      <c r="AF20" s="2016"/>
      <c r="AG20" s="2016"/>
      <c r="AH20" s="2016"/>
      <c r="AI20" s="2016"/>
      <c r="AJ20" s="2016"/>
      <c r="AK20" s="2016"/>
      <c r="AL20" s="2016"/>
      <c r="AM20" s="2016"/>
      <c r="AN20" s="2016"/>
      <c r="AO20" s="2016"/>
      <c r="AP20" s="2106"/>
      <c r="AQ20" s="1283"/>
      <c r="AR20" s="1303"/>
      <c r="AT20" s="204"/>
      <c r="AU20" s="2787"/>
      <c r="AV20" s="2787"/>
      <c r="AW20" s="2787"/>
      <c r="AX20" s="2787"/>
      <c r="AY20" s="2787"/>
      <c r="AZ20" s="2787"/>
      <c r="BA20" s="2787"/>
      <c r="BB20" s="2787"/>
      <c r="BC20" s="2787"/>
      <c r="BD20" s="2787"/>
      <c r="BE20" s="2787"/>
      <c r="BF20" s="2787"/>
      <c r="BG20" s="2787"/>
      <c r="BH20" s="2787"/>
      <c r="BI20" s="2787"/>
      <c r="BJ20" s="2787"/>
      <c r="BK20" s="2787"/>
      <c r="BL20" s="2787"/>
      <c r="BM20" s="2787"/>
      <c r="BN20" s="2787"/>
      <c r="BO20" s="2787"/>
      <c r="BP20" s="2787"/>
      <c r="BQ20" s="2787"/>
      <c r="BR20" s="2787"/>
      <c r="BS20" s="2787"/>
      <c r="BT20" s="2787"/>
      <c r="BU20" s="2787"/>
      <c r="BV20" s="2787"/>
      <c r="BW20" s="2787"/>
      <c r="BX20" s="2787"/>
      <c r="BY20" s="2787"/>
      <c r="BZ20" s="2787"/>
      <c r="CA20" s="2787"/>
      <c r="CB20" s="2787"/>
      <c r="CC20" s="2787"/>
      <c r="CD20" s="2787"/>
      <c r="CE20" s="2788"/>
    </row>
    <row r="21" spans="1:98" ht="14.1" customHeight="1">
      <c r="B21" s="14"/>
      <c r="D21" s="1270"/>
      <c r="E21" s="1270"/>
      <c r="F21" s="68"/>
      <c r="G21" s="68"/>
      <c r="H21" s="206"/>
      <c r="I21" s="206"/>
      <c r="J21" s="207"/>
      <c r="K21" s="207"/>
      <c r="L21" s="207"/>
      <c r="M21" s="390"/>
      <c r="N21" s="390"/>
      <c r="O21" s="208"/>
      <c r="P21" s="208"/>
      <c r="Q21" s="1248"/>
      <c r="R21" s="1248"/>
      <c r="S21" s="1248"/>
      <c r="T21" s="1248"/>
      <c r="U21" s="1248"/>
      <c r="V21" s="1248"/>
      <c r="W21" s="1248"/>
      <c r="X21" s="1248"/>
      <c r="Y21" s="1248"/>
      <c r="Z21" s="1248"/>
      <c r="AC21" s="1284"/>
      <c r="AD21" s="1284"/>
      <c r="AE21" s="696"/>
      <c r="AF21" s="2016"/>
      <c r="AG21" s="2016"/>
      <c r="AH21" s="2016"/>
      <c r="AI21" s="2016"/>
      <c r="AJ21" s="2016"/>
      <c r="AK21" s="2016"/>
      <c r="AL21" s="2016"/>
      <c r="AM21" s="2016"/>
      <c r="AN21" s="2016"/>
      <c r="AO21" s="2016"/>
      <c r="AP21" s="2106"/>
      <c r="AQ21" s="1283"/>
      <c r="AR21" s="1303"/>
      <c r="AT21" s="110"/>
      <c r="AU21" s="2787"/>
      <c r="AV21" s="2787"/>
      <c r="AW21" s="2787"/>
      <c r="AX21" s="2787"/>
      <c r="AY21" s="2787"/>
      <c r="AZ21" s="2787"/>
      <c r="BA21" s="2787"/>
      <c r="BB21" s="2787"/>
      <c r="BC21" s="2787"/>
      <c r="BD21" s="2787"/>
      <c r="BE21" s="2787"/>
      <c r="BF21" s="2787"/>
      <c r="BG21" s="2787"/>
      <c r="BH21" s="2787"/>
      <c r="BI21" s="2787"/>
      <c r="BJ21" s="2787"/>
      <c r="BK21" s="2787"/>
      <c r="BL21" s="2787"/>
      <c r="BM21" s="2787"/>
      <c r="BN21" s="2787"/>
      <c r="BO21" s="2787"/>
      <c r="BP21" s="2787"/>
      <c r="BQ21" s="2787"/>
      <c r="BR21" s="2787"/>
      <c r="BS21" s="2787"/>
      <c r="BT21" s="2787"/>
      <c r="BU21" s="2787"/>
      <c r="BV21" s="2787"/>
      <c r="BW21" s="2787"/>
      <c r="BX21" s="2787"/>
      <c r="BY21" s="2787"/>
      <c r="BZ21" s="2787"/>
      <c r="CA21" s="2787"/>
      <c r="CB21" s="2787"/>
      <c r="CC21" s="2787"/>
      <c r="CD21" s="2787"/>
      <c r="CE21" s="2788"/>
    </row>
    <row r="22" spans="1:98" ht="14.1" customHeight="1">
      <c r="B22" s="14"/>
      <c r="D22" s="1270"/>
      <c r="E22" s="1270" t="s">
        <v>272</v>
      </c>
      <c r="G22" s="1319"/>
      <c r="H22" s="206"/>
      <c r="I22" s="206"/>
      <c r="J22" s="207"/>
      <c r="K22" s="207"/>
      <c r="L22" s="207"/>
      <c r="M22" s="390"/>
      <c r="N22" s="390"/>
      <c r="O22" s="208"/>
      <c r="P22" s="208"/>
      <c r="Q22" s="1248"/>
      <c r="R22" s="1248"/>
      <c r="S22" s="1248"/>
      <c r="T22" s="1248"/>
      <c r="U22" s="1248"/>
      <c r="V22" s="1248"/>
      <c r="W22" s="1248"/>
      <c r="X22" s="1248"/>
      <c r="Y22" s="1248"/>
      <c r="Z22" s="1248"/>
      <c r="AC22" s="1284"/>
      <c r="AD22" s="1284"/>
      <c r="AE22" s="696"/>
      <c r="AF22" s="1284"/>
      <c r="AG22" s="1284"/>
      <c r="AH22" s="1284"/>
      <c r="AI22" s="1284"/>
      <c r="AJ22" s="1284"/>
      <c r="AK22" s="1284"/>
      <c r="AL22" s="1284"/>
      <c r="AM22" s="1284"/>
      <c r="AN22" s="1284"/>
      <c r="AO22" s="1284"/>
      <c r="AP22" s="814"/>
      <c r="AQ22" s="1283"/>
      <c r="AR22" s="1303"/>
      <c r="AT22" s="110"/>
      <c r="AU22" s="2787"/>
      <c r="AV22" s="2787"/>
      <c r="AW22" s="2787"/>
      <c r="AX22" s="2787"/>
      <c r="AY22" s="2787"/>
      <c r="AZ22" s="2787"/>
      <c r="BA22" s="2787"/>
      <c r="BB22" s="2787"/>
      <c r="BC22" s="2787"/>
      <c r="BD22" s="2787"/>
      <c r="BE22" s="2787"/>
      <c r="BF22" s="2787"/>
      <c r="BG22" s="2787"/>
      <c r="BH22" s="2787"/>
      <c r="BI22" s="2787"/>
      <c r="BJ22" s="2787"/>
      <c r="BK22" s="2787"/>
      <c r="BL22" s="2787"/>
      <c r="BM22" s="2787"/>
      <c r="BN22" s="2787"/>
      <c r="BO22" s="2787"/>
      <c r="BP22" s="2787"/>
      <c r="BQ22" s="2787"/>
      <c r="BR22" s="2787"/>
      <c r="BS22" s="2787"/>
      <c r="BT22" s="2787"/>
      <c r="BU22" s="2787"/>
      <c r="BV22" s="2787"/>
      <c r="BW22" s="2787"/>
      <c r="BX22" s="2787"/>
      <c r="BY22" s="2787"/>
      <c r="BZ22" s="2787"/>
      <c r="CA22" s="2787"/>
      <c r="CB22" s="2787"/>
      <c r="CC22" s="2787"/>
      <c r="CD22" s="2787"/>
      <c r="CE22" s="2788"/>
    </row>
    <row r="23" spans="1:98" ht="14.1" customHeight="1">
      <c r="B23" s="14"/>
      <c r="D23" s="1270"/>
      <c r="E23" s="1270"/>
      <c r="F23" s="68"/>
      <c r="G23" s="68"/>
      <c r="H23" s="206"/>
      <c r="I23" s="206"/>
      <c r="J23" s="207"/>
      <c r="K23" s="207"/>
      <c r="L23" s="207"/>
      <c r="M23" s="390"/>
      <c r="N23" s="390"/>
      <c r="O23" s="208"/>
      <c r="P23" s="208"/>
      <c r="Q23" s="1248"/>
      <c r="R23" s="1248"/>
      <c r="S23" s="154"/>
      <c r="T23" s="154"/>
      <c r="U23" s="154"/>
      <c r="V23" s="154"/>
      <c r="W23" s="154"/>
      <c r="X23" s="154"/>
      <c r="Y23" s="154"/>
      <c r="Z23" s="154"/>
      <c r="AA23" s="154"/>
      <c r="AB23" s="154"/>
      <c r="AC23" s="154"/>
      <c r="AD23" s="1095"/>
      <c r="AE23" s="696" t="s">
        <v>95</v>
      </c>
      <c r="AF23" s="2016" t="s">
        <v>569</v>
      </c>
      <c r="AG23" s="2016"/>
      <c r="AH23" s="2016"/>
      <c r="AI23" s="2016"/>
      <c r="AJ23" s="2016"/>
      <c r="AK23" s="2016"/>
      <c r="AL23" s="2016"/>
      <c r="AM23" s="2016"/>
      <c r="AN23" s="2016"/>
      <c r="AO23" s="2016"/>
      <c r="AP23" s="2106"/>
      <c r="AQ23" s="1283"/>
      <c r="AR23" s="1303"/>
      <c r="AT23" s="110"/>
      <c r="AU23" s="2787"/>
      <c r="AV23" s="2787"/>
      <c r="AW23" s="2787"/>
      <c r="AX23" s="2787"/>
      <c r="AY23" s="2787"/>
      <c r="AZ23" s="2787"/>
      <c r="BA23" s="2787"/>
      <c r="BB23" s="2787"/>
      <c r="BC23" s="2787"/>
      <c r="BD23" s="2787"/>
      <c r="BE23" s="2787"/>
      <c r="BF23" s="2787"/>
      <c r="BG23" s="2787"/>
      <c r="BH23" s="2787"/>
      <c r="BI23" s="2787"/>
      <c r="BJ23" s="2787"/>
      <c r="BK23" s="2787"/>
      <c r="BL23" s="2787"/>
      <c r="BM23" s="2787"/>
      <c r="BN23" s="2787"/>
      <c r="BO23" s="2787"/>
      <c r="BP23" s="2787"/>
      <c r="BQ23" s="2787"/>
      <c r="BR23" s="2787"/>
      <c r="BS23" s="2787"/>
      <c r="BT23" s="2787"/>
      <c r="BU23" s="2787"/>
      <c r="BV23" s="2787"/>
      <c r="BW23" s="2787"/>
      <c r="BX23" s="2787"/>
      <c r="BY23" s="2787"/>
      <c r="BZ23" s="2787"/>
      <c r="CA23" s="2787"/>
      <c r="CB23" s="2787"/>
      <c r="CC23" s="2787"/>
      <c r="CD23" s="2787"/>
      <c r="CE23" s="2788"/>
    </row>
    <row r="24" spans="1:98" ht="14.1" customHeight="1">
      <c r="A24" s="1270"/>
      <c r="B24" s="19"/>
      <c r="C24" s="1270"/>
      <c r="D24" s="209" t="s">
        <v>305</v>
      </c>
      <c r="E24" s="209"/>
      <c r="H24" s="1270"/>
      <c r="I24" s="1270"/>
      <c r="J24" s="1270"/>
      <c r="K24" s="1270"/>
      <c r="L24" s="1270"/>
      <c r="M24" s="1270"/>
      <c r="N24" s="1270"/>
      <c r="O24" s="1270"/>
      <c r="P24" s="1270"/>
      <c r="Q24" s="1270"/>
      <c r="R24" s="1270"/>
      <c r="S24" s="154"/>
      <c r="T24" s="154"/>
      <c r="U24" s="154"/>
      <c r="V24" s="154"/>
      <c r="W24" s="154"/>
      <c r="X24" s="154"/>
      <c r="Y24" s="154"/>
      <c r="Z24" s="154"/>
      <c r="AA24" s="154"/>
      <c r="AB24" s="154"/>
      <c r="AC24" s="154"/>
      <c r="AD24" s="1095"/>
      <c r="AE24" s="76"/>
      <c r="AF24" s="2016"/>
      <c r="AG24" s="2016"/>
      <c r="AH24" s="2016"/>
      <c r="AI24" s="2016"/>
      <c r="AJ24" s="2016"/>
      <c r="AK24" s="2016"/>
      <c r="AL24" s="2016"/>
      <c r="AM24" s="2016"/>
      <c r="AN24" s="2016"/>
      <c r="AO24" s="2016"/>
      <c r="AP24" s="2106"/>
      <c r="AQ24" s="1283"/>
      <c r="AR24" s="1303"/>
      <c r="AT24" s="110"/>
      <c r="AU24" s="2787"/>
      <c r="AV24" s="2787"/>
      <c r="AW24" s="2787"/>
      <c r="AX24" s="2787"/>
      <c r="AY24" s="2787"/>
      <c r="AZ24" s="2787"/>
      <c r="BA24" s="2787"/>
      <c r="BB24" s="2787"/>
      <c r="BC24" s="2787"/>
      <c r="BD24" s="2787"/>
      <c r="BE24" s="2787"/>
      <c r="BF24" s="2787"/>
      <c r="BG24" s="2787"/>
      <c r="BH24" s="2787"/>
      <c r="BI24" s="2787"/>
      <c r="BJ24" s="2787"/>
      <c r="BK24" s="2787"/>
      <c r="BL24" s="2787"/>
      <c r="BM24" s="2787"/>
      <c r="BN24" s="2787"/>
      <c r="BO24" s="2787"/>
      <c r="BP24" s="2787"/>
      <c r="BQ24" s="2787"/>
      <c r="BR24" s="2787"/>
      <c r="BS24" s="2787"/>
      <c r="BT24" s="2787"/>
      <c r="BU24" s="2787"/>
      <c r="BV24" s="2787"/>
      <c r="BW24" s="2787"/>
      <c r="BX24" s="2787"/>
      <c r="BY24" s="2787"/>
      <c r="BZ24" s="2787"/>
      <c r="CA24" s="2787"/>
      <c r="CB24" s="2787"/>
      <c r="CC24" s="2787"/>
      <c r="CD24" s="2787"/>
      <c r="CE24" s="2788"/>
    </row>
    <row r="25" spans="1:98" ht="14.1" customHeight="1">
      <c r="A25" s="1270"/>
      <c r="B25" s="19"/>
      <c r="C25" s="1270"/>
      <c r="D25" s="1270"/>
      <c r="E25" s="1" t="s">
        <v>432</v>
      </c>
      <c r="F25" s="1"/>
      <c r="G25" s="1"/>
      <c r="H25" s="1"/>
      <c r="I25" s="1"/>
      <c r="J25" s="1"/>
      <c r="K25" s="1"/>
      <c r="L25" s="1"/>
      <c r="M25" s="1"/>
      <c r="N25" s="1"/>
      <c r="O25" s="1"/>
      <c r="P25" s="1"/>
      <c r="Q25" s="1"/>
      <c r="R25" s="1"/>
      <c r="S25" s="1"/>
      <c r="T25" s="1"/>
      <c r="U25" s="1"/>
      <c r="V25" s="1"/>
      <c r="W25" s="1"/>
      <c r="X25" s="1"/>
      <c r="Y25" s="1"/>
      <c r="Z25" s="4"/>
      <c r="AC25" s="1293"/>
      <c r="AD25" s="1293"/>
      <c r="AE25" s="439"/>
      <c r="AF25" s="1284"/>
      <c r="AG25" s="1284"/>
      <c r="AH25" s="1284"/>
      <c r="AI25" s="1284"/>
      <c r="AJ25" s="1284"/>
      <c r="AK25" s="1284"/>
      <c r="AL25" s="1284"/>
      <c r="AM25" s="1284"/>
      <c r="AN25" s="1284"/>
      <c r="AO25" s="1284"/>
      <c r="AP25" s="814"/>
      <c r="AQ25" s="1283"/>
      <c r="AR25" s="1"/>
      <c r="AT25" s="110"/>
      <c r="AU25" s="2787"/>
      <c r="AV25" s="2787"/>
      <c r="AW25" s="2787"/>
      <c r="AX25" s="2787"/>
      <c r="AY25" s="2787"/>
      <c r="AZ25" s="2787"/>
      <c r="BA25" s="2787"/>
      <c r="BB25" s="2787"/>
      <c r="BC25" s="2787"/>
      <c r="BD25" s="2787"/>
      <c r="BE25" s="2787"/>
      <c r="BF25" s="2787"/>
      <c r="BG25" s="2787"/>
      <c r="BH25" s="2787"/>
      <c r="BI25" s="2787"/>
      <c r="BJ25" s="2787"/>
      <c r="BK25" s="2787"/>
      <c r="BL25" s="2787"/>
      <c r="BM25" s="2787"/>
      <c r="BN25" s="2787"/>
      <c r="BO25" s="2787"/>
      <c r="BP25" s="2787"/>
      <c r="BQ25" s="2787"/>
      <c r="BR25" s="2787"/>
      <c r="BS25" s="2787"/>
      <c r="BT25" s="2787"/>
      <c r="BU25" s="2787"/>
      <c r="BV25" s="2787"/>
      <c r="BW25" s="2787"/>
      <c r="BX25" s="2787"/>
      <c r="BY25" s="2787"/>
      <c r="BZ25" s="2787"/>
      <c r="CA25" s="2787"/>
      <c r="CB25" s="2787"/>
      <c r="CC25" s="2787"/>
      <c r="CD25" s="2787"/>
      <c r="CE25" s="2788"/>
    </row>
    <row r="26" spans="1:98" ht="13.5" customHeight="1">
      <c r="A26" s="1270"/>
      <c r="B26" s="19"/>
      <c r="C26" s="1270"/>
      <c r="D26" s="1270"/>
      <c r="E26" s="138"/>
      <c r="F26" s="139"/>
      <c r="G26" s="139"/>
      <c r="H26" s="139"/>
      <c r="I26" s="2051" t="s">
        <v>429</v>
      </c>
      <c r="J26" s="2052"/>
      <c r="K26" s="2052"/>
      <c r="L26" s="2052"/>
      <c r="M26" s="2052"/>
      <c r="N26" s="2052"/>
      <c r="O26" s="2052"/>
      <c r="P26" s="2052"/>
      <c r="Q26" s="2052"/>
      <c r="R26" s="2052"/>
      <c r="S26" s="2052"/>
      <c r="T26" s="2052"/>
      <c r="U26" s="2052"/>
      <c r="V26" s="2794"/>
      <c r="W26" s="2795" t="s">
        <v>430</v>
      </c>
      <c r="X26" s="2052"/>
      <c r="Y26" s="2052"/>
      <c r="Z26" s="2052"/>
      <c r="AA26" s="2052"/>
      <c r="AB26" s="2052"/>
      <c r="AC26" s="2052"/>
      <c r="AD26" s="2052"/>
      <c r="AE26" s="2052"/>
      <c r="AF26" s="2052"/>
      <c r="AG26" s="2052"/>
      <c r="AH26" s="2052"/>
      <c r="AI26" s="2052"/>
      <c r="AJ26" s="2053"/>
      <c r="AP26" s="39"/>
      <c r="AT26" s="110"/>
      <c r="AU26" s="2787"/>
      <c r="AV26" s="2787"/>
      <c r="AW26" s="2787"/>
      <c r="AX26" s="2787"/>
      <c r="AY26" s="2787"/>
      <c r="AZ26" s="2787"/>
      <c r="BA26" s="2787"/>
      <c r="BB26" s="2787"/>
      <c r="BC26" s="2787"/>
      <c r="BD26" s="2787"/>
      <c r="BE26" s="2787"/>
      <c r="BF26" s="2787"/>
      <c r="BG26" s="2787"/>
      <c r="BH26" s="2787"/>
      <c r="BI26" s="2787"/>
      <c r="BJ26" s="2787"/>
      <c r="BK26" s="2787"/>
      <c r="BL26" s="2787"/>
      <c r="BM26" s="2787"/>
      <c r="BN26" s="2787"/>
      <c r="BO26" s="2787"/>
      <c r="BP26" s="2787"/>
      <c r="BQ26" s="2787"/>
      <c r="BR26" s="2787"/>
      <c r="BS26" s="2787"/>
      <c r="BT26" s="2787"/>
      <c r="BU26" s="2787"/>
      <c r="BV26" s="2787"/>
      <c r="BW26" s="2787"/>
      <c r="BX26" s="2787"/>
      <c r="BY26" s="2787"/>
      <c r="BZ26" s="2787"/>
      <c r="CA26" s="2787"/>
      <c r="CB26" s="2787"/>
      <c r="CC26" s="2787"/>
      <c r="CD26" s="2787"/>
      <c r="CE26" s="2788"/>
    </row>
    <row r="27" spans="1:98" ht="13.5" customHeight="1">
      <c r="A27" s="1270"/>
      <c r="B27" s="19"/>
      <c r="C27" s="1270"/>
      <c r="D27" s="1270"/>
      <c r="E27" s="1878" t="s">
        <v>431</v>
      </c>
      <c r="F27" s="1880"/>
      <c r="G27" s="2796" t="s">
        <v>201</v>
      </c>
      <c r="H27" s="2453"/>
      <c r="I27" s="1878" t="s">
        <v>174</v>
      </c>
      <c r="J27" s="1880"/>
      <c r="K27" s="1878" t="s">
        <v>175</v>
      </c>
      <c r="L27" s="1880"/>
      <c r="M27" s="1878" t="s">
        <v>176</v>
      </c>
      <c r="N27" s="1880"/>
      <c r="O27" s="1878" t="s">
        <v>177</v>
      </c>
      <c r="P27" s="1880"/>
      <c r="Q27" s="1878" t="s">
        <v>178</v>
      </c>
      <c r="R27" s="1880"/>
      <c r="S27" s="1878" t="s">
        <v>179</v>
      </c>
      <c r="T27" s="1880"/>
      <c r="U27" s="1878" t="s">
        <v>85</v>
      </c>
      <c r="V27" s="2320"/>
      <c r="W27" s="2451" t="s">
        <v>174</v>
      </c>
      <c r="X27" s="1880"/>
      <c r="Y27" s="1878" t="s">
        <v>175</v>
      </c>
      <c r="Z27" s="1880"/>
      <c r="AA27" s="1878" t="s">
        <v>176</v>
      </c>
      <c r="AB27" s="1880"/>
      <c r="AC27" s="1878" t="s">
        <v>177</v>
      </c>
      <c r="AD27" s="1880"/>
      <c r="AE27" s="1878" t="s">
        <v>178</v>
      </c>
      <c r="AF27" s="1880"/>
      <c r="AG27" s="1878" t="s">
        <v>179</v>
      </c>
      <c r="AH27" s="1880"/>
      <c r="AI27" s="1824" t="s">
        <v>85</v>
      </c>
      <c r="AJ27" s="2797"/>
      <c r="AP27" s="39"/>
      <c r="AT27" s="110"/>
      <c r="AU27" s="2787"/>
      <c r="AV27" s="2787"/>
      <c r="AW27" s="2787"/>
      <c r="AX27" s="2787"/>
      <c r="AY27" s="2787"/>
      <c r="AZ27" s="2787"/>
      <c r="BA27" s="2787"/>
      <c r="BB27" s="2787"/>
      <c r="BC27" s="2787"/>
      <c r="BD27" s="2787"/>
      <c r="BE27" s="2787"/>
      <c r="BF27" s="2787"/>
      <c r="BG27" s="2787"/>
      <c r="BH27" s="2787"/>
      <c r="BI27" s="2787"/>
      <c r="BJ27" s="2787"/>
      <c r="BK27" s="2787"/>
      <c r="BL27" s="2787"/>
      <c r="BM27" s="2787"/>
      <c r="BN27" s="2787"/>
      <c r="BO27" s="2787"/>
      <c r="BP27" s="2787"/>
      <c r="BQ27" s="2787"/>
      <c r="BR27" s="2787"/>
      <c r="BS27" s="2787"/>
      <c r="BT27" s="2787"/>
      <c r="BU27" s="2787"/>
      <c r="BV27" s="2787"/>
      <c r="BW27" s="2787"/>
      <c r="BX27" s="2787"/>
      <c r="BY27" s="2787"/>
      <c r="BZ27" s="2787"/>
      <c r="CA27" s="2787"/>
      <c r="CB27" s="2787"/>
      <c r="CC27" s="2787"/>
      <c r="CD27" s="2787"/>
      <c r="CE27" s="2788"/>
    </row>
    <row r="28" spans="1:98" ht="13.5" customHeight="1">
      <c r="A28" s="1270"/>
      <c r="B28" s="19"/>
      <c r="C28" s="1270"/>
      <c r="D28" s="1270"/>
      <c r="E28" s="2798" t="s">
        <v>417</v>
      </c>
      <c r="F28" s="2799"/>
      <c r="G28" s="2802" t="s">
        <v>324</v>
      </c>
      <c r="H28" s="2803"/>
      <c r="I28" s="2804"/>
      <c r="J28" s="2805"/>
      <c r="K28" s="2806"/>
      <c r="L28" s="2807"/>
      <c r="M28" s="2804"/>
      <c r="N28" s="2805"/>
      <c r="O28" s="2806"/>
      <c r="P28" s="2807"/>
      <c r="Q28" s="2804"/>
      <c r="R28" s="2805"/>
      <c r="S28" s="2806"/>
      <c r="T28" s="2807"/>
      <c r="U28" s="2810">
        <f>SUM(O28:T28)</f>
        <v>0</v>
      </c>
      <c r="V28" s="2820"/>
      <c r="W28" s="2821"/>
      <c r="X28" s="2822"/>
      <c r="Y28" s="2808"/>
      <c r="Z28" s="2809"/>
      <c r="AA28" s="2823"/>
      <c r="AB28" s="2822"/>
      <c r="AC28" s="2808"/>
      <c r="AD28" s="2809"/>
      <c r="AE28" s="2823"/>
      <c r="AF28" s="2822"/>
      <c r="AG28" s="2808"/>
      <c r="AH28" s="2809"/>
      <c r="AI28" s="2810">
        <f>SUM(AC28:AH28)</f>
        <v>0</v>
      </c>
      <c r="AJ28" s="2811"/>
      <c r="AP28" s="39"/>
      <c r="AT28" s="1339"/>
      <c r="AU28" s="2787"/>
      <c r="AV28" s="2787"/>
      <c r="AW28" s="2787"/>
      <c r="AX28" s="2787"/>
      <c r="AY28" s="2787"/>
      <c r="AZ28" s="2787"/>
      <c r="BA28" s="2787"/>
      <c r="BB28" s="2787"/>
      <c r="BC28" s="2787"/>
      <c r="BD28" s="2787"/>
      <c r="BE28" s="2787"/>
      <c r="BF28" s="2787"/>
      <c r="BG28" s="2787"/>
      <c r="BH28" s="2787"/>
      <c r="BI28" s="2787"/>
      <c r="BJ28" s="2787"/>
      <c r="BK28" s="2787"/>
      <c r="BL28" s="2787"/>
      <c r="BM28" s="2787"/>
      <c r="BN28" s="2787"/>
      <c r="BO28" s="2787"/>
      <c r="BP28" s="2787"/>
      <c r="BQ28" s="2787"/>
      <c r="BR28" s="2787"/>
      <c r="BS28" s="2787"/>
      <c r="BT28" s="2787"/>
      <c r="BU28" s="2787"/>
      <c r="BV28" s="2787"/>
      <c r="BW28" s="2787"/>
      <c r="BX28" s="2787"/>
      <c r="BY28" s="2787"/>
      <c r="BZ28" s="2787"/>
      <c r="CA28" s="2787"/>
      <c r="CB28" s="2787"/>
      <c r="CC28" s="2787"/>
      <c r="CD28" s="2787"/>
      <c r="CE28" s="2788"/>
    </row>
    <row r="29" spans="1:98" ht="13.5" customHeight="1">
      <c r="A29" s="1270"/>
      <c r="B29" s="19"/>
      <c r="C29" s="1270"/>
      <c r="D29" s="1270"/>
      <c r="E29" s="2800"/>
      <c r="F29" s="2801"/>
      <c r="G29" s="2812" t="s">
        <v>377</v>
      </c>
      <c r="H29" s="2813"/>
      <c r="I29" s="2814"/>
      <c r="J29" s="2815"/>
      <c r="K29" s="2816"/>
      <c r="L29" s="2817"/>
      <c r="M29" s="2814"/>
      <c r="N29" s="2815"/>
      <c r="O29" s="2816"/>
      <c r="P29" s="2817"/>
      <c r="Q29" s="2814"/>
      <c r="R29" s="2815"/>
      <c r="S29" s="2816"/>
      <c r="T29" s="2817"/>
      <c r="U29" s="2818">
        <f>SUM(I29:T29)</f>
        <v>0</v>
      </c>
      <c r="V29" s="2819"/>
      <c r="W29" s="2825"/>
      <c r="X29" s="2826"/>
      <c r="Y29" s="2827"/>
      <c r="Z29" s="2828"/>
      <c r="AA29" s="2829"/>
      <c r="AB29" s="2826"/>
      <c r="AC29" s="2827"/>
      <c r="AD29" s="2828"/>
      <c r="AE29" s="2829"/>
      <c r="AF29" s="2826"/>
      <c r="AG29" s="2827"/>
      <c r="AH29" s="2828"/>
      <c r="AI29" s="2818">
        <f>SUM(W29:AH29)</f>
        <v>0</v>
      </c>
      <c r="AJ29" s="2824"/>
      <c r="AP29" s="39"/>
      <c r="AT29" s="110"/>
      <c r="AU29" s="1340"/>
      <c r="AV29" s="1341" t="s">
        <v>567</v>
      </c>
      <c r="AW29" s="1342"/>
      <c r="AX29" s="1342"/>
      <c r="AY29" s="1342"/>
      <c r="AZ29" s="1342"/>
      <c r="BA29" s="1342"/>
      <c r="BB29" s="1342"/>
      <c r="BC29" s="1342"/>
      <c r="BD29" s="1342"/>
      <c r="BE29" s="1342"/>
      <c r="BF29" s="1342"/>
      <c r="BG29" s="1342"/>
      <c r="BH29" s="1342"/>
      <c r="BI29" s="1342"/>
      <c r="BJ29" s="1342"/>
      <c r="BK29" s="1342"/>
      <c r="BL29" s="1342"/>
      <c r="BM29" s="1342"/>
      <c r="BN29" s="1342"/>
      <c r="BO29" s="1342"/>
      <c r="BP29" s="1342"/>
      <c r="BQ29" s="1342"/>
      <c r="BR29" s="1342"/>
      <c r="BS29" s="1342"/>
      <c r="BT29" s="1342"/>
      <c r="BU29" s="1342"/>
      <c r="BV29" s="1342"/>
      <c r="BW29" s="1342"/>
      <c r="BX29" s="1342"/>
      <c r="BY29" s="1342"/>
      <c r="BZ29" s="1342"/>
      <c r="CA29" s="1342"/>
      <c r="CB29" s="1342"/>
      <c r="CC29" s="1342"/>
      <c r="CD29" s="1342"/>
      <c r="CE29" s="145"/>
    </row>
    <row r="30" spans="1:98" ht="13.5" customHeight="1">
      <c r="A30" s="1270"/>
      <c r="B30" s="19"/>
      <c r="C30" s="1270"/>
      <c r="D30" s="1270"/>
      <c r="E30" s="2798" t="s">
        <v>418</v>
      </c>
      <c r="F30" s="2799"/>
      <c r="G30" s="2802" t="s">
        <v>324</v>
      </c>
      <c r="H30" s="2803"/>
      <c r="I30" s="2804"/>
      <c r="J30" s="2805"/>
      <c r="K30" s="2806"/>
      <c r="L30" s="2807"/>
      <c r="M30" s="2804"/>
      <c r="N30" s="2805"/>
      <c r="O30" s="2806"/>
      <c r="P30" s="2807"/>
      <c r="Q30" s="2804"/>
      <c r="R30" s="2805"/>
      <c r="S30" s="2806"/>
      <c r="T30" s="2807"/>
      <c r="U30" s="2810">
        <f>SUM(O30:T30)</f>
        <v>0</v>
      </c>
      <c r="V30" s="2820"/>
      <c r="W30" s="2821"/>
      <c r="X30" s="2822"/>
      <c r="Y30" s="2808"/>
      <c r="Z30" s="2809"/>
      <c r="AA30" s="2823"/>
      <c r="AB30" s="2822"/>
      <c r="AC30" s="2808"/>
      <c r="AD30" s="2809"/>
      <c r="AE30" s="2823"/>
      <c r="AF30" s="2822"/>
      <c r="AG30" s="2808"/>
      <c r="AH30" s="2809"/>
      <c r="AI30" s="2810">
        <f>SUM(AC30:AH30)</f>
        <v>0</v>
      </c>
      <c r="AJ30" s="2811"/>
      <c r="AP30" s="39"/>
      <c r="AT30" s="110"/>
      <c r="AU30" s="1340"/>
      <c r="AV30" s="2407" t="s">
        <v>568</v>
      </c>
      <c r="AW30" s="2407"/>
      <c r="AX30" s="2407"/>
      <c r="AY30" s="2407"/>
      <c r="AZ30" s="2407"/>
      <c r="BA30" s="2407"/>
      <c r="BB30" s="2407"/>
      <c r="BC30" s="2407"/>
      <c r="BD30" s="2407"/>
      <c r="BE30" s="2407"/>
      <c r="BF30" s="2407"/>
      <c r="BG30" s="2407"/>
      <c r="BH30" s="2407"/>
      <c r="BI30" s="2407"/>
      <c r="BJ30" s="2407"/>
      <c r="BK30" s="2407"/>
      <c r="BL30" s="2407"/>
      <c r="BM30" s="2407"/>
      <c r="BN30" s="2407"/>
      <c r="BO30" s="2407"/>
      <c r="BP30" s="2407"/>
      <c r="BQ30" s="2407"/>
      <c r="BR30" s="2407"/>
      <c r="BS30" s="2407"/>
      <c r="BT30" s="2407"/>
      <c r="BU30" s="2407"/>
      <c r="BV30" s="2407"/>
      <c r="BW30" s="2407"/>
      <c r="BX30" s="2407"/>
      <c r="BY30" s="2407"/>
      <c r="BZ30" s="2407"/>
      <c r="CA30" s="2407"/>
      <c r="CB30" s="2407"/>
      <c r="CC30" s="2407"/>
      <c r="CD30" s="2407"/>
      <c r="CE30" s="2830"/>
      <c r="CF30" s="750"/>
      <c r="CG30" s="750"/>
      <c r="CH30" s="750"/>
      <c r="CI30" s="750"/>
      <c r="CJ30" s="750"/>
      <c r="CK30" s="750"/>
      <c r="CL30" s="750"/>
      <c r="CM30" s="750"/>
      <c r="CN30" s="750"/>
      <c r="CO30" s="750"/>
      <c r="CP30" s="750"/>
      <c r="CQ30" s="750"/>
      <c r="CR30" s="40"/>
      <c r="CS30" s="40"/>
      <c r="CT30" s="40"/>
    </row>
    <row r="31" spans="1:98" ht="13.5" customHeight="1">
      <c r="A31" s="1270"/>
      <c r="B31" s="19"/>
      <c r="C31" s="1270"/>
      <c r="D31" s="1270"/>
      <c r="E31" s="2800"/>
      <c r="F31" s="2801"/>
      <c r="G31" s="2812" t="s">
        <v>377</v>
      </c>
      <c r="H31" s="2813"/>
      <c r="I31" s="2814"/>
      <c r="J31" s="2815"/>
      <c r="K31" s="2816"/>
      <c r="L31" s="2817"/>
      <c r="M31" s="2814"/>
      <c r="N31" s="2815"/>
      <c r="O31" s="2816"/>
      <c r="P31" s="2817"/>
      <c r="Q31" s="2814"/>
      <c r="R31" s="2815"/>
      <c r="S31" s="2816"/>
      <c r="T31" s="2817"/>
      <c r="U31" s="2818">
        <f>SUM(I31:T31)</f>
        <v>0</v>
      </c>
      <c r="V31" s="2819"/>
      <c r="W31" s="2825"/>
      <c r="X31" s="2826"/>
      <c r="Y31" s="2827"/>
      <c r="Z31" s="2828"/>
      <c r="AA31" s="2829"/>
      <c r="AB31" s="2826"/>
      <c r="AC31" s="2827"/>
      <c r="AD31" s="2828"/>
      <c r="AE31" s="2829"/>
      <c r="AF31" s="2826"/>
      <c r="AG31" s="2827"/>
      <c r="AH31" s="2828"/>
      <c r="AI31" s="2818">
        <f>SUM(W31:AH31)</f>
        <v>0</v>
      </c>
      <c r="AJ31" s="2824"/>
      <c r="AP31" s="39"/>
      <c r="AT31" s="110"/>
      <c r="AU31" s="1343"/>
      <c r="AV31" s="2407"/>
      <c r="AW31" s="2407"/>
      <c r="AX31" s="2407"/>
      <c r="AY31" s="2407"/>
      <c r="AZ31" s="2407"/>
      <c r="BA31" s="2407"/>
      <c r="BB31" s="2407"/>
      <c r="BC31" s="2407"/>
      <c r="BD31" s="2407"/>
      <c r="BE31" s="2407"/>
      <c r="BF31" s="2407"/>
      <c r="BG31" s="2407"/>
      <c r="BH31" s="2407"/>
      <c r="BI31" s="2407"/>
      <c r="BJ31" s="2407"/>
      <c r="BK31" s="2407"/>
      <c r="BL31" s="2407"/>
      <c r="BM31" s="2407"/>
      <c r="BN31" s="2407"/>
      <c r="BO31" s="2407"/>
      <c r="BP31" s="2407"/>
      <c r="BQ31" s="2407"/>
      <c r="BR31" s="2407"/>
      <c r="BS31" s="2407"/>
      <c r="BT31" s="2407"/>
      <c r="BU31" s="2407"/>
      <c r="BV31" s="2407"/>
      <c r="BW31" s="2407"/>
      <c r="BX31" s="2407"/>
      <c r="BY31" s="2407"/>
      <c r="BZ31" s="2407"/>
      <c r="CA31" s="2407"/>
      <c r="CB31" s="2407"/>
      <c r="CC31" s="2407"/>
      <c r="CD31" s="2407"/>
      <c r="CE31" s="2830"/>
      <c r="CF31" s="763"/>
      <c r="CG31" s="763"/>
      <c r="CH31" s="750"/>
      <c r="CI31" s="750"/>
      <c r="CJ31" s="750"/>
      <c r="CK31" s="750"/>
      <c r="CL31" s="750"/>
      <c r="CM31" s="750"/>
      <c r="CN31" s="750"/>
      <c r="CO31" s="750"/>
      <c r="CP31" s="750"/>
      <c r="CQ31" s="750"/>
      <c r="CR31" s="750"/>
      <c r="CS31" s="750"/>
      <c r="CT31" s="40"/>
    </row>
    <row r="32" spans="1:98" ht="13.5" customHeight="1">
      <c r="A32" s="1270"/>
      <c r="B32" s="19"/>
      <c r="C32" s="1270"/>
      <c r="D32" s="1270"/>
      <c r="E32" s="2798" t="s">
        <v>419</v>
      </c>
      <c r="F32" s="2799"/>
      <c r="G32" s="2802" t="s">
        <v>324</v>
      </c>
      <c r="H32" s="2803"/>
      <c r="I32" s="2804"/>
      <c r="J32" s="2805"/>
      <c r="K32" s="2806"/>
      <c r="L32" s="2807"/>
      <c r="M32" s="2804"/>
      <c r="N32" s="2805"/>
      <c r="O32" s="2806"/>
      <c r="P32" s="2807"/>
      <c r="Q32" s="2804"/>
      <c r="R32" s="2805"/>
      <c r="S32" s="2806"/>
      <c r="T32" s="2807"/>
      <c r="U32" s="2810">
        <f>SUM(O32:T32)</f>
        <v>0</v>
      </c>
      <c r="V32" s="2820"/>
      <c r="W32" s="2821"/>
      <c r="X32" s="2822"/>
      <c r="Y32" s="2808"/>
      <c r="Z32" s="2809"/>
      <c r="AA32" s="2823"/>
      <c r="AB32" s="2822"/>
      <c r="AC32" s="2808"/>
      <c r="AD32" s="2809"/>
      <c r="AE32" s="2823"/>
      <c r="AF32" s="2822"/>
      <c r="AG32" s="2808"/>
      <c r="AH32" s="2809"/>
      <c r="AI32" s="2810">
        <f>SUM(AC32:AH32)</f>
        <v>0</v>
      </c>
      <c r="AJ32" s="2811"/>
      <c r="AP32" s="39"/>
      <c r="AT32" s="110"/>
      <c r="AU32" s="1343"/>
      <c r="AV32" s="2407"/>
      <c r="AW32" s="2407"/>
      <c r="AX32" s="2407"/>
      <c r="AY32" s="2407"/>
      <c r="AZ32" s="2407"/>
      <c r="BA32" s="2407"/>
      <c r="BB32" s="2407"/>
      <c r="BC32" s="2407"/>
      <c r="BD32" s="2407"/>
      <c r="BE32" s="2407"/>
      <c r="BF32" s="2407"/>
      <c r="BG32" s="2407"/>
      <c r="BH32" s="2407"/>
      <c r="BI32" s="2407"/>
      <c r="BJ32" s="2407"/>
      <c r="BK32" s="2407"/>
      <c r="BL32" s="2407"/>
      <c r="BM32" s="2407"/>
      <c r="BN32" s="2407"/>
      <c r="BO32" s="2407"/>
      <c r="BP32" s="2407"/>
      <c r="BQ32" s="2407"/>
      <c r="BR32" s="2407"/>
      <c r="BS32" s="2407"/>
      <c r="BT32" s="2407"/>
      <c r="BU32" s="2407"/>
      <c r="BV32" s="2407"/>
      <c r="BW32" s="2407"/>
      <c r="BX32" s="2407"/>
      <c r="BY32" s="2407"/>
      <c r="BZ32" s="2407"/>
      <c r="CA32" s="2407"/>
      <c r="CB32" s="2407"/>
      <c r="CC32" s="2407"/>
      <c r="CD32" s="2407"/>
      <c r="CE32" s="2830"/>
      <c r="CF32" s="763"/>
      <c r="CG32" s="763"/>
      <c r="CH32" s="583"/>
      <c r="CI32" s="583"/>
      <c r="CJ32" s="583"/>
      <c r="CK32" s="583"/>
      <c r="CL32" s="583"/>
      <c r="CM32" s="583"/>
      <c r="CN32" s="583"/>
      <c r="CO32" s="583"/>
      <c r="CP32" s="583"/>
      <c r="CQ32" s="583"/>
      <c r="CR32" s="583"/>
    </row>
    <row r="33" spans="1:96" ht="13.5" customHeight="1">
      <c r="A33" s="1270"/>
      <c r="B33" s="19"/>
      <c r="C33" s="1270"/>
      <c r="D33" s="1270"/>
      <c r="E33" s="2800"/>
      <c r="F33" s="2801"/>
      <c r="G33" s="2812" t="s">
        <v>377</v>
      </c>
      <c r="H33" s="2813"/>
      <c r="I33" s="2814"/>
      <c r="J33" s="2815"/>
      <c r="K33" s="2816"/>
      <c r="L33" s="2817"/>
      <c r="M33" s="2814"/>
      <c r="N33" s="2815"/>
      <c r="O33" s="2816"/>
      <c r="P33" s="2817"/>
      <c r="Q33" s="2814"/>
      <c r="R33" s="2815"/>
      <c r="S33" s="2816"/>
      <c r="T33" s="2817"/>
      <c r="U33" s="2818">
        <f>SUM(I33:T33)</f>
        <v>0</v>
      </c>
      <c r="V33" s="2819"/>
      <c r="W33" s="2825"/>
      <c r="X33" s="2826"/>
      <c r="Y33" s="2827"/>
      <c r="Z33" s="2828"/>
      <c r="AA33" s="2829"/>
      <c r="AB33" s="2826"/>
      <c r="AC33" s="2827"/>
      <c r="AD33" s="2828"/>
      <c r="AE33" s="2829"/>
      <c r="AF33" s="2826"/>
      <c r="AG33" s="2827"/>
      <c r="AH33" s="2828"/>
      <c r="AI33" s="2818">
        <f>SUM(W33:AH33)</f>
        <v>0</v>
      </c>
      <c r="AJ33" s="2824"/>
      <c r="AP33" s="39"/>
      <c r="AT33" s="110"/>
      <c r="AU33" s="1343"/>
      <c r="AV33" s="2407" t="s">
        <v>409</v>
      </c>
      <c r="AW33" s="2831"/>
      <c r="AX33" s="2831"/>
      <c r="AY33" s="2831"/>
      <c r="AZ33" s="2831"/>
      <c r="BA33" s="2831"/>
      <c r="BB33" s="2831"/>
      <c r="BC33" s="2831"/>
      <c r="BD33" s="2831"/>
      <c r="BE33" s="2831"/>
      <c r="BF33" s="2831"/>
      <c r="BG33" s="2831"/>
      <c r="BH33" s="2831"/>
      <c r="BI33" s="2831"/>
      <c r="BJ33" s="2831"/>
      <c r="BK33" s="2831"/>
      <c r="BL33" s="2831"/>
      <c r="BM33" s="2831"/>
      <c r="BN33" s="2831"/>
      <c r="BO33" s="2831"/>
      <c r="BP33" s="2831"/>
      <c r="BQ33" s="2831"/>
      <c r="BR33" s="2831"/>
      <c r="BS33" s="2831"/>
      <c r="BT33" s="2831"/>
      <c r="BU33" s="2831"/>
      <c r="BV33" s="2831"/>
      <c r="BW33" s="2831"/>
      <c r="BX33" s="2831"/>
      <c r="BY33" s="2831"/>
      <c r="BZ33" s="2831"/>
      <c r="CA33" s="2831"/>
      <c r="CB33" s="2831"/>
      <c r="CC33" s="2831"/>
      <c r="CD33" s="2831"/>
      <c r="CE33" s="2832"/>
      <c r="CF33" s="763"/>
      <c r="CG33" s="763"/>
      <c r="CH33" s="583"/>
      <c r="CI33" s="583"/>
      <c r="CJ33" s="583"/>
      <c r="CK33" s="583"/>
      <c r="CL33" s="583"/>
      <c r="CM33" s="583"/>
      <c r="CN33" s="583"/>
      <c r="CO33" s="583"/>
      <c r="CP33" s="583"/>
      <c r="CQ33" s="583"/>
      <c r="CR33" s="583"/>
    </row>
    <row r="34" spans="1:96" ht="13.5" customHeight="1">
      <c r="A34" s="1270"/>
      <c r="B34" s="19"/>
      <c r="C34" s="1270"/>
      <c r="D34" s="1270"/>
      <c r="E34" s="2798" t="s">
        <v>420</v>
      </c>
      <c r="F34" s="2799"/>
      <c r="G34" s="2802" t="s">
        <v>324</v>
      </c>
      <c r="H34" s="2803"/>
      <c r="I34" s="2804"/>
      <c r="J34" s="2805"/>
      <c r="K34" s="2806"/>
      <c r="L34" s="2807"/>
      <c r="M34" s="2804"/>
      <c r="N34" s="2805"/>
      <c r="O34" s="2806"/>
      <c r="P34" s="2807"/>
      <c r="Q34" s="2804"/>
      <c r="R34" s="2805"/>
      <c r="S34" s="2806"/>
      <c r="T34" s="2807"/>
      <c r="U34" s="2835">
        <f>SUM(O34:T34)</f>
        <v>0</v>
      </c>
      <c r="V34" s="2836"/>
      <c r="W34" s="2843"/>
      <c r="X34" s="2822"/>
      <c r="Y34" s="2808"/>
      <c r="Z34" s="2809"/>
      <c r="AA34" s="2823"/>
      <c r="AB34" s="2822"/>
      <c r="AC34" s="2808"/>
      <c r="AD34" s="2809"/>
      <c r="AE34" s="2844"/>
      <c r="AF34" s="2844"/>
      <c r="AG34" s="2845"/>
      <c r="AH34" s="2845"/>
      <c r="AI34" s="2835">
        <f>SUM(AC34:AH34)</f>
        <v>0</v>
      </c>
      <c r="AJ34" s="2835"/>
      <c r="AP34" s="39"/>
      <c r="AS34" s="1200"/>
      <c r="AT34" s="110"/>
      <c r="AU34" s="1344"/>
      <c r="AV34" s="2831"/>
      <c r="AW34" s="2831"/>
      <c r="AX34" s="2831"/>
      <c r="AY34" s="2831"/>
      <c r="AZ34" s="2831"/>
      <c r="BA34" s="2831"/>
      <c r="BB34" s="2831"/>
      <c r="BC34" s="2831"/>
      <c r="BD34" s="2831"/>
      <c r="BE34" s="2831"/>
      <c r="BF34" s="2831"/>
      <c r="BG34" s="2831"/>
      <c r="BH34" s="2831"/>
      <c r="BI34" s="2831"/>
      <c r="BJ34" s="2831"/>
      <c r="BK34" s="2831"/>
      <c r="BL34" s="2831"/>
      <c r="BM34" s="2831"/>
      <c r="BN34" s="2831"/>
      <c r="BO34" s="2831"/>
      <c r="BP34" s="2831"/>
      <c r="BQ34" s="2831"/>
      <c r="BR34" s="2831"/>
      <c r="BS34" s="2831"/>
      <c r="BT34" s="2831"/>
      <c r="BU34" s="2831"/>
      <c r="BV34" s="2831"/>
      <c r="BW34" s="2831"/>
      <c r="BX34" s="2831"/>
      <c r="BY34" s="2831"/>
      <c r="BZ34" s="2831"/>
      <c r="CA34" s="2831"/>
      <c r="CB34" s="2831"/>
      <c r="CC34" s="2831"/>
      <c r="CD34" s="2831"/>
      <c r="CE34" s="2832"/>
      <c r="CF34" s="583"/>
      <c r="CG34" s="583"/>
      <c r="CH34" s="583"/>
    </row>
    <row r="35" spans="1:96" ht="13.5" customHeight="1">
      <c r="A35" s="1270"/>
      <c r="B35" s="19"/>
      <c r="C35" s="1270"/>
      <c r="D35" s="1270"/>
      <c r="E35" s="2833"/>
      <c r="F35" s="2834"/>
      <c r="G35" s="2812" t="s">
        <v>377</v>
      </c>
      <c r="H35" s="2813"/>
      <c r="I35" s="2840"/>
      <c r="J35" s="2840"/>
      <c r="K35" s="2841"/>
      <c r="L35" s="2841"/>
      <c r="M35" s="2840"/>
      <c r="N35" s="2840"/>
      <c r="O35" s="2841"/>
      <c r="P35" s="2841"/>
      <c r="Q35" s="2840"/>
      <c r="R35" s="2840"/>
      <c r="S35" s="2841"/>
      <c r="T35" s="2841"/>
      <c r="U35" s="2839">
        <f>SUM(I35:T35)</f>
        <v>0</v>
      </c>
      <c r="V35" s="2842"/>
      <c r="W35" s="2826"/>
      <c r="X35" s="2838"/>
      <c r="Y35" s="2837"/>
      <c r="Z35" s="2837"/>
      <c r="AA35" s="2838"/>
      <c r="AB35" s="2838"/>
      <c r="AC35" s="2837"/>
      <c r="AD35" s="2837"/>
      <c r="AE35" s="2838"/>
      <c r="AF35" s="2838"/>
      <c r="AG35" s="2837"/>
      <c r="AH35" s="2837"/>
      <c r="AI35" s="2839">
        <f>SUM(W35:AH35)</f>
        <v>0</v>
      </c>
      <c r="AJ35" s="2839"/>
      <c r="AP35" s="39"/>
      <c r="AT35" s="110"/>
      <c r="AU35" s="1343"/>
      <c r="AV35" s="2831"/>
      <c r="AW35" s="2831"/>
      <c r="AX35" s="2831"/>
      <c r="AY35" s="2831"/>
      <c r="AZ35" s="2831"/>
      <c r="BA35" s="2831"/>
      <c r="BB35" s="2831"/>
      <c r="BC35" s="2831"/>
      <c r="BD35" s="2831"/>
      <c r="BE35" s="2831"/>
      <c r="BF35" s="2831"/>
      <c r="BG35" s="2831"/>
      <c r="BH35" s="2831"/>
      <c r="BI35" s="2831"/>
      <c r="BJ35" s="2831"/>
      <c r="BK35" s="2831"/>
      <c r="BL35" s="2831"/>
      <c r="BM35" s="2831"/>
      <c r="BN35" s="2831"/>
      <c r="BO35" s="2831"/>
      <c r="BP35" s="2831"/>
      <c r="BQ35" s="2831"/>
      <c r="BR35" s="2831"/>
      <c r="BS35" s="2831"/>
      <c r="BT35" s="2831"/>
      <c r="BU35" s="2831"/>
      <c r="BV35" s="2831"/>
      <c r="BW35" s="2831"/>
      <c r="BX35" s="2831"/>
      <c r="BY35" s="2831"/>
      <c r="BZ35" s="2831"/>
      <c r="CA35" s="2831"/>
      <c r="CB35" s="2831"/>
      <c r="CC35" s="2831"/>
      <c r="CD35" s="2831"/>
      <c r="CE35" s="2832"/>
      <c r="CF35" s="763"/>
      <c r="CG35" s="763"/>
      <c r="CH35" s="583"/>
    </row>
    <row r="36" spans="1:96" ht="13.5" customHeight="1">
      <c r="A36" s="1270"/>
      <c r="B36" s="19"/>
      <c r="C36" s="1270"/>
      <c r="D36" s="1270"/>
      <c r="E36" s="2798" t="s">
        <v>421</v>
      </c>
      <c r="F36" s="2799"/>
      <c r="G36" s="2802" t="s">
        <v>324</v>
      </c>
      <c r="H36" s="2803"/>
      <c r="I36" s="2846"/>
      <c r="J36" s="2846"/>
      <c r="K36" s="2847"/>
      <c r="L36" s="2847"/>
      <c r="M36" s="2846"/>
      <c r="N36" s="2846"/>
      <c r="O36" s="2847"/>
      <c r="P36" s="2847"/>
      <c r="Q36" s="2846"/>
      <c r="R36" s="2846"/>
      <c r="S36" s="2847"/>
      <c r="T36" s="2847"/>
      <c r="U36" s="2835">
        <f>SUM(O36:T36)</f>
        <v>0</v>
      </c>
      <c r="V36" s="2836"/>
      <c r="W36" s="2822"/>
      <c r="X36" s="2844"/>
      <c r="Y36" s="2845"/>
      <c r="Z36" s="2845"/>
      <c r="AA36" s="2844"/>
      <c r="AB36" s="2844"/>
      <c r="AC36" s="2808"/>
      <c r="AD36" s="2809"/>
      <c r="AE36" s="2844"/>
      <c r="AF36" s="2844"/>
      <c r="AG36" s="2845"/>
      <c r="AH36" s="2845"/>
      <c r="AI36" s="2835">
        <f>SUM(AC36:AH36)</f>
        <v>0</v>
      </c>
      <c r="AJ36" s="2835"/>
      <c r="AP36" s="39"/>
      <c r="AT36" s="111"/>
      <c r="AU36" s="1345"/>
      <c r="AV36" s="1345"/>
      <c r="AW36" s="1345"/>
      <c r="AX36" s="1345"/>
      <c r="AY36" s="1345"/>
      <c r="AZ36" s="1345"/>
      <c r="BA36" s="1345"/>
      <c r="BB36" s="1345"/>
      <c r="BC36" s="1345"/>
      <c r="BD36" s="1345"/>
      <c r="BE36" s="1345"/>
      <c r="BF36" s="1345"/>
      <c r="BG36" s="1345"/>
      <c r="BH36" s="1345"/>
      <c r="BI36" s="1345"/>
      <c r="BJ36" s="1345"/>
      <c r="BK36" s="1345"/>
      <c r="BL36" s="1345"/>
      <c r="BM36" s="1345"/>
      <c r="BN36" s="1345"/>
      <c r="BO36" s="1345"/>
      <c r="BP36" s="1345"/>
      <c r="BQ36" s="1345"/>
      <c r="BR36" s="1345"/>
      <c r="BS36" s="1345"/>
      <c r="BT36" s="1345"/>
      <c r="BU36" s="1345"/>
      <c r="BV36" s="1345"/>
      <c r="BW36" s="1345"/>
      <c r="BX36" s="1345"/>
      <c r="BY36" s="1345"/>
      <c r="BZ36" s="1345"/>
      <c r="CA36" s="1345"/>
      <c r="CB36" s="1345"/>
      <c r="CC36" s="1345"/>
      <c r="CD36" s="1345"/>
      <c r="CE36" s="1346"/>
      <c r="CF36" s="763"/>
      <c r="CG36" s="763"/>
    </row>
    <row r="37" spans="1:96" ht="13.5" customHeight="1">
      <c r="A37" s="1270"/>
      <c r="B37" s="19"/>
      <c r="C37" s="1270"/>
      <c r="D37" s="1270"/>
      <c r="E37" s="2833"/>
      <c r="F37" s="2834"/>
      <c r="G37" s="2812" t="s">
        <v>377</v>
      </c>
      <c r="H37" s="2813"/>
      <c r="I37" s="2840"/>
      <c r="J37" s="2840"/>
      <c r="K37" s="2841"/>
      <c r="L37" s="2841"/>
      <c r="M37" s="2840"/>
      <c r="N37" s="2840"/>
      <c r="O37" s="2841"/>
      <c r="P37" s="2841"/>
      <c r="Q37" s="2840"/>
      <c r="R37" s="2840"/>
      <c r="S37" s="2841"/>
      <c r="T37" s="2841"/>
      <c r="U37" s="2839">
        <f>SUM(I37:T37)</f>
        <v>0</v>
      </c>
      <c r="V37" s="2842"/>
      <c r="W37" s="2826"/>
      <c r="X37" s="2838"/>
      <c r="Y37" s="2837"/>
      <c r="Z37" s="2837"/>
      <c r="AA37" s="2838"/>
      <c r="AB37" s="2838"/>
      <c r="AC37" s="2837"/>
      <c r="AD37" s="2837"/>
      <c r="AE37" s="2838"/>
      <c r="AF37" s="2838"/>
      <c r="AG37" s="2837"/>
      <c r="AH37" s="2837"/>
      <c r="AI37" s="2839">
        <f>SUM(W37:AH37)</f>
        <v>0</v>
      </c>
      <c r="AJ37" s="2839"/>
      <c r="AP37" s="39"/>
      <c r="AT37" s="68"/>
      <c r="AU37" s="763"/>
      <c r="AV37" s="763"/>
      <c r="AW37" s="763"/>
      <c r="AX37" s="763"/>
      <c r="AY37" s="763"/>
      <c r="AZ37" s="763"/>
      <c r="BA37" s="763"/>
      <c r="BB37" s="763"/>
      <c r="BC37" s="763"/>
      <c r="BD37" s="763"/>
      <c r="BE37" s="763"/>
      <c r="BF37" s="763"/>
      <c r="BG37" s="763"/>
      <c r="BH37" s="763"/>
      <c r="BI37" s="763"/>
      <c r="BJ37" s="763"/>
      <c r="BK37" s="763"/>
      <c r="BL37" s="763"/>
      <c r="BM37" s="763"/>
      <c r="BN37" s="763"/>
      <c r="BO37" s="763"/>
      <c r="BP37" s="763"/>
      <c r="BQ37" s="763"/>
      <c r="BR37" s="763"/>
      <c r="BS37" s="763"/>
      <c r="BT37" s="763"/>
      <c r="BU37" s="763"/>
      <c r="BV37" s="763"/>
      <c r="BW37" s="763"/>
      <c r="BX37" s="763"/>
      <c r="BY37" s="763"/>
      <c r="BZ37" s="763"/>
      <c r="CA37" s="763"/>
      <c r="CB37" s="763"/>
      <c r="CC37" s="763"/>
      <c r="CD37" s="763"/>
      <c r="CE37" s="763"/>
      <c r="CF37" s="763"/>
      <c r="CG37" s="763"/>
    </row>
    <row r="38" spans="1:96" ht="13.5" customHeight="1">
      <c r="A38" s="1270"/>
      <c r="B38" s="19"/>
      <c r="C38" s="1270"/>
      <c r="D38" s="1270"/>
      <c r="E38" s="2798" t="s">
        <v>422</v>
      </c>
      <c r="F38" s="2799"/>
      <c r="G38" s="2802" t="s">
        <v>324</v>
      </c>
      <c r="H38" s="2803"/>
      <c r="I38" s="2846"/>
      <c r="J38" s="2846"/>
      <c r="K38" s="2847"/>
      <c r="L38" s="2847"/>
      <c r="M38" s="2846"/>
      <c r="N38" s="2846"/>
      <c r="O38" s="2847"/>
      <c r="P38" s="2847"/>
      <c r="Q38" s="2846"/>
      <c r="R38" s="2846"/>
      <c r="S38" s="2847"/>
      <c r="T38" s="2847"/>
      <c r="U38" s="2835">
        <f>SUM(O38:T38)</f>
        <v>0</v>
      </c>
      <c r="V38" s="2836"/>
      <c r="W38" s="2822"/>
      <c r="X38" s="2844"/>
      <c r="Y38" s="2845"/>
      <c r="Z38" s="2845"/>
      <c r="AA38" s="2844"/>
      <c r="AB38" s="2844"/>
      <c r="AC38" s="2808"/>
      <c r="AD38" s="2809"/>
      <c r="AE38" s="2844"/>
      <c r="AF38" s="2844"/>
      <c r="AG38" s="2845"/>
      <c r="AH38" s="2845"/>
      <c r="AI38" s="2835">
        <f>SUM(AC38:AH38)</f>
        <v>0</v>
      </c>
      <c r="AJ38" s="2835"/>
      <c r="AP38" s="39"/>
      <c r="AT38" s="68"/>
      <c r="AU38" s="763"/>
      <c r="AV38" s="763"/>
      <c r="AW38" s="763"/>
      <c r="AX38" s="763"/>
      <c r="AY38" s="763"/>
      <c r="AZ38" s="763"/>
      <c r="BA38" s="763"/>
      <c r="BB38" s="763"/>
      <c r="BC38" s="763"/>
      <c r="BD38" s="763"/>
      <c r="BE38" s="763"/>
      <c r="BF38" s="763"/>
      <c r="BG38" s="763"/>
      <c r="BH38" s="763"/>
      <c r="BI38" s="763"/>
      <c r="BJ38" s="763"/>
      <c r="BK38" s="763"/>
      <c r="BL38" s="763"/>
      <c r="BM38" s="763"/>
      <c r="BN38" s="763"/>
      <c r="BO38" s="763"/>
      <c r="BP38" s="763"/>
      <c r="BQ38" s="763"/>
      <c r="BR38" s="763"/>
      <c r="BS38" s="763"/>
      <c r="BT38" s="763"/>
      <c r="BU38" s="763"/>
      <c r="BV38" s="763"/>
      <c r="BW38" s="763"/>
      <c r="BX38" s="763"/>
      <c r="BY38" s="763"/>
      <c r="BZ38" s="763"/>
      <c r="CA38" s="763"/>
      <c r="CB38" s="763"/>
      <c r="CC38" s="763"/>
      <c r="CD38" s="763"/>
      <c r="CE38" s="763"/>
      <c r="CF38" s="763"/>
      <c r="CG38" s="763"/>
    </row>
    <row r="39" spans="1:96" ht="13.5" customHeight="1">
      <c r="A39" s="1270"/>
      <c r="B39" s="19"/>
      <c r="C39" s="1270"/>
      <c r="D39" s="1270"/>
      <c r="E39" s="2833"/>
      <c r="F39" s="2834"/>
      <c r="G39" s="2812" t="s">
        <v>377</v>
      </c>
      <c r="H39" s="2813"/>
      <c r="I39" s="2840"/>
      <c r="J39" s="2840"/>
      <c r="K39" s="2841"/>
      <c r="L39" s="2841"/>
      <c r="M39" s="2840"/>
      <c r="N39" s="2840"/>
      <c r="O39" s="2841"/>
      <c r="P39" s="2841"/>
      <c r="Q39" s="2840"/>
      <c r="R39" s="2840"/>
      <c r="S39" s="2841"/>
      <c r="T39" s="2841"/>
      <c r="U39" s="2839">
        <f>SUM(I39:T39)</f>
        <v>0</v>
      </c>
      <c r="V39" s="2842"/>
      <c r="W39" s="2826"/>
      <c r="X39" s="2838"/>
      <c r="Y39" s="2837"/>
      <c r="Z39" s="2837"/>
      <c r="AA39" s="2838"/>
      <c r="AB39" s="2838"/>
      <c r="AC39" s="2837"/>
      <c r="AD39" s="2837"/>
      <c r="AE39" s="2838"/>
      <c r="AF39" s="2838"/>
      <c r="AG39" s="2837"/>
      <c r="AH39" s="2837"/>
      <c r="AI39" s="2839">
        <f>SUM(W39:AH39)</f>
        <v>0</v>
      </c>
      <c r="AJ39" s="2839"/>
      <c r="AP39" s="39"/>
      <c r="AT39" s="68"/>
      <c r="AU39" s="1059"/>
      <c r="AV39" s="1059"/>
      <c r="AW39" s="1059"/>
      <c r="AX39" s="1059"/>
      <c r="AY39" s="1059"/>
      <c r="AZ39" s="1059"/>
      <c r="BA39" s="1059"/>
      <c r="BB39" s="1059"/>
      <c r="BC39" s="1059"/>
      <c r="BD39" s="1059"/>
      <c r="BE39" s="1059"/>
      <c r="BF39" s="1059"/>
      <c r="BG39" s="1059"/>
      <c r="BH39" s="1059"/>
      <c r="BI39" s="1059"/>
      <c r="BJ39" s="1059"/>
      <c r="BK39" s="1059"/>
      <c r="BL39" s="1059"/>
      <c r="BM39" s="1059"/>
      <c r="BN39" s="1059"/>
      <c r="BO39" s="1059"/>
      <c r="BP39" s="1059"/>
      <c r="BQ39" s="1059"/>
      <c r="BR39" s="1059"/>
      <c r="BS39" s="1059"/>
      <c r="BT39" s="1059"/>
      <c r="BU39" s="1059"/>
      <c r="BV39" s="1059"/>
      <c r="BW39" s="1059"/>
      <c r="BX39" s="1059"/>
      <c r="BY39" s="1059"/>
      <c r="BZ39" s="1059"/>
      <c r="CA39" s="1059"/>
      <c r="CB39" s="1059"/>
      <c r="CC39" s="1059"/>
      <c r="CD39" s="1059"/>
      <c r="CE39" s="1059"/>
      <c r="CF39" s="1059"/>
      <c r="CG39" s="1059"/>
    </row>
    <row r="40" spans="1:96" ht="13.5" customHeight="1">
      <c r="A40" s="1270"/>
      <c r="B40" s="19"/>
      <c r="C40" s="1270"/>
      <c r="D40" s="1270"/>
      <c r="E40" s="2798" t="s">
        <v>423</v>
      </c>
      <c r="F40" s="2799"/>
      <c r="G40" s="2802" t="s">
        <v>324</v>
      </c>
      <c r="H40" s="2803"/>
      <c r="I40" s="2846"/>
      <c r="J40" s="2846"/>
      <c r="K40" s="2847"/>
      <c r="L40" s="2847"/>
      <c r="M40" s="2846"/>
      <c r="N40" s="2846"/>
      <c r="O40" s="2847"/>
      <c r="P40" s="2847"/>
      <c r="Q40" s="2846"/>
      <c r="R40" s="2846"/>
      <c r="S40" s="2847"/>
      <c r="T40" s="2847"/>
      <c r="U40" s="2835">
        <f>SUM(O40:T40)</f>
        <v>0</v>
      </c>
      <c r="V40" s="2836"/>
      <c r="W40" s="2822"/>
      <c r="X40" s="2844"/>
      <c r="Y40" s="2845"/>
      <c r="Z40" s="2845"/>
      <c r="AA40" s="2844"/>
      <c r="AB40" s="2844"/>
      <c r="AC40" s="2808"/>
      <c r="AD40" s="2809"/>
      <c r="AE40" s="2844"/>
      <c r="AF40" s="2844"/>
      <c r="AG40" s="2845"/>
      <c r="AH40" s="2845"/>
      <c r="AI40" s="2835">
        <f>SUM(AC40:AH40)</f>
        <v>0</v>
      </c>
      <c r="AJ40" s="2835"/>
      <c r="AP40" s="39"/>
      <c r="AT40" s="68"/>
      <c r="AU40" s="1059"/>
      <c r="AV40" s="1059"/>
      <c r="AW40" s="1059"/>
      <c r="AX40" s="1059"/>
      <c r="AY40" s="1059"/>
      <c r="AZ40" s="1059"/>
      <c r="BA40" s="1059"/>
      <c r="BB40" s="1059"/>
      <c r="BC40" s="1059"/>
      <c r="BD40" s="1059"/>
      <c r="BE40" s="1059"/>
      <c r="BF40" s="1059"/>
      <c r="BG40" s="1059"/>
      <c r="BH40" s="1059"/>
      <c r="BI40" s="1059"/>
      <c r="BJ40" s="1059"/>
      <c r="BK40" s="1059"/>
      <c r="BL40" s="1059"/>
      <c r="BM40" s="1059"/>
      <c r="BN40" s="1059"/>
      <c r="BO40" s="1059"/>
      <c r="BP40" s="1059"/>
      <c r="BQ40" s="1059"/>
      <c r="BR40" s="1059"/>
      <c r="BS40" s="1059"/>
      <c r="BT40" s="1059"/>
      <c r="BU40" s="1059"/>
      <c r="BV40" s="1059"/>
      <c r="BW40" s="1059"/>
      <c r="BX40" s="1059"/>
      <c r="BY40" s="1059"/>
      <c r="BZ40" s="1059"/>
      <c r="CA40" s="1059"/>
      <c r="CB40" s="1059"/>
      <c r="CC40" s="1059"/>
      <c r="CD40" s="1059"/>
      <c r="CE40" s="1059"/>
      <c r="CF40" s="1059"/>
      <c r="CG40" s="1059"/>
    </row>
    <row r="41" spans="1:96" ht="13.5" customHeight="1">
      <c r="A41" s="1270"/>
      <c r="B41" s="19"/>
      <c r="C41" s="1270"/>
      <c r="D41" s="1270"/>
      <c r="E41" s="2833"/>
      <c r="F41" s="2834"/>
      <c r="G41" s="2812" t="s">
        <v>377</v>
      </c>
      <c r="H41" s="2813"/>
      <c r="I41" s="2840"/>
      <c r="J41" s="2840"/>
      <c r="K41" s="2841"/>
      <c r="L41" s="2841"/>
      <c r="M41" s="2840"/>
      <c r="N41" s="2840"/>
      <c r="O41" s="2841"/>
      <c r="P41" s="2841"/>
      <c r="Q41" s="2840"/>
      <c r="R41" s="2840"/>
      <c r="S41" s="2841"/>
      <c r="T41" s="2841"/>
      <c r="U41" s="2839">
        <f>SUM(I41:T41)</f>
        <v>0</v>
      </c>
      <c r="V41" s="2842"/>
      <c r="W41" s="2826"/>
      <c r="X41" s="2838"/>
      <c r="Y41" s="2837"/>
      <c r="Z41" s="2837"/>
      <c r="AA41" s="2838"/>
      <c r="AB41" s="2838"/>
      <c r="AC41" s="2837"/>
      <c r="AD41" s="2837"/>
      <c r="AE41" s="2838"/>
      <c r="AF41" s="2838"/>
      <c r="AG41" s="2837"/>
      <c r="AH41" s="2837"/>
      <c r="AI41" s="2839">
        <f>SUM(W41:AH41)</f>
        <v>0</v>
      </c>
      <c r="AJ41" s="2839"/>
      <c r="AP41" s="39"/>
      <c r="AT41" s="68"/>
      <c r="AU41" s="1096"/>
      <c r="AV41" s="1096"/>
      <c r="AW41" s="1096"/>
      <c r="AX41" s="68"/>
      <c r="AY41" s="68"/>
    </row>
    <row r="42" spans="1:96" ht="13.5" customHeight="1">
      <c r="A42" s="1270"/>
      <c r="B42" s="19"/>
      <c r="C42" s="1270"/>
      <c r="D42" s="1270"/>
      <c r="E42" s="2798" t="s">
        <v>424</v>
      </c>
      <c r="F42" s="2799"/>
      <c r="G42" s="2802" t="s">
        <v>324</v>
      </c>
      <c r="H42" s="2803"/>
      <c r="I42" s="2846"/>
      <c r="J42" s="2846"/>
      <c r="K42" s="2847"/>
      <c r="L42" s="2847"/>
      <c r="M42" s="2846"/>
      <c r="N42" s="2846"/>
      <c r="O42" s="2847"/>
      <c r="P42" s="2847"/>
      <c r="Q42" s="2846"/>
      <c r="R42" s="2846"/>
      <c r="S42" s="2847"/>
      <c r="T42" s="2847"/>
      <c r="U42" s="2835">
        <f>SUM(O42:T42)</f>
        <v>0</v>
      </c>
      <c r="V42" s="2836"/>
      <c r="W42" s="2822"/>
      <c r="X42" s="2844"/>
      <c r="Y42" s="2845"/>
      <c r="Z42" s="2845"/>
      <c r="AA42" s="2844"/>
      <c r="AB42" s="2844"/>
      <c r="AC42" s="2808"/>
      <c r="AD42" s="2809"/>
      <c r="AE42" s="2844"/>
      <c r="AF42" s="2844"/>
      <c r="AG42" s="2845"/>
      <c r="AH42" s="2845"/>
      <c r="AI42" s="2835">
        <f>SUM(AC42:AH42)</f>
        <v>0</v>
      </c>
      <c r="AJ42" s="2835"/>
      <c r="AP42" s="39"/>
      <c r="AT42" s="68"/>
      <c r="BJ42" s="5"/>
    </row>
    <row r="43" spans="1:96" ht="13.5" customHeight="1">
      <c r="A43" s="1270"/>
      <c r="B43" s="19"/>
      <c r="C43" s="1270"/>
      <c r="D43" s="1270"/>
      <c r="E43" s="2833"/>
      <c r="F43" s="2834"/>
      <c r="G43" s="2812" t="s">
        <v>377</v>
      </c>
      <c r="H43" s="2813"/>
      <c r="I43" s="2840"/>
      <c r="J43" s="2840"/>
      <c r="K43" s="2841"/>
      <c r="L43" s="2841"/>
      <c r="M43" s="2840"/>
      <c r="N43" s="2840"/>
      <c r="O43" s="2841"/>
      <c r="P43" s="2841"/>
      <c r="Q43" s="2840"/>
      <c r="R43" s="2840"/>
      <c r="S43" s="2841"/>
      <c r="T43" s="2841"/>
      <c r="U43" s="2839">
        <f>SUM(I43:T43)</f>
        <v>0</v>
      </c>
      <c r="V43" s="2842"/>
      <c r="W43" s="2826"/>
      <c r="X43" s="2838"/>
      <c r="Y43" s="2837"/>
      <c r="Z43" s="2837"/>
      <c r="AA43" s="2838"/>
      <c r="AB43" s="2838"/>
      <c r="AC43" s="2837"/>
      <c r="AD43" s="2837"/>
      <c r="AE43" s="2838"/>
      <c r="AF43" s="2838"/>
      <c r="AG43" s="2837"/>
      <c r="AH43" s="2837"/>
      <c r="AI43" s="2839">
        <f>SUM(W43:AH43)</f>
        <v>0</v>
      </c>
      <c r="AJ43" s="2839"/>
      <c r="AP43" s="39"/>
      <c r="AT43" s="68"/>
      <c r="BJ43" s="5"/>
    </row>
    <row r="44" spans="1:96" ht="13.5" customHeight="1">
      <c r="A44" s="1270"/>
      <c r="B44" s="19"/>
      <c r="C44" s="1270"/>
      <c r="D44" s="1270"/>
      <c r="E44" s="2798" t="s">
        <v>425</v>
      </c>
      <c r="F44" s="2799"/>
      <c r="G44" s="2802" t="s">
        <v>324</v>
      </c>
      <c r="H44" s="2803"/>
      <c r="I44" s="2846"/>
      <c r="J44" s="2846"/>
      <c r="K44" s="2847"/>
      <c r="L44" s="2847"/>
      <c r="M44" s="2846"/>
      <c r="N44" s="2846"/>
      <c r="O44" s="2847"/>
      <c r="P44" s="2847"/>
      <c r="Q44" s="2846"/>
      <c r="R44" s="2846"/>
      <c r="S44" s="2847"/>
      <c r="T44" s="2847"/>
      <c r="U44" s="2835">
        <f>SUM(O44:T44)</f>
        <v>0</v>
      </c>
      <c r="V44" s="2836"/>
      <c r="W44" s="2822"/>
      <c r="X44" s="2844"/>
      <c r="Y44" s="2845"/>
      <c r="Z44" s="2845"/>
      <c r="AA44" s="2844"/>
      <c r="AB44" s="2844"/>
      <c r="AC44" s="2845"/>
      <c r="AD44" s="2845"/>
      <c r="AE44" s="2844"/>
      <c r="AF44" s="2844"/>
      <c r="AG44" s="2845"/>
      <c r="AH44" s="2845"/>
      <c r="AI44" s="2835">
        <f>SUM(AC44:AH44)</f>
        <v>0</v>
      </c>
      <c r="AJ44" s="2835"/>
      <c r="AP44" s="210"/>
      <c r="AQ44" s="738"/>
      <c r="AR44" s="211"/>
      <c r="AS44" s="211"/>
      <c r="AT44" s="1097"/>
      <c r="BJ44" s="5"/>
    </row>
    <row r="45" spans="1:96" ht="13.5" customHeight="1">
      <c r="A45" s="1270"/>
      <c r="B45" s="19"/>
      <c r="C45" s="1270"/>
      <c r="D45" s="1270"/>
      <c r="E45" s="2833"/>
      <c r="F45" s="2834"/>
      <c r="G45" s="2812" t="s">
        <v>377</v>
      </c>
      <c r="H45" s="2813"/>
      <c r="I45" s="2840"/>
      <c r="J45" s="2840"/>
      <c r="K45" s="2841"/>
      <c r="L45" s="2841"/>
      <c r="M45" s="2840"/>
      <c r="N45" s="2840"/>
      <c r="O45" s="2841"/>
      <c r="P45" s="2841"/>
      <c r="Q45" s="2840"/>
      <c r="R45" s="2840"/>
      <c r="S45" s="2841"/>
      <c r="T45" s="2841"/>
      <c r="U45" s="2839">
        <f>SUM(I45:T45)</f>
        <v>0</v>
      </c>
      <c r="V45" s="2842"/>
      <c r="W45" s="2826"/>
      <c r="X45" s="2838"/>
      <c r="Y45" s="2837"/>
      <c r="Z45" s="2837"/>
      <c r="AA45" s="2838"/>
      <c r="AB45" s="2838"/>
      <c r="AC45" s="2837"/>
      <c r="AD45" s="2837"/>
      <c r="AE45" s="2838"/>
      <c r="AF45" s="2838"/>
      <c r="AG45" s="2837"/>
      <c r="AH45" s="2837"/>
      <c r="AI45" s="2839">
        <f>SUM(W45:AH45)</f>
        <v>0</v>
      </c>
      <c r="AJ45" s="2839"/>
      <c r="AP45" s="18"/>
      <c r="AQ45" s="150"/>
      <c r="AR45" s="1"/>
      <c r="AS45" s="1"/>
      <c r="AT45" s="1332"/>
      <c r="BJ45" s="5"/>
    </row>
    <row r="46" spans="1:96" ht="13.5" customHeight="1">
      <c r="B46" s="14"/>
      <c r="E46" s="2798" t="s">
        <v>426</v>
      </c>
      <c r="F46" s="2799"/>
      <c r="G46" s="2802" t="s">
        <v>324</v>
      </c>
      <c r="H46" s="2803"/>
      <c r="I46" s="2846"/>
      <c r="J46" s="2846"/>
      <c r="K46" s="2847"/>
      <c r="L46" s="2847"/>
      <c r="M46" s="2846"/>
      <c r="N46" s="2846"/>
      <c r="O46" s="2847"/>
      <c r="P46" s="2847"/>
      <c r="Q46" s="2846"/>
      <c r="R46" s="2846"/>
      <c r="S46" s="2847"/>
      <c r="T46" s="2847"/>
      <c r="U46" s="2835">
        <f>SUM(O46:T46)</f>
        <v>0</v>
      </c>
      <c r="V46" s="2836"/>
      <c r="W46" s="2822"/>
      <c r="X46" s="2844"/>
      <c r="Y46" s="2845"/>
      <c r="Z46" s="2845"/>
      <c r="AA46" s="2844"/>
      <c r="AB46" s="2844"/>
      <c r="AC46" s="2845"/>
      <c r="AD46" s="2845"/>
      <c r="AE46" s="2844"/>
      <c r="AF46" s="2844"/>
      <c r="AG46" s="2845"/>
      <c r="AH46" s="2845"/>
      <c r="AI46" s="2835">
        <f>SUM(AC46:AH46)</f>
        <v>0</v>
      </c>
      <c r="AJ46" s="2835"/>
      <c r="AP46" s="39"/>
      <c r="AT46" s="68"/>
      <c r="BJ46" s="5"/>
    </row>
    <row r="47" spans="1:96" ht="13.5" customHeight="1">
      <c r="A47" s="1270"/>
      <c r="B47" s="19"/>
      <c r="C47" s="1270"/>
      <c r="D47" s="1270"/>
      <c r="E47" s="2833"/>
      <c r="F47" s="2834"/>
      <c r="G47" s="2812" t="s">
        <v>377</v>
      </c>
      <c r="H47" s="2813"/>
      <c r="I47" s="2840"/>
      <c r="J47" s="2840"/>
      <c r="K47" s="2841"/>
      <c r="L47" s="2841"/>
      <c r="M47" s="2840"/>
      <c r="N47" s="2840"/>
      <c r="O47" s="2841"/>
      <c r="P47" s="2841"/>
      <c r="Q47" s="2840"/>
      <c r="R47" s="2840"/>
      <c r="S47" s="2841"/>
      <c r="T47" s="2841"/>
      <c r="U47" s="2839">
        <f>SUM(I47:T47)</f>
        <v>0</v>
      </c>
      <c r="V47" s="2842"/>
      <c r="W47" s="2826"/>
      <c r="X47" s="2838"/>
      <c r="Y47" s="2837"/>
      <c r="Z47" s="2837"/>
      <c r="AA47" s="2838"/>
      <c r="AB47" s="2838"/>
      <c r="AC47" s="2837"/>
      <c r="AD47" s="2837"/>
      <c r="AE47" s="2838"/>
      <c r="AF47" s="2838"/>
      <c r="AG47" s="2837"/>
      <c r="AH47" s="2837"/>
      <c r="AI47" s="2839">
        <f>SUM(W47:AH47)</f>
        <v>0</v>
      </c>
      <c r="AJ47" s="2839"/>
      <c r="AP47" s="39"/>
      <c r="AR47" s="1"/>
      <c r="AS47" s="1"/>
      <c r="AT47" s="68"/>
      <c r="BJ47" s="5"/>
    </row>
    <row r="48" spans="1:96" ht="13.5" customHeight="1">
      <c r="A48" s="1270"/>
      <c r="B48" s="19"/>
      <c r="C48" s="1270"/>
      <c r="D48" s="1270"/>
      <c r="E48" s="2798" t="s">
        <v>427</v>
      </c>
      <c r="F48" s="2799"/>
      <c r="G48" s="2802" t="s">
        <v>324</v>
      </c>
      <c r="H48" s="2803"/>
      <c r="I48" s="2846"/>
      <c r="J48" s="2846"/>
      <c r="K48" s="2847"/>
      <c r="L48" s="2847"/>
      <c r="M48" s="2846"/>
      <c r="N48" s="2846"/>
      <c r="O48" s="2847"/>
      <c r="P48" s="2847"/>
      <c r="Q48" s="2846"/>
      <c r="R48" s="2846"/>
      <c r="S48" s="2847"/>
      <c r="T48" s="2847"/>
      <c r="U48" s="2835">
        <f>SUM(O48:T48)</f>
        <v>0</v>
      </c>
      <c r="V48" s="2836"/>
      <c r="W48" s="2822"/>
      <c r="X48" s="2844"/>
      <c r="Y48" s="2845"/>
      <c r="Z48" s="2845"/>
      <c r="AA48" s="2844"/>
      <c r="AB48" s="2844"/>
      <c r="AC48" s="2845"/>
      <c r="AD48" s="2845"/>
      <c r="AE48" s="2844"/>
      <c r="AF48" s="2844"/>
      <c r="AG48" s="2845"/>
      <c r="AH48" s="2845"/>
      <c r="AI48" s="2835">
        <f>SUM(AC48:AH48)</f>
        <v>0</v>
      </c>
      <c r="AJ48" s="2835"/>
      <c r="AP48" s="39"/>
      <c r="AT48" s="68"/>
      <c r="BJ48" s="5"/>
    </row>
    <row r="49" spans="1:62" ht="13.5" customHeight="1">
      <c r="A49" s="1270"/>
      <c r="B49" s="19"/>
      <c r="C49" s="1270"/>
      <c r="D49" s="1270"/>
      <c r="E49" s="2833"/>
      <c r="F49" s="2834"/>
      <c r="G49" s="2812" t="s">
        <v>377</v>
      </c>
      <c r="H49" s="2813"/>
      <c r="I49" s="2840"/>
      <c r="J49" s="2840"/>
      <c r="K49" s="2841"/>
      <c r="L49" s="2841"/>
      <c r="M49" s="2840"/>
      <c r="N49" s="2840"/>
      <c r="O49" s="2841"/>
      <c r="P49" s="2841"/>
      <c r="Q49" s="2840"/>
      <c r="R49" s="2840"/>
      <c r="S49" s="2841"/>
      <c r="T49" s="2841"/>
      <c r="U49" s="2839">
        <f>SUM(I49:T49)</f>
        <v>0</v>
      </c>
      <c r="V49" s="2842"/>
      <c r="W49" s="2826"/>
      <c r="X49" s="2838"/>
      <c r="Y49" s="2837"/>
      <c r="Z49" s="2837"/>
      <c r="AA49" s="2838"/>
      <c r="AB49" s="2838"/>
      <c r="AC49" s="2837"/>
      <c r="AD49" s="2837"/>
      <c r="AE49" s="2838"/>
      <c r="AF49" s="2838"/>
      <c r="AG49" s="2837"/>
      <c r="AH49" s="2837"/>
      <c r="AI49" s="2839">
        <f>SUM(W49:AH49)</f>
        <v>0</v>
      </c>
      <c r="AJ49" s="2839"/>
      <c r="AP49" s="39"/>
      <c r="AT49" s="68"/>
      <c r="BJ49" s="5"/>
    </row>
    <row r="50" spans="1:62" ht="13.5" customHeight="1">
      <c r="A50" s="1270"/>
      <c r="B50" s="19"/>
      <c r="C50" s="1270"/>
      <c r="D50" s="1270"/>
      <c r="E50" s="2798" t="s">
        <v>428</v>
      </c>
      <c r="F50" s="2799"/>
      <c r="G50" s="2802" t="s">
        <v>324</v>
      </c>
      <c r="H50" s="2803"/>
      <c r="I50" s="2846"/>
      <c r="J50" s="2846"/>
      <c r="K50" s="2847"/>
      <c r="L50" s="2847"/>
      <c r="M50" s="2846"/>
      <c r="N50" s="2846"/>
      <c r="O50" s="2847"/>
      <c r="P50" s="2847"/>
      <c r="Q50" s="2846"/>
      <c r="R50" s="2846"/>
      <c r="S50" s="2847"/>
      <c r="T50" s="2847"/>
      <c r="U50" s="2835">
        <f>SUM(O50:T50)</f>
        <v>0</v>
      </c>
      <c r="V50" s="2836"/>
      <c r="W50" s="2822"/>
      <c r="X50" s="2844"/>
      <c r="Y50" s="2845"/>
      <c r="Z50" s="2845"/>
      <c r="AA50" s="2844"/>
      <c r="AB50" s="2844"/>
      <c r="AC50" s="2845"/>
      <c r="AD50" s="2845"/>
      <c r="AE50" s="2844"/>
      <c r="AF50" s="2844"/>
      <c r="AG50" s="2845"/>
      <c r="AH50" s="2845"/>
      <c r="AI50" s="2835">
        <f>SUM(AC50:AH50)</f>
        <v>0</v>
      </c>
      <c r="AJ50" s="2835"/>
      <c r="AP50" s="39"/>
      <c r="AT50" s="68"/>
      <c r="BJ50" s="5"/>
    </row>
    <row r="51" spans="1:62" ht="13.5" customHeight="1">
      <c r="A51" s="1270"/>
      <c r="B51" s="19"/>
      <c r="C51" s="1270"/>
      <c r="D51" s="1270"/>
      <c r="E51" s="2833"/>
      <c r="F51" s="2834"/>
      <c r="G51" s="2812" t="s">
        <v>377</v>
      </c>
      <c r="H51" s="2813"/>
      <c r="I51" s="2840"/>
      <c r="J51" s="2840"/>
      <c r="K51" s="2841"/>
      <c r="L51" s="2841"/>
      <c r="M51" s="2840"/>
      <c r="N51" s="2840"/>
      <c r="O51" s="2841"/>
      <c r="P51" s="2841"/>
      <c r="Q51" s="2840"/>
      <c r="R51" s="2840"/>
      <c r="S51" s="2841"/>
      <c r="T51" s="2841"/>
      <c r="U51" s="2839">
        <f>SUM(I51:T51)</f>
        <v>0</v>
      </c>
      <c r="V51" s="2842"/>
      <c r="W51" s="2826"/>
      <c r="X51" s="2838"/>
      <c r="Y51" s="2837"/>
      <c r="Z51" s="2837"/>
      <c r="AA51" s="2838"/>
      <c r="AB51" s="2838"/>
      <c r="AC51" s="2837"/>
      <c r="AD51" s="2837"/>
      <c r="AE51" s="2838"/>
      <c r="AF51" s="2838"/>
      <c r="AG51" s="2837"/>
      <c r="AH51" s="2837"/>
      <c r="AI51" s="2839">
        <f>SUM(W51:AH51)</f>
        <v>0</v>
      </c>
      <c r="AJ51" s="2839"/>
      <c r="AP51" s="39"/>
      <c r="AT51" s="68"/>
      <c r="BJ51" s="5"/>
    </row>
    <row r="52" spans="1:62" ht="13.5" customHeight="1">
      <c r="A52" s="1270"/>
      <c r="B52" s="19"/>
      <c r="C52" s="1270"/>
      <c r="D52" s="1270"/>
      <c r="E52" s="1546" t="s">
        <v>152</v>
      </c>
      <c r="F52" s="1548"/>
      <c r="G52" s="2888" t="s">
        <v>324</v>
      </c>
      <c r="H52" s="2889"/>
      <c r="I52" s="1450" t="s">
        <v>570</v>
      </c>
      <c r="J52" s="1451"/>
      <c r="K52" s="1450" t="s">
        <v>570</v>
      </c>
      <c r="L52" s="1451"/>
      <c r="M52" s="1450" t="s">
        <v>570</v>
      </c>
      <c r="N52" s="1451"/>
      <c r="O52" s="2852">
        <f>SUM(O28,O30,O32,O34,O36,O38,O40,O42,O44,O46,O48,O50)</f>
        <v>0</v>
      </c>
      <c r="P52" s="2853"/>
      <c r="Q52" s="2852">
        <f t="shared" ref="Q52" si="0">SUM(Q28,Q30,Q32,Q34,Q36,Q38,Q40,Q42,Q44,Q46,Q48,Q50)</f>
        <v>0</v>
      </c>
      <c r="R52" s="2853"/>
      <c r="S52" s="2852">
        <f t="shared" ref="S52" si="1">SUM(S28,S30,S32,S34,S36,S38,S40,S42,S44,S46,S48,S50)</f>
        <v>0</v>
      </c>
      <c r="T52" s="2853"/>
      <c r="U52" s="2863" t="s">
        <v>436</v>
      </c>
      <c r="V52" s="2864"/>
      <c r="W52" s="2865" t="s">
        <v>570</v>
      </c>
      <c r="X52" s="1509"/>
      <c r="Y52" s="1507" t="s">
        <v>570</v>
      </c>
      <c r="Z52" s="1509"/>
      <c r="AA52" s="1507" t="s">
        <v>570</v>
      </c>
      <c r="AB52" s="1509"/>
      <c r="AC52" s="2848">
        <f>SUM(AC28,AC30,AC32,AC34,AC36,AC38,AC40,AC42,AC44,AC46,AC48,AC50)</f>
        <v>0</v>
      </c>
      <c r="AD52" s="2849"/>
      <c r="AE52" s="2848">
        <f>SUM(AE28,AE30,AE32,AE34,AE36,AE38,AE40,AE42,AE44,AE46,AE48,AE50)</f>
        <v>0</v>
      </c>
      <c r="AF52" s="2849"/>
      <c r="AG52" s="2848">
        <f>SUM(AG28,AG30,AG32,AG34,AG36,AG38,AG40,AG42,AG44,AG46,AG48,AG50)</f>
        <v>0</v>
      </c>
      <c r="AH52" s="2849"/>
      <c r="AI52" s="2859" t="s">
        <v>437</v>
      </c>
      <c r="AJ52" s="2859"/>
      <c r="AP52" s="39"/>
      <c r="AT52" s="68"/>
      <c r="BJ52" s="5"/>
    </row>
    <row r="53" spans="1:62" ht="13.5" customHeight="1">
      <c r="A53" s="1270"/>
      <c r="B53" s="19"/>
      <c r="C53" s="1270"/>
      <c r="D53" s="1270"/>
      <c r="E53" s="2884"/>
      <c r="F53" s="2885"/>
      <c r="G53" s="2890"/>
      <c r="H53" s="2891"/>
      <c r="I53" s="1689"/>
      <c r="J53" s="1691"/>
      <c r="K53" s="1689"/>
      <c r="L53" s="1691"/>
      <c r="M53" s="1689"/>
      <c r="N53" s="1691"/>
      <c r="O53" s="2854"/>
      <c r="P53" s="2855"/>
      <c r="Q53" s="2854"/>
      <c r="R53" s="2855"/>
      <c r="S53" s="2854"/>
      <c r="T53" s="2855"/>
      <c r="U53" s="2860">
        <f>SUM(U28,U30,U32,U34,U36,U38,U40,U42,U44,U46,U48,U50)</f>
        <v>0</v>
      </c>
      <c r="V53" s="2861"/>
      <c r="W53" s="2866"/>
      <c r="X53" s="2867"/>
      <c r="Y53" s="2868"/>
      <c r="Z53" s="2867"/>
      <c r="AA53" s="2868"/>
      <c r="AB53" s="2867"/>
      <c r="AC53" s="2850"/>
      <c r="AD53" s="2851"/>
      <c r="AE53" s="2850"/>
      <c r="AF53" s="2851"/>
      <c r="AG53" s="2850"/>
      <c r="AH53" s="2851"/>
      <c r="AI53" s="2862">
        <f>SUM(AI28,AI30,AI32,AI34,AI36,AI38,AI40,AI42,AI44,AI46,AI48,AI50)</f>
        <v>0</v>
      </c>
      <c r="AJ53" s="2862"/>
      <c r="AP53" s="39"/>
      <c r="AT53" s="68"/>
      <c r="BJ53" s="5"/>
    </row>
    <row r="54" spans="1:62" ht="13.5" customHeight="1" thickBot="1">
      <c r="A54" s="1270"/>
      <c r="B54" s="19"/>
      <c r="C54" s="1270"/>
      <c r="D54" s="1270"/>
      <c r="E54" s="2886"/>
      <c r="F54" s="2887"/>
      <c r="G54" s="2856" t="s">
        <v>377</v>
      </c>
      <c r="H54" s="2857"/>
      <c r="I54" s="2858">
        <f>SUM(I29,I31,I33,I35,I37,I39,I41,I43,I45,I47,I49,I51)</f>
        <v>0</v>
      </c>
      <c r="J54" s="2858"/>
      <c r="K54" s="2858">
        <f>SUM(K29,K31,K33,K35,K37,K39,K41,K43,K45,K47,K49,K51)</f>
        <v>0</v>
      </c>
      <c r="L54" s="2858"/>
      <c r="M54" s="2858">
        <f>SUM(M29,M31,M33,M35,M37,M39,M41,M43,M45,M47,M49,M51)</f>
        <v>0</v>
      </c>
      <c r="N54" s="2858"/>
      <c r="O54" s="2858">
        <f>SUM(O29,O31,O33,O35,O37,O39,O41,O43,O45,O47,O49,O51)</f>
        <v>0</v>
      </c>
      <c r="P54" s="2858"/>
      <c r="Q54" s="2858">
        <f>SUM(Q29,Q31,Q33,Q35,Q37,Q39,Q41,Q43,Q45,Q47,Q49,Q51)</f>
        <v>0</v>
      </c>
      <c r="R54" s="2858"/>
      <c r="S54" s="2858">
        <f>SUM(S29,S31,S33,S35,S37,S39,S41,S43,S45,S47,S49,S51)</f>
        <v>0</v>
      </c>
      <c r="T54" s="2858"/>
      <c r="U54" s="2858">
        <f>SUM(U29,U31,U33,U35,U37,U39,U41,U43,U45,U47,U49,U51)</f>
        <v>0</v>
      </c>
      <c r="V54" s="2882"/>
      <c r="W54" s="2883">
        <f>SUM(W29,W31,W33,W35,W37,W39,W41,W43,W45,W47,W49,W51)</f>
        <v>0</v>
      </c>
      <c r="X54" s="2858"/>
      <c r="Y54" s="2858">
        <f>SUM(Y29,Y31,Y33,Y35,Y37,Y39,Y41,Y43,Y45,Y47,Y49,Y51)</f>
        <v>0</v>
      </c>
      <c r="Z54" s="2858"/>
      <c r="AA54" s="2858">
        <f>SUM(AA29,AA31,AA33,AA35,AA37,AA39,AA41,AA43,AA45,AA47,AA49,AA51)</f>
        <v>0</v>
      </c>
      <c r="AB54" s="2858"/>
      <c r="AC54" s="2858">
        <f>SUM(AC29,AC31,AC33,AC35,AC37,AC39,AC41,AC43,AC45,AC47,AC49,AC51)</f>
        <v>0</v>
      </c>
      <c r="AD54" s="2858"/>
      <c r="AE54" s="2858">
        <f>SUM(AE29,AE31,AE33,AE35,AE37,AE39,AE41,AE43,AE45,AE47,AE49,AE51)</f>
        <v>0</v>
      </c>
      <c r="AF54" s="2858"/>
      <c r="AG54" s="2858">
        <f>SUM(AG29,AG31,AG33,AG35,AG37,AG39,AG41,AG43,AG45,AG47,AG49,AG51)</f>
        <v>0</v>
      </c>
      <c r="AH54" s="2858"/>
      <c r="AI54" s="2858">
        <f>SUM(AI29,AI31,AI33,AI35,AI37,AI39,AI41,AI43,AI45,AI47,AI49,AI51)</f>
        <v>0</v>
      </c>
      <c r="AJ54" s="2858"/>
      <c r="AP54" s="39"/>
      <c r="BJ54" s="5"/>
    </row>
    <row r="55" spans="1:62" ht="13.5" customHeight="1" thickTop="1">
      <c r="A55" s="1270"/>
      <c r="B55" s="19"/>
      <c r="C55" s="1270"/>
      <c r="D55" s="1270"/>
      <c r="E55" s="2876" t="s">
        <v>435</v>
      </c>
      <c r="F55" s="2877"/>
      <c r="G55" s="2877"/>
      <c r="H55" s="2878"/>
      <c r="I55" s="2879" t="s">
        <v>442</v>
      </c>
      <c r="J55" s="2880"/>
      <c r="K55" s="2880"/>
      <c r="L55" s="2881" t="s">
        <v>927</v>
      </c>
      <c r="M55" s="2881"/>
      <c r="N55" s="2881"/>
      <c r="O55" s="2881"/>
      <c r="P55" s="2881"/>
      <c r="Q55" s="2881"/>
      <c r="R55" s="2881"/>
      <c r="T55" s="489"/>
      <c r="U55" s="489"/>
      <c r="V55" s="490"/>
      <c r="W55" s="2879" t="s">
        <v>791</v>
      </c>
      <c r="X55" s="2880"/>
      <c r="Y55" s="2880"/>
      <c r="Z55" s="2881" t="s">
        <v>927</v>
      </c>
      <c r="AA55" s="2881"/>
      <c r="AB55" s="2881"/>
      <c r="AC55" s="2881"/>
      <c r="AD55" s="2881"/>
      <c r="AE55" s="2881"/>
      <c r="AF55" s="2881"/>
      <c r="AG55" s="491"/>
      <c r="AH55" s="491"/>
      <c r="AI55" s="491"/>
      <c r="AJ55" s="492"/>
      <c r="AP55" s="39"/>
      <c r="BJ55" s="5"/>
    </row>
    <row r="56" spans="1:62" ht="13.5" customHeight="1">
      <c r="A56" s="1270"/>
      <c r="B56" s="19"/>
      <c r="C56" s="1270"/>
      <c r="D56" s="1270"/>
      <c r="E56" s="2907" t="s">
        <v>105</v>
      </c>
      <c r="F56" s="2908"/>
      <c r="G56" s="2894" t="s">
        <v>324</v>
      </c>
      <c r="H56" s="2895"/>
      <c r="I56" s="2896">
        <f>U53</f>
        <v>0</v>
      </c>
      <c r="J56" s="2897"/>
      <c r="K56" s="2897"/>
      <c r="L56" s="493" t="s">
        <v>433</v>
      </c>
      <c r="M56" s="2898"/>
      <c r="N56" s="2898"/>
      <c r="O56" s="2898"/>
      <c r="P56" s="2899" t="s">
        <v>434</v>
      </c>
      <c r="Q56" s="2899"/>
      <c r="R56" s="2899"/>
      <c r="S56" s="2900" t="str">
        <f>IF(ISERROR(I56/M56*100),"",I56/M56*100)</f>
        <v/>
      </c>
      <c r="T56" s="2900"/>
      <c r="U56" s="2900"/>
      <c r="V56" s="494" t="s">
        <v>189</v>
      </c>
      <c r="W56" s="2901">
        <f>AI53</f>
        <v>0</v>
      </c>
      <c r="X56" s="2897"/>
      <c r="Y56" s="2897"/>
      <c r="Z56" s="493" t="s">
        <v>433</v>
      </c>
      <c r="AA56" s="2898"/>
      <c r="AB56" s="2898"/>
      <c r="AC56" s="2898"/>
      <c r="AD56" s="1288" t="s">
        <v>434</v>
      </c>
      <c r="AE56" s="1288"/>
      <c r="AF56" s="1288"/>
      <c r="AG56" s="2913" t="str">
        <f t="shared" ref="AG56:AG58" si="2">IF(ISERROR(W56/AA56*100),"",W56/AA56*100)</f>
        <v/>
      </c>
      <c r="AH56" s="2913"/>
      <c r="AI56" s="2913"/>
      <c r="AJ56" s="495" t="s">
        <v>189</v>
      </c>
      <c r="AP56" s="39"/>
      <c r="BJ56" s="5"/>
    </row>
    <row r="57" spans="1:62" ht="13.5" customHeight="1">
      <c r="A57" s="1270"/>
      <c r="B57" s="19"/>
      <c r="C57" s="1270"/>
      <c r="D57" s="1270"/>
      <c r="E57" s="2909"/>
      <c r="F57" s="2910"/>
      <c r="G57" s="2914" t="s">
        <v>377</v>
      </c>
      <c r="H57" s="2915"/>
      <c r="I57" s="2916">
        <f>U54</f>
        <v>0</v>
      </c>
      <c r="J57" s="2333"/>
      <c r="K57" s="2333"/>
      <c r="L57" s="496" t="s">
        <v>433</v>
      </c>
      <c r="M57" s="2892"/>
      <c r="N57" s="2892"/>
      <c r="O57" s="2892"/>
      <c r="P57" s="2917" t="s">
        <v>434</v>
      </c>
      <c r="Q57" s="2917"/>
      <c r="R57" s="2917"/>
      <c r="S57" s="2918" t="str">
        <f>IF(ISERROR(I57/M57*100),"",I57/M57*100)</f>
        <v/>
      </c>
      <c r="T57" s="2918"/>
      <c r="U57" s="2918"/>
      <c r="V57" s="497" t="s">
        <v>189</v>
      </c>
      <c r="W57" s="2919">
        <f>AI54</f>
        <v>0</v>
      </c>
      <c r="X57" s="2333"/>
      <c r="Y57" s="2333"/>
      <c r="Z57" s="496" t="s">
        <v>433</v>
      </c>
      <c r="AA57" s="2892"/>
      <c r="AB57" s="2892"/>
      <c r="AC57" s="2892"/>
      <c r="AD57" s="1287" t="s">
        <v>434</v>
      </c>
      <c r="AE57" s="1287"/>
      <c r="AF57" s="1287"/>
      <c r="AG57" s="2893" t="str">
        <f t="shared" si="2"/>
        <v/>
      </c>
      <c r="AH57" s="2893"/>
      <c r="AI57" s="2893"/>
      <c r="AJ57" s="498" t="s">
        <v>189</v>
      </c>
      <c r="AP57" s="39"/>
      <c r="BJ57" s="5"/>
    </row>
    <row r="58" spans="1:62" ht="13.5" customHeight="1">
      <c r="A58" s="1270"/>
      <c r="B58" s="19"/>
      <c r="C58" s="1270"/>
      <c r="D58" s="1270"/>
      <c r="E58" s="2911"/>
      <c r="F58" s="2912"/>
      <c r="G58" s="2869" t="s">
        <v>85</v>
      </c>
      <c r="H58" s="2870"/>
      <c r="I58" s="2871">
        <f>SUM(I56:K57)</f>
        <v>0</v>
      </c>
      <c r="J58" s="2872"/>
      <c r="K58" s="2872"/>
      <c r="L58" s="519" t="s">
        <v>792</v>
      </c>
      <c r="M58" s="2872">
        <f>SUM(M56:O57)</f>
        <v>0</v>
      </c>
      <c r="N58" s="2872"/>
      <c r="O58" s="2872"/>
      <c r="P58" s="2873" t="s">
        <v>793</v>
      </c>
      <c r="Q58" s="2873"/>
      <c r="R58" s="2873"/>
      <c r="S58" s="520"/>
      <c r="T58" s="520"/>
      <c r="U58" s="520"/>
      <c r="V58" s="521" t="s">
        <v>794</v>
      </c>
      <c r="W58" s="2874">
        <f>SUM(W56:Y57)</f>
        <v>0</v>
      </c>
      <c r="X58" s="2874"/>
      <c r="Y58" s="2875"/>
      <c r="Z58" s="519" t="s">
        <v>792</v>
      </c>
      <c r="AA58" s="2872">
        <f>SUM(AA56:AC57)</f>
        <v>0</v>
      </c>
      <c r="AB58" s="2872"/>
      <c r="AC58" s="2872"/>
      <c r="AD58" s="2873" t="s">
        <v>793</v>
      </c>
      <c r="AE58" s="2873"/>
      <c r="AF58" s="2873"/>
      <c r="AG58" s="2902" t="str">
        <f t="shared" si="2"/>
        <v/>
      </c>
      <c r="AH58" s="2902"/>
      <c r="AI58" s="2902"/>
      <c r="AJ58" s="522" t="s">
        <v>794</v>
      </c>
      <c r="AP58" s="39"/>
      <c r="AT58" s="1098"/>
      <c r="AU58" s="1293"/>
      <c r="AV58" s="1293"/>
      <c r="AW58" s="1293"/>
      <c r="AX58" s="1293"/>
      <c r="AY58" s="1293"/>
      <c r="AZ58" s="1293"/>
      <c r="BA58" s="1293"/>
      <c r="BB58" s="1293"/>
      <c r="BC58" s="1293"/>
      <c r="BD58" s="1293"/>
      <c r="BJ58" s="5"/>
    </row>
    <row r="59" spans="1:62" ht="12.6" customHeight="1">
      <c r="A59" s="1270"/>
      <c r="B59" s="19"/>
      <c r="C59" s="1270"/>
      <c r="D59" s="1270"/>
      <c r="E59" s="5" t="s">
        <v>443</v>
      </c>
      <c r="F59" s="212"/>
      <c r="G59" s="213"/>
      <c r="H59" s="213"/>
      <c r="I59" s="214"/>
      <c r="J59" s="214"/>
      <c r="K59" s="214"/>
      <c r="L59" s="215"/>
      <c r="M59" s="216"/>
      <c r="N59" s="216"/>
      <c r="O59" s="216"/>
      <c r="P59" s="214"/>
      <c r="Q59" s="214"/>
      <c r="R59" s="214"/>
      <c r="S59" s="217"/>
      <c r="T59" s="217"/>
      <c r="U59" s="217"/>
      <c r="V59" s="68"/>
      <c r="W59" s="214"/>
      <c r="X59" s="214"/>
      <c r="Y59" s="214"/>
      <c r="Z59" s="215"/>
      <c r="AA59" s="216"/>
      <c r="AB59" s="216"/>
      <c r="AC59" s="216"/>
      <c r="AD59" s="218"/>
      <c r="AE59" s="518"/>
      <c r="AF59" s="218"/>
      <c r="AG59" s="217"/>
      <c r="AH59" s="217"/>
      <c r="AI59" s="217"/>
      <c r="AJ59" s="1"/>
      <c r="AP59" s="39"/>
      <c r="BJ59" s="5"/>
    </row>
    <row r="60" spans="1:62" ht="12.6" customHeight="1">
      <c r="A60" s="1270"/>
      <c r="B60" s="19"/>
      <c r="C60" s="1270"/>
      <c r="D60" s="1270"/>
      <c r="E60" s="2903" t="s">
        <v>441</v>
      </c>
      <c r="F60" s="2903"/>
      <c r="G60" s="40" t="s">
        <v>438</v>
      </c>
      <c r="AE60" s="76"/>
      <c r="AP60" s="39"/>
      <c r="BJ60" s="5"/>
    </row>
    <row r="61" spans="1:62" ht="12.6" customHeight="1">
      <c r="A61" s="1270"/>
      <c r="B61" s="19"/>
      <c r="C61" s="1270"/>
      <c r="D61" s="1270"/>
      <c r="E61" s="2903" t="s">
        <v>440</v>
      </c>
      <c r="F61" s="2903"/>
      <c r="G61" s="2904" t="s">
        <v>609</v>
      </c>
      <c r="H61" s="2904"/>
      <c r="I61" s="2904"/>
      <c r="J61" s="2904"/>
      <c r="K61" s="2904"/>
      <c r="L61" s="2904"/>
      <c r="M61" s="2904"/>
      <c r="N61" s="2904"/>
      <c r="O61" s="2904"/>
      <c r="P61" s="2904"/>
      <c r="Q61" s="2904"/>
      <c r="R61" s="2904"/>
      <c r="S61" s="2904"/>
      <c r="T61" s="2904"/>
      <c r="U61" s="2904"/>
      <c r="V61" s="2904"/>
      <c r="W61" s="2904"/>
      <c r="X61" s="2904"/>
      <c r="Y61" s="2904"/>
      <c r="Z61" s="2904"/>
      <c r="AA61" s="2904"/>
      <c r="AB61" s="2904"/>
      <c r="AC61" s="2904"/>
      <c r="AD61" s="2905"/>
      <c r="AE61" s="76"/>
      <c r="AP61" s="39"/>
      <c r="BJ61" s="5"/>
    </row>
    <row r="62" spans="1:62" ht="12.6" customHeight="1">
      <c r="A62" s="1270"/>
      <c r="B62" s="19"/>
      <c r="C62" s="1270"/>
      <c r="D62" s="1270"/>
      <c r="E62" s="1307"/>
      <c r="F62" s="1307"/>
      <c r="G62" s="1274" t="s">
        <v>610</v>
      </c>
      <c r="AE62" s="76"/>
      <c r="AP62" s="39"/>
      <c r="BJ62" s="5"/>
    </row>
    <row r="63" spans="1:62" ht="12.6" customHeight="1">
      <c r="A63" s="1270"/>
      <c r="B63" s="19"/>
      <c r="C63" s="1270"/>
      <c r="D63" s="1270"/>
      <c r="E63" s="2903" t="s">
        <v>439</v>
      </c>
      <c r="F63" s="2903"/>
      <c r="G63" s="40" t="s">
        <v>504</v>
      </c>
      <c r="AE63" s="76"/>
      <c r="AP63" s="39"/>
      <c r="BJ63" s="5"/>
    </row>
    <row r="64" spans="1:62" ht="12.6" customHeight="1">
      <c r="A64" s="1270"/>
      <c r="B64" s="19"/>
      <c r="C64" s="1270"/>
      <c r="D64" s="1270"/>
      <c r="E64" s="1307"/>
      <c r="F64" s="1307"/>
      <c r="G64" s="40"/>
      <c r="AE64" s="444"/>
      <c r="AF64" s="432"/>
      <c r="AG64" s="432"/>
      <c r="AH64" s="432"/>
      <c r="AI64" s="432"/>
      <c r="AJ64" s="432"/>
      <c r="AK64" s="432"/>
      <c r="AL64" s="432"/>
      <c r="AM64" s="432"/>
      <c r="AN64" s="432"/>
      <c r="AO64" s="432"/>
      <c r="AP64" s="450"/>
      <c r="AQ64" s="432"/>
      <c r="BJ64" s="5"/>
    </row>
    <row r="65" spans="1:63" ht="12.6" customHeight="1">
      <c r="A65" s="1270"/>
      <c r="B65" s="19"/>
      <c r="C65" s="1270"/>
      <c r="D65" s="1270"/>
      <c r="E65" s="1307"/>
      <c r="F65" s="1307"/>
      <c r="G65" s="40"/>
      <c r="AE65" s="517" t="s">
        <v>95</v>
      </c>
      <c r="AF65" s="2016" t="s">
        <v>771</v>
      </c>
      <c r="AG65" s="2016"/>
      <c r="AH65" s="2016"/>
      <c r="AI65" s="2016"/>
      <c r="AJ65" s="2016"/>
      <c r="AK65" s="2016"/>
      <c r="AL65" s="2016"/>
      <c r="AM65" s="2016"/>
      <c r="AN65" s="2016"/>
      <c r="AO65" s="2016"/>
      <c r="AP65" s="2106"/>
      <c r="AQ65" s="1283"/>
      <c r="AR65" s="1099"/>
      <c r="AS65" s="697"/>
      <c r="AT65" s="697"/>
      <c r="AU65" s="697"/>
      <c r="AV65" s="697"/>
      <c r="AW65" s="697"/>
      <c r="AX65" s="697"/>
      <c r="AY65" s="697"/>
      <c r="AZ65" s="697"/>
      <c r="BA65" s="697"/>
      <c r="BB65" s="697"/>
    </row>
    <row r="66" spans="1:63" ht="12.6" customHeight="1">
      <c r="A66" s="1270"/>
      <c r="B66" s="19"/>
      <c r="C66" s="1270"/>
      <c r="D66" s="1270"/>
      <c r="E66" s="1" t="s">
        <v>1362</v>
      </c>
      <c r="F66" s="1307"/>
      <c r="G66" s="40"/>
      <c r="AE66" s="517"/>
      <c r="AF66" s="2016"/>
      <c r="AG66" s="2016"/>
      <c r="AH66" s="2016"/>
      <c r="AI66" s="2016"/>
      <c r="AJ66" s="2016"/>
      <c r="AK66" s="2016"/>
      <c r="AL66" s="2016"/>
      <c r="AM66" s="2016"/>
      <c r="AN66" s="2016"/>
      <c r="AO66" s="2016"/>
      <c r="AP66" s="2106"/>
      <c r="AQ66" s="1283"/>
      <c r="AR66" s="500"/>
      <c r="AS66" s="697"/>
      <c r="AT66" s="697"/>
      <c r="AU66" s="697"/>
      <c r="AV66" s="697"/>
      <c r="AW66" s="697"/>
      <c r="AX66" s="697"/>
      <c r="AY66" s="697"/>
      <c r="AZ66" s="697"/>
      <c r="BA66" s="697"/>
      <c r="BB66" s="697"/>
    </row>
    <row r="67" spans="1:63" ht="15" customHeight="1">
      <c r="A67" s="1270"/>
      <c r="B67" s="19"/>
      <c r="C67" s="1270"/>
      <c r="D67" s="1270"/>
      <c r="E67" s="1307"/>
      <c r="F67" s="1307"/>
      <c r="G67" s="40"/>
      <c r="AE67" s="517"/>
      <c r="AF67" s="2016"/>
      <c r="AG67" s="2016"/>
      <c r="AH67" s="2016"/>
      <c r="AI67" s="2016"/>
      <c r="AJ67" s="2016"/>
      <c r="AK67" s="2016"/>
      <c r="AL67" s="2016"/>
      <c r="AM67" s="2016"/>
      <c r="AN67" s="2016"/>
      <c r="AO67" s="2016"/>
      <c r="AP67" s="2106"/>
      <c r="AQ67" s="1283"/>
      <c r="AR67" s="500"/>
      <c r="AS67" s="697"/>
      <c r="AT67" s="697"/>
      <c r="AU67" s="697"/>
      <c r="AV67" s="697"/>
      <c r="AW67" s="697"/>
      <c r="AX67" s="697"/>
      <c r="AY67" s="697"/>
      <c r="AZ67" s="697"/>
      <c r="BA67" s="697"/>
      <c r="BB67" s="697"/>
    </row>
    <row r="68" spans="1:63" ht="12.6" customHeight="1">
      <c r="A68" s="1270"/>
      <c r="B68" s="19"/>
      <c r="C68" s="2906"/>
      <c r="D68" s="2906"/>
      <c r="E68" s="2906"/>
      <c r="F68" s="2906" t="s">
        <v>795</v>
      </c>
      <c r="G68" s="2906"/>
      <c r="H68" s="2906"/>
      <c r="I68" s="2906"/>
      <c r="J68" s="2906"/>
      <c r="K68" s="2906"/>
      <c r="L68" s="2906"/>
      <c r="M68" s="2906"/>
      <c r="N68" s="2906" t="s">
        <v>796</v>
      </c>
      <c r="O68" s="2906"/>
      <c r="P68" s="2906"/>
      <c r="Q68" s="2906"/>
      <c r="R68" s="2906"/>
      <c r="S68" s="2906"/>
      <c r="T68" s="2906"/>
      <c r="U68" s="2906"/>
      <c r="V68" s="2906" t="s">
        <v>112</v>
      </c>
      <c r="W68" s="2906"/>
      <c r="X68" s="2906"/>
      <c r="Y68" s="2906"/>
      <c r="Z68" s="2906"/>
      <c r="AA68" s="2906"/>
      <c r="AB68" s="2906"/>
      <c r="AC68" s="2906"/>
      <c r="AE68" s="517"/>
      <c r="AF68" s="1283"/>
      <c r="AG68" s="1283"/>
      <c r="AH68" s="1283"/>
      <c r="AI68" s="1283"/>
      <c r="AJ68" s="1283"/>
      <c r="AK68" s="1283"/>
      <c r="AL68" s="1283"/>
      <c r="AM68" s="1283"/>
      <c r="AN68" s="1283"/>
      <c r="AO68" s="1283"/>
      <c r="AP68" s="1285"/>
      <c r="AQ68" s="1283"/>
      <c r="AR68" s="500"/>
      <c r="AS68" s="697"/>
      <c r="AT68" s="697"/>
      <c r="AU68" s="697"/>
      <c r="AV68" s="697"/>
      <c r="AW68" s="697"/>
      <c r="AX68" s="697"/>
      <c r="AY68" s="697"/>
      <c r="AZ68" s="697"/>
      <c r="BA68" s="697"/>
      <c r="BB68" s="697"/>
    </row>
    <row r="69" spans="1:63" ht="12.6" customHeight="1">
      <c r="A69" s="1270"/>
      <c r="B69" s="19"/>
      <c r="C69" s="2906"/>
      <c r="D69" s="2906"/>
      <c r="E69" s="2906"/>
      <c r="F69" s="2906" t="s">
        <v>797</v>
      </c>
      <c r="G69" s="2906"/>
      <c r="H69" s="2906"/>
      <c r="I69" s="2906"/>
      <c r="J69" s="2906" t="s">
        <v>585</v>
      </c>
      <c r="K69" s="2906"/>
      <c r="L69" s="2906"/>
      <c r="M69" s="2906"/>
      <c r="N69" s="2906" t="s">
        <v>797</v>
      </c>
      <c r="O69" s="2906"/>
      <c r="P69" s="2906"/>
      <c r="Q69" s="2906"/>
      <c r="R69" s="2906" t="s">
        <v>798</v>
      </c>
      <c r="S69" s="2906"/>
      <c r="T69" s="2906"/>
      <c r="U69" s="2906"/>
      <c r="V69" s="2906" t="s">
        <v>797</v>
      </c>
      <c r="W69" s="2906"/>
      <c r="X69" s="2906"/>
      <c r="Y69" s="2906"/>
      <c r="Z69" s="2906" t="s">
        <v>585</v>
      </c>
      <c r="AA69" s="2906"/>
      <c r="AB69" s="2906"/>
      <c r="AC69" s="2906"/>
      <c r="AE69" s="76" t="s">
        <v>799</v>
      </c>
      <c r="AF69" s="432"/>
      <c r="AG69" s="432"/>
      <c r="AH69" s="432"/>
      <c r="AI69" s="432"/>
      <c r="AJ69" s="432"/>
      <c r="AK69" s="432"/>
      <c r="AL69" s="432"/>
      <c r="AM69" s="432"/>
      <c r="AN69" s="432"/>
      <c r="AO69" s="432"/>
      <c r="AP69" s="450"/>
      <c r="AQ69" s="432"/>
      <c r="AR69" s="500"/>
      <c r="AS69" s="697"/>
      <c r="AT69" s="697"/>
      <c r="AU69" s="697"/>
      <c r="AV69" s="697"/>
      <c r="AW69" s="697"/>
      <c r="AX69" s="697"/>
      <c r="AY69" s="697"/>
      <c r="AZ69" s="697"/>
      <c r="BA69" s="697"/>
      <c r="BB69" s="697"/>
    </row>
    <row r="70" spans="1:63" ht="12.6" customHeight="1">
      <c r="A70" s="1270"/>
      <c r="B70" s="19"/>
      <c r="C70" s="2920" t="s">
        <v>105</v>
      </c>
      <c r="D70" s="2920"/>
      <c r="E70" s="2920"/>
      <c r="F70" s="2921"/>
      <c r="G70" s="2921"/>
      <c r="H70" s="2921"/>
      <c r="I70" s="1305" t="s">
        <v>586</v>
      </c>
      <c r="J70" s="2921"/>
      <c r="K70" s="2921"/>
      <c r="L70" s="2921"/>
      <c r="M70" s="1305" t="s">
        <v>586</v>
      </c>
      <c r="N70" s="2921"/>
      <c r="O70" s="2921"/>
      <c r="P70" s="2921"/>
      <c r="Q70" s="1305" t="s">
        <v>586</v>
      </c>
      <c r="R70" s="2921"/>
      <c r="S70" s="2921"/>
      <c r="T70" s="2921"/>
      <c r="U70" s="1305" t="s">
        <v>586</v>
      </c>
      <c r="V70" s="2921"/>
      <c r="W70" s="2921"/>
      <c r="X70" s="2921"/>
      <c r="Y70" s="1305" t="s">
        <v>586</v>
      </c>
      <c r="Z70" s="2921"/>
      <c r="AA70" s="2921"/>
      <c r="AB70" s="2921"/>
      <c r="AC70" s="1305" t="s">
        <v>586</v>
      </c>
      <c r="AE70" s="2423" t="s">
        <v>820</v>
      </c>
      <c r="AF70" s="2016"/>
      <c r="AG70" s="2016"/>
      <c r="AH70" s="2016"/>
      <c r="AI70" s="2016"/>
      <c r="AJ70" s="2016"/>
      <c r="AK70" s="2016"/>
      <c r="AL70" s="2016"/>
      <c r="AM70" s="2016"/>
      <c r="AN70" s="2016"/>
      <c r="AO70" s="2016"/>
      <c r="AP70" s="2106"/>
      <c r="AQ70" s="1283"/>
      <c r="AR70" s="500"/>
      <c r="AS70" s="697"/>
      <c r="AT70" s="697"/>
      <c r="AU70" s="697"/>
      <c r="AV70" s="697"/>
      <c r="AW70" s="697"/>
      <c r="AX70" s="697"/>
      <c r="AY70" s="697"/>
      <c r="AZ70" s="697"/>
      <c r="BA70" s="697"/>
      <c r="BB70" s="697"/>
    </row>
    <row r="71" spans="1:63" ht="12.6" customHeight="1">
      <c r="A71" s="1270"/>
      <c r="B71" s="19"/>
      <c r="C71" s="2058"/>
      <c r="D71" s="2058"/>
      <c r="E71" s="2058"/>
      <c r="F71" s="2924"/>
      <c r="G71" s="2924"/>
      <c r="H71" s="2924"/>
      <c r="I71" s="1306"/>
      <c r="J71" s="2924"/>
      <c r="K71" s="2924"/>
      <c r="L71" s="2924"/>
      <c r="M71" s="1306"/>
      <c r="N71" s="2924"/>
      <c r="O71" s="2924"/>
      <c r="P71" s="2924"/>
      <c r="Q71" s="1306"/>
      <c r="R71" s="2924"/>
      <c r="S71" s="2924"/>
      <c r="T71" s="2924"/>
      <c r="U71" s="1306"/>
      <c r="V71" s="2924"/>
      <c r="W71" s="2924"/>
      <c r="X71" s="2924"/>
      <c r="Y71" s="1306"/>
      <c r="Z71" s="2924"/>
      <c r="AA71" s="2924"/>
      <c r="AB71" s="2924"/>
      <c r="AC71" s="1306"/>
      <c r="AE71" s="2423"/>
      <c r="AF71" s="2016"/>
      <c r="AG71" s="2016"/>
      <c r="AH71" s="2016"/>
      <c r="AI71" s="2016"/>
      <c r="AJ71" s="2016"/>
      <c r="AK71" s="2016"/>
      <c r="AL71" s="2016"/>
      <c r="AM71" s="2016"/>
      <c r="AN71" s="2016"/>
      <c r="AO71" s="2016"/>
      <c r="AP71" s="2106"/>
      <c r="AQ71" s="1283"/>
      <c r="AR71" s="500"/>
      <c r="AS71" s="697"/>
      <c r="AT71" s="697"/>
      <c r="AU71" s="697"/>
      <c r="AV71" s="697"/>
      <c r="AW71" s="697"/>
      <c r="AX71" s="697"/>
      <c r="AY71" s="697"/>
      <c r="AZ71" s="697"/>
      <c r="BA71" s="697"/>
      <c r="BB71" s="697"/>
    </row>
    <row r="72" spans="1:63" ht="12.6" customHeight="1">
      <c r="A72" s="1270"/>
      <c r="B72" s="19"/>
      <c r="C72" s="1270"/>
      <c r="D72" s="1270"/>
      <c r="E72" s="1307"/>
      <c r="F72" s="1307"/>
      <c r="G72" s="40"/>
      <c r="AE72" s="2423"/>
      <c r="AF72" s="2016"/>
      <c r="AG72" s="2016"/>
      <c r="AH72" s="2016"/>
      <c r="AI72" s="2016"/>
      <c r="AJ72" s="2016"/>
      <c r="AK72" s="2016"/>
      <c r="AL72" s="2016"/>
      <c r="AM72" s="2016"/>
      <c r="AN72" s="2016"/>
      <c r="AO72" s="2016"/>
      <c r="AP72" s="2106"/>
      <c r="AQ72" s="1283"/>
      <c r="AR72" s="500"/>
      <c r="AS72" s="697"/>
      <c r="AT72" s="697"/>
      <c r="AU72" s="697"/>
      <c r="AV72" s="697"/>
      <c r="AW72" s="697"/>
      <c r="AX72" s="697"/>
      <c r="AY72" s="697"/>
      <c r="AZ72" s="697"/>
      <c r="BA72" s="697"/>
      <c r="BB72" s="697"/>
    </row>
    <row r="73" spans="1:63" ht="12.6" customHeight="1">
      <c r="A73" s="1270"/>
      <c r="B73" s="19"/>
      <c r="C73" s="1270"/>
      <c r="D73" s="1270"/>
      <c r="E73" s="40" t="s">
        <v>1363</v>
      </c>
      <c r="F73" s="158"/>
      <c r="G73" s="1272"/>
      <c r="H73" s="158"/>
      <c r="I73" s="158"/>
      <c r="J73" s="158"/>
      <c r="AE73" s="2423"/>
      <c r="AF73" s="2016"/>
      <c r="AG73" s="2016"/>
      <c r="AH73" s="2016"/>
      <c r="AI73" s="2016"/>
      <c r="AJ73" s="2016"/>
      <c r="AK73" s="2016"/>
      <c r="AL73" s="2016"/>
      <c r="AM73" s="2016"/>
      <c r="AN73" s="2016"/>
      <c r="AO73" s="2016"/>
      <c r="AP73" s="2106"/>
      <c r="AQ73" s="1283"/>
      <c r="AR73" s="500"/>
      <c r="AS73" s="697"/>
      <c r="AT73" s="697"/>
      <c r="AU73" s="697"/>
      <c r="AV73" s="697"/>
      <c r="AW73" s="697"/>
      <c r="AX73" s="697"/>
      <c r="AY73" s="697"/>
      <c r="AZ73" s="697"/>
      <c r="BA73" s="697"/>
      <c r="BB73" s="697"/>
    </row>
    <row r="74" spans="1:63" ht="12.6" customHeight="1">
      <c r="A74" s="1270"/>
      <c r="B74" s="19"/>
      <c r="C74" s="1270"/>
      <c r="D74" s="1270"/>
      <c r="F74" s="1274" t="s">
        <v>887</v>
      </c>
      <c r="G74" s="640"/>
      <c r="H74" s="640"/>
      <c r="I74" s="640"/>
      <c r="J74" s="640"/>
      <c r="AE74" s="2423"/>
      <c r="AF74" s="2016"/>
      <c r="AG74" s="2016"/>
      <c r="AH74" s="2016"/>
      <c r="AI74" s="2016"/>
      <c r="AJ74" s="2016"/>
      <c r="AK74" s="2016"/>
      <c r="AL74" s="2016"/>
      <c r="AM74" s="2016"/>
      <c r="AN74" s="2016"/>
      <c r="AO74" s="2016"/>
      <c r="AP74" s="2106"/>
      <c r="AQ74" s="1283"/>
      <c r="AR74" s="500"/>
      <c r="AS74" s="697"/>
      <c r="AT74" s="697"/>
      <c r="AU74" s="697"/>
      <c r="AV74" s="697"/>
      <c r="AW74" s="697"/>
      <c r="AX74" s="697"/>
      <c r="AY74" s="697"/>
      <c r="AZ74" s="697"/>
      <c r="BA74" s="697"/>
      <c r="BB74" s="697"/>
    </row>
    <row r="75" spans="1:63" ht="12.6" customHeight="1">
      <c r="A75" s="1270"/>
      <c r="B75" s="19"/>
      <c r="C75" s="1270"/>
      <c r="D75" s="1270"/>
      <c r="E75" s="1307"/>
      <c r="F75" s="1308"/>
      <c r="G75" s="40"/>
      <c r="S75" s="2155"/>
      <c r="T75" s="2155"/>
      <c r="U75" s="2155"/>
      <c r="V75" s="2155"/>
      <c r="W75" s="2155"/>
      <c r="X75" s="2155"/>
      <c r="Y75" s="2155"/>
      <c r="Z75" s="2155"/>
      <c r="AA75" s="2155"/>
      <c r="AB75" s="2155"/>
      <c r="AC75" s="2155"/>
      <c r="AD75" s="2155"/>
      <c r="AE75" s="2423"/>
      <c r="AF75" s="2016"/>
      <c r="AG75" s="2016"/>
      <c r="AH75" s="2016"/>
      <c r="AI75" s="2016"/>
      <c r="AJ75" s="2016"/>
      <c r="AK75" s="2016"/>
      <c r="AL75" s="2016"/>
      <c r="AM75" s="2016"/>
      <c r="AN75" s="2016"/>
      <c r="AO75" s="2016"/>
      <c r="AP75" s="2106"/>
      <c r="AQ75" s="1283"/>
      <c r="AR75" s="500"/>
      <c r="AS75" s="697"/>
      <c r="AT75" s="697"/>
      <c r="AU75" s="697"/>
      <c r="AV75" s="697"/>
      <c r="AW75" s="697"/>
      <c r="AX75" s="697"/>
      <c r="AY75" s="697"/>
      <c r="AZ75" s="697"/>
      <c r="BA75" s="697"/>
      <c r="BB75" s="697"/>
    </row>
    <row r="76" spans="1:63" ht="13.5" customHeight="1">
      <c r="A76" s="1270"/>
      <c r="B76" s="19"/>
      <c r="C76" s="1270"/>
      <c r="D76" s="1270"/>
      <c r="E76" s="1307"/>
      <c r="G76" s="40"/>
      <c r="S76" s="2155"/>
      <c r="T76" s="2155"/>
      <c r="U76" s="2155"/>
      <c r="V76" s="2155"/>
      <c r="W76" s="2155"/>
      <c r="X76" s="2155"/>
      <c r="Y76" s="2155"/>
      <c r="Z76" s="2155"/>
      <c r="AA76" s="2155"/>
      <c r="AB76" s="2155"/>
      <c r="AC76" s="2155"/>
      <c r="AD76" s="2155"/>
      <c r="AE76" s="2423"/>
      <c r="AF76" s="2016"/>
      <c r="AG76" s="2016"/>
      <c r="AH76" s="2016"/>
      <c r="AI76" s="2016"/>
      <c r="AJ76" s="2016"/>
      <c r="AK76" s="2016"/>
      <c r="AL76" s="2016"/>
      <c r="AM76" s="2016"/>
      <c r="AN76" s="2016"/>
      <c r="AO76" s="2016"/>
      <c r="AP76" s="2106"/>
      <c r="AQ76" s="1283"/>
      <c r="AR76" s="500"/>
      <c r="AS76" s="697"/>
      <c r="AT76" s="697"/>
      <c r="AU76" s="697"/>
      <c r="AV76" s="697"/>
      <c r="AW76" s="697"/>
      <c r="AX76" s="697"/>
      <c r="AY76" s="697"/>
      <c r="AZ76" s="697"/>
      <c r="BA76" s="697"/>
      <c r="BB76" s="697"/>
    </row>
    <row r="77" spans="1:63" ht="14.1" customHeight="1" thickBot="1">
      <c r="A77" s="1270"/>
      <c r="B77" s="43"/>
      <c r="C77" s="44"/>
      <c r="D77" s="45"/>
      <c r="E77" s="45"/>
      <c r="F77" s="45"/>
      <c r="G77" s="45"/>
      <c r="H77" s="45"/>
      <c r="I77" s="45"/>
      <c r="J77" s="45"/>
      <c r="K77" s="45"/>
      <c r="L77" s="45"/>
      <c r="M77" s="45"/>
      <c r="N77" s="45"/>
      <c r="O77" s="45"/>
      <c r="P77" s="45"/>
      <c r="Q77" s="45"/>
      <c r="R77" s="45"/>
      <c r="S77" s="2922"/>
      <c r="T77" s="2922"/>
      <c r="U77" s="2922"/>
      <c r="V77" s="2922"/>
      <c r="W77" s="2922"/>
      <c r="X77" s="2922"/>
      <c r="Y77" s="2922"/>
      <c r="Z77" s="2922"/>
      <c r="AA77" s="2922"/>
      <c r="AB77" s="2922"/>
      <c r="AC77" s="2922"/>
      <c r="AD77" s="2923"/>
      <c r="AE77" s="83"/>
      <c r="AF77" s="698"/>
      <c r="AG77" s="698"/>
      <c r="AH77" s="698"/>
      <c r="AI77" s="698"/>
      <c r="AJ77" s="698"/>
      <c r="AK77" s="698"/>
      <c r="AL77" s="698"/>
      <c r="AM77" s="698"/>
      <c r="AN77" s="698"/>
      <c r="AO77" s="698"/>
      <c r="AP77" s="699"/>
      <c r="AQ77" s="739"/>
    </row>
    <row r="78" spans="1:63" ht="14.1" customHeight="1">
      <c r="A78" s="1270"/>
      <c r="B78" s="1270"/>
      <c r="C78" s="1270"/>
    </row>
    <row r="79" spans="1:63" ht="14.1" customHeight="1">
      <c r="A79" s="1270"/>
      <c r="B79" s="1270"/>
      <c r="C79" s="1270"/>
      <c r="AF79" s="1284"/>
      <c r="AG79" s="1284"/>
      <c r="AH79" s="1284"/>
      <c r="AI79" s="1284"/>
      <c r="AJ79" s="1284"/>
      <c r="AK79" s="1284"/>
      <c r="AL79" s="1284"/>
      <c r="AM79" s="1284"/>
      <c r="AN79" s="1284"/>
      <c r="AO79" s="1284"/>
      <c r="AS79" s="1270"/>
      <c r="AT79" s="1270"/>
      <c r="AU79" s="1308"/>
      <c r="AV79" s="1308"/>
      <c r="AW79" s="1308"/>
      <c r="AX79" s="1308"/>
      <c r="AY79" s="1308"/>
      <c r="AZ79" s="1308"/>
      <c r="BA79" s="1308"/>
      <c r="BB79" s="1308"/>
      <c r="BC79" s="1308"/>
      <c r="BD79" s="1308"/>
      <c r="BE79" s="1308"/>
      <c r="BF79" s="1308"/>
      <c r="BG79" s="1308"/>
      <c r="BH79" s="1308"/>
      <c r="BI79" s="1308"/>
      <c r="BJ79" s="1308"/>
      <c r="BK79" s="1308"/>
    </row>
    <row r="80" spans="1:63" ht="12.6" customHeight="1">
      <c r="AF80" s="1284"/>
      <c r="AG80" s="1284"/>
      <c r="AH80" s="1284"/>
      <c r="AI80" s="1284"/>
      <c r="AJ80" s="1284"/>
      <c r="AK80" s="1284"/>
      <c r="AL80" s="1284"/>
      <c r="AM80" s="1284"/>
      <c r="AN80" s="1284"/>
      <c r="AO80" s="1284"/>
      <c r="AP80" s="432"/>
      <c r="AQ80" s="432"/>
      <c r="AR80" s="432"/>
      <c r="AS80" s="432"/>
      <c r="AT80" s="432"/>
      <c r="AU80" s="432"/>
    </row>
    <row r="81" spans="32:47" ht="12.6" customHeight="1">
      <c r="AF81" s="1284"/>
      <c r="AG81" s="1284"/>
      <c r="AH81" s="1284"/>
      <c r="AI81" s="1284"/>
      <c r="AJ81" s="1284"/>
      <c r="AK81" s="1284"/>
      <c r="AL81" s="1284"/>
      <c r="AM81" s="1284"/>
      <c r="AN81" s="1284"/>
      <c r="AO81" s="1284"/>
      <c r="AP81" s="432"/>
      <c r="AQ81" s="432"/>
      <c r="AR81" s="432"/>
      <c r="AS81" s="432"/>
      <c r="AT81" s="432"/>
      <c r="AU81" s="432"/>
    </row>
    <row r="82" spans="32:47" ht="12.6" customHeight="1">
      <c r="AF82" s="1284"/>
      <c r="AG82" s="1284"/>
      <c r="AH82" s="1284"/>
      <c r="AI82" s="1284"/>
      <c r="AJ82" s="1284"/>
      <c r="AK82" s="1284"/>
      <c r="AL82" s="1284"/>
      <c r="AM82" s="1284"/>
      <c r="AN82" s="1284"/>
      <c r="AO82" s="1284"/>
      <c r="AP82" s="432"/>
      <c r="AQ82" s="432"/>
      <c r="AR82" s="432"/>
      <c r="AS82" s="432"/>
      <c r="AT82" s="432"/>
      <c r="AU82" s="432"/>
    </row>
    <row r="83" spans="32:47" ht="12.6" customHeight="1">
      <c r="AF83" s="1284"/>
      <c r="AG83" s="1284"/>
      <c r="AH83" s="1284"/>
      <c r="AI83" s="1284"/>
      <c r="AJ83" s="1284"/>
      <c r="AK83" s="1284"/>
      <c r="AL83" s="1284"/>
      <c r="AM83" s="1284"/>
      <c r="AN83" s="1284"/>
      <c r="AO83" s="1284"/>
      <c r="AP83" s="432"/>
      <c r="AQ83" s="432"/>
      <c r="AR83" s="432"/>
      <c r="AS83" s="432"/>
      <c r="AT83" s="432"/>
      <c r="AU83" s="432"/>
    </row>
    <row r="84" spans="32:47" ht="12.6" customHeight="1">
      <c r="AF84" s="1284"/>
      <c r="AG84" s="1284"/>
      <c r="AH84" s="1284"/>
      <c r="AI84" s="1284"/>
      <c r="AJ84" s="1284"/>
      <c r="AK84" s="1284"/>
      <c r="AL84" s="1284"/>
      <c r="AM84" s="1284"/>
      <c r="AN84" s="1284"/>
      <c r="AO84" s="1284"/>
      <c r="AP84" s="432"/>
      <c r="AQ84" s="432"/>
      <c r="AR84" s="432"/>
      <c r="AS84" s="432"/>
      <c r="AT84" s="432"/>
      <c r="AU84" s="432"/>
    </row>
    <row r="85" spans="32:47" ht="12.6" customHeight="1">
      <c r="AF85" s="1284"/>
      <c r="AG85" s="1284"/>
      <c r="AH85" s="1284"/>
      <c r="AI85" s="1284"/>
      <c r="AJ85" s="1284"/>
      <c r="AK85" s="1284"/>
      <c r="AL85" s="1284"/>
      <c r="AM85" s="1284"/>
      <c r="AN85" s="1284"/>
      <c r="AO85" s="1284"/>
      <c r="AP85" s="432"/>
      <c r="AQ85" s="432"/>
      <c r="AR85" s="432"/>
      <c r="AS85" s="432"/>
      <c r="AT85" s="432"/>
      <c r="AU85" s="432"/>
    </row>
    <row r="86" spans="32:47" ht="12.6" customHeight="1"/>
    <row r="87" spans="32:47" ht="12.6" customHeight="1"/>
    <row r="88" spans="32:47" ht="12.6" customHeight="1"/>
    <row r="89" spans="32:47" ht="12.6" customHeight="1"/>
    <row r="90" spans="32:47" ht="12.6" customHeight="1"/>
    <row r="91" spans="32:47" ht="12.6" customHeight="1"/>
    <row r="92" spans="32:47" ht="12.6" customHeight="1"/>
    <row r="93" spans="32:47" ht="12.6" customHeight="1"/>
    <row r="94" spans="32:47" ht="12.6" customHeight="1"/>
    <row r="95" spans="32:47" ht="12.6" customHeight="1"/>
    <row r="96" spans="32:47" ht="12.6" customHeight="1"/>
    <row r="97" spans="62:62" ht="12.6" customHeight="1"/>
    <row r="98" spans="62:62" ht="12.6" customHeight="1"/>
    <row r="99" spans="62:62" ht="12.6" customHeight="1"/>
    <row r="100" spans="62:62" ht="12.6" customHeight="1"/>
    <row r="101" spans="62:62" ht="12.6" customHeight="1">
      <c r="BJ101" s="5"/>
    </row>
    <row r="102" spans="62:62" ht="12.6" customHeight="1">
      <c r="BJ102" s="5"/>
    </row>
    <row r="103" spans="62:62" ht="14.1" customHeight="1">
      <c r="BJ103" s="5"/>
    </row>
    <row r="104" spans="62:62" ht="14.1" customHeight="1">
      <c r="BJ104" s="5"/>
    </row>
    <row r="105" spans="62:62" ht="14.1" customHeight="1">
      <c r="BJ105" s="5"/>
    </row>
    <row r="106" spans="62:62" ht="14.1" customHeight="1">
      <c r="BJ106" s="5"/>
    </row>
    <row r="107" spans="62:62" ht="14.1" customHeight="1">
      <c r="BJ107" s="5"/>
    </row>
    <row r="108" spans="62:62" ht="14.1" customHeight="1">
      <c r="BJ108" s="5"/>
    </row>
    <row r="109" spans="62:62">
      <c r="BJ109" s="5"/>
    </row>
    <row r="110" spans="62:62">
      <c r="BJ110" s="5"/>
    </row>
    <row r="111" spans="62:62">
      <c r="BJ111" s="5"/>
    </row>
    <row r="112" spans="62:62">
      <c r="BJ112" s="5"/>
    </row>
    <row r="113" spans="62:62">
      <c r="BJ113" s="5"/>
    </row>
  </sheetData>
  <mergeCells count="499">
    <mergeCell ref="C70:E70"/>
    <mergeCell ref="F70:H70"/>
    <mergeCell ref="J70:L70"/>
    <mergeCell ref="N70:P70"/>
    <mergeCell ref="R70:T70"/>
    <mergeCell ref="S75:AD77"/>
    <mergeCell ref="V70:X70"/>
    <mergeCell ref="Z70:AB70"/>
    <mergeCell ref="AE70:AP76"/>
    <mergeCell ref="C71:E71"/>
    <mergeCell ref="F71:H71"/>
    <mergeCell ref="J71:L71"/>
    <mergeCell ref="N71:P71"/>
    <mergeCell ref="R71:T71"/>
    <mergeCell ref="V71:X71"/>
    <mergeCell ref="Z71:AB71"/>
    <mergeCell ref="AG58:AI58"/>
    <mergeCell ref="E60:F60"/>
    <mergeCell ref="E61:F61"/>
    <mergeCell ref="G61:AD61"/>
    <mergeCell ref="E63:F63"/>
    <mergeCell ref="AF65:AP67"/>
    <mergeCell ref="C68:E69"/>
    <mergeCell ref="F68:M68"/>
    <mergeCell ref="N68:U68"/>
    <mergeCell ref="V68:AC68"/>
    <mergeCell ref="F69:I69"/>
    <mergeCell ref="J69:M69"/>
    <mergeCell ref="N69:Q69"/>
    <mergeCell ref="R69:U69"/>
    <mergeCell ref="V69:Y69"/>
    <mergeCell ref="Z69:AC69"/>
    <mergeCell ref="E56:F58"/>
    <mergeCell ref="AG56:AI56"/>
    <mergeCell ref="G57:H57"/>
    <mergeCell ref="I57:K57"/>
    <mergeCell ref="M57:O57"/>
    <mergeCell ref="P57:R57"/>
    <mergeCell ref="S57:U57"/>
    <mergeCell ref="W57:Y57"/>
    <mergeCell ref="AA57:AC57"/>
    <mergeCell ref="AG57:AI57"/>
    <mergeCell ref="G56:H56"/>
    <mergeCell ref="I56:K56"/>
    <mergeCell ref="M56:O56"/>
    <mergeCell ref="P56:R56"/>
    <mergeCell ref="S56:U56"/>
    <mergeCell ref="AA54:AB54"/>
    <mergeCell ref="AC54:AD54"/>
    <mergeCell ref="AE54:AF54"/>
    <mergeCell ref="W56:Y56"/>
    <mergeCell ref="AA56:AC56"/>
    <mergeCell ref="G58:H58"/>
    <mergeCell ref="I58:K58"/>
    <mergeCell ref="M58:O58"/>
    <mergeCell ref="P58:R58"/>
    <mergeCell ref="W58:Y58"/>
    <mergeCell ref="AA58:AC58"/>
    <mergeCell ref="AD58:AF58"/>
    <mergeCell ref="AG54:AH54"/>
    <mergeCell ref="AI54:AJ54"/>
    <mergeCell ref="E55:H55"/>
    <mergeCell ref="I55:K55"/>
    <mergeCell ref="L55:R55"/>
    <mergeCell ref="W55:Y55"/>
    <mergeCell ref="Z55:AF55"/>
    <mergeCell ref="O54:P54"/>
    <mergeCell ref="Q54:R54"/>
    <mergeCell ref="S54:T54"/>
    <mergeCell ref="U54:V54"/>
    <mergeCell ref="W54:X54"/>
    <mergeCell ref="Y54:Z54"/>
    <mergeCell ref="E52:F54"/>
    <mergeCell ref="G52:H53"/>
    <mergeCell ref="I52:J53"/>
    <mergeCell ref="K52:L53"/>
    <mergeCell ref="M52:N53"/>
    <mergeCell ref="O52:P53"/>
    <mergeCell ref="G54:H54"/>
    <mergeCell ref="I54:J54"/>
    <mergeCell ref="K54:L54"/>
    <mergeCell ref="M54:N54"/>
    <mergeCell ref="AI52:AJ52"/>
    <mergeCell ref="U53:V53"/>
    <mergeCell ref="AI53:AJ53"/>
    <mergeCell ref="Q52:R53"/>
    <mergeCell ref="S52:T53"/>
    <mergeCell ref="U52:V52"/>
    <mergeCell ref="W52:X53"/>
    <mergeCell ref="Y52:Z53"/>
    <mergeCell ref="AA52:AB53"/>
    <mergeCell ref="W51:X51"/>
    <mergeCell ref="W50:X50"/>
    <mergeCell ref="Y50:Z50"/>
    <mergeCell ref="AA50:AB50"/>
    <mergeCell ref="AC50:AD50"/>
    <mergeCell ref="AE50:AF50"/>
    <mergeCell ref="AG50:AH50"/>
    <mergeCell ref="AC52:AD53"/>
    <mergeCell ref="AE52:AF53"/>
    <mergeCell ref="AG52:AH53"/>
    <mergeCell ref="AE49:AF49"/>
    <mergeCell ref="AG49:AH49"/>
    <mergeCell ref="Y51:Z51"/>
    <mergeCell ref="AA51:AB51"/>
    <mergeCell ref="AC51:AD51"/>
    <mergeCell ref="AE51:AF51"/>
    <mergeCell ref="AG51:AH51"/>
    <mergeCell ref="AI51:AJ51"/>
    <mergeCell ref="AI50:AJ50"/>
    <mergeCell ref="E50:F51"/>
    <mergeCell ref="G50:H50"/>
    <mergeCell ref="I50:J50"/>
    <mergeCell ref="K50:L50"/>
    <mergeCell ref="M50:N50"/>
    <mergeCell ref="O50:P50"/>
    <mergeCell ref="Q50:R50"/>
    <mergeCell ref="S50:T50"/>
    <mergeCell ref="U50:V50"/>
    <mergeCell ref="G51:H51"/>
    <mergeCell ref="I51:J51"/>
    <mergeCell ref="K51:L51"/>
    <mergeCell ref="M51:N51"/>
    <mergeCell ref="O51:P51"/>
    <mergeCell ref="Q51:R51"/>
    <mergeCell ref="S51:T51"/>
    <mergeCell ref="U51:V51"/>
    <mergeCell ref="AA47:AB47"/>
    <mergeCell ref="AC47:AD47"/>
    <mergeCell ref="AE47:AF47"/>
    <mergeCell ref="AG48:AH48"/>
    <mergeCell ref="AI48:AJ48"/>
    <mergeCell ref="G49:H49"/>
    <mergeCell ref="I49:J49"/>
    <mergeCell ref="K49:L49"/>
    <mergeCell ref="M49:N49"/>
    <mergeCell ref="O49:P49"/>
    <mergeCell ref="Q49:R49"/>
    <mergeCell ref="S49:T49"/>
    <mergeCell ref="U49:V49"/>
    <mergeCell ref="U48:V48"/>
    <mergeCell ref="W48:X48"/>
    <mergeCell ref="Y48:Z48"/>
    <mergeCell ref="AA48:AB48"/>
    <mergeCell ref="AC48:AD48"/>
    <mergeCell ref="AE48:AF48"/>
    <mergeCell ref="AI49:AJ49"/>
    <mergeCell ref="W49:X49"/>
    <mergeCell ref="Y49:Z49"/>
    <mergeCell ref="AA49:AB49"/>
    <mergeCell ref="AC49:AD49"/>
    <mergeCell ref="E48:F49"/>
    <mergeCell ref="G48:H48"/>
    <mergeCell ref="I48:J48"/>
    <mergeCell ref="K48:L48"/>
    <mergeCell ref="M48:N48"/>
    <mergeCell ref="O48:P48"/>
    <mergeCell ref="Q48:R48"/>
    <mergeCell ref="S48:T48"/>
    <mergeCell ref="U47:V47"/>
    <mergeCell ref="E46:F47"/>
    <mergeCell ref="G46:H46"/>
    <mergeCell ref="I46:J46"/>
    <mergeCell ref="K46:L46"/>
    <mergeCell ref="M46:N46"/>
    <mergeCell ref="O46:P46"/>
    <mergeCell ref="Q46:R46"/>
    <mergeCell ref="Y45:Z45"/>
    <mergeCell ref="AA45:AB45"/>
    <mergeCell ref="AC45:AD45"/>
    <mergeCell ref="E44:F45"/>
    <mergeCell ref="AE46:AF46"/>
    <mergeCell ref="AG46:AH46"/>
    <mergeCell ref="AI46:AJ46"/>
    <mergeCell ref="G47:H47"/>
    <mergeCell ref="I47:J47"/>
    <mergeCell ref="K47:L47"/>
    <mergeCell ref="M47:N47"/>
    <mergeCell ref="O47:P47"/>
    <mergeCell ref="Q47:R47"/>
    <mergeCell ref="S47:T47"/>
    <mergeCell ref="S46:T46"/>
    <mergeCell ref="U46:V46"/>
    <mergeCell ref="W46:X46"/>
    <mergeCell ref="Y46:Z46"/>
    <mergeCell ref="AA46:AB46"/>
    <mergeCell ref="AC46:AD46"/>
    <mergeCell ref="AG47:AH47"/>
    <mergeCell ref="AI47:AJ47"/>
    <mergeCell ref="W47:X47"/>
    <mergeCell ref="Y47:Z47"/>
    <mergeCell ref="U45:V45"/>
    <mergeCell ref="AC44:AD44"/>
    <mergeCell ref="AE44:AF44"/>
    <mergeCell ref="AG44:AH44"/>
    <mergeCell ref="AI44:AJ44"/>
    <mergeCell ref="G45:H45"/>
    <mergeCell ref="I45:J45"/>
    <mergeCell ref="K45:L45"/>
    <mergeCell ref="M45:N45"/>
    <mergeCell ref="O45:P45"/>
    <mergeCell ref="Q45:R45"/>
    <mergeCell ref="Q44:R44"/>
    <mergeCell ref="S44:T44"/>
    <mergeCell ref="U44:V44"/>
    <mergeCell ref="W44:X44"/>
    <mergeCell ref="Y44:Z44"/>
    <mergeCell ref="AA44:AB44"/>
    <mergeCell ref="G44:H44"/>
    <mergeCell ref="I44:J44"/>
    <mergeCell ref="K44:L44"/>
    <mergeCell ref="M44:N44"/>
    <mergeCell ref="O44:P44"/>
    <mergeCell ref="AE45:AF45"/>
    <mergeCell ref="W45:X45"/>
    <mergeCell ref="AG45:AH45"/>
    <mergeCell ref="AI45:AJ45"/>
    <mergeCell ref="AA43:AB43"/>
    <mergeCell ref="AC43:AD43"/>
    <mergeCell ref="AE43:AF43"/>
    <mergeCell ref="AG43:AH43"/>
    <mergeCell ref="AI43:AJ43"/>
    <mergeCell ref="AI42:AJ42"/>
    <mergeCell ref="G43:H43"/>
    <mergeCell ref="I43:J43"/>
    <mergeCell ref="K43:L43"/>
    <mergeCell ref="M43:N43"/>
    <mergeCell ref="O43:P43"/>
    <mergeCell ref="Q43:R43"/>
    <mergeCell ref="S43:T43"/>
    <mergeCell ref="U43:V43"/>
    <mergeCell ref="W43:X43"/>
    <mergeCell ref="W42:X42"/>
    <mergeCell ref="Y42:Z42"/>
    <mergeCell ref="AA42:AB42"/>
    <mergeCell ref="AC42:AD42"/>
    <mergeCell ref="AE42:AF42"/>
    <mergeCell ref="AG42:AH42"/>
    <mergeCell ref="S45:T45"/>
    <mergeCell ref="U41:V41"/>
    <mergeCell ref="U40:V40"/>
    <mergeCell ref="W40:X40"/>
    <mergeCell ref="Y40:Z40"/>
    <mergeCell ref="AA40:AB40"/>
    <mergeCell ref="AC40:AD40"/>
    <mergeCell ref="AE40:AF40"/>
    <mergeCell ref="AI41:AJ41"/>
    <mergeCell ref="E42:F43"/>
    <mergeCell ref="G42:H42"/>
    <mergeCell ref="I42:J42"/>
    <mergeCell ref="K42:L42"/>
    <mergeCell ref="M42:N42"/>
    <mergeCell ref="O42:P42"/>
    <mergeCell ref="Q42:R42"/>
    <mergeCell ref="S42:T42"/>
    <mergeCell ref="U42:V42"/>
    <mergeCell ref="W41:X41"/>
    <mergeCell ref="Y41:Z41"/>
    <mergeCell ref="AA41:AB41"/>
    <mergeCell ref="AC41:AD41"/>
    <mergeCell ref="AE41:AF41"/>
    <mergeCell ref="AG41:AH41"/>
    <mergeCell ref="Y43:Z43"/>
    <mergeCell ref="AI39:AJ39"/>
    <mergeCell ref="E40:F41"/>
    <mergeCell ref="G40:H40"/>
    <mergeCell ref="I40:J40"/>
    <mergeCell ref="K40:L40"/>
    <mergeCell ref="M40:N40"/>
    <mergeCell ref="O40:P40"/>
    <mergeCell ref="Q40:R40"/>
    <mergeCell ref="S40:T40"/>
    <mergeCell ref="U39:V39"/>
    <mergeCell ref="W39:X39"/>
    <mergeCell ref="Y39:Z39"/>
    <mergeCell ref="AA39:AB39"/>
    <mergeCell ref="AC39:AD39"/>
    <mergeCell ref="AE39:AF39"/>
    <mergeCell ref="AG40:AH40"/>
    <mergeCell ref="AI40:AJ40"/>
    <mergeCell ref="G41:H41"/>
    <mergeCell ref="I41:J41"/>
    <mergeCell ref="K41:L41"/>
    <mergeCell ref="M41:N41"/>
    <mergeCell ref="O41:P41"/>
    <mergeCell ref="Q41:R41"/>
    <mergeCell ref="S41:T41"/>
    <mergeCell ref="Q39:R39"/>
    <mergeCell ref="S39:T39"/>
    <mergeCell ref="S38:T38"/>
    <mergeCell ref="U38:V38"/>
    <mergeCell ref="W38:X38"/>
    <mergeCell ref="Y38:Z38"/>
    <mergeCell ref="AA38:AB38"/>
    <mergeCell ref="AC38:AD38"/>
    <mergeCell ref="AG39:AH39"/>
    <mergeCell ref="AG37:AH37"/>
    <mergeCell ref="AI37:AJ37"/>
    <mergeCell ref="E38:F39"/>
    <mergeCell ref="G38:H38"/>
    <mergeCell ref="I38:J38"/>
    <mergeCell ref="K38:L38"/>
    <mergeCell ref="M38:N38"/>
    <mergeCell ref="O38:P38"/>
    <mergeCell ref="Q38:R38"/>
    <mergeCell ref="S37:T37"/>
    <mergeCell ref="U37:V37"/>
    <mergeCell ref="W37:X37"/>
    <mergeCell ref="Y37:Z37"/>
    <mergeCell ref="AA37:AB37"/>
    <mergeCell ref="AC37:AD37"/>
    <mergeCell ref="E36:F37"/>
    <mergeCell ref="AE38:AF38"/>
    <mergeCell ref="AG38:AH38"/>
    <mergeCell ref="AI38:AJ38"/>
    <mergeCell ref="G39:H39"/>
    <mergeCell ref="I39:J39"/>
    <mergeCell ref="K39:L39"/>
    <mergeCell ref="M39:N39"/>
    <mergeCell ref="O39:P39"/>
    <mergeCell ref="W36:X36"/>
    <mergeCell ref="Y36:Z36"/>
    <mergeCell ref="AA36:AB36"/>
    <mergeCell ref="G36:H36"/>
    <mergeCell ref="I36:J36"/>
    <mergeCell ref="K36:L36"/>
    <mergeCell ref="M36:N36"/>
    <mergeCell ref="O36:P36"/>
    <mergeCell ref="AE37:AF37"/>
    <mergeCell ref="G37:H37"/>
    <mergeCell ref="I37:J37"/>
    <mergeCell ref="K37:L37"/>
    <mergeCell ref="M37:N37"/>
    <mergeCell ref="O37:P37"/>
    <mergeCell ref="Q37:R37"/>
    <mergeCell ref="Q36:R36"/>
    <mergeCell ref="S36:T36"/>
    <mergeCell ref="U36:V36"/>
    <mergeCell ref="Y34:Z34"/>
    <mergeCell ref="AA34:AB34"/>
    <mergeCell ref="AC34:AD34"/>
    <mergeCell ref="AE34:AF34"/>
    <mergeCell ref="AG34:AH34"/>
    <mergeCell ref="AC36:AD36"/>
    <mergeCell ref="AE36:AF36"/>
    <mergeCell ref="AG36:AH36"/>
    <mergeCell ref="AI36:AJ36"/>
    <mergeCell ref="I35:J35"/>
    <mergeCell ref="K35:L35"/>
    <mergeCell ref="M35:N35"/>
    <mergeCell ref="O35:P35"/>
    <mergeCell ref="Q35:R35"/>
    <mergeCell ref="S35:T35"/>
    <mergeCell ref="U35:V35"/>
    <mergeCell ref="W35:X35"/>
    <mergeCell ref="W34:X34"/>
    <mergeCell ref="AV33:CE35"/>
    <mergeCell ref="E34:F35"/>
    <mergeCell ref="G34:H34"/>
    <mergeCell ref="I34:J34"/>
    <mergeCell ref="K34:L34"/>
    <mergeCell ref="M34:N34"/>
    <mergeCell ref="O34:P34"/>
    <mergeCell ref="Q34:R34"/>
    <mergeCell ref="S34:T34"/>
    <mergeCell ref="U34:V34"/>
    <mergeCell ref="Y33:Z33"/>
    <mergeCell ref="AA33:AB33"/>
    <mergeCell ref="AC33:AD33"/>
    <mergeCell ref="AE33:AF33"/>
    <mergeCell ref="AG33:AH33"/>
    <mergeCell ref="AI33:AJ33"/>
    <mergeCell ref="Y35:Z35"/>
    <mergeCell ref="AA35:AB35"/>
    <mergeCell ref="AC35:AD35"/>
    <mergeCell ref="AE35:AF35"/>
    <mergeCell ref="AG35:AH35"/>
    <mergeCell ref="AI35:AJ35"/>
    <mergeCell ref="AI34:AJ34"/>
    <mergeCell ref="G35:H35"/>
    <mergeCell ref="AA31:AB31"/>
    <mergeCell ref="AC31:AD31"/>
    <mergeCell ref="AE31:AF31"/>
    <mergeCell ref="AG31:AH31"/>
    <mergeCell ref="AI32:AJ32"/>
    <mergeCell ref="G33:H33"/>
    <mergeCell ref="I33:J33"/>
    <mergeCell ref="K33:L33"/>
    <mergeCell ref="M33:N33"/>
    <mergeCell ref="O33:P33"/>
    <mergeCell ref="Q33:R33"/>
    <mergeCell ref="S33:T33"/>
    <mergeCell ref="U33:V33"/>
    <mergeCell ref="W33:X33"/>
    <mergeCell ref="W32:X32"/>
    <mergeCell ref="Y32:Z32"/>
    <mergeCell ref="AA32:AB32"/>
    <mergeCell ref="AC32:AD32"/>
    <mergeCell ref="AE32:AF32"/>
    <mergeCell ref="AG32:AH32"/>
    <mergeCell ref="E32:F33"/>
    <mergeCell ref="G32:H32"/>
    <mergeCell ref="I32:J32"/>
    <mergeCell ref="K32:L32"/>
    <mergeCell ref="M32:N32"/>
    <mergeCell ref="O32:P32"/>
    <mergeCell ref="Q32:R32"/>
    <mergeCell ref="S32:T32"/>
    <mergeCell ref="U32:V32"/>
    <mergeCell ref="Y29:Z29"/>
    <mergeCell ref="AA29:AB29"/>
    <mergeCell ref="AC29:AD29"/>
    <mergeCell ref="AE29:AF29"/>
    <mergeCell ref="AG29:AH29"/>
    <mergeCell ref="AI30:AJ30"/>
    <mergeCell ref="AV30:CE32"/>
    <mergeCell ref="G31:H31"/>
    <mergeCell ref="I31:J31"/>
    <mergeCell ref="K31:L31"/>
    <mergeCell ref="M31:N31"/>
    <mergeCell ref="O31:P31"/>
    <mergeCell ref="Q31:R31"/>
    <mergeCell ref="S31:T31"/>
    <mergeCell ref="U31:V31"/>
    <mergeCell ref="W30:X30"/>
    <mergeCell ref="Y30:Z30"/>
    <mergeCell ref="AA30:AB30"/>
    <mergeCell ref="AC30:AD30"/>
    <mergeCell ref="AE30:AF30"/>
    <mergeCell ref="AG30:AH30"/>
    <mergeCell ref="AI31:AJ31"/>
    <mergeCell ref="W31:X31"/>
    <mergeCell ref="Y31:Z31"/>
    <mergeCell ref="E30:F31"/>
    <mergeCell ref="G30:H30"/>
    <mergeCell ref="I30:J30"/>
    <mergeCell ref="K30:L30"/>
    <mergeCell ref="M30:N30"/>
    <mergeCell ref="O30:P30"/>
    <mergeCell ref="Q30:R30"/>
    <mergeCell ref="S30:T30"/>
    <mergeCell ref="U30:V30"/>
    <mergeCell ref="I27:J27"/>
    <mergeCell ref="K27:L27"/>
    <mergeCell ref="M27:N27"/>
    <mergeCell ref="O27:P27"/>
    <mergeCell ref="Q27:R27"/>
    <mergeCell ref="S27:T27"/>
    <mergeCell ref="AG28:AH28"/>
    <mergeCell ref="AI28:AJ28"/>
    <mergeCell ref="G29:H29"/>
    <mergeCell ref="I29:J29"/>
    <mergeCell ref="K29:L29"/>
    <mergeCell ref="M29:N29"/>
    <mergeCell ref="O29:P29"/>
    <mergeCell ref="Q29:R29"/>
    <mergeCell ref="S29:T29"/>
    <mergeCell ref="U29:V29"/>
    <mergeCell ref="U28:V28"/>
    <mergeCell ref="W28:X28"/>
    <mergeCell ref="Y28:Z28"/>
    <mergeCell ref="AA28:AB28"/>
    <mergeCell ref="AC28:AD28"/>
    <mergeCell ref="AE28:AF28"/>
    <mergeCell ref="AI29:AJ29"/>
    <mergeCell ref="W29:X29"/>
    <mergeCell ref="O28:P28"/>
    <mergeCell ref="Q28:R28"/>
    <mergeCell ref="S28:T28"/>
    <mergeCell ref="U27:V27"/>
    <mergeCell ref="W27:X27"/>
    <mergeCell ref="Y27:Z27"/>
    <mergeCell ref="AA27:AB27"/>
    <mergeCell ref="AC27:AD27"/>
    <mergeCell ref="AE27:AF27"/>
    <mergeCell ref="AU6:CE9"/>
    <mergeCell ref="D2:AP2"/>
    <mergeCell ref="AR2:AV2"/>
    <mergeCell ref="D4:Z4"/>
    <mergeCell ref="AE4:AP4"/>
    <mergeCell ref="AF5:AP9"/>
    <mergeCell ref="F6:N6"/>
    <mergeCell ref="AU10:CE28"/>
    <mergeCell ref="AF11:AP12"/>
    <mergeCell ref="S15:AD16"/>
    <mergeCell ref="AF17:AP21"/>
    <mergeCell ref="E20:Z20"/>
    <mergeCell ref="AF23:AP24"/>
    <mergeCell ref="I26:V26"/>
    <mergeCell ref="W26:AJ26"/>
    <mergeCell ref="E27:F27"/>
    <mergeCell ref="G27:H27"/>
    <mergeCell ref="AG27:AH27"/>
    <mergeCell ref="AI27:AJ27"/>
    <mergeCell ref="E28:F29"/>
    <mergeCell ref="G28:H28"/>
    <mergeCell ref="I28:J28"/>
    <mergeCell ref="K28:L28"/>
    <mergeCell ref="M28:N28"/>
  </mergeCells>
  <phoneticPr fontId="2"/>
  <hyperlinks>
    <hyperlink ref="AR2" location="目次!A1" display="目次に戻る"/>
  </hyperlinks>
  <printOptions horizontalCentered="1"/>
  <pageMargins left="0.31496062992125984" right="0.31496062992125984" top="0.39370078740157483" bottom="0.23622047244094491" header="0" footer="0"/>
  <pageSetup paperSize="9" scale="82" orientation="portrait" r:id="rId1"/>
  <headerFooter alignWithMargins="0"/>
  <rowBreaks count="1" manualBreakCount="1">
    <brk id="77" max="39" man="1"/>
  </rowBreaks>
  <colBreaks count="1" manualBreakCount="1">
    <brk id="43" min="1" max="76" man="1"/>
  </colBreaks>
  <drawing r:id="rId2"/>
  <legacyDrawing r:id="rId3"/>
  <mc:AlternateContent xmlns:mc="http://schemas.openxmlformats.org/markup-compatibility/2006">
    <mc:Choice Requires="x14">
      <controls>
        <mc:AlternateContent xmlns:mc="http://schemas.openxmlformats.org/markup-compatibility/2006">
          <mc:Choice Requires="x14">
            <control shapeId="1005569" r:id="rId4" name="Check Box 1">
              <controlPr defaultSize="0" autoFill="0" autoLine="0" autoPict="0">
                <anchor moveWithCells="1">
                  <from>
                    <xdr:col>22</xdr:col>
                    <xdr:colOff>19050</xdr:colOff>
                    <xdr:row>10</xdr:row>
                    <xdr:rowOff>0</xdr:rowOff>
                  </from>
                  <to>
                    <xdr:col>25</xdr:col>
                    <xdr:colOff>66675</xdr:colOff>
                    <xdr:row>11</xdr:row>
                    <xdr:rowOff>28575</xdr:rowOff>
                  </to>
                </anchor>
              </controlPr>
            </control>
          </mc:Choice>
        </mc:AlternateContent>
        <mc:AlternateContent xmlns:mc="http://schemas.openxmlformats.org/markup-compatibility/2006">
          <mc:Choice Requires="x14">
            <control shapeId="1005570" r:id="rId5" name="Check Box 2">
              <controlPr defaultSize="0" autoFill="0" autoLine="0" autoPict="0">
                <anchor moveWithCells="1">
                  <from>
                    <xdr:col>25</xdr:col>
                    <xdr:colOff>95250</xdr:colOff>
                    <xdr:row>10</xdr:row>
                    <xdr:rowOff>9525</xdr:rowOff>
                  </from>
                  <to>
                    <xdr:col>28</xdr:col>
                    <xdr:colOff>104775</xdr:colOff>
                    <xdr:row>11</xdr:row>
                    <xdr:rowOff>28575</xdr:rowOff>
                  </to>
                </anchor>
              </controlPr>
            </control>
          </mc:Choice>
        </mc:AlternateContent>
        <mc:AlternateContent xmlns:mc="http://schemas.openxmlformats.org/markup-compatibility/2006">
          <mc:Choice Requires="x14">
            <control shapeId="1005571" r:id="rId6" name="Check Box 3">
              <controlPr defaultSize="0" autoFill="0" autoLine="0" autoPict="0">
                <anchor moveWithCells="1">
                  <from>
                    <xdr:col>22</xdr:col>
                    <xdr:colOff>19050</xdr:colOff>
                    <xdr:row>17</xdr:row>
                    <xdr:rowOff>0</xdr:rowOff>
                  </from>
                  <to>
                    <xdr:col>25</xdr:col>
                    <xdr:colOff>66675</xdr:colOff>
                    <xdr:row>18</xdr:row>
                    <xdr:rowOff>28575</xdr:rowOff>
                  </to>
                </anchor>
              </controlPr>
            </control>
          </mc:Choice>
        </mc:AlternateContent>
        <mc:AlternateContent xmlns:mc="http://schemas.openxmlformats.org/markup-compatibility/2006">
          <mc:Choice Requires="x14">
            <control shapeId="1005572" r:id="rId7" name="Check Box 4">
              <controlPr defaultSize="0" autoFill="0" autoLine="0" autoPict="0">
                <anchor moveWithCells="1">
                  <from>
                    <xdr:col>25</xdr:col>
                    <xdr:colOff>95250</xdr:colOff>
                    <xdr:row>17</xdr:row>
                    <xdr:rowOff>9525</xdr:rowOff>
                  </from>
                  <to>
                    <xdr:col>28</xdr:col>
                    <xdr:colOff>104775</xdr:colOff>
                    <xdr:row>18</xdr:row>
                    <xdr:rowOff>28575</xdr:rowOff>
                  </to>
                </anchor>
              </controlPr>
            </control>
          </mc:Choice>
        </mc:AlternateContent>
        <mc:AlternateContent xmlns:mc="http://schemas.openxmlformats.org/markup-compatibility/2006">
          <mc:Choice Requires="x14">
            <control shapeId="1005573" r:id="rId8" name="Check Box 5">
              <controlPr defaultSize="0" autoFill="0" autoLine="0" autoPict="0">
                <anchor moveWithCells="1">
                  <from>
                    <xdr:col>22</xdr:col>
                    <xdr:colOff>19050</xdr:colOff>
                    <xdr:row>20</xdr:row>
                    <xdr:rowOff>0</xdr:rowOff>
                  </from>
                  <to>
                    <xdr:col>25</xdr:col>
                    <xdr:colOff>66675</xdr:colOff>
                    <xdr:row>20</xdr:row>
                    <xdr:rowOff>171450</xdr:rowOff>
                  </to>
                </anchor>
              </controlPr>
            </control>
          </mc:Choice>
        </mc:AlternateContent>
        <mc:AlternateContent xmlns:mc="http://schemas.openxmlformats.org/markup-compatibility/2006">
          <mc:Choice Requires="x14">
            <control shapeId="1005574" r:id="rId9" name="Check Box 6">
              <controlPr defaultSize="0" autoFill="0" autoLine="0" autoPict="0">
                <anchor moveWithCells="1">
                  <from>
                    <xdr:col>25</xdr:col>
                    <xdr:colOff>95250</xdr:colOff>
                    <xdr:row>20</xdr:row>
                    <xdr:rowOff>9525</xdr:rowOff>
                  </from>
                  <to>
                    <xdr:col>28</xdr:col>
                    <xdr:colOff>104775</xdr:colOff>
                    <xdr:row>21</xdr:row>
                    <xdr:rowOff>0</xdr:rowOff>
                  </to>
                </anchor>
              </controlPr>
            </control>
          </mc:Choice>
        </mc:AlternateContent>
        <mc:AlternateContent xmlns:mc="http://schemas.openxmlformats.org/markup-compatibility/2006">
          <mc:Choice Requires="x14">
            <control shapeId="1005575" r:id="rId10" name="Check Box 7">
              <controlPr defaultSize="0" autoFill="0" autoLine="0" autoPict="0">
                <anchor moveWithCells="1">
                  <from>
                    <xdr:col>22</xdr:col>
                    <xdr:colOff>19050</xdr:colOff>
                    <xdr:row>5</xdr:row>
                    <xdr:rowOff>0</xdr:rowOff>
                  </from>
                  <to>
                    <xdr:col>25</xdr:col>
                    <xdr:colOff>66675</xdr:colOff>
                    <xdr:row>6</xdr:row>
                    <xdr:rowOff>19050</xdr:rowOff>
                  </to>
                </anchor>
              </controlPr>
            </control>
          </mc:Choice>
        </mc:AlternateContent>
        <mc:AlternateContent xmlns:mc="http://schemas.openxmlformats.org/markup-compatibility/2006">
          <mc:Choice Requires="x14">
            <control shapeId="1005576" r:id="rId11" name="Check Box 8">
              <controlPr defaultSize="0" autoFill="0" autoLine="0" autoPict="0">
                <anchor moveWithCells="1">
                  <from>
                    <xdr:col>25</xdr:col>
                    <xdr:colOff>95250</xdr:colOff>
                    <xdr:row>5</xdr:row>
                    <xdr:rowOff>9525</xdr:rowOff>
                  </from>
                  <to>
                    <xdr:col>28</xdr:col>
                    <xdr:colOff>104775</xdr:colOff>
                    <xdr:row>6</xdr:row>
                    <xdr:rowOff>19050</xdr:rowOff>
                  </to>
                </anchor>
              </controlPr>
            </control>
          </mc:Choice>
        </mc:AlternateContent>
        <mc:AlternateContent xmlns:mc="http://schemas.openxmlformats.org/markup-compatibility/2006">
          <mc:Choice Requires="x14">
            <control shapeId="1005577" r:id="rId12" name="Check Box 9">
              <controlPr defaultSize="0" autoFill="0" autoLine="0" autoPict="0">
                <anchor moveWithCells="1">
                  <from>
                    <xdr:col>22</xdr:col>
                    <xdr:colOff>19050</xdr:colOff>
                    <xdr:row>7</xdr:row>
                    <xdr:rowOff>0</xdr:rowOff>
                  </from>
                  <to>
                    <xdr:col>25</xdr:col>
                    <xdr:colOff>66675</xdr:colOff>
                    <xdr:row>8</xdr:row>
                    <xdr:rowOff>19050</xdr:rowOff>
                  </to>
                </anchor>
              </controlPr>
            </control>
          </mc:Choice>
        </mc:AlternateContent>
        <mc:AlternateContent xmlns:mc="http://schemas.openxmlformats.org/markup-compatibility/2006">
          <mc:Choice Requires="x14">
            <control shapeId="1005578" r:id="rId13" name="Check Box 10">
              <controlPr defaultSize="0" autoFill="0" autoLine="0" autoPict="0">
                <anchor moveWithCells="1">
                  <from>
                    <xdr:col>25</xdr:col>
                    <xdr:colOff>95250</xdr:colOff>
                    <xdr:row>7</xdr:row>
                    <xdr:rowOff>9525</xdr:rowOff>
                  </from>
                  <to>
                    <xdr:col>28</xdr:col>
                    <xdr:colOff>104775</xdr:colOff>
                    <xdr:row>8</xdr:row>
                    <xdr:rowOff>19050</xdr:rowOff>
                  </to>
                </anchor>
              </controlPr>
            </control>
          </mc:Choice>
        </mc:AlternateContent>
        <mc:AlternateContent xmlns:mc="http://schemas.openxmlformats.org/markup-compatibility/2006">
          <mc:Choice Requires="x14">
            <control shapeId="1005579" r:id="rId14" name="Check Box 11">
              <controlPr defaultSize="0" autoFill="0" autoLine="0" autoPict="0">
                <anchor moveWithCells="1">
                  <from>
                    <xdr:col>18</xdr:col>
                    <xdr:colOff>123825</xdr:colOff>
                    <xdr:row>14</xdr:row>
                    <xdr:rowOff>57150</xdr:rowOff>
                  </from>
                  <to>
                    <xdr:col>21</xdr:col>
                    <xdr:colOff>171450</xdr:colOff>
                    <xdr:row>15</xdr:row>
                    <xdr:rowOff>85725</xdr:rowOff>
                  </to>
                </anchor>
              </controlPr>
            </control>
          </mc:Choice>
        </mc:AlternateContent>
        <mc:AlternateContent xmlns:mc="http://schemas.openxmlformats.org/markup-compatibility/2006">
          <mc:Choice Requires="x14">
            <control shapeId="1005580" r:id="rId15" name="Check Box 12">
              <controlPr defaultSize="0" autoFill="0" autoLine="0" autoPict="0">
                <anchor moveWithCells="1">
                  <from>
                    <xdr:col>22</xdr:col>
                    <xdr:colOff>9525</xdr:colOff>
                    <xdr:row>14</xdr:row>
                    <xdr:rowOff>66675</xdr:rowOff>
                  </from>
                  <to>
                    <xdr:col>25</xdr:col>
                    <xdr:colOff>19050</xdr:colOff>
                    <xdr:row>15</xdr:row>
                    <xdr:rowOff>85725</xdr:rowOff>
                  </to>
                </anchor>
              </controlPr>
            </control>
          </mc:Choice>
        </mc:AlternateContent>
        <mc:AlternateContent xmlns:mc="http://schemas.openxmlformats.org/markup-compatibility/2006">
          <mc:Choice Requires="x14">
            <control shapeId="1005581" r:id="rId16" name="Check Box 13">
              <controlPr defaultSize="0" autoFill="0" autoLine="0" autoPict="0">
                <anchor moveWithCells="1">
                  <from>
                    <xdr:col>26</xdr:col>
                    <xdr:colOff>9525</xdr:colOff>
                    <xdr:row>14</xdr:row>
                    <xdr:rowOff>57150</xdr:rowOff>
                  </from>
                  <to>
                    <xdr:col>29</xdr:col>
                    <xdr:colOff>19050</xdr:colOff>
                    <xdr:row>15</xdr:row>
                    <xdr:rowOff>85725</xdr:rowOff>
                  </to>
                </anchor>
              </controlPr>
            </control>
          </mc:Choice>
        </mc:AlternateContent>
        <mc:AlternateContent xmlns:mc="http://schemas.openxmlformats.org/markup-compatibility/2006">
          <mc:Choice Requires="x14">
            <control shapeId="1005582" r:id="rId17" name="Check Box 14">
              <controlPr defaultSize="0" autoFill="0" autoLine="0" autoPict="0">
                <anchor moveWithCells="1">
                  <from>
                    <xdr:col>18</xdr:col>
                    <xdr:colOff>66675</xdr:colOff>
                    <xdr:row>74</xdr:row>
                    <xdr:rowOff>114300</xdr:rowOff>
                  </from>
                  <to>
                    <xdr:col>21</xdr:col>
                    <xdr:colOff>114300</xdr:colOff>
                    <xdr:row>76</xdr:row>
                    <xdr:rowOff>9525</xdr:rowOff>
                  </to>
                </anchor>
              </controlPr>
            </control>
          </mc:Choice>
        </mc:AlternateContent>
        <mc:AlternateContent xmlns:mc="http://schemas.openxmlformats.org/markup-compatibility/2006">
          <mc:Choice Requires="x14">
            <control shapeId="1005583" r:id="rId18" name="Check Box 15">
              <controlPr defaultSize="0" autoFill="0" autoLine="0" autoPict="0">
                <anchor moveWithCells="1">
                  <from>
                    <xdr:col>21</xdr:col>
                    <xdr:colOff>142875</xdr:colOff>
                    <xdr:row>74</xdr:row>
                    <xdr:rowOff>123825</xdr:rowOff>
                  </from>
                  <to>
                    <xdr:col>24</xdr:col>
                    <xdr:colOff>152400</xdr:colOff>
                    <xdr:row>76</xdr:row>
                    <xdr:rowOff>9525</xdr:rowOff>
                  </to>
                </anchor>
              </controlPr>
            </control>
          </mc:Choice>
        </mc:AlternateContent>
        <mc:AlternateContent xmlns:mc="http://schemas.openxmlformats.org/markup-compatibility/2006">
          <mc:Choice Requires="x14">
            <control shapeId="1005584" r:id="rId19" name="Check Box 16">
              <controlPr defaultSize="0" autoFill="0" autoLine="0" autoPict="0">
                <anchor moveWithCells="1">
                  <from>
                    <xdr:col>25</xdr:col>
                    <xdr:colOff>142875</xdr:colOff>
                    <xdr:row>74</xdr:row>
                    <xdr:rowOff>123825</xdr:rowOff>
                  </from>
                  <to>
                    <xdr:col>28</xdr:col>
                    <xdr:colOff>152400</xdr:colOff>
                    <xdr:row>76</xdr:row>
                    <xdr:rowOff>9525</xdr:rowOff>
                  </to>
                </anchor>
              </controlPr>
            </control>
          </mc:Choice>
        </mc:AlternateContent>
        <mc:AlternateContent xmlns:mc="http://schemas.openxmlformats.org/markup-compatibility/2006">
          <mc:Choice Requires="x14">
            <control shapeId="1005585" r:id="rId20" name="Check Box 17">
              <controlPr defaultSize="0" autoFill="0" autoLine="0" autoPict="0">
                <anchor moveWithCells="1">
                  <from>
                    <xdr:col>9</xdr:col>
                    <xdr:colOff>76200</xdr:colOff>
                    <xdr:row>21</xdr:row>
                    <xdr:rowOff>85725</xdr:rowOff>
                  </from>
                  <to>
                    <xdr:col>14</xdr:col>
                    <xdr:colOff>0</xdr:colOff>
                    <xdr:row>23</xdr:row>
                    <xdr:rowOff>28575</xdr:rowOff>
                  </to>
                </anchor>
              </controlPr>
            </control>
          </mc:Choice>
        </mc:AlternateContent>
        <mc:AlternateContent xmlns:mc="http://schemas.openxmlformats.org/markup-compatibility/2006">
          <mc:Choice Requires="x14">
            <control shapeId="1005586" r:id="rId21" name="Check Box 18">
              <controlPr defaultSize="0" autoFill="0" autoLine="0" autoPict="0">
                <anchor moveWithCells="1">
                  <from>
                    <xdr:col>14</xdr:col>
                    <xdr:colOff>114300</xdr:colOff>
                    <xdr:row>21</xdr:row>
                    <xdr:rowOff>85725</xdr:rowOff>
                  </from>
                  <to>
                    <xdr:col>18</xdr:col>
                    <xdr:colOff>171450</xdr:colOff>
                    <xdr:row>23</xdr:row>
                    <xdr:rowOff>0</xdr:rowOff>
                  </to>
                </anchor>
              </controlPr>
            </control>
          </mc:Choice>
        </mc:AlternateContent>
        <mc:AlternateContent xmlns:mc="http://schemas.openxmlformats.org/markup-compatibility/2006">
          <mc:Choice Requires="x14">
            <control shapeId="1005587" r:id="rId22" name="Check Box 19">
              <controlPr defaultSize="0" autoFill="0" autoLine="0" autoPict="0">
                <anchor moveWithCells="1">
                  <from>
                    <xdr:col>19</xdr:col>
                    <xdr:colOff>57150</xdr:colOff>
                    <xdr:row>21</xdr:row>
                    <xdr:rowOff>85725</xdr:rowOff>
                  </from>
                  <to>
                    <xdr:col>24</xdr:col>
                    <xdr:colOff>28575</xdr:colOff>
                    <xdr:row>23</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24</vt:i4>
      </vt:variant>
    </vt:vector>
  </HeadingPairs>
  <TitlesOfParts>
    <vt:vector size="48" baseType="lpstr">
      <vt:lpstr>目次</vt:lpstr>
      <vt:lpstr>No1 </vt:lpstr>
      <vt:lpstr>No2</vt:lpstr>
      <vt:lpstr>No3</vt:lpstr>
      <vt:lpstr>記入例No4</vt:lpstr>
      <vt:lpstr>No4</vt:lpstr>
      <vt:lpstr>記入例No5</vt:lpstr>
      <vt:lpstr>No5</vt:lpstr>
      <vt:lpstr>No6 </vt:lpstr>
      <vt:lpstr>No7 </vt:lpstr>
      <vt:lpstr>No12</vt:lpstr>
      <vt:lpstr>No14</vt:lpstr>
      <vt:lpstr>No15</vt:lpstr>
      <vt:lpstr>No16</vt:lpstr>
      <vt:lpstr>No17</vt:lpstr>
      <vt:lpstr>No24</vt:lpstr>
      <vt:lpstr>No25</vt:lpstr>
      <vt:lpstr>No26 </vt:lpstr>
      <vt:lpstr>No27</vt:lpstr>
      <vt:lpstr>No28 </vt:lpstr>
      <vt:lpstr>No29 </vt:lpstr>
      <vt:lpstr>No30</vt:lpstr>
      <vt:lpstr>No31 </vt:lpstr>
      <vt:lpstr>No32</vt:lpstr>
      <vt:lpstr>'No1 '!Print_Area</vt:lpstr>
      <vt:lpstr>'No12'!Print_Area</vt:lpstr>
      <vt:lpstr>'No14'!Print_Area</vt:lpstr>
      <vt:lpstr>'No15'!Print_Area</vt:lpstr>
      <vt:lpstr>'No16'!Print_Area</vt:lpstr>
      <vt:lpstr>'No17'!Print_Area</vt:lpstr>
      <vt:lpstr>'No2'!Print_Area</vt:lpstr>
      <vt:lpstr>'No24'!Print_Area</vt:lpstr>
      <vt:lpstr>'No25'!Print_Area</vt:lpstr>
      <vt:lpstr>'No26 '!Print_Area</vt:lpstr>
      <vt:lpstr>'No27'!Print_Area</vt:lpstr>
      <vt:lpstr>'No28 '!Print_Area</vt:lpstr>
      <vt:lpstr>'No29 '!Print_Area</vt:lpstr>
      <vt:lpstr>'No3'!Print_Area</vt:lpstr>
      <vt:lpstr>'No30'!Print_Area</vt:lpstr>
      <vt:lpstr>'No31 '!Print_Area</vt:lpstr>
      <vt:lpstr>'No32'!Print_Area</vt:lpstr>
      <vt:lpstr>'No4'!Print_Area</vt:lpstr>
      <vt:lpstr>'No5'!Print_Area</vt:lpstr>
      <vt:lpstr>'No6 '!Print_Area</vt:lpstr>
      <vt:lpstr>'No7 '!Print_Area</vt:lpstr>
      <vt:lpstr>記入例No4!Print_Area</vt:lpstr>
      <vt:lpstr>記入例No5!Print_Area</vt:lpstr>
      <vt:lpstr>目次!Print_Area</vt:lpstr>
    </vt:vector>
  </TitlesOfParts>
  <Company>沖縄県庁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沖縄県庁</dc:creator>
  <cp:lastModifiedBy>Windows ユーザー</cp:lastModifiedBy>
  <cp:lastPrinted>2025-05-30T07:21:08Z</cp:lastPrinted>
  <dcterms:created xsi:type="dcterms:W3CDTF">2008-12-17T04:20:29Z</dcterms:created>
  <dcterms:modified xsi:type="dcterms:W3CDTF">2025-06-02T01:21:09Z</dcterms:modified>
</cp:coreProperties>
</file>