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なはまち振興課\☆地域商店街活性化グループ\21_事業（商店街G）予算あり\が_頑張るマチグヮー支援事業\00_基金条例・要綱・様式等\7 申請関係様式\"/>
    </mc:Choice>
  </mc:AlternateContent>
  <bookViews>
    <workbookView xWindow="0" yWindow="22800" windowWidth="19200" windowHeight="3585" firstSheet="2" activeTab="4"/>
  </bookViews>
  <sheets>
    <sheet name="入力前に" sheetId="13" r:id="rId1"/>
    <sheet name="事業概要入力シート" sheetId="10" r:id="rId2"/>
    <sheet name="収支決算入力シート" sheetId="12" r:id="rId3"/>
    <sheet name="プルダウン" sheetId="9" r:id="rId4"/>
    <sheet name="ここから緑を印刷→第10号様式" sheetId="6" r:id="rId5"/>
    <sheet name="第10号様式の2" sheetId="1" r:id="rId6"/>
    <sheet name="第10号様式の3" sheetId="4"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2" l="1"/>
  <c r="G43" i="4" l="1"/>
  <c r="B12" i="12" l="1"/>
  <c r="C17" i="6" l="1"/>
  <c r="E44" i="4" l="1"/>
  <c r="E43" i="4"/>
  <c r="F9" i="4" l="1"/>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D8" i="4"/>
  <c r="A44" i="4"/>
  <c r="A21" i="4"/>
  <c r="A20" i="4"/>
  <c r="A14" i="4"/>
  <c r="A15" i="4"/>
  <c r="A16" i="4"/>
  <c r="A17" i="4"/>
  <c r="A18" i="4"/>
  <c r="A19" i="4"/>
  <c r="A13" i="4"/>
  <c r="A12" i="4"/>
  <c r="A7" i="4"/>
  <c r="B7" i="4"/>
  <c r="D7" i="4"/>
  <c r="A8" i="4"/>
  <c r="B8" i="4"/>
  <c r="D9" i="4"/>
  <c r="C12" i="4"/>
  <c r="B13" i="4"/>
  <c r="C13" i="4"/>
  <c r="B14" i="4"/>
  <c r="C14" i="4"/>
  <c r="B15" i="4"/>
  <c r="C15" i="4"/>
  <c r="B16" i="4"/>
  <c r="C16" i="4"/>
  <c r="B17" i="4"/>
  <c r="C17" i="4"/>
  <c r="B18" i="4"/>
  <c r="C18" i="4"/>
  <c r="B19" i="4"/>
  <c r="C19" i="4"/>
  <c r="B20" i="4"/>
  <c r="C20" i="4"/>
  <c r="A24" i="4"/>
  <c r="B24" i="4"/>
  <c r="D24" i="4"/>
  <c r="A25" i="4"/>
  <c r="B25" i="4"/>
  <c r="B44" i="4" s="1"/>
  <c r="C25" i="4"/>
  <c r="D25" i="4"/>
  <c r="C26" i="4"/>
  <c r="D26" i="4"/>
  <c r="A27" i="4"/>
  <c r="B27" i="4"/>
  <c r="C27" i="4"/>
  <c r="D27" i="4"/>
  <c r="A28" i="4"/>
  <c r="B28" i="4"/>
  <c r="C28" i="4"/>
  <c r="D28" i="4"/>
  <c r="A29" i="4"/>
  <c r="B29" i="4"/>
  <c r="C29" i="4"/>
  <c r="D29" i="4"/>
  <c r="A30" i="4"/>
  <c r="B30" i="4"/>
  <c r="C30" i="4"/>
  <c r="D30" i="4"/>
  <c r="C31" i="4"/>
  <c r="D31" i="4"/>
  <c r="C32" i="4"/>
  <c r="D32" i="4"/>
  <c r="A33" i="4"/>
  <c r="B33" i="4"/>
  <c r="C33" i="4"/>
  <c r="D33" i="4"/>
  <c r="C34" i="4"/>
  <c r="D34" i="4"/>
  <c r="C35" i="4"/>
  <c r="D35" i="4"/>
  <c r="C36" i="4"/>
  <c r="D36" i="4"/>
  <c r="A37" i="4"/>
  <c r="B37" i="4"/>
  <c r="C37" i="4"/>
  <c r="D37" i="4"/>
  <c r="A38" i="4"/>
  <c r="B38" i="4"/>
  <c r="C38" i="4"/>
  <c r="D38" i="4"/>
  <c r="A39" i="4"/>
  <c r="B39" i="4"/>
  <c r="C39" i="4"/>
  <c r="D39" i="4"/>
  <c r="A40" i="4"/>
  <c r="B40" i="4"/>
  <c r="C40" i="4"/>
  <c r="D40" i="4"/>
  <c r="A41" i="4"/>
  <c r="B41" i="4"/>
  <c r="C41" i="4"/>
  <c r="D41" i="4"/>
  <c r="A42" i="4"/>
  <c r="B42" i="4"/>
  <c r="C42" i="4"/>
  <c r="D42" i="4"/>
  <c r="A43" i="4"/>
  <c r="B43" i="4"/>
  <c r="D43" i="4"/>
  <c r="B13" i="12"/>
  <c r="D9" i="12"/>
  <c r="B43" i="12"/>
  <c r="B42" i="12"/>
  <c r="B41" i="12"/>
  <c r="B40" i="12"/>
  <c r="B39" i="12"/>
  <c r="B38" i="12"/>
  <c r="B37" i="12"/>
  <c r="B33" i="12"/>
  <c r="B30" i="12"/>
  <c r="B29" i="12"/>
  <c r="B28" i="12"/>
  <c r="B27" i="12"/>
  <c r="B25" i="12"/>
  <c r="B44" i="12" s="1"/>
  <c r="A7" i="12" s="1"/>
  <c r="B24" i="12" l="1"/>
  <c r="B7" i="12" s="1"/>
  <c r="A9" i="4" s="1"/>
  <c r="G42" i="4"/>
  <c r="E42" i="4"/>
  <c r="D7" i="12" l="1"/>
  <c r="G8" i="4"/>
  <c r="G9" i="4"/>
  <c r="G10" i="4"/>
  <c r="G11" i="4"/>
  <c r="G7" i="4"/>
  <c r="F8" i="4"/>
  <c r="F7" i="4"/>
  <c r="B21" i="12" l="1"/>
  <c r="B12" i="4"/>
  <c r="B21" i="4" s="1"/>
  <c r="G44"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7" i="4"/>
  <c r="E6" i="4"/>
  <c r="G13" i="4" l="1"/>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12" i="4"/>
  <c r="A11" i="6" l="1"/>
  <c r="D11" i="6" l="1"/>
  <c r="E36" i="1" l="1"/>
  <c r="C36" i="1"/>
  <c r="E35" i="1"/>
  <c r="C35" i="1"/>
  <c r="B32" i="1"/>
  <c r="B28" i="1"/>
  <c r="B24" i="1"/>
  <c r="B20" i="1"/>
  <c r="B15" i="1"/>
  <c r="B11" i="1"/>
  <c r="B6" i="1"/>
  <c r="B4" i="1"/>
  <c r="F25" i="6" l="1"/>
  <c r="C25" i="6"/>
  <c r="C21" i="6"/>
  <c r="C19" i="6"/>
  <c r="E7" i="6"/>
  <c r="E6" i="6"/>
  <c r="E5" i="6"/>
  <c r="E4" i="6"/>
  <c r="G2" i="6"/>
  <c r="C8" i="1" l="1"/>
  <c r="E9" i="1" l="1"/>
  <c r="B9" i="12" l="1"/>
  <c r="B9" i="4" s="1"/>
  <c r="O6" i="10" l="1"/>
  <c r="C23" i="6" s="1"/>
  <c r="C9" i="1"/>
</calcChain>
</file>

<file path=xl/comments1.xml><?xml version="1.0" encoding="utf-8"?>
<comments xmlns="http://schemas.openxmlformats.org/spreadsheetml/2006/main">
  <authors>
    <author>那覇市役所</author>
  </authors>
  <commentList>
    <comment ref="I3" authorId="0" shapeId="0">
      <text>
        <r>
          <rPr>
            <b/>
            <sz val="9"/>
            <color indexed="81"/>
            <rFont val="MS P ゴシック"/>
            <family val="3"/>
            <charset val="128"/>
          </rPr>
          <t>那覇市役所:</t>
        </r>
        <r>
          <rPr>
            <sz val="9"/>
            <color indexed="81"/>
            <rFont val="MS P ゴシック"/>
            <family val="3"/>
            <charset val="128"/>
          </rPr>
          <t xml:space="preserve">
プルダウンから選択
</t>
        </r>
      </text>
    </comment>
  </commentList>
</comments>
</file>

<file path=xl/comments2.xml><?xml version="1.0" encoding="utf-8"?>
<comments xmlns="http://schemas.openxmlformats.org/spreadsheetml/2006/main">
  <authors>
    <author>那覇市役所</author>
  </authors>
  <commentList>
    <comment ref="A5" authorId="0" shapeId="0">
      <text>
        <r>
          <rPr>
            <b/>
            <sz val="9"/>
            <color indexed="81"/>
            <rFont val="MS P ゴシック"/>
            <family val="3"/>
            <charset val="128"/>
          </rPr>
          <t>那覇市役所:</t>
        </r>
        <r>
          <rPr>
            <sz val="9"/>
            <color indexed="81"/>
            <rFont val="MS P ゴシック"/>
            <family val="3"/>
            <charset val="128"/>
          </rPr>
          <t xml:space="preserve">
事業に係る全体費を記載</t>
        </r>
      </text>
    </comment>
    <comment ref="B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補助対象経費の定めのとおり</t>
        </r>
      </text>
    </comment>
    <comment ref="D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補助対象経費の定めにないもの又は要綱別表2のルールに沿っていないもの
ex)50,000円を超えるが2社分の見積書がないもの等</t>
        </r>
      </text>
    </comment>
    <comment ref="D8" authorId="0" shapeId="0">
      <text>
        <r>
          <rPr>
            <b/>
            <sz val="9"/>
            <color indexed="81"/>
            <rFont val="MS P ゴシック"/>
            <family val="3"/>
            <charset val="128"/>
          </rPr>
          <t>那覇市役所:</t>
        </r>
        <r>
          <rPr>
            <sz val="9"/>
            <color indexed="81"/>
            <rFont val="MS P ゴシック"/>
            <family val="3"/>
            <charset val="128"/>
          </rPr>
          <t xml:space="preserve">
補助金以外の収入</t>
        </r>
      </text>
    </comment>
    <comment ref="E8" authorId="0" shapeId="0">
      <text>
        <r>
          <rPr>
            <b/>
            <sz val="9"/>
            <color indexed="81"/>
            <rFont val="MS P ゴシック"/>
            <family val="3"/>
            <charset val="128"/>
          </rPr>
          <t>那覇市役所:</t>
        </r>
        <r>
          <rPr>
            <sz val="9"/>
            <color indexed="81"/>
            <rFont val="MS P ゴシック"/>
            <family val="3"/>
            <charset val="128"/>
          </rPr>
          <t xml:space="preserve">
・内訳項目は支出の部の項目に合わせる
・一行に収まらないものは2行に分けてOK
・該当項目がないものは削除可</t>
        </r>
      </text>
    </comment>
    <comment ref="B21" authorId="0" shapeId="0">
      <text>
        <r>
          <rPr>
            <b/>
            <sz val="9"/>
            <color indexed="81"/>
            <rFont val="MS P ゴシック"/>
            <family val="3"/>
            <charset val="128"/>
          </rPr>
          <t>那覇市役所:
支出計と合わない場合、赤色表示になります</t>
        </r>
      </text>
    </comment>
    <comment ref="B44" authorId="0" shapeId="0">
      <text>
        <r>
          <rPr>
            <b/>
            <sz val="9"/>
            <color indexed="81"/>
            <rFont val="MS P ゴシック"/>
            <family val="3"/>
            <charset val="128"/>
          </rPr>
          <t>那覇市役所:
収入計と合わない場合、赤色表示になります</t>
        </r>
      </text>
    </comment>
  </commentList>
</comments>
</file>

<file path=xl/comments3.xml><?xml version="1.0" encoding="utf-8"?>
<comments xmlns="http://schemas.openxmlformats.org/spreadsheetml/2006/main">
  <authors>
    <author>那覇市役所</author>
  </authors>
  <commentList>
    <comment ref="E4" authorId="0" shapeId="0">
      <text>
        <r>
          <rPr>
            <b/>
            <sz val="9"/>
            <color indexed="81"/>
            <rFont val="MS P ゴシック"/>
            <family val="3"/>
            <charset val="128"/>
          </rPr>
          <t>那覇市役所:</t>
        </r>
        <r>
          <rPr>
            <sz val="9"/>
            <color indexed="81"/>
            <rFont val="MS P ゴシック"/>
            <family val="3"/>
            <charset val="128"/>
          </rPr>
          <t xml:space="preserve">
入力不可
</t>
        </r>
      </text>
    </comment>
    <comment ref="E5"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E6"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E7"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C17"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C19"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C21"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C23" authorId="0" shapeId="0">
      <text>
        <r>
          <rPr>
            <b/>
            <sz val="9"/>
            <color indexed="81"/>
            <rFont val="MS P ゴシック"/>
            <family val="3"/>
            <charset val="128"/>
          </rPr>
          <t>那覇市役所:</t>
        </r>
        <r>
          <rPr>
            <sz val="9"/>
            <color indexed="81"/>
            <rFont val="MS P ゴシック"/>
            <family val="3"/>
            <charset val="128"/>
          </rPr>
          <t xml:space="preserve">
入力不可</t>
        </r>
      </text>
    </comment>
  </commentList>
</comments>
</file>

<file path=xl/comments4.xml><?xml version="1.0" encoding="utf-8"?>
<comments xmlns="http://schemas.openxmlformats.org/spreadsheetml/2006/main">
  <authors>
    <author>那覇市役所</author>
  </authors>
  <commentList>
    <comment ref="C8"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C9"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E9" authorId="0" shapeId="0">
      <text>
        <r>
          <rPr>
            <b/>
            <sz val="9"/>
            <color indexed="81"/>
            <rFont val="MS P ゴシック"/>
            <family val="3"/>
            <charset val="128"/>
          </rPr>
          <t>那覇市役所:</t>
        </r>
        <r>
          <rPr>
            <sz val="9"/>
            <color indexed="81"/>
            <rFont val="MS P ゴシック"/>
            <family val="3"/>
            <charset val="128"/>
          </rPr>
          <t xml:space="preserve">
入力不可</t>
        </r>
      </text>
    </comment>
  </commentList>
</comments>
</file>

<file path=xl/comments5.xml><?xml version="1.0" encoding="utf-8"?>
<comments xmlns="http://schemas.openxmlformats.org/spreadsheetml/2006/main">
  <authors>
    <author>那覇市役所</author>
  </authors>
  <commentList>
    <comment ref="A5" authorId="0" shapeId="0">
      <text>
        <r>
          <rPr>
            <b/>
            <sz val="9"/>
            <color indexed="81"/>
            <rFont val="MS P ゴシック"/>
            <family val="3"/>
            <charset val="128"/>
          </rPr>
          <t>那覇市役所:</t>
        </r>
        <r>
          <rPr>
            <sz val="9"/>
            <color indexed="81"/>
            <rFont val="MS P ゴシック"/>
            <family val="3"/>
            <charset val="128"/>
          </rPr>
          <t xml:space="preserve">
事業に係る全体費を記載</t>
        </r>
      </text>
    </comment>
    <comment ref="B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補助対象経費の定めのとおり</t>
        </r>
      </text>
    </comment>
    <comment ref="D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補助対象経費の定めにないもの</t>
        </r>
      </text>
    </comment>
    <comment ref="A7"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D7"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B8" authorId="0" shapeId="0">
      <text>
        <r>
          <rPr>
            <b/>
            <sz val="9"/>
            <color indexed="81"/>
            <rFont val="MS P ゴシック"/>
            <family val="3"/>
            <charset val="128"/>
          </rPr>
          <t>那覇市役所:</t>
        </r>
        <r>
          <rPr>
            <sz val="9"/>
            <color indexed="81"/>
            <rFont val="MS P ゴシック"/>
            <family val="3"/>
            <charset val="128"/>
          </rPr>
          <t xml:space="preserve">
交付対象経費×80％</t>
        </r>
      </text>
    </comment>
    <comment ref="D8" authorId="0" shapeId="0">
      <text>
        <r>
          <rPr>
            <b/>
            <sz val="9"/>
            <color indexed="81"/>
            <rFont val="MS P ゴシック"/>
            <family val="3"/>
            <charset val="128"/>
          </rPr>
          <t>那覇市役所:</t>
        </r>
        <r>
          <rPr>
            <sz val="9"/>
            <color indexed="81"/>
            <rFont val="MS P ゴシック"/>
            <family val="3"/>
            <charset val="128"/>
          </rPr>
          <t xml:space="preserve">
補助金以外の収入</t>
        </r>
      </text>
    </comment>
    <comment ref="B9"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D9" authorId="0" shapeId="0">
      <text>
        <r>
          <rPr>
            <b/>
            <sz val="9"/>
            <color indexed="81"/>
            <rFont val="MS P ゴシック"/>
            <family val="3"/>
            <charset val="128"/>
          </rPr>
          <t>那覇市役所:</t>
        </r>
        <r>
          <rPr>
            <sz val="9"/>
            <color indexed="81"/>
            <rFont val="MS P ゴシック"/>
            <family val="3"/>
            <charset val="128"/>
          </rPr>
          <t xml:space="preserve">
入力不可</t>
        </r>
      </text>
    </comment>
    <comment ref="B21" authorId="0" shapeId="0">
      <text>
        <r>
          <rPr>
            <b/>
            <sz val="9"/>
            <color indexed="81"/>
            <rFont val="MS P ゴシック"/>
            <family val="3"/>
            <charset val="128"/>
          </rPr>
          <t>那覇市役所:
支出計と合わない場合、赤色表示になります</t>
        </r>
      </text>
    </comment>
    <comment ref="B23" authorId="0" shapeId="0">
      <text>
        <r>
          <rPr>
            <b/>
            <sz val="9"/>
            <color indexed="81"/>
            <rFont val="MS P ゴシック"/>
            <family val="3"/>
            <charset val="128"/>
          </rPr>
          <t>那覇市役所:</t>
        </r>
        <r>
          <rPr>
            <sz val="9"/>
            <color indexed="81"/>
            <rFont val="MS P ゴシック"/>
            <family val="3"/>
            <charset val="128"/>
          </rPr>
          <t xml:space="preserve">
合計金額全て
入力不可</t>
        </r>
      </text>
    </comment>
    <comment ref="B44" authorId="0" shapeId="0">
      <text>
        <r>
          <rPr>
            <b/>
            <sz val="9"/>
            <color indexed="81"/>
            <rFont val="MS P ゴシック"/>
            <family val="3"/>
            <charset val="128"/>
          </rPr>
          <t>那覇市役所:
収入計と合わない場合、赤色表示になります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<sst xmlns="http://schemas.openxmlformats.org/spreadsheetml/2006/main" count="303" uniqueCount="215">
  <si>
    <t>那覇市頑張るマチグヮー等支援基金事業費補助金　事業計画書</t>
  </si>
  <si>
    <t>補助事業名</t>
  </si>
  <si>
    <t>実施事業名</t>
  </si>
  <si>
    <t>総事業費</t>
  </si>
  <si>
    <t>（申請額／自己負担額）</t>
  </si>
  <si>
    <t>事業スケジュール</t>
  </si>
  <si>
    <t>別紙のとおり（様式自由）</t>
  </si>
  <si>
    <t>事業実施に関する</t>
  </si>
  <si>
    <t>支援団体の有無</t>
  </si>
  <si>
    <t>共催</t>
  </si>
  <si>
    <t>後援</t>
  </si>
  <si>
    <t>協賛</t>
  </si>
  <si>
    <t>その他</t>
  </si>
  <si>
    <t>那覇市頑張るマチグヮー等支援基金事業費補助金　収支予算書</t>
  </si>
  <si>
    <t>総事業費（Ａ）</t>
  </si>
  <si>
    <t>収入の部（単位／円）</t>
  </si>
  <si>
    <t>項目</t>
  </si>
  <si>
    <t>支出の部（単位／円）</t>
  </si>
  <si>
    <t>団体名</t>
  </si>
  <si>
    <t>所在地</t>
  </si>
  <si>
    <t>那覇市長　宛</t>
  </si>
  <si>
    <t>役　職</t>
  </si>
  <si>
    <t>記</t>
  </si>
  <si>
    <t>以上</t>
  </si>
  <si>
    <t>印　</t>
    <phoneticPr fontId="3"/>
  </si>
  <si>
    <t>代表者　</t>
    <phoneticPr fontId="3"/>
  </si>
  <si>
    <t>補助事業名</t>
    <phoneticPr fontId="3"/>
  </si>
  <si>
    <t>実施事業名</t>
    <phoneticPr fontId="3"/>
  </si>
  <si>
    <t>添付書類</t>
    <phoneticPr fontId="3"/>
  </si>
  <si>
    <t>交付対象経費(Ｂ)</t>
    <phoneticPr fontId="3"/>
  </si>
  <si>
    <t>交付対象外経費（Ｃ）</t>
    <phoneticPr fontId="3"/>
  </si>
  <si>
    <t>雇用保険料</t>
    <rPh sb="0" eb="2">
      <t>コヨウ</t>
    </rPh>
    <rPh sb="2" eb="5">
      <t>ホケンリョウ</t>
    </rPh>
    <phoneticPr fontId="3"/>
  </si>
  <si>
    <t>社会保険料</t>
    <rPh sb="0" eb="2">
      <t>シャカイ</t>
    </rPh>
    <rPh sb="2" eb="5">
      <t>ホケンリョウ</t>
    </rPh>
    <phoneticPr fontId="3"/>
  </si>
  <si>
    <t>賃金</t>
    <rPh sb="0" eb="2">
      <t>チンギン</t>
    </rPh>
    <phoneticPr fontId="3"/>
  </si>
  <si>
    <t>報償金（謝礼金）</t>
    <rPh sb="0" eb="3">
      <t>ホウショウキン</t>
    </rPh>
    <rPh sb="4" eb="7">
      <t>シャレイキン</t>
    </rPh>
    <phoneticPr fontId="3"/>
  </si>
  <si>
    <t>旅費</t>
    <rPh sb="0" eb="2">
      <t>リョヒ</t>
    </rPh>
    <phoneticPr fontId="3"/>
  </si>
  <si>
    <t>消耗品費</t>
    <rPh sb="0" eb="3">
      <t>ショウモウヒン</t>
    </rPh>
    <rPh sb="3" eb="4">
      <t>ヒ</t>
    </rPh>
    <phoneticPr fontId="3"/>
  </si>
  <si>
    <t>印刷製本費</t>
    <rPh sb="0" eb="2">
      <t>インサツ</t>
    </rPh>
    <rPh sb="2" eb="4">
      <t>セイホン</t>
    </rPh>
    <rPh sb="4" eb="5">
      <t>ヒ</t>
    </rPh>
    <phoneticPr fontId="3"/>
  </si>
  <si>
    <t>水熱水費及び燃料費</t>
  </si>
  <si>
    <t>通信運搬費</t>
    <rPh sb="0" eb="2">
      <t>ツウシン</t>
    </rPh>
    <rPh sb="2" eb="4">
      <t>ウンパン</t>
    </rPh>
    <rPh sb="4" eb="5">
      <t>ヒ</t>
    </rPh>
    <phoneticPr fontId="3"/>
  </si>
  <si>
    <t>手数料</t>
    <rPh sb="0" eb="3">
      <t>テスウリョウ</t>
    </rPh>
    <phoneticPr fontId="3"/>
  </si>
  <si>
    <t>保険料</t>
    <rPh sb="0" eb="3">
      <t>ホケンリョウ</t>
    </rPh>
    <phoneticPr fontId="3"/>
  </si>
  <si>
    <t>広告宣伝費</t>
    <rPh sb="0" eb="2">
      <t>コウコク</t>
    </rPh>
    <rPh sb="2" eb="4">
      <t>センデン</t>
    </rPh>
    <rPh sb="4" eb="5">
      <t>ヒ</t>
    </rPh>
    <phoneticPr fontId="3"/>
  </si>
  <si>
    <t>委託料</t>
    <rPh sb="0" eb="2">
      <t>イタク</t>
    </rPh>
    <rPh sb="2" eb="3">
      <t>リョウ</t>
    </rPh>
    <phoneticPr fontId="3"/>
  </si>
  <si>
    <t>使用料及び賃貸料</t>
  </si>
  <si>
    <t>工事請負費</t>
  </si>
  <si>
    <t>原材料費</t>
  </si>
  <si>
    <t>備品購入費</t>
  </si>
  <si>
    <t>①共済費</t>
    <rPh sb="1" eb="3">
      <t>キョウサイ</t>
    </rPh>
    <rPh sb="3" eb="4">
      <t>ヒ</t>
    </rPh>
    <phoneticPr fontId="3"/>
  </si>
  <si>
    <t>②賃金</t>
    <rPh sb="1" eb="3">
      <t>チンギン</t>
    </rPh>
    <phoneticPr fontId="3"/>
  </si>
  <si>
    <t>③報償費</t>
    <rPh sb="1" eb="4">
      <t>ホウショウヒ</t>
    </rPh>
    <phoneticPr fontId="3"/>
  </si>
  <si>
    <t>④旅費</t>
    <rPh sb="1" eb="3">
      <t>リョヒ</t>
    </rPh>
    <phoneticPr fontId="3"/>
  </si>
  <si>
    <t>⑤需用費</t>
    <rPh sb="1" eb="4">
      <t>ジュヨウヒ</t>
    </rPh>
    <phoneticPr fontId="3"/>
  </si>
  <si>
    <t>⑥役務費</t>
    <rPh sb="1" eb="4">
      <t>エキムヒ</t>
    </rPh>
    <phoneticPr fontId="3"/>
  </si>
  <si>
    <t>⑦委託料</t>
    <rPh sb="1" eb="3">
      <t>イタク</t>
    </rPh>
    <rPh sb="3" eb="4">
      <t>リョウ</t>
    </rPh>
    <phoneticPr fontId="3"/>
  </si>
  <si>
    <t>⑧使用料及び賃貸料</t>
    <rPh sb="1" eb="4">
      <t>シヨウリョウ</t>
    </rPh>
    <rPh sb="4" eb="5">
      <t>オヨ</t>
    </rPh>
    <rPh sb="6" eb="8">
      <t>チンタイ</t>
    </rPh>
    <rPh sb="8" eb="9">
      <t>リョウ</t>
    </rPh>
    <phoneticPr fontId="3"/>
  </si>
  <si>
    <t>⑨工事請負費</t>
    <rPh sb="1" eb="3">
      <t>コウジ</t>
    </rPh>
    <rPh sb="3" eb="5">
      <t>ウケオイ</t>
    </rPh>
    <rPh sb="5" eb="6">
      <t>ヒ</t>
    </rPh>
    <phoneticPr fontId="3"/>
  </si>
  <si>
    <t>⑩原材料費</t>
    <rPh sb="1" eb="4">
      <t>ゲンザイリョウ</t>
    </rPh>
    <rPh sb="4" eb="5">
      <t>ヒ</t>
    </rPh>
    <phoneticPr fontId="3"/>
  </si>
  <si>
    <t>⑪備品購入費</t>
    <rPh sb="1" eb="3">
      <t>ビヒン</t>
    </rPh>
    <rPh sb="3" eb="5">
      <t>コウニュウ</t>
    </rPh>
    <rPh sb="5" eb="6">
      <t>ヒ</t>
    </rPh>
    <phoneticPr fontId="3"/>
  </si>
  <si>
    <t>⑫その他経費</t>
    <rPh sb="3" eb="4">
      <t>タ</t>
    </rPh>
    <rPh sb="4" eb="6">
      <t>ケイヒ</t>
    </rPh>
    <phoneticPr fontId="3"/>
  </si>
  <si>
    <t>その他</t>
    <rPh sb="2" eb="3">
      <t>タ</t>
    </rPh>
    <phoneticPr fontId="3"/>
  </si>
  <si>
    <t>合計金額</t>
    <rPh sb="0" eb="2">
      <t>ゴウケイ</t>
    </rPh>
    <rPh sb="2" eb="4">
      <t>キンガク</t>
    </rPh>
    <phoneticPr fontId="3"/>
  </si>
  <si>
    <t>内訳項目</t>
    <rPh sb="0" eb="2">
      <t>ウチワケ</t>
    </rPh>
    <rPh sb="2" eb="4">
      <t>コウモク</t>
    </rPh>
    <phoneticPr fontId="3"/>
  </si>
  <si>
    <t>大項目</t>
    <rPh sb="0" eb="1">
      <t>ダイ</t>
    </rPh>
    <phoneticPr fontId="3"/>
  </si>
  <si>
    <t>＝（Ｂ＋Ｃ）</t>
    <phoneticPr fontId="3"/>
  </si>
  <si>
    <t>総事業費</t>
    <rPh sb="0" eb="4">
      <t>ソウジギョウヒ</t>
    </rPh>
    <phoneticPr fontId="3"/>
  </si>
  <si>
    <t>申請額</t>
    <rPh sb="0" eb="3">
      <t>シンセイガク</t>
    </rPh>
    <phoneticPr fontId="3"/>
  </si>
  <si>
    <t>自己負担額</t>
    <rPh sb="0" eb="2">
      <t>ジコ</t>
    </rPh>
    <rPh sb="2" eb="4">
      <t>フタン</t>
    </rPh>
    <rPh sb="4" eb="5">
      <t>ガク</t>
    </rPh>
    <phoneticPr fontId="3"/>
  </si>
  <si>
    <t>補助事業名</t>
    <rPh sb="0" eb="2">
      <t>ホジョ</t>
    </rPh>
    <rPh sb="2" eb="4">
      <t>ジギョウ</t>
    </rPh>
    <rPh sb="4" eb="5">
      <t>メイ</t>
    </rPh>
    <phoneticPr fontId="3"/>
  </si>
  <si>
    <t>2：頑張るマチグヮー支援事業/商店街イベント等開催事業（新規）</t>
    <rPh sb="2" eb="4">
      <t>ガンバ</t>
    </rPh>
    <rPh sb="10" eb="14">
      <t>シエンジギョウ</t>
    </rPh>
    <rPh sb="15" eb="18">
      <t>ショウテンガイ</t>
    </rPh>
    <rPh sb="22" eb="23">
      <t>トウ</t>
    </rPh>
    <rPh sb="23" eb="25">
      <t>カイサイ</t>
    </rPh>
    <rPh sb="25" eb="27">
      <t>ジギョウ</t>
    </rPh>
    <rPh sb="28" eb="30">
      <t>シンキ</t>
    </rPh>
    <phoneticPr fontId="3"/>
  </si>
  <si>
    <t>2：頑張るマチグヮー支援事業/商店街イベント等開催事業（2回目以降）</t>
    <rPh sb="2" eb="4">
      <t>ガンバ</t>
    </rPh>
    <rPh sb="10" eb="14">
      <t>シエンジギョウ</t>
    </rPh>
    <rPh sb="15" eb="18">
      <t>ショウテンガイ</t>
    </rPh>
    <rPh sb="22" eb="23">
      <t>トウ</t>
    </rPh>
    <rPh sb="23" eb="25">
      <t>カイサイ</t>
    </rPh>
    <rPh sb="25" eb="27">
      <t>ジギョウ</t>
    </rPh>
    <rPh sb="29" eb="31">
      <t>カイメ</t>
    </rPh>
    <rPh sb="31" eb="33">
      <t>イコウ</t>
    </rPh>
    <phoneticPr fontId="3"/>
  </si>
  <si>
    <t>3：頑張るマチグヮー支援事業/特色ある商店街推進事業</t>
    <rPh sb="2" eb="4">
      <t>ガンバ</t>
    </rPh>
    <rPh sb="10" eb="14">
      <t>シエンジギョウ</t>
    </rPh>
    <rPh sb="15" eb="17">
      <t>トクショク</t>
    </rPh>
    <rPh sb="19" eb="22">
      <t>ショウテンガイ</t>
    </rPh>
    <rPh sb="22" eb="24">
      <t>スイシン</t>
    </rPh>
    <rPh sb="24" eb="26">
      <t>ジギョウ</t>
    </rPh>
    <phoneticPr fontId="3"/>
  </si>
  <si>
    <t>4：頑張るマチグヮー支援事業/商店街魅力発信事業（新規）</t>
    <rPh sb="2" eb="4">
      <t>ガンバ</t>
    </rPh>
    <rPh sb="10" eb="14">
      <t>シエンジギョウ</t>
    </rPh>
    <rPh sb="15" eb="18">
      <t>ショウテンガイ</t>
    </rPh>
    <rPh sb="18" eb="20">
      <t>ミリョク</t>
    </rPh>
    <rPh sb="20" eb="22">
      <t>ハッシン</t>
    </rPh>
    <rPh sb="22" eb="24">
      <t>ジギョウ</t>
    </rPh>
    <rPh sb="25" eb="27">
      <t>シンキ</t>
    </rPh>
    <phoneticPr fontId="3"/>
  </si>
  <si>
    <t>4：頑張るマチグヮー支援事業/商店街魅力発信事業（一部変更、増刷）</t>
    <rPh sb="2" eb="4">
      <t>ガンバ</t>
    </rPh>
    <rPh sb="10" eb="14">
      <t>シエンジギョウ</t>
    </rPh>
    <rPh sb="15" eb="18">
      <t>ショウテンガイ</t>
    </rPh>
    <rPh sb="18" eb="20">
      <t>ミリョク</t>
    </rPh>
    <rPh sb="20" eb="22">
      <t>ハッシン</t>
    </rPh>
    <rPh sb="22" eb="24">
      <t>ジギョウ</t>
    </rPh>
    <rPh sb="25" eb="27">
      <t>イチブ</t>
    </rPh>
    <rPh sb="27" eb="29">
      <t>ヘンコウ</t>
    </rPh>
    <rPh sb="30" eb="32">
      <t>ゾウサツ</t>
    </rPh>
    <phoneticPr fontId="3"/>
  </si>
  <si>
    <t>5：頑張るマチグヮー支援事業/安心安全な商店街づくり支援事業</t>
    <rPh sb="2" eb="4">
      <t>ガンバ</t>
    </rPh>
    <rPh sb="10" eb="14">
      <t>シエンジギョウ</t>
    </rPh>
    <rPh sb="15" eb="17">
      <t>アンシン</t>
    </rPh>
    <rPh sb="17" eb="19">
      <t>アンゼン</t>
    </rPh>
    <rPh sb="20" eb="23">
      <t>ショウテンガイ</t>
    </rPh>
    <rPh sb="26" eb="28">
      <t>シエン</t>
    </rPh>
    <rPh sb="28" eb="30">
      <t>ジギョウ</t>
    </rPh>
    <phoneticPr fontId="3"/>
  </si>
  <si>
    <t>内訳金額</t>
    <rPh sb="0" eb="2">
      <t>ウチワケ</t>
    </rPh>
    <rPh sb="2" eb="4">
      <t>キンガク</t>
    </rPh>
    <phoneticPr fontId="3"/>
  </si>
  <si>
    <t>（別紙）</t>
    <rPh sb="1" eb="3">
      <t>ベッシ</t>
    </rPh>
    <phoneticPr fontId="3"/>
  </si>
  <si>
    <t>（第10号様式）</t>
  </si>
  <si>
    <t>補助金申請額（実績）</t>
    <rPh sb="0" eb="3">
      <t>ホジョキン</t>
    </rPh>
    <rPh sb="3" eb="5">
      <t>シンセイ</t>
    </rPh>
    <rPh sb="5" eb="6">
      <t>ガク</t>
    </rPh>
    <rPh sb="7" eb="9">
      <t>ジッセキ</t>
    </rPh>
    <phoneticPr fontId="3"/>
  </si>
  <si>
    <t>交付決定額</t>
    <rPh sb="0" eb="2">
      <t>コウフ</t>
    </rPh>
    <rPh sb="2" eb="4">
      <t>ケッテイ</t>
    </rPh>
    <rPh sb="4" eb="5">
      <t>ガク</t>
    </rPh>
    <phoneticPr fontId="3"/>
  </si>
  <si>
    <t>事業の実施期間</t>
    <rPh sb="0" eb="2">
      <t>ジギョウ</t>
    </rPh>
    <rPh sb="3" eb="5">
      <t>ジッシ</t>
    </rPh>
    <rPh sb="5" eb="7">
      <t>キカン</t>
    </rPh>
    <phoneticPr fontId="3"/>
  </si>
  <si>
    <t>～</t>
    <phoneticPr fontId="3"/>
  </si>
  <si>
    <t>（第10号様式の2）</t>
    <phoneticPr fontId="3"/>
  </si>
  <si>
    <t>事業概要</t>
    <rPh sb="0" eb="2">
      <t>ジギョウ</t>
    </rPh>
    <phoneticPr fontId="3"/>
  </si>
  <si>
    <t>実施内容</t>
    <rPh sb="0" eb="2">
      <t>ジッシ</t>
    </rPh>
    <rPh sb="2" eb="4">
      <t>ナイヨウ</t>
    </rPh>
    <phoneticPr fontId="3"/>
  </si>
  <si>
    <t>活動目標達成状況</t>
    <rPh sb="0" eb="2">
      <t>カツドウ</t>
    </rPh>
    <rPh sb="2" eb="4">
      <t>モクヒョウ</t>
    </rPh>
    <rPh sb="4" eb="6">
      <t>タッセイ</t>
    </rPh>
    <rPh sb="6" eb="8">
      <t>ジョウキョウ</t>
    </rPh>
    <phoneticPr fontId="3"/>
  </si>
  <si>
    <t>成果</t>
    <phoneticPr fontId="3"/>
  </si>
  <si>
    <t>②測定結果</t>
    <rPh sb="1" eb="3">
      <t>ソクテイ</t>
    </rPh>
    <rPh sb="3" eb="5">
      <t>ケッカ</t>
    </rPh>
    <phoneticPr fontId="3"/>
  </si>
  <si>
    <t>事業効果</t>
    <rPh sb="0" eb="2">
      <t>ジギョウ</t>
    </rPh>
    <rPh sb="2" eb="4">
      <t>コウカ</t>
    </rPh>
    <phoneticPr fontId="3"/>
  </si>
  <si>
    <t>今後の改善点</t>
    <rPh sb="0" eb="2">
      <t>コンゴ</t>
    </rPh>
    <rPh sb="3" eb="6">
      <t>カイゼンテン</t>
    </rPh>
    <phoneticPr fontId="3"/>
  </si>
  <si>
    <t>（第10号様式の3）</t>
    <phoneticPr fontId="3"/>
  </si>
  <si>
    <t>申請者の概要</t>
    <rPh sb="0" eb="3">
      <t>シンセイシャ</t>
    </rPh>
    <rPh sb="4" eb="6">
      <t>ガイヨウ</t>
    </rPh>
    <phoneticPr fontId="3"/>
  </si>
  <si>
    <t>補助事業の概要</t>
    <rPh sb="0" eb="2">
      <t>ホジョ</t>
    </rPh>
    <rPh sb="2" eb="4">
      <t>ジギョウ</t>
    </rPh>
    <rPh sb="5" eb="7">
      <t>ガイヨウ</t>
    </rPh>
    <phoneticPr fontId="3"/>
  </si>
  <si>
    <t>団体名</t>
    <rPh sb="0" eb="2">
      <t>ダンタイ</t>
    </rPh>
    <rPh sb="2" eb="3">
      <t>メイ</t>
    </rPh>
    <phoneticPr fontId="3"/>
  </si>
  <si>
    <t>実施事業名</t>
    <rPh sb="0" eb="2">
      <t>ジッシ</t>
    </rPh>
    <rPh sb="2" eb="4">
      <t>ジギョウ</t>
    </rPh>
    <rPh sb="4" eb="5">
      <t>メイ</t>
    </rPh>
    <phoneticPr fontId="3"/>
  </si>
  <si>
    <t>所在地</t>
    <rPh sb="0" eb="3">
      <t>ショザイチ</t>
    </rPh>
    <phoneticPr fontId="3"/>
  </si>
  <si>
    <t>電話</t>
    <rPh sb="0" eb="2">
      <t>デンワ</t>
    </rPh>
    <phoneticPr fontId="3"/>
  </si>
  <si>
    <t>役職</t>
    <rPh sb="0" eb="2">
      <t>ヤクショク</t>
    </rPh>
    <phoneticPr fontId="3"/>
  </si>
  <si>
    <t>FAX</t>
    <phoneticPr fontId="3"/>
  </si>
  <si>
    <t>E-mail</t>
    <phoneticPr fontId="3"/>
  </si>
  <si>
    <t>代表者</t>
    <rPh sb="0" eb="2">
      <t>ダイヒョウ</t>
    </rPh>
    <rPh sb="2" eb="3">
      <t>シャ</t>
    </rPh>
    <phoneticPr fontId="3"/>
  </si>
  <si>
    <t>事業完了日</t>
    <rPh sb="0" eb="2">
      <t>ジギョウ</t>
    </rPh>
    <rPh sb="2" eb="4">
      <t>カンリョウ</t>
    </rPh>
    <rPh sb="4" eb="5">
      <t>ビ</t>
    </rPh>
    <phoneticPr fontId="3"/>
  </si>
  <si>
    <t>設立年月日</t>
    <rPh sb="0" eb="2">
      <t>セツリツ</t>
    </rPh>
    <rPh sb="2" eb="5">
      <t>ネンガッピ</t>
    </rPh>
    <phoneticPr fontId="3"/>
  </si>
  <si>
    <t>事業目的</t>
    <rPh sb="0" eb="2">
      <t>ジギョウ</t>
    </rPh>
    <rPh sb="2" eb="4">
      <t>モクテキ</t>
    </rPh>
    <phoneticPr fontId="3"/>
  </si>
  <si>
    <t>団体構成員（会員・組合員）</t>
    <rPh sb="0" eb="2">
      <t>ダンタイ</t>
    </rPh>
    <rPh sb="2" eb="5">
      <t>コウセイイン</t>
    </rPh>
    <rPh sb="6" eb="8">
      <t>カイイン</t>
    </rPh>
    <rPh sb="9" eb="11">
      <t>クミアイ</t>
    </rPh>
    <rPh sb="11" eb="12">
      <t>イン</t>
    </rPh>
    <phoneticPr fontId="3"/>
  </si>
  <si>
    <t>事業概要</t>
    <rPh sb="0" eb="2">
      <t>ジギョウ</t>
    </rPh>
    <rPh sb="2" eb="4">
      <t>ガイヨウ</t>
    </rPh>
    <phoneticPr fontId="3"/>
  </si>
  <si>
    <t>総店舗数</t>
    <rPh sb="0" eb="1">
      <t>ソウ</t>
    </rPh>
    <rPh sb="1" eb="4">
      <t>テンポスウ</t>
    </rPh>
    <phoneticPr fontId="3"/>
  </si>
  <si>
    <t xml:space="preserve">活動目標
</t>
    <rPh sb="0" eb="2">
      <t>カツドウ</t>
    </rPh>
    <rPh sb="2" eb="4">
      <t>モクヒョウ</t>
    </rPh>
    <phoneticPr fontId="3"/>
  </si>
  <si>
    <t>空き店舗数</t>
    <rPh sb="0" eb="1">
      <t>ア</t>
    </rPh>
    <rPh sb="2" eb="4">
      <t>テンポ</t>
    </rPh>
    <rPh sb="4" eb="5">
      <t>スウ</t>
    </rPh>
    <phoneticPr fontId="3"/>
  </si>
  <si>
    <t>成果指標
①目標値②設定根拠③測定手法</t>
    <rPh sb="0" eb="2">
      <t>セイカ</t>
    </rPh>
    <rPh sb="2" eb="4">
      <t>シヒョウ</t>
    </rPh>
    <phoneticPr fontId="3"/>
  </si>
  <si>
    <t>設立目的</t>
    <rPh sb="0" eb="2">
      <t>セツリツ</t>
    </rPh>
    <rPh sb="2" eb="4">
      <t>モクテキ</t>
    </rPh>
    <phoneticPr fontId="3"/>
  </si>
  <si>
    <t>次年度以降の事業実施方針</t>
    <rPh sb="0" eb="3">
      <t>ジネンド</t>
    </rPh>
    <rPh sb="3" eb="5">
      <t>イコウ</t>
    </rPh>
    <rPh sb="6" eb="8">
      <t>ジギョウ</t>
    </rPh>
    <rPh sb="8" eb="10">
      <t>ジッシ</t>
    </rPh>
    <rPh sb="10" eb="12">
      <t>ホウシン</t>
    </rPh>
    <phoneticPr fontId="3"/>
  </si>
  <si>
    <t>活動実績</t>
    <rPh sb="0" eb="2">
      <t>カツドウ</t>
    </rPh>
    <rPh sb="2" eb="4">
      <t>ジッセキ</t>
    </rPh>
    <phoneticPr fontId="3"/>
  </si>
  <si>
    <t>事業実施に関する支援団体の有無</t>
    <rPh sb="0" eb="2">
      <t>ジギョウ</t>
    </rPh>
    <rPh sb="2" eb="4">
      <t>ジッシ</t>
    </rPh>
    <rPh sb="5" eb="6">
      <t>カン</t>
    </rPh>
    <rPh sb="8" eb="10">
      <t>シエン</t>
    </rPh>
    <rPh sb="10" eb="12">
      <t>ダンタイ</t>
    </rPh>
    <rPh sb="13" eb="15">
      <t>ウム</t>
    </rPh>
    <phoneticPr fontId="3"/>
  </si>
  <si>
    <t>共催</t>
    <rPh sb="0" eb="2">
      <t>キョウサイ</t>
    </rPh>
    <phoneticPr fontId="3"/>
  </si>
  <si>
    <t>後援</t>
    <rPh sb="0" eb="2">
      <t>コウエン</t>
    </rPh>
    <phoneticPr fontId="3"/>
  </si>
  <si>
    <t>協賛</t>
    <rPh sb="0" eb="2">
      <t>キョウサン</t>
    </rPh>
    <phoneticPr fontId="3"/>
  </si>
  <si>
    <t>補助金申請額（実績）</t>
    <phoneticPr fontId="3"/>
  </si>
  <si>
    <t>事業の実施期間</t>
    <phoneticPr fontId="3"/>
  </si>
  <si>
    <t>交付決定日付</t>
    <rPh sb="0" eb="2">
      <t>コウフ</t>
    </rPh>
    <rPh sb="2" eb="4">
      <t>ケッテイ</t>
    </rPh>
    <rPh sb="4" eb="6">
      <t>ヒヅケ</t>
    </rPh>
    <phoneticPr fontId="3"/>
  </si>
  <si>
    <t>交付決定文書番号</t>
    <rPh sb="0" eb="2">
      <t>コウフ</t>
    </rPh>
    <rPh sb="2" eb="4">
      <t>ケッテイ</t>
    </rPh>
    <rPh sb="4" eb="6">
      <t>ブンショ</t>
    </rPh>
    <rPh sb="6" eb="8">
      <t>バンゴウ</t>
    </rPh>
    <phoneticPr fontId="3"/>
  </si>
  <si>
    <t>活動目標達成状況</t>
  </si>
  <si>
    <t>①目標値</t>
    <phoneticPr fontId="3"/>
  </si>
  <si>
    <t>今後の改善点</t>
  </si>
  <si>
    <t>事業完了後の概要</t>
    <rPh sb="0" eb="2">
      <t>ジギョウ</t>
    </rPh>
    <rPh sb="2" eb="4">
      <t>カンリョウ</t>
    </rPh>
    <rPh sb="4" eb="5">
      <t>ゴ</t>
    </rPh>
    <rPh sb="6" eb="8">
      <t>ガイヨウ</t>
    </rPh>
    <phoneticPr fontId="3"/>
  </si>
  <si>
    <t>那覇市頑張るマチグヮー等支援基金事業費補助金事業実績報告書</t>
    <phoneticPr fontId="3"/>
  </si>
  <si>
    <t>（1）事業報告書（第10号様式の2）</t>
    <phoneticPr fontId="3"/>
  </si>
  <si>
    <t>（2）収支決算書（第10号様式の3）</t>
    <phoneticPr fontId="3"/>
  </si>
  <si>
    <t>（3）契約の履行に必要な要件を記載した見積書又は請書その他これらに準ずる書類の写し</t>
    <phoneticPr fontId="3"/>
  </si>
  <si>
    <t>（4）支払領収書の写し又は代金の支払いを証明できる書類の写し</t>
    <phoneticPr fontId="3"/>
  </si>
  <si>
    <t>（5）関係法令等に基づく許認可等に関する証書の写し</t>
    <phoneticPr fontId="3"/>
  </si>
  <si>
    <t>（6）印刷物、制作物（映像、音楽等）の完成品</t>
    <phoneticPr fontId="3"/>
  </si>
  <si>
    <t>（7）事業実績の全体像が把握できる写真</t>
    <phoneticPr fontId="3"/>
  </si>
  <si>
    <t>（8）その他市長が必要と認める書類</t>
    <phoneticPr fontId="3"/>
  </si>
  <si>
    <t>成果
①目標値
②測定結果</t>
    <phoneticPr fontId="3"/>
  </si>
  <si>
    <t>那覇市頑張るマチグヮー等支援基金事業費補助金　収支決算書</t>
    <phoneticPr fontId="3"/>
  </si>
  <si>
    <t>（税込）</t>
    <phoneticPr fontId="3"/>
  </si>
  <si>
    <r>
      <t>※セルの中で改行する場合は</t>
    </r>
    <r>
      <rPr>
        <b/>
        <sz val="11"/>
        <color rgb="FFFF0000"/>
        <rFont val="游ゴシック"/>
        <family val="3"/>
        <charset val="128"/>
        <scheme val="minor"/>
      </rPr>
      <t>Alt+Enter</t>
    </r>
    <rPh sb="4" eb="5">
      <t>ナカ</t>
    </rPh>
    <rPh sb="6" eb="8">
      <t>カイギョウ</t>
    </rPh>
    <rPh sb="10" eb="12">
      <t>バアイ</t>
    </rPh>
    <phoneticPr fontId="3"/>
  </si>
  <si>
    <t>積算根拠</t>
    <rPh sb="0" eb="2">
      <t>セキサン</t>
    </rPh>
    <rPh sb="2" eb="4">
      <t>コンキョ</t>
    </rPh>
    <phoneticPr fontId="3"/>
  </si>
  <si>
    <t>：</t>
    <phoneticPr fontId="3"/>
  </si>
  <si>
    <t>【支出の部】</t>
    <rPh sb="1" eb="3">
      <t>シシュツ</t>
    </rPh>
    <rPh sb="4" eb="5">
      <t>ブ</t>
    </rPh>
    <phoneticPr fontId="3"/>
  </si>
  <si>
    <t>その他経費</t>
    <rPh sb="2" eb="3">
      <t>タ</t>
    </rPh>
    <rPh sb="3" eb="5">
      <t>ケイヒ</t>
    </rPh>
    <phoneticPr fontId="3"/>
  </si>
  <si>
    <t>申請日</t>
    <rPh sb="0" eb="2">
      <t>シンセイ</t>
    </rPh>
    <rPh sb="2" eb="3">
      <t>ビ</t>
    </rPh>
    <phoneticPr fontId="3"/>
  </si>
  <si>
    <t>黄色のセルを入力</t>
    <rPh sb="0" eb="2">
      <t>キイロ</t>
    </rPh>
    <rPh sb="6" eb="8">
      <t>ニュウリョク</t>
    </rPh>
    <phoneticPr fontId="3"/>
  </si>
  <si>
    <t>○○商店街振興組合</t>
    <rPh sb="2" eb="5">
      <t>ショウテンガイ</t>
    </rPh>
    <rPh sb="5" eb="7">
      <t>シンコウ</t>
    </rPh>
    <rPh sb="7" eb="9">
      <t>クミアイ</t>
    </rPh>
    <phoneticPr fontId="3"/>
  </si>
  <si>
    <t>○○祭り</t>
    <rPh sb="2" eb="3">
      <t>マツ</t>
    </rPh>
    <phoneticPr fontId="3"/>
  </si>
  <si>
    <t>那覇市泉崎1-1-1</t>
    <rPh sb="0" eb="3">
      <t>ナハシ</t>
    </rPh>
    <rPh sb="3" eb="5">
      <t>イズミザキ</t>
    </rPh>
    <phoneticPr fontId="3"/>
  </si>
  <si>
    <t>担当者の部署名</t>
    <rPh sb="0" eb="2">
      <t>タントウ</t>
    </rPh>
    <rPh sb="2" eb="3">
      <t>シャ</t>
    </rPh>
    <rPh sb="4" eb="6">
      <t>ブショ</t>
    </rPh>
    <rPh sb="6" eb="7">
      <t>メイ</t>
    </rPh>
    <phoneticPr fontId="3"/>
  </si>
  <si>
    <t>098-867-5260</t>
    <phoneticPr fontId="3"/>
  </si>
  <si>
    <t>担当者の役職</t>
    <rPh sb="0" eb="2">
      <t>タントウ</t>
    </rPh>
    <rPh sb="2" eb="3">
      <t>シャ</t>
    </rPh>
    <rPh sb="4" eb="6">
      <t>ヤクショク</t>
    </rPh>
    <phoneticPr fontId="3"/>
  </si>
  <si>
    <t>事務員</t>
    <rPh sb="0" eb="3">
      <t>ジムイン</t>
    </rPh>
    <phoneticPr fontId="3"/>
  </si>
  <si>
    <t>098-863-1752</t>
    <phoneticPr fontId="3"/>
  </si>
  <si>
    <t>担当者氏名</t>
    <rPh sb="0" eb="2">
      <t>タントウ</t>
    </rPh>
    <rPh sb="2" eb="3">
      <t>シャ</t>
    </rPh>
    <rPh sb="3" eb="5">
      <t>シメイ</t>
    </rPh>
    <phoneticPr fontId="3"/>
  </si>
  <si>
    <t>那覇　○○</t>
    <rPh sb="0" eb="2">
      <t>ナハ</t>
    </rPh>
    <phoneticPr fontId="3"/>
  </si>
  <si>
    <t>K-NAHA001＠city.naha.lg.jp</t>
    <phoneticPr fontId="3"/>
  </si>
  <si>
    <t>担当者連絡先</t>
    <rPh sb="0" eb="2">
      <t>タントウ</t>
    </rPh>
    <rPh sb="2" eb="3">
      <t>シャ</t>
    </rPh>
    <rPh sb="3" eb="6">
      <t>レンラクサキ</t>
    </rPh>
    <phoneticPr fontId="3"/>
  </si>
  <si>
    <t>理事長</t>
    <rPh sb="0" eb="3">
      <t>リジチョウ</t>
    </rPh>
    <phoneticPr fontId="3"/>
  </si>
  <si>
    <t>担当者E-mail</t>
    <rPh sb="0" eb="2">
      <t>タントウ</t>
    </rPh>
    <rPh sb="2" eb="3">
      <t>シャ</t>
    </rPh>
    <phoneticPr fontId="3"/>
  </si>
  <si>
    <t>知念　○○</t>
    <rPh sb="0" eb="2">
      <t>チネン</t>
    </rPh>
    <phoneticPr fontId="3"/>
  </si>
  <si>
    <t>誘客を促すために新たなイベントとして定着させ、地域の活性化を目指すとともに組合員の経済活動の充実を目的とする。</t>
    <rPh sb="0" eb="2">
      <t>ユウキャク</t>
    </rPh>
    <rPh sb="3" eb="4">
      <t>ウナガ</t>
    </rPh>
    <rPh sb="8" eb="9">
      <t>アラ</t>
    </rPh>
    <rPh sb="18" eb="20">
      <t>テイチャク</t>
    </rPh>
    <rPh sb="23" eb="25">
      <t>チイキ</t>
    </rPh>
    <rPh sb="26" eb="28">
      <t>カッセイ</t>
    </rPh>
    <rPh sb="28" eb="29">
      <t>カ</t>
    </rPh>
    <rPh sb="30" eb="32">
      <t>メザ</t>
    </rPh>
    <rPh sb="37" eb="39">
      <t>クミアイ</t>
    </rPh>
    <rPh sb="39" eb="40">
      <t>イン</t>
    </rPh>
    <rPh sb="41" eb="43">
      <t>ケイザイ</t>
    </rPh>
    <rPh sb="43" eb="45">
      <t>カツドウ</t>
    </rPh>
    <rPh sb="46" eb="48">
      <t>ジュウジツ</t>
    </rPh>
    <rPh sb="49" eb="51">
      <t>モクテキ</t>
    </rPh>
    <phoneticPr fontId="3"/>
  </si>
  <si>
    <t>通りで商売をする店舗で協力して誘客に取り組み、街の活性に取り組む。</t>
    <rPh sb="0" eb="1">
      <t>トオ</t>
    </rPh>
    <rPh sb="3" eb="5">
      <t>ショウバイ</t>
    </rPh>
    <rPh sb="8" eb="10">
      <t>テンポ</t>
    </rPh>
    <rPh sb="11" eb="13">
      <t>キョウリョク</t>
    </rPh>
    <rPh sb="15" eb="17">
      <t>ユウキャク</t>
    </rPh>
    <rPh sb="18" eb="19">
      <t>ト</t>
    </rPh>
    <rPh sb="20" eb="21">
      <t>ク</t>
    </rPh>
    <rPh sb="23" eb="24">
      <t>マチ</t>
    </rPh>
    <rPh sb="25" eb="27">
      <t>カッセイ</t>
    </rPh>
    <rPh sb="28" eb="29">
      <t>ト</t>
    </rPh>
    <rPh sb="30" eb="31">
      <t>ク</t>
    </rPh>
    <phoneticPr fontId="3"/>
  </si>
  <si>
    <t>○✖協議会</t>
    <rPh sb="2" eb="5">
      <t>キョウギカイ</t>
    </rPh>
    <phoneticPr fontId="3"/>
  </si>
  <si>
    <t>なし</t>
    <phoneticPr fontId="3"/>
  </si>
  <si>
    <t>交付対象経費640,000円×80％≒512,000円（千円未満切り捨て）</t>
    <phoneticPr fontId="3"/>
  </si>
  <si>
    <t>預貯金</t>
    <rPh sb="0" eb="3">
      <t>ヨチョキン</t>
    </rPh>
    <phoneticPr fontId="3"/>
  </si>
  <si>
    <t>(株)△△より100,000円</t>
    <rPh sb="0" eb="3">
      <t>カブ</t>
    </rPh>
    <rPh sb="14" eb="15">
      <t>エン</t>
    </rPh>
    <phoneticPr fontId="3"/>
  </si>
  <si>
    <t>◇◇(株)より○○円、■■より○○円</t>
    <rPh sb="2" eb="5">
      <t>カブ</t>
    </rPh>
    <rPh sb="9" eb="10">
      <t>エン</t>
    </rPh>
    <rPh sb="17" eb="18">
      <t>エン</t>
    </rPh>
    <phoneticPr fontId="3"/>
  </si>
  <si>
    <t>組合員で分担しているもの</t>
    <rPh sb="0" eb="2">
      <t>クミアイ</t>
    </rPh>
    <rPh sb="2" eb="3">
      <t>イン</t>
    </rPh>
    <rPh sb="4" eb="6">
      <t>ブンタン</t>
    </rPh>
    <phoneticPr fontId="3"/>
  </si>
  <si>
    <t>出店料、売上等</t>
    <rPh sb="0" eb="3">
      <t>シュッテンリョウ</t>
    </rPh>
    <rPh sb="4" eb="6">
      <t>ウリアゲ</t>
    </rPh>
    <rPh sb="6" eb="7">
      <t>トウ</t>
    </rPh>
    <phoneticPr fontId="3"/>
  </si>
  <si>
    <t>イベントを通して地域力、広場の活性化に努め活気ある賑わいの街づくりを目指していく。</t>
    <phoneticPr fontId="3"/>
  </si>
  <si>
    <t>当該イベントを○○通りの恒例イベントとし、組合員が活躍する場を設け、地域の活性化につなげる。また、広場の出入り口付近でアンケートを行いイベントの評価をしてもらう。</t>
    <rPh sb="0" eb="2">
      <t>トウガイ</t>
    </rPh>
    <rPh sb="21" eb="23">
      <t>クミアイ</t>
    </rPh>
    <rPh sb="23" eb="24">
      <t>イン</t>
    </rPh>
    <rPh sb="25" eb="27">
      <t>カツヤク</t>
    </rPh>
    <rPh sb="29" eb="30">
      <t>バ</t>
    </rPh>
    <rPh sb="31" eb="32">
      <t>モウ</t>
    </rPh>
    <phoneticPr fontId="3"/>
  </si>
  <si>
    <t>①来場者数500人
②△△イベントの際に1,000名が来場したが今回は新規イベントであるためその5割程度とした。
③来場者へ配布したリストバンドの残数を測定</t>
    <rPh sb="1" eb="4">
      <t>ライジョウシャ</t>
    </rPh>
    <rPh sb="4" eb="5">
      <t>スウ</t>
    </rPh>
    <rPh sb="8" eb="9">
      <t>ニン</t>
    </rPh>
    <rPh sb="18" eb="19">
      <t>サイ</t>
    </rPh>
    <rPh sb="25" eb="26">
      <t>メイ</t>
    </rPh>
    <rPh sb="27" eb="29">
      <t>ライジョウ</t>
    </rPh>
    <rPh sb="32" eb="34">
      <t>コンカイ</t>
    </rPh>
    <rPh sb="35" eb="37">
      <t>シンキ</t>
    </rPh>
    <rPh sb="49" eb="50">
      <t>ワリ</t>
    </rPh>
    <rPh sb="50" eb="52">
      <t>テイド</t>
    </rPh>
    <rPh sb="58" eb="60">
      <t>ライジョウ</t>
    </rPh>
    <rPh sb="60" eb="61">
      <t>シャ</t>
    </rPh>
    <rPh sb="62" eb="64">
      <t>ハイフ</t>
    </rPh>
    <rPh sb="73" eb="75">
      <t>ザンスウ</t>
    </rPh>
    <rPh sb="76" eb="78">
      <t>ソクテイ</t>
    </rPh>
    <phoneticPr fontId="3"/>
  </si>
  <si>
    <t>新規のイベントとして開催できたため、次につなげるきっかけができた。</t>
    <rPh sb="0" eb="2">
      <t>シンキ</t>
    </rPh>
    <rPh sb="10" eb="12">
      <t>カイサイ</t>
    </rPh>
    <rPh sb="18" eb="19">
      <t>ツギ</t>
    </rPh>
    <phoneticPr fontId="3"/>
  </si>
  <si>
    <t>①来場者数500人
②来場者数600人</t>
    <rPh sb="1" eb="4">
      <t>ライジョウシャ</t>
    </rPh>
    <rPh sb="4" eb="5">
      <t>スウ</t>
    </rPh>
    <rPh sb="8" eb="9">
      <t>ニン</t>
    </rPh>
    <rPh sb="11" eb="14">
      <t>ライジョウシャ</t>
    </rPh>
    <rPh sb="14" eb="15">
      <t>スウ</t>
    </rPh>
    <rPh sb="18" eb="19">
      <t>ニン</t>
    </rPh>
    <phoneticPr fontId="3"/>
  </si>
  <si>
    <t>組合員店舗の名前等は知ってもらえたが店舗にきてもらっていないので、再来してもらえるか不明。各店舗を周遊してもらうような取り組みが必要。
来場者数は目標値を超えたものの、リストバンドを1,000枚用意したため、在庫が多く出た。今後はデジタル化できないか模索する必要がある。</t>
    <rPh sb="0" eb="2">
      <t>クミアイ</t>
    </rPh>
    <rPh sb="2" eb="3">
      <t>イン</t>
    </rPh>
    <rPh sb="3" eb="5">
      <t>テンポ</t>
    </rPh>
    <rPh sb="6" eb="8">
      <t>ナマエ</t>
    </rPh>
    <rPh sb="8" eb="9">
      <t>トウ</t>
    </rPh>
    <rPh sb="10" eb="11">
      <t>シ</t>
    </rPh>
    <rPh sb="18" eb="20">
      <t>テンポ</t>
    </rPh>
    <rPh sb="33" eb="35">
      <t>サイライ</t>
    </rPh>
    <rPh sb="42" eb="44">
      <t>フメイ</t>
    </rPh>
    <rPh sb="45" eb="48">
      <t>カクテンポ</t>
    </rPh>
    <rPh sb="49" eb="51">
      <t>シュウユウ</t>
    </rPh>
    <rPh sb="59" eb="60">
      <t>ト</t>
    </rPh>
    <rPh sb="61" eb="62">
      <t>ク</t>
    </rPh>
    <rPh sb="64" eb="66">
      <t>ヒツヨウ</t>
    </rPh>
    <rPh sb="68" eb="71">
      <t>ライジョウシャ</t>
    </rPh>
    <rPh sb="71" eb="72">
      <t>スウ</t>
    </rPh>
    <rPh sb="73" eb="75">
      <t>モクヒョウ</t>
    </rPh>
    <rPh sb="75" eb="76">
      <t>チ</t>
    </rPh>
    <rPh sb="77" eb="78">
      <t>コ</t>
    </rPh>
    <rPh sb="96" eb="97">
      <t>マイ</t>
    </rPh>
    <rPh sb="97" eb="99">
      <t>ヨウイ</t>
    </rPh>
    <rPh sb="104" eb="106">
      <t>ザイコ</t>
    </rPh>
    <rPh sb="107" eb="108">
      <t>オオ</t>
    </rPh>
    <rPh sb="109" eb="110">
      <t>デ</t>
    </rPh>
    <rPh sb="112" eb="114">
      <t>コンゴ</t>
    </rPh>
    <rPh sb="119" eb="120">
      <t>カ</t>
    </rPh>
    <rPh sb="125" eb="127">
      <t>モサク</t>
    </rPh>
    <rPh sb="129" eb="131">
      <t>ヒツヨウ</t>
    </rPh>
    <phoneticPr fontId="3"/>
  </si>
  <si>
    <t>アンケートより、イベントを通じて近隣住民だけでなく、市外からも来場者がおり、地域の理解に繋げられた。また、組合員店舗のPRや主力商品を知ってもらうことで商店街の魅力向上に繋げられた。</t>
    <rPh sb="13" eb="14">
      <t>ツウ</t>
    </rPh>
    <rPh sb="16" eb="18">
      <t>キンリン</t>
    </rPh>
    <rPh sb="18" eb="20">
      <t>ジュウミン</t>
    </rPh>
    <rPh sb="26" eb="28">
      <t>シガイ</t>
    </rPh>
    <rPh sb="31" eb="34">
      <t>ライジョウシャ</t>
    </rPh>
    <rPh sb="38" eb="40">
      <t>チイキ</t>
    </rPh>
    <rPh sb="41" eb="43">
      <t>リカイ</t>
    </rPh>
    <rPh sb="44" eb="45">
      <t>ツナ</t>
    </rPh>
    <rPh sb="53" eb="55">
      <t>クミアイ</t>
    </rPh>
    <rPh sb="55" eb="56">
      <t>イン</t>
    </rPh>
    <rPh sb="56" eb="58">
      <t>テンポ</t>
    </rPh>
    <rPh sb="62" eb="64">
      <t>シュリョク</t>
    </rPh>
    <rPh sb="64" eb="66">
      <t>ショウヒン</t>
    </rPh>
    <rPh sb="67" eb="68">
      <t>シ</t>
    </rPh>
    <rPh sb="76" eb="79">
      <t>ショウテンガイ</t>
    </rPh>
    <rPh sb="80" eb="82">
      <t>ミリョク</t>
    </rPh>
    <rPh sb="82" eb="84">
      <t>コウジョウ</t>
    </rPh>
    <rPh sb="85" eb="86">
      <t>ツナ</t>
    </rPh>
    <phoneticPr fontId="3"/>
  </si>
  <si>
    <t>入力するシート</t>
    <rPh sb="0" eb="2">
      <t>ニュウリョク</t>
    </rPh>
    <phoneticPr fontId="3"/>
  </si>
  <si>
    <t>印刷するシート</t>
    <rPh sb="0" eb="2">
      <t>インサツ</t>
    </rPh>
    <phoneticPr fontId="3"/>
  </si>
  <si>
    <t>・黄色タブのシートを入力</t>
    <rPh sb="1" eb="3">
      <t>キイロ</t>
    </rPh>
    <rPh sb="10" eb="12">
      <t>ニュウリョク</t>
    </rPh>
    <phoneticPr fontId="3"/>
  </si>
  <si>
    <t>・緑タブのシート印刷</t>
    <rPh sb="1" eb="2">
      <t>ミドリ</t>
    </rPh>
    <rPh sb="8" eb="10">
      <t>インサツ</t>
    </rPh>
    <phoneticPr fontId="3"/>
  </si>
  <si>
    <t>⇒黄色のセルを入力</t>
    <rPh sb="1" eb="3">
      <t>キイロ</t>
    </rPh>
    <rPh sb="7" eb="9">
      <t>ニュウリョク</t>
    </rPh>
    <phoneticPr fontId="3"/>
  </si>
  <si>
    <t>⇒直接入力しない</t>
    <rPh sb="1" eb="3">
      <t>チョクセツ</t>
    </rPh>
    <rPh sb="3" eb="5">
      <t>ニュウリョク</t>
    </rPh>
    <phoneticPr fontId="3"/>
  </si>
  <si>
    <t xml:space="preserve">
○△△事業
（H26年度　那覇市頑張るマチグヮー支援基金補助事業）
○カメラ増設事業
（H27年度　那覇市頑張るマチグヮー支援基金補助事業）
・○○事業
（H28年度　那覇市頑張るマチグヮー支援基金補助事業）
・○○祭り2019
（H31年度　那覇市頑張るマチグヮー支援基金補助事業）
・○○プロジェクト
（令和元年度　那覇市商店街新型コロナウイルス感染症対策支援事業）
・○○フェスタ
（令和3年度　那覇市頑張るマチグヮー支援基金補助事業）
・○○キャンペーン
（令和3年度　那覇市商店街誘客促進事業補助金）
・○○フェア
（令和4年度　那覇市頑張るマチグヮー支援基金補助金）
</t>
    <rPh sb="11" eb="12">
      <t>ネン</t>
    </rPh>
    <phoneticPr fontId="3"/>
  </si>
  <si>
    <t>【交付対象経費】</t>
    <rPh sb="1" eb="3">
      <t>コウフ</t>
    </rPh>
    <rPh sb="3" eb="5">
      <t>タイショウ</t>
    </rPh>
    <rPh sb="5" eb="7">
      <t>ケイヒ</t>
    </rPh>
    <phoneticPr fontId="3"/>
  </si>
  <si>
    <t>【交付対象外経費】</t>
    <rPh sb="1" eb="3">
      <t>コウフ</t>
    </rPh>
    <rPh sb="3" eb="5">
      <t>タイショウ</t>
    </rPh>
    <rPh sb="5" eb="6">
      <t>ガイ</t>
    </rPh>
    <rPh sb="6" eb="8">
      <t>ケイヒ</t>
    </rPh>
    <phoneticPr fontId="3"/>
  </si>
  <si>
    <t>1,000円×5H×20人＝100,000円</t>
    <rPh sb="5" eb="6">
      <t>エン</t>
    </rPh>
    <rPh sb="12" eb="13">
      <t>ニン</t>
    </rPh>
    <rPh sb="21" eb="22">
      <t>エン</t>
    </rPh>
    <phoneticPr fontId="3"/>
  </si>
  <si>
    <t>見積書の通り（○○社300,000円＜××社350,000円）</t>
    <rPh sb="0" eb="3">
      <t>ミツモリショ</t>
    </rPh>
    <rPh sb="4" eb="5">
      <t>トオ</t>
    </rPh>
    <rPh sb="9" eb="10">
      <t>シャ</t>
    </rPh>
    <rPh sb="17" eb="18">
      <t>エン</t>
    </rPh>
    <rPh sb="21" eb="22">
      <t>シャ</t>
    </rPh>
    <rPh sb="29" eb="30">
      <t>エン</t>
    </rPh>
    <phoneticPr fontId="3"/>
  </si>
  <si>
    <t>見積書の通り（○○社30,000円）</t>
    <rPh sb="16" eb="17">
      <t>エン</t>
    </rPh>
    <phoneticPr fontId="3"/>
  </si>
  <si>
    <t>見積書の通り（○○社10,000円）</t>
    <rPh sb="16" eb="17">
      <t>エン</t>
    </rPh>
    <phoneticPr fontId="3"/>
  </si>
  <si>
    <t>見積書の通り（○○社100,000円）</t>
  </si>
  <si>
    <t>⇒相見積もり未取得のため対象外経費</t>
  </si>
  <si>
    <t>人件費1,500円のうち差額300円×8Ｈ×2人＝4,800円</t>
    <rPh sb="0" eb="3">
      <t>ジンケンヒ</t>
    </rPh>
    <rPh sb="8" eb="9">
      <t>エン</t>
    </rPh>
    <rPh sb="12" eb="14">
      <t>サガク</t>
    </rPh>
    <rPh sb="17" eb="18">
      <t>エン</t>
    </rPh>
    <rPh sb="23" eb="24">
      <t>ニン</t>
    </rPh>
    <rPh sb="30" eb="31">
      <t>エン</t>
    </rPh>
    <phoneticPr fontId="3"/>
  </si>
  <si>
    <t>2社分の見積書が取れない委託料100,000円</t>
    <rPh sb="1" eb="2">
      <t>シャ</t>
    </rPh>
    <rPh sb="2" eb="3">
      <t>ブン</t>
    </rPh>
    <rPh sb="4" eb="7">
      <t>ミツモリショ</t>
    </rPh>
    <rPh sb="8" eb="9">
      <t>ト</t>
    </rPh>
    <rPh sb="12" eb="14">
      <t>イタク</t>
    </rPh>
    <rPh sb="14" eb="15">
      <t>リョウ</t>
    </rPh>
    <rPh sb="22" eb="23">
      <t>エン</t>
    </rPh>
    <phoneticPr fontId="3"/>
  </si>
  <si>
    <t>（内訳項目）</t>
    <rPh sb="1" eb="3">
      <t>ウチワケ</t>
    </rPh>
    <rPh sb="3" eb="5">
      <t>コウモク</t>
    </rPh>
    <phoneticPr fontId="3"/>
  </si>
  <si>
    <t>補助上限額</t>
    <rPh sb="2" eb="5">
      <t>ジョウゲンガク</t>
    </rPh>
    <phoneticPr fontId="3"/>
  </si>
  <si>
    <t>補助金申請額（Ｄ）</t>
    <phoneticPr fontId="3"/>
  </si>
  <si>
    <t>補助金以外の収入（Ｅ）</t>
    <rPh sb="0" eb="3">
      <t>ホジョキン</t>
    </rPh>
    <rPh sb="3" eb="5">
      <t>イガイ</t>
    </rPh>
    <rPh sb="6" eb="8">
      <t>シュウニュウ</t>
    </rPh>
    <phoneticPr fontId="3"/>
  </si>
  <si>
    <t>【交付対象経費】（Ｂ）</t>
    <rPh sb="1" eb="3">
      <t>コウフ</t>
    </rPh>
    <rPh sb="3" eb="5">
      <t>タイショウ</t>
    </rPh>
    <rPh sb="5" eb="7">
      <t>ケイヒ</t>
    </rPh>
    <phoneticPr fontId="3"/>
  </si>
  <si>
    <t>【交付対象外経費】（Ｃ）</t>
    <rPh sb="1" eb="3">
      <t>コウフ</t>
    </rPh>
    <rPh sb="3" eb="5">
      <t>タイショウ</t>
    </rPh>
    <rPh sb="5" eb="6">
      <t>ガイ</t>
    </rPh>
    <rPh sb="6" eb="8">
      <t>ケイヒ</t>
    </rPh>
    <phoneticPr fontId="3"/>
  </si>
  <si>
    <t>【補助金】（Ｄ）</t>
    <rPh sb="1" eb="4">
      <t>ホジョキン</t>
    </rPh>
    <phoneticPr fontId="3"/>
  </si>
  <si>
    <t>【補助金以外の収入】（Ｅ）</t>
    <phoneticPr fontId="3"/>
  </si>
  <si>
    <t>　自己負担金</t>
    <rPh sb="1" eb="3">
      <t>ジコ</t>
    </rPh>
    <rPh sb="3" eb="5">
      <t>フタン</t>
    </rPh>
    <rPh sb="5" eb="6">
      <t>キン</t>
    </rPh>
    <phoneticPr fontId="3"/>
  </si>
  <si>
    <t>　借り入れ</t>
    <rPh sb="1" eb="2">
      <t>カ</t>
    </rPh>
    <rPh sb="3" eb="4">
      <t>イ</t>
    </rPh>
    <phoneticPr fontId="3"/>
  </si>
  <si>
    <t>　クラウドファンディング</t>
    <phoneticPr fontId="3"/>
  </si>
  <si>
    <t>　協賛金</t>
    <rPh sb="1" eb="4">
      <t>キョウサンキン</t>
    </rPh>
    <phoneticPr fontId="3"/>
  </si>
  <si>
    <t>　寄付金</t>
    <rPh sb="1" eb="4">
      <t>キフキン</t>
    </rPh>
    <phoneticPr fontId="3"/>
  </si>
  <si>
    <t>　分担金</t>
    <rPh sb="1" eb="4">
      <t>ブンタンキン</t>
    </rPh>
    <phoneticPr fontId="3"/>
  </si>
  <si>
    <t>　その他</t>
    <rPh sb="3" eb="4">
      <t>タ</t>
    </rPh>
    <phoneticPr fontId="3"/>
  </si>
  <si>
    <t>収入計=（Ａ）</t>
    <phoneticPr fontId="3"/>
  </si>
  <si>
    <t>支出計=（Ａ）</t>
    <phoneticPr fontId="3"/>
  </si>
  <si>
    <t>光熱水費及び燃料費</t>
    <rPh sb="0" eb="2">
      <t>コウネツ</t>
    </rPh>
    <rPh sb="2" eb="4">
      <t>スイヒ</t>
    </rPh>
    <phoneticPr fontId="3"/>
  </si>
  <si>
    <t>1：頑張るマチグヮー支援事業/マチグヮー・地域商店街等基盤整備支援事業</t>
    <rPh sb="2" eb="4">
      <t>ガンバ</t>
    </rPh>
    <rPh sb="10" eb="14">
      <t>シエンジギョウ</t>
    </rPh>
    <rPh sb="27" eb="29">
      <t>キバン</t>
    </rPh>
    <rPh sb="29" eb="31">
      <t>セイビ</t>
    </rPh>
    <rPh sb="31" eb="33">
      <t>シエン</t>
    </rPh>
    <rPh sb="33" eb="35">
      <t>ジギョウ</t>
    </rPh>
    <phoneticPr fontId="3"/>
  </si>
  <si>
    <t>1：頑張るマチグヮー支援事業/マチグヮー・地域商店街等基盤整備支援事業（防犯カメラ、保安灯）</t>
    <rPh sb="2" eb="4">
      <t>ガンバ</t>
    </rPh>
    <rPh sb="10" eb="14">
      <t>シエンジギョウ</t>
    </rPh>
    <rPh sb="27" eb="29">
      <t>キバン</t>
    </rPh>
    <rPh sb="29" eb="31">
      <t>セイビ</t>
    </rPh>
    <rPh sb="31" eb="33">
      <t>シエン</t>
    </rPh>
    <rPh sb="33" eb="35">
      <t>ジギョウ</t>
    </rPh>
    <rPh sb="36" eb="38">
      <t>ボウハン</t>
    </rPh>
    <rPh sb="42" eb="44">
      <t>ホアン</t>
    </rPh>
    <rPh sb="44" eb="45">
      <t>トウ</t>
    </rPh>
    <phoneticPr fontId="3"/>
  </si>
  <si>
    <t>・12/1～12/3○○広場にて開催（各日11：00～19：00）
・組合員が一堂に集まり自慢の商品を販売した。</t>
    <rPh sb="12" eb="14">
      <t>ヒロバ</t>
    </rPh>
    <rPh sb="16" eb="18">
      <t>カイサイ</t>
    </rPh>
    <rPh sb="19" eb="20">
      <t>カク</t>
    </rPh>
    <rPh sb="20" eb="21">
      <t>ニチ</t>
    </rPh>
    <rPh sb="35" eb="37">
      <t>クミアイ</t>
    </rPh>
    <rPh sb="37" eb="38">
      <t>イン</t>
    </rPh>
    <rPh sb="39" eb="41">
      <t>イチドウ</t>
    </rPh>
    <rPh sb="42" eb="43">
      <t>アツ</t>
    </rPh>
    <rPh sb="45" eb="47">
      <t>ジマン</t>
    </rPh>
    <rPh sb="48" eb="50">
      <t>ショウヒン</t>
    </rPh>
    <rPh sb="51" eb="53">
      <t>ハンバイ</t>
    </rPh>
    <phoneticPr fontId="3"/>
  </si>
  <si>
    <t>12/1～12/3に○○広場に開催。各日11：00～19：00.来場者にリストバンドを配布することで人数をカウントする。</t>
    <rPh sb="12" eb="14">
      <t>ヒロバ</t>
    </rPh>
    <rPh sb="15" eb="17">
      <t>カイサイ</t>
    </rPh>
    <rPh sb="18" eb="19">
      <t>カク</t>
    </rPh>
    <rPh sb="19" eb="20">
      <t>ニチ</t>
    </rPh>
    <rPh sb="32" eb="35">
      <t>ライジョウシャ</t>
    </rPh>
    <rPh sb="43" eb="45">
      <t>ハイフ</t>
    </rPh>
    <rPh sb="50" eb="52">
      <t>ニンズウ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</si>
</sst>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411]ggge&quot;年&quot;m&quot;月&quot;d&quot;日&quot;;@"/>
  </numFmts>
  <fonts count="17">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6"/>
      <name val="游ゴシック"/>
      <family val="2"/>
      <charset val="128"/>
      <scheme val="minor"/>
    </font>
    <font>
      <sz val="9"/>
      <color indexed="81"/>
      <name val="MS P ゴシック"/>
      <family val="3"/>
      <charset val="128"/>
    </font>
    <font>
      <b/>
      <sz val="9"/>
      <color indexed="81"/>
      <name val="MS P ゴシック"/>
      <family val="3"/>
      <charset val="128"/>
    </font>
    <font>
      <u/>
      <sz val="11"/>
      <color theme="10"/>
      <name val="游ゴシック"/>
      <family val="2"/>
      <charset val="128"/>
      <scheme val="minor"/>
    </font>
    <font>
      <b/>
      <sz val="11"/>
      <color rgb="FFFF0000"/>
      <name val="游ゴシック"/>
      <family val="3"/>
      <charset val="128"/>
      <scheme val="minor"/>
    </font>
    <font>
      <sz val="11"/>
      <color rgb="FFFF0000"/>
      <name val="游ゴシック"/>
      <family val="2"/>
      <charset val="128"/>
      <scheme val="minor"/>
    </font>
    <font>
      <b/>
      <sz val="20"/>
      <color theme="1"/>
      <name val="游ゴシック"/>
      <family val="3"/>
      <charset val="128"/>
      <scheme val="minor"/>
    </font>
    <font>
      <sz val="20"/>
      <color theme="1"/>
      <name val="游ゴシック"/>
      <family val="2"/>
      <charset val="128"/>
      <scheme val="minor"/>
    </font>
    <font>
      <sz val="11"/>
      <color theme="1"/>
      <name val="ＭＳ 明朝"/>
      <family val="1"/>
      <charset val="128"/>
    </font>
    <font>
      <b/>
      <sz val="11"/>
      <color theme="1"/>
      <name val="ＭＳ 明朝"/>
      <family val="1"/>
      <charset val="128"/>
    </font>
    <font>
      <sz val="9"/>
      <color theme="1"/>
      <name val="ＭＳ 明朝"/>
      <family val="1"/>
      <charset val="128"/>
    </font>
    <font>
      <b/>
      <sz val="12"/>
      <color theme="1"/>
      <name val="ＭＳ 明朝"/>
      <family val="1"/>
      <charset val="128"/>
    </font>
    <font>
      <b/>
      <sz val="10.5"/>
      <color theme="1"/>
      <name val="ＭＳ 明朝"/>
      <family val="1"/>
      <charset val="128"/>
    </font>
    <font>
      <b/>
      <sz val="9"/>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style="dotted">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double">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style="medium">
        <color indexed="64"/>
      </left>
      <right/>
      <top style="medium">
        <color indexed="64"/>
      </top>
      <bottom style="dotted">
        <color indexed="64"/>
      </bottom>
      <diagonal/>
    </border>
    <border>
      <left style="double">
        <color indexed="64"/>
      </left>
      <right style="double">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double">
        <color indexed="64"/>
      </left>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319">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indent="15"/>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vertical="center"/>
    </xf>
    <xf numFmtId="0" fontId="2" fillId="0" borderId="7" xfId="0" applyFont="1" applyBorder="1" applyAlignment="1">
      <alignment horizontal="lef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vertical="center" wrapText="1"/>
    </xf>
    <xf numFmtId="38" fontId="0" fillId="0" borderId="0" xfId="1" applyFont="1" applyAlignment="1">
      <alignment horizontal="right" vertical="center"/>
    </xf>
    <xf numFmtId="176" fontId="2" fillId="0" borderId="6" xfId="0" applyNumberFormat="1" applyFont="1" applyBorder="1" applyAlignment="1">
      <alignment vertical="center" wrapText="1"/>
    </xf>
    <xf numFmtId="176" fontId="2" fillId="0" borderId="5" xfId="0" applyNumberFormat="1" applyFont="1" applyBorder="1" applyAlignment="1">
      <alignment vertical="center" wrapText="1"/>
    </xf>
    <xf numFmtId="38" fontId="2" fillId="0" borderId="0" xfId="0" applyNumberFormat="1" applyFont="1" applyAlignment="1">
      <alignment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5" xfId="0" applyFont="1" applyBorder="1" applyAlignment="1" applyProtection="1">
      <alignment horizontal="justify" vertical="center" wrapText="1"/>
      <protection locked="0"/>
    </xf>
    <xf numFmtId="177" fontId="2" fillId="0" borderId="0" xfId="0" applyNumberFormat="1" applyFont="1" applyAlignment="1" applyProtection="1">
      <alignment horizontal="right" vertical="center"/>
      <protection locked="0"/>
    </xf>
    <xf numFmtId="176" fontId="0" fillId="0" borderId="0" xfId="0" applyNumberForma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38" fontId="0" fillId="0" borderId="0" xfId="0" applyNumberFormat="1" applyAlignment="1">
      <alignment horizontal="left" vertical="center"/>
    </xf>
    <xf numFmtId="0" fontId="0" fillId="0" borderId="0" xfId="0" applyAlignment="1">
      <alignment vertical="center" wrapText="1"/>
    </xf>
    <xf numFmtId="0" fontId="0" fillId="0" borderId="1" xfId="0" applyBorder="1" applyAlignment="1">
      <alignment vertical="center" wrapText="1"/>
    </xf>
    <xf numFmtId="0" fontId="0" fillId="2" borderId="1" xfId="0" applyFont="1" applyFill="1" applyBorder="1">
      <alignment vertical="center"/>
    </xf>
    <xf numFmtId="0" fontId="0" fillId="0" borderId="1" xfId="0" applyBorder="1">
      <alignment vertical="center"/>
    </xf>
    <xf numFmtId="0" fontId="0" fillId="2" borderId="1" xfId="0" applyFill="1" applyBorder="1">
      <alignment vertical="center"/>
    </xf>
    <xf numFmtId="177" fontId="0" fillId="2" borderId="1" xfId="0" applyNumberFormat="1" applyFill="1" applyBorder="1">
      <alignment vertical="center"/>
    </xf>
    <xf numFmtId="0" fontId="2" fillId="0" borderId="0" xfId="0" applyFont="1" applyAlignment="1">
      <alignment horizontal="center" vertical="center"/>
    </xf>
    <xf numFmtId="0" fontId="0" fillId="2" borderId="1" xfId="0" applyFill="1" applyBorder="1" applyAlignment="1">
      <alignment vertical="center" wrapText="1"/>
    </xf>
    <xf numFmtId="0" fontId="2" fillId="0" borderId="5" xfId="0" applyFont="1" applyBorder="1" applyAlignment="1" applyProtection="1">
      <alignment horizontal="justify" vertical="top" wrapText="1"/>
      <protection locked="0"/>
    </xf>
    <xf numFmtId="38" fontId="8" fillId="0" borderId="0" xfId="1" applyFont="1">
      <alignment vertical="center"/>
    </xf>
    <xf numFmtId="0" fontId="8" fillId="0" borderId="0" xfId="0" applyFont="1" applyAlignment="1">
      <alignment vertical="center"/>
    </xf>
    <xf numFmtId="0" fontId="0" fillId="0" borderId="0" xfId="0" applyAlignment="1">
      <alignment horizontal="right" vertical="center"/>
    </xf>
    <xf numFmtId="38" fontId="0" fillId="0" borderId="0" xfId="0" applyNumberFormat="1" applyAlignment="1">
      <alignment horizontal="right" vertical="center"/>
    </xf>
    <xf numFmtId="0" fontId="9" fillId="0" borderId="0" xfId="0" applyFont="1">
      <alignment vertical="center"/>
    </xf>
    <xf numFmtId="0" fontId="10" fillId="0" borderId="0" xfId="0" applyFont="1">
      <alignment vertical="center"/>
    </xf>
    <xf numFmtId="0" fontId="10" fillId="2" borderId="0" xfId="0" applyFont="1" applyFill="1">
      <alignment vertical="center"/>
    </xf>
    <xf numFmtId="0" fontId="10" fillId="4" borderId="0" xfId="0" applyFont="1" applyFill="1">
      <alignment vertical="center"/>
    </xf>
    <xf numFmtId="38" fontId="11" fillId="0" borderId="0" xfId="1" applyFont="1" applyAlignment="1">
      <alignment horizontal="left" vertical="center"/>
    </xf>
    <xf numFmtId="38" fontId="1" fillId="0" borderId="0" xfId="1" applyFont="1">
      <alignment vertical="center"/>
    </xf>
    <xf numFmtId="38" fontId="1" fillId="0" borderId="0" xfId="1" applyFont="1" applyAlignment="1">
      <alignment vertical="center" shrinkToFit="1"/>
    </xf>
    <xf numFmtId="38" fontId="1" fillId="0" borderId="0" xfId="1" applyFont="1" applyAlignment="1">
      <alignment horizontal="left" vertical="center" shrinkToFit="1"/>
    </xf>
    <xf numFmtId="38" fontId="11" fillId="0" borderId="0" xfId="1" applyFont="1" applyAlignment="1">
      <alignment horizontal="right" vertical="center"/>
    </xf>
    <xf numFmtId="38" fontId="1" fillId="0" borderId="0" xfId="1" applyFont="1" applyAlignment="1">
      <alignment horizontal="right" vertical="center"/>
    </xf>
    <xf numFmtId="38" fontId="1" fillId="0" borderId="10" xfId="1" applyFont="1" applyBorder="1" applyAlignment="1">
      <alignment vertical="center" shrinkToFit="1"/>
    </xf>
    <xf numFmtId="38" fontId="1" fillId="0" borderId="11" xfId="1" applyFont="1" applyBorder="1">
      <alignment vertical="center"/>
    </xf>
    <xf numFmtId="38" fontId="1" fillId="0" borderId="11" xfId="1" applyFont="1" applyBorder="1" applyAlignment="1">
      <alignment horizontal="left" vertical="center" shrinkToFit="1"/>
    </xf>
    <xf numFmtId="38" fontId="1" fillId="0" borderId="12" xfId="1" applyFont="1" applyBorder="1" applyAlignment="1">
      <alignment horizontal="left" vertical="center" shrinkToFit="1"/>
    </xf>
    <xf numFmtId="38" fontId="1" fillId="0" borderId="14" xfId="1" applyFont="1" applyBorder="1" applyAlignment="1">
      <alignment vertical="center" shrinkToFit="1"/>
    </xf>
    <xf numFmtId="38" fontId="1" fillId="0" borderId="0" xfId="1" applyFont="1" applyBorder="1" applyAlignment="1">
      <alignment vertical="center"/>
    </xf>
    <xf numFmtId="38" fontId="11" fillId="0" borderId="6" xfId="1" applyFont="1" applyBorder="1" applyAlignment="1">
      <alignment horizontal="justify" vertical="center"/>
    </xf>
    <xf numFmtId="38" fontId="1" fillId="0" borderId="0" xfId="1" applyFont="1" applyBorder="1">
      <alignment vertical="center"/>
    </xf>
    <xf numFmtId="38" fontId="1" fillId="0" borderId="6" xfId="1" applyFont="1" applyBorder="1">
      <alignment vertical="center"/>
    </xf>
    <xf numFmtId="38" fontId="1" fillId="0" borderId="8" xfId="1" applyFont="1" applyBorder="1" applyAlignment="1">
      <alignment horizontal="right" vertical="center"/>
    </xf>
    <xf numFmtId="38" fontId="11" fillId="0" borderId="1" xfId="1" applyFont="1" applyBorder="1" applyAlignment="1">
      <alignment horizontal="center" vertical="center" wrapText="1"/>
    </xf>
    <xf numFmtId="38" fontId="11" fillId="0" borderId="7" xfId="1" applyFont="1" applyBorder="1" applyAlignment="1">
      <alignment vertical="center" wrapText="1"/>
    </xf>
    <xf numFmtId="176" fontId="11" fillId="0" borderId="7" xfId="1" applyNumberFormat="1" applyFont="1" applyBorder="1" applyAlignment="1" applyProtection="1">
      <alignment vertical="center" wrapText="1"/>
      <protection locked="0"/>
    </xf>
    <xf numFmtId="38" fontId="11" fillId="0" borderId="4" xfId="1" applyFont="1" applyBorder="1" applyAlignment="1">
      <alignment vertical="center" wrapText="1"/>
    </xf>
    <xf numFmtId="38" fontId="11" fillId="0" borderId="14" xfId="1" applyFont="1" applyBorder="1" applyAlignment="1">
      <alignment horizontal="justify" vertical="center"/>
    </xf>
    <xf numFmtId="38" fontId="11" fillId="0" borderId="9" xfId="1" applyFont="1" applyBorder="1" applyAlignment="1">
      <alignment vertical="center" wrapText="1"/>
    </xf>
    <xf numFmtId="176" fontId="11" fillId="0" borderId="7" xfId="1" applyNumberFormat="1" applyFont="1" applyBorder="1" applyAlignment="1" applyProtection="1">
      <alignment vertical="center" wrapText="1"/>
    </xf>
    <xf numFmtId="38" fontId="11" fillId="0" borderId="2" xfId="1" applyFont="1" applyBorder="1" applyAlignment="1">
      <alignment horizontal="right" vertical="center" wrapText="1"/>
    </xf>
    <xf numFmtId="176" fontId="11" fillId="0" borderId="1" xfId="1" applyNumberFormat="1" applyFont="1" applyBorder="1" applyAlignment="1">
      <alignment vertical="center" wrapText="1"/>
    </xf>
    <xf numFmtId="38" fontId="1" fillId="0" borderId="13" xfId="1" applyFont="1" applyBorder="1" applyAlignment="1">
      <alignment vertical="center" shrinkToFit="1"/>
    </xf>
    <xf numFmtId="38" fontId="1" fillId="0" borderId="6" xfId="1" applyFont="1" applyBorder="1" applyAlignment="1">
      <alignment horizontal="right" vertical="center"/>
    </xf>
    <xf numFmtId="38" fontId="11" fillId="0" borderId="0" xfId="1" applyFont="1" applyAlignment="1">
      <alignment horizontal="justify" vertical="center"/>
    </xf>
    <xf numFmtId="38" fontId="1" fillId="2" borderId="16" xfId="1" applyFont="1" applyFill="1" applyBorder="1" applyAlignment="1">
      <alignment vertical="center" shrinkToFit="1"/>
    </xf>
    <xf numFmtId="38" fontId="1" fillId="2" borderId="17" xfId="1" applyFont="1" applyFill="1" applyBorder="1" applyAlignment="1">
      <alignment horizontal="right" vertical="center"/>
    </xf>
    <xf numFmtId="38" fontId="1" fillId="2" borderId="16" xfId="1" applyFont="1" applyFill="1" applyBorder="1">
      <alignment vertical="center"/>
    </xf>
    <xf numFmtId="38" fontId="1" fillId="2" borderId="13" xfId="1" applyFont="1" applyFill="1" applyBorder="1" applyAlignment="1">
      <alignment vertical="center" shrinkToFit="1"/>
    </xf>
    <xf numFmtId="38" fontId="1" fillId="2" borderId="6" xfId="1" applyFont="1" applyFill="1" applyBorder="1" applyAlignment="1">
      <alignment vertical="center"/>
    </xf>
    <xf numFmtId="38" fontId="2" fillId="0" borderId="1" xfId="1" applyFont="1" applyBorder="1" applyAlignment="1">
      <alignment horizontal="center" vertical="center" wrapText="1"/>
    </xf>
    <xf numFmtId="38" fontId="2" fillId="0" borderId="12" xfId="1" applyFont="1" applyBorder="1" applyAlignment="1">
      <alignment horizontal="center" vertical="center" wrapText="1"/>
    </xf>
    <xf numFmtId="38" fontId="2" fillId="0" borderId="9" xfId="1" applyFont="1" applyBorder="1" applyAlignment="1">
      <alignment vertical="center" wrapText="1"/>
    </xf>
    <xf numFmtId="38" fontId="2" fillId="0" borderId="24" xfId="1" applyFont="1" applyBorder="1" applyAlignment="1">
      <alignment vertical="center" wrapText="1"/>
    </xf>
    <xf numFmtId="38" fontId="2" fillId="0" borderId="25" xfId="1" applyFont="1" applyBorder="1" applyAlignment="1">
      <alignment horizontal="center" vertical="center" wrapText="1"/>
    </xf>
    <xf numFmtId="38" fontId="2" fillId="0" borderId="7" xfId="1" applyFont="1" applyBorder="1" applyAlignment="1">
      <alignment vertical="center" wrapText="1"/>
    </xf>
    <xf numFmtId="176" fontId="2" fillId="2" borderId="26" xfId="1" applyNumberFormat="1" applyFont="1" applyFill="1" applyBorder="1" applyAlignment="1" applyProtection="1">
      <alignment vertical="center" wrapText="1"/>
      <protection locked="0"/>
    </xf>
    <xf numFmtId="38" fontId="2" fillId="0" borderId="27" xfId="1" applyFont="1" applyBorder="1" applyAlignment="1">
      <alignment vertical="center" wrapText="1"/>
    </xf>
    <xf numFmtId="176" fontId="2" fillId="2" borderId="8" xfId="1" applyNumberFormat="1" applyFont="1" applyFill="1" applyBorder="1" applyAlignment="1" applyProtection="1">
      <alignment vertical="center" wrapText="1"/>
      <protection locked="0"/>
    </xf>
    <xf numFmtId="38" fontId="2" fillId="0" borderId="26" xfId="1" applyFont="1" applyBorder="1" applyAlignment="1">
      <alignment vertical="center" wrapText="1"/>
    </xf>
    <xf numFmtId="176" fontId="2" fillId="0" borderId="26" xfId="1" applyNumberFormat="1" applyFont="1" applyBorder="1" applyAlignment="1" applyProtection="1">
      <alignment vertical="center" wrapText="1"/>
    </xf>
    <xf numFmtId="176" fontId="2" fillId="2" borderId="28" xfId="1" applyNumberFormat="1" applyFont="1" applyFill="1" applyBorder="1" applyAlignment="1" applyProtection="1">
      <alignment vertical="center" wrapText="1"/>
      <protection locked="0"/>
    </xf>
    <xf numFmtId="176" fontId="2" fillId="0" borderId="7" xfId="1" applyNumberFormat="1" applyFont="1" applyBorder="1" applyAlignment="1" applyProtection="1">
      <alignment vertical="center" wrapText="1"/>
    </xf>
    <xf numFmtId="176" fontId="2" fillId="2" borderId="7" xfId="1" applyNumberFormat="1" applyFont="1" applyFill="1" applyBorder="1" applyAlignment="1" applyProtection="1">
      <alignment vertical="center" wrapText="1"/>
      <protection locked="0"/>
    </xf>
    <xf numFmtId="38" fontId="13" fillId="0" borderId="26" xfId="1" applyFont="1" applyBorder="1" applyAlignment="1">
      <alignment vertical="center" wrapText="1"/>
    </xf>
    <xf numFmtId="176" fontId="2" fillId="2" borderId="27" xfId="1" applyNumberFormat="1" applyFont="1" applyFill="1" applyBorder="1" applyAlignment="1" applyProtection="1">
      <alignment vertical="center" wrapText="1"/>
      <protection locked="0"/>
    </xf>
    <xf numFmtId="176" fontId="2" fillId="0" borderId="27" xfId="1" applyNumberFormat="1" applyFont="1" applyBorder="1" applyAlignment="1" applyProtection="1">
      <alignment vertical="center" wrapText="1"/>
    </xf>
    <xf numFmtId="38" fontId="2" fillId="0" borderId="29" xfId="1" applyFont="1" applyBorder="1" applyAlignment="1">
      <alignment vertical="center" wrapText="1"/>
    </xf>
    <xf numFmtId="176" fontId="2" fillId="0" borderId="30" xfId="1" applyNumberFormat="1" applyFont="1" applyBorder="1" applyAlignment="1" applyProtection="1">
      <alignment vertical="center" wrapText="1"/>
    </xf>
    <xf numFmtId="176" fontId="2" fillId="2" borderId="31" xfId="1" applyNumberFormat="1" applyFont="1" applyFill="1" applyBorder="1" applyAlignment="1" applyProtection="1">
      <alignment vertical="center" wrapText="1"/>
      <protection locked="0"/>
    </xf>
    <xf numFmtId="38" fontId="2" fillId="0" borderId="33" xfId="1" applyFont="1" applyBorder="1" applyAlignment="1">
      <alignment vertical="center" wrapText="1"/>
    </xf>
    <xf numFmtId="176" fontId="2" fillId="2" borderId="4" xfId="1" applyNumberFormat="1" applyFont="1" applyFill="1" applyBorder="1" applyAlignment="1" applyProtection="1">
      <alignment vertical="center" wrapText="1"/>
      <protection locked="0"/>
    </xf>
    <xf numFmtId="38" fontId="2" fillId="0" borderId="34" xfId="1" applyFont="1" applyBorder="1" applyAlignment="1">
      <alignment horizontal="center" vertical="center" wrapText="1"/>
    </xf>
    <xf numFmtId="176" fontId="14" fillId="0" borderId="35" xfId="1" applyNumberFormat="1" applyFont="1" applyBorder="1" applyAlignment="1" applyProtection="1">
      <alignment horizontal="right" vertical="center" wrapText="1"/>
    </xf>
    <xf numFmtId="38" fontId="2" fillId="0" borderId="36" xfId="1" applyFont="1" applyBorder="1" applyAlignment="1">
      <alignment horizontal="right" vertical="center" wrapText="1"/>
    </xf>
    <xf numFmtId="176" fontId="2" fillId="0" borderId="1" xfId="1" applyNumberFormat="1" applyFont="1" applyBorder="1" applyAlignment="1">
      <alignment vertical="center" wrapText="1"/>
    </xf>
    <xf numFmtId="38" fontId="2" fillId="0" borderId="37" xfId="1" applyFont="1" applyBorder="1" applyAlignment="1">
      <alignment horizontal="center" vertical="center" wrapText="1"/>
    </xf>
    <xf numFmtId="176" fontId="2" fillId="2" borderId="44" xfId="1" applyNumberFormat="1" applyFont="1" applyFill="1" applyBorder="1" applyAlignment="1" applyProtection="1">
      <alignment vertical="center" wrapText="1"/>
      <protection locked="0"/>
    </xf>
    <xf numFmtId="176" fontId="14" fillId="0" borderId="49" xfId="1" applyNumberFormat="1" applyFont="1" applyBorder="1" applyAlignment="1" applyProtection="1">
      <alignment horizontal="right" vertical="center" wrapText="1"/>
    </xf>
    <xf numFmtId="38" fontId="15" fillId="0" borderId="15" xfId="1" applyFont="1" applyBorder="1" applyAlignment="1">
      <alignment horizontal="center" vertical="center"/>
    </xf>
    <xf numFmtId="38" fontId="15" fillId="0" borderId="12" xfId="1" applyFont="1" applyBorder="1" applyAlignment="1">
      <alignment horizontal="center" vertical="center"/>
    </xf>
    <xf numFmtId="49" fontId="15" fillId="0" borderId="7" xfId="1" applyNumberFormat="1" applyFont="1" applyBorder="1" applyAlignment="1">
      <alignment horizontal="center" vertical="center"/>
    </xf>
    <xf numFmtId="38" fontId="16" fillId="0" borderId="14" xfId="1" applyFont="1" applyBorder="1" applyAlignment="1">
      <alignment horizontal="center" vertical="center"/>
    </xf>
    <xf numFmtId="38" fontId="16" fillId="0" borderId="8" xfId="1" applyFont="1" applyBorder="1" applyAlignment="1">
      <alignment horizontal="center" vertical="center"/>
    </xf>
    <xf numFmtId="38" fontId="15" fillId="0" borderId="8" xfId="1" applyFont="1" applyBorder="1" applyAlignment="1">
      <alignment horizontal="center" vertical="center"/>
    </xf>
    <xf numFmtId="176" fontId="14" fillId="0" borderId="7" xfId="1" applyNumberFormat="1" applyFont="1" applyBorder="1" applyAlignment="1" applyProtection="1">
      <alignment horizontal="center" vertical="center"/>
    </xf>
    <xf numFmtId="176" fontId="14" fillId="0" borderId="4" xfId="1" applyNumberFormat="1" applyFont="1" applyBorder="1" applyAlignment="1">
      <alignment horizontal="center" vertical="center"/>
    </xf>
    <xf numFmtId="176" fontId="14" fillId="0" borderId="4" xfId="1" applyNumberFormat="1" applyFont="1" applyBorder="1" applyAlignment="1" applyProtection="1">
      <alignment horizontal="center" vertical="center"/>
    </xf>
    <xf numFmtId="38" fontId="15" fillId="0" borderId="38" xfId="1" applyFont="1" applyBorder="1" applyAlignment="1">
      <alignment vertical="center" wrapText="1"/>
    </xf>
    <xf numFmtId="38" fontId="15" fillId="0" borderId="13" xfId="1" applyFont="1" applyBorder="1" applyAlignment="1">
      <alignment horizontal="center" vertical="center" wrapText="1"/>
    </xf>
    <xf numFmtId="38" fontId="15" fillId="0" borderId="22" xfId="1" applyFont="1" applyBorder="1" applyAlignment="1">
      <alignment horizontal="left" vertical="center" wrapText="1"/>
    </xf>
    <xf numFmtId="176" fontId="15" fillId="0" borderId="23" xfId="1" applyNumberFormat="1" applyFont="1" applyBorder="1" applyAlignment="1">
      <alignment horizontal="right" vertical="center" wrapText="1"/>
    </xf>
    <xf numFmtId="176" fontId="15" fillId="0" borderId="23" xfId="1" applyNumberFormat="1" applyFont="1" applyBorder="1" applyAlignment="1" applyProtection="1">
      <alignment vertical="center" wrapText="1"/>
    </xf>
    <xf numFmtId="38" fontId="11" fillId="0" borderId="7" xfId="1" applyFont="1" applyBorder="1" applyAlignment="1">
      <alignment vertical="center" shrinkToFit="1"/>
    </xf>
    <xf numFmtId="38" fontId="12" fillId="0" borderId="15" xfId="1" applyFont="1" applyBorder="1" applyAlignment="1">
      <alignment horizontal="center" vertical="center"/>
    </xf>
    <xf numFmtId="38" fontId="12" fillId="0" borderId="12" xfId="1" applyFont="1" applyBorder="1" applyAlignment="1">
      <alignment horizontal="center" vertical="center"/>
    </xf>
    <xf numFmtId="49" fontId="12" fillId="0" borderId="7" xfId="1" applyNumberFormat="1" applyFont="1" applyBorder="1" applyAlignment="1">
      <alignment horizontal="center" vertical="center"/>
    </xf>
    <xf numFmtId="38" fontId="12" fillId="0" borderId="14" xfId="1" applyFont="1" applyBorder="1" applyAlignment="1">
      <alignment horizontal="center" vertical="center"/>
    </xf>
    <xf numFmtId="38" fontId="12" fillId="0" borderId="8" xfId="1" applyFont="1" applyBorder="1" applyAlignment="1">
      <alignment horizontal="center" vertical="center"/>
    </xf>
    <xf numFmtId="176" fontId="12" fillId="0" borderId="7" xfId="1" applyNumberFormat="1" applyFont="1" applyBorder="1" applyAlignment="1" applyProtection="1">
      <alignment horizontal="center" vertical="center"/>
    </xf>
    <xf numFmtId="38" fontId="12" fillId="0" borderId="4" xfId="1" applyFont="1" applyBorder="1" applyAlignment="1">
      <alignment horizontal="center" vertical="center"/>
    </xf>
    <xf numFmtId="176" fontId="12" fillId="0" borderId="4" xfId="1" applyNumberFormat="1" applyFont="1" applyBorder="1" applyAlignment="1" applyProtection="1">
      <alignment horizontal="center" vertical="center"/>
    </xf>
    <xf numFmtId="176" fontId="11" fillId="0" borderId="53" xfId="1" applyNumberFormat="1" applyFont="1" applyBorder="1" applyAlignment="1" applyProtection="1">
      <alignment vertical="center" wrapText="1"/>
      <protection locked="0"/>
    </xf>
    <xf numFmtId="176" fontId="11" fillId="0" borderId="27" xfId="1" applyNumberFormat="1" applyFont="1" applyBorder="1" applyAlignment="1" applyProtection="1">
      <alignment vertical="center" wrapText="1"/>
    </xf>
    <xf numFmtId="38" fontId="11" fillId="0" borderId="28" xfId="1" applyFont="1" applyBorder="1" applyAlignment="1">
      <alignment vertical="center" wrapText="1"/>
    </xf>
    <xf numFmtId="176" fontId="11" fillId="0" borderId="54" xfId="1" applyNumberFormat="1" applyFont="1" applyBorder="1" applyAlignment="1" applyProtection="1">
      <alignment vertical="center" wrapText="1"/>
      <protection locked="0"/>
    </xf>
    <xf numFmtId="38" fontId="11" fillId="0" borderId="26" xfId="1" applyFont="1" applyBorder="1" applyAlignment="1">
      <alignment vertical="center" wrapText="1"/>
    </xf>
    <xf numFmtId="176" fontId="11" fillId="0" borderId="52" xfId="1" applyNumberFormat="1" applyFont="1" applyBorder="1" applyAlignment="1" applyProtection="1">
      <alignment vertical="center" wrapText="1"/>
      <protection locked="0"/>
    </xf>
    <xf numFmtId="38" fontId="11" fillId="0" borderId="26" xfId="1" applyFont="1" applyBorder="1" applyAlignment="1">
      <alignment vertical="center" shrinkToFit="1"/>
    </xf>
    <xf numFmtId="176" fontId="11" fillId="0" borderId="26" xfId="1" applyNumberFormat="1" applyFont="1" applyBorder="1" applyAlignment="1" applyProtection="1">
      <alignment vertical="center" wrapText="1"/>
    </xf>
    <xf numFmtId="38" fontId="11" fillId="0" borderId="28" xfId="1" applyFont="1" applyBorder="1" applyAlignment="1">
      <alignment vertical="center" shrinkToFit="1"/>
    </xf>
    <xf numFmtId="176" fontId="15" fillId="0" borderId="23" xfId="1" applyNumberFormat="1" applyFont="1" applyBorder="1" applyAlignment="1" applyProtection="1">
      <alignment vertical="center" wrapText="1"/>
      <protection locked="0"/>
    </xf>
    <xf numFmtId="38" fontId="16" fillId="0" borderId="14" xfId="1" applyFont="1" applyBorder="1" applyAlignment="1">
      <alignment vertical="center" wrapText="1"/>
    </xf>
    <xf numFmtId="176" fontId="15" fillId="2" borderId="41" xfId="1" applyNumberFormat="1" applyFont="1" applyFill="1" applyBorder="1" applyAlignment="1" applyProtection="1">
      <alignment vertical="center" wrapText="1"/>
      <protection locked="0"/>
    </xf>
    <xf numFmtId="38" fontId="12" fillId="0" borderId="15" xfId="1" applyFont="1" applyBorder="1" applyAlignment="1">
      <alignment horizontal="center" vertical="center" shrinkToFit="1"/>
    </xf>
    <xf numFmtId="38" fontId="11" fillId="0" borderId="13" xfId="1" applyFont="1" applyBorder="1" applyAlignment="1">
      <alignment horizontal="justify" vertical="center"/>
    </xf>
    <xf numFmtId="38" fontId="15" fillId="0" borderId="32" xfId="1" applyFont="1" applyBorder="1" applyAlignment="1">
      <alignment vertical="center" wrapText="1"/>
    </xf>
    <xf numFmtId="38" fontId="11" fillId="0" borderId="12" xfId="1" applyFont="1" applyBorder="1" applyAlignment="1">
      <alignment horizontal="center" vertical="center" wrapText="1"/>
    </xf>
    <xf numFmtId="176" fontId="12" fillId="0" borderId="23" xfId="1" applyNumberFormat="1" applyFont="1" applyBorder="1" applyAlignment="1" applyProtection="1">
      <alignment vertical="center" wrapText="1"/>
      <protection locked="0"/>
    </xf>
    <xf numFmtId="38" fontId="12" fillId="0" borderId="55" xfId="1" applyFont="1" applyBorder="1" applyAlignment="1">
      <alignment vertical="center" shrinkToFit="1"/>
    </xf>
    <xf numFmtId="38" fontId="11" fillId="0" borderId="53" xfId="1" applyFont="1" applyBorder="1" applyAlignment="1">
      <alignment vertical="center" wrapText="1"/>
    </xf>
    <xf numFmtId="176" fontId="12" fillId="0" borderId="23" xfId="1" applyNumberFormat="1" applyFont="1" applyBorder="1" applyAlignment="1" applyProtection="1">
      <alignment vertical="center" wrapText="1"/>
    </xf>
    <xf numFmtId="38" fontId="12" fillId="0" borderId="13" xfId="1" applyFont="1" applyBorder="1" applyAlignment="1">
      <alignment horizontal="center" vertical="center" wrapText="1"/>
    </xf>
    <xf numFmtId="176" fontId="12" fillId="0" borderId="23" xfId="1" applyNumberFormat="1" applyFont="1" applyBorder="1" applyAlignment="1" applyProtection="1">
      <alignment horizontal="right" vertical="center" wrapText="1"/>
    </xf>
    <xf numFmtId="38" fontId="12" fillId="0" borderId="9" xfId="1" applyFont="1" applyBorder="1" applyAlignment="1">
      <alignment horizontal="center" vertical="center" wrapText="1"/>
    </xf>
    <xf numFmtId="38" fontId="11" fillId="0" borderId="8" xfId="1" applyFont="1" applyBorder="1" applyAlignment="1">
      <alignment vertical="center" wrapText="1"/>
    </xf>
    <xf numFmtId="176" fontId="12" fillId="0" borderId="56" xfId="1" applyNumberFormat="1" applyFont="1" applyBorder="1" applyAlignment="1" applyProtection="1">
      <alignment horizontal="right" vertical="center" wrapText="1"/>
    </xf>
    <xf numFmtId="38" fontId="11" fillId="0" borderId="27" xfId="1" applyFont="1" applyBorder="1" applyAlignment="1">
      <alignment vertical="center" shrinkToFit="1"/>
    </xf>
    <xf numFmtId="38" fontId="12" fillId="0" borderId="32" xfId="1" applyFont="1" applyBorder="1" applyAlignment="1">
      <alignment vertical="center" shrinkToFit="1"/>
    </xf>
    <xf numFmtId="38" fontId="11" fillId="0" borderId="31" xfId="1" applyFont="1" applyBorder="1" applyAlignment="1">
      <alignment vertical="center" wrapText="1"/>
    </xf>
    <xf numFmtId="176" fontId="11" fillId="0" borderId="46" xfId="1" applyNumberFormat="1" applyFont="1" applyBorder="1" applyAlignment="1" applyProtection="1">
      <alignment vertical="center" wrapText="1"/>
      <protection locked="0"/>
    </xf>
    <xf numFmtId="176" fontId="11" fillId="0" borderId="57" xfId="1" applyNumberFormat="1" applyFont="1" applyBorder="1" applyAlignment="1" applyProtection="1">
      <alignment vertical="center" wrapText="1"/>
      <protection locked="0"/>
    </xf>
    <xf numFmtId="38" fontId="12" fillId="0" borderId="59" xfId="1" applyFont="1" applyBorder="1" applyAlignment="1">
      <alignment vertical="center" shrinkToFit="1"/>
    </xf>
    <xf numFmtId="38" fontId="12" fillId="0" borderId="58" xfId="1" applyFont="1" applyBorder="1" applyAlignment="1">
      <alignment vertical="center" wrapText="1"/>
    </xf>
    <xf numFmtId="0" fontId="0" fillId="0" borderId="6" xfId="0" applyBorder="1" applyAlignment="1">
      <alignment horizontal="center" vertical="center"/>
    </xf>
    <xf numFmtId="177" fontId="2" fillId="2" borderId="9" xfId="0" applyNumberFormat="1" applyFont="1" applyFill="1" applyBorder="1" applyAlignment="1" applyProtection="1">
      <alignment horizontal="left" vertical="center" shrinkToFit="1"/>
      <protection locked="0"/>
    </xf>
    <xf numFmtId="177" fontId="2" fillId="2" borderId="3" xfId="0" applyNumberFormat="1" applyFont="1" applyFill="1" applyBorder="1" applyAlignment="1" applyProtection="1">
      <alignment horizontal="left" vertical="center" shrinkToFit="1"/>
      <protection locked="0"/>
    </xf>
    <xf numFmtId="177" fontId="2" fillId="2" borderId="2" xfId="0" applyNumberFormat="1" applyFont="1" applyFill="1" applyBorder="1" applyAlignment="1" applyProtection="1">
      <alignment horizontal="left" vertical="center" shrinkToFit="1"/>
      <protection locked="0"/>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6" fillId="2" borderId="13" xfId="2" applyFill="1" applyBorder="1" applyAlignment="1" applyProtection="1">
      <alignment horizontal="left" vertical="center" wrapText="1"/>
      <protection locked="0"/>
    </xf>
    <xf numFmtId="177" fontId="2" fillId="2" borderId="13" xfId="0" applyNumberFormat="1" applyFont="1" applyFill="1" applyBorder="1" applyAlignment="1" applyProtection="1">
      <alignment horizontal="left" vertical="center" wrapText="1"/>
      <protection locked="0"/>
    </xf>
    <xf numFmtId="177" fontId="2" fillId="2" borderId="6" xfId="0" applyNumberFormat="1" applyFont="1" applyFill="1" applyBorder="1" applyAlignment="1" applyProtection="1">
      <alignment horizontal="left" vertical="center" wrapText="1"/>
      <protection locked="0"/>
    </xf>
    <xf numFmtId="177" fontId="2" fillId="2" borderId="5" xfId="0" applyNumberFormat="1"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shrinkToFit="1"/>
      <protection locked="0"/>
    </xf>
    <xf numFmtId="0" fontId="2" fillId="2" borderId="3" xfId="0" applyFont="1" applyFill="1" applyBorder="1" applyAlignment="1" applyProtection="1">
      <alignment horizontal="left" vertical="center" wrapText="1" shrinkToFit="1"/>
      <protection locked="0"/>
    </xf>
    <xf numFmtId="0" fontId="2" fillId="2" borderId="2" xfId="0" applyFont="1" applyFill="1" applyBorder="1" applyAlignment="1" applyProtection="1">
      <alignment horizontal="left" vertical="center" wrapText="1" shrinkToFit="1"/>
      <protection locked="0"/>
    </xf>
    <xf numFmtId="0" fontId="0" fillId="0" borderId="0" xfId="0" applyAlignment="1">
      <alignment horizontal="left" vertical="center" wrapText="1"/>
    </xf>
    <xf numFmtId="0" fontId="0" fillId="2" borderId="9" xfId="0" applyNumberFormat="1" applyFill="1" applyBorder="1" applyAlignment="1">
      <alignment horizontal="center" vertical="center"/>
    </xf>
    <xf numFmtId="0" fontId="0" fillId="2" borderId="3" xfId="0" applyNumberFormat="1" applyFill="1" applyBorder="1" applyAlignment="1">
      <alignment horizontal="center" vertical="center"/>
    </xf>
    <xf numFmtId="0" fontId="0" fillId="2" borderId="2" xfId="0" applyNumberFormat="1" applyFill="1" applyBorder="1" applyAlignment="1">
      <alignment horizontal="center" vertical="center"/>
    </xf>
    <xf numFmtId="38" fontId="0" fillId="2" borderId="9"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2" xfId="1" applyFont="1" applyFill="1" applyBorder="1" applyAlignment="1">
      <alignment horizontal="center" vertical="center"/>
    </xf>
    <xf numFmtId="38" fontId="0" fillId="3" borderId="9" xfId="1" applyFont="1" applyFill="1" applyBorder="1" applyAlignment="1">
      <alignment horizontal="center" vertical="center"/>
    </xf>
    <xf numFmtId="38" fontId="0" fillId="3" borderId="3" xfId="1" applyFont="1" applyFill="1" applyBorder="1" applyAlignment="1">
      <alignment horizontal="center" vertical="center"/>
    </xf>
    <xf numFmtId="38" fontId="0" fillId="3" borderId="2" xfId="1" applyFont="1" applyFill="1" applyBorder="1" applyAlignment="1">
      <alignment horizontal="center" vertical="center"/>
    </xf>
    <xf numFmtId="177" fontId="0" fillId="2" borderId="9" xfId="0" applyNumberFormat="1" applyFill="1" applyBorder="1" applyAlignment="1">
      <alignment horizontal="center" vertical="center"/>
    </xf>
    <xf numFmtId="177" fontId="0" fillId="2" borderId="3" xfId="0" applyNumberFormat="1" applyFill="1" applyBorder="1" applyAlignment="1">
      <alignment horizontal="center" vertical="center"/>
    </xf>
    <xf numFmtId="177" fontId="0" fillId="2" borderId="2" xfId="0" applyNumberFormat="1" applyFill="1" applyBorder="1" applyAlignment="1">
      <alignment horizontal="center" vertical="center"/>
    </xf>
    <xf numFmtId="0" fontId="0" fillId="2" borderId="9" xfId="0" applyFill="1" applyBorder="1" applyAlignment="1">
      <alignment horizontal="left" vertical="center" wrapText="1"/>
    </xf>
    <xf numFmtId="0" fontId="0" fillId="2" borderId="3"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xf numFmtId="38" fontId="2" fillId="0" borderId="7" xfId="1" applyFont="1" applyBorder="1" applyAlignment="1">
      <alignment horizontal="left" vertical="center" wrapText="1"/>
    </xf>
    <xf numFmtId="176" fontId="2" fillId="0" borderId="7" xfId="1" applyNumberFormat="1" applyFont="1" applyBorder="1" applyAlignment="1" applyProtection="1">
      <alignment horizontal="right" vertical="center" wrapText="1"/>
    </xf>
    <xf numFmtId="38" fontId="2" fillId="0" borderId="27" xfId="1" applyFont="1" applyBorder="1" applyAlignment="1">
      <alignment horizontal="left" vertical="center" wrapText="1"/>
    </xf>
    <xf numFmtId="38" fontId="2" fillId="0" borderId="28" xfId="1" applyFont="1" applyBorder="1" applyAlignment="1">
      <alignment horizontal="left" vertical="center" wrapText="1"/>
    </xf>
    <xf numFmtId="176" fontId="2" fillId="0" borderId="27" xfId="1" applyNumberFormat="1" applyFont="1" applyBorder="1" applyAlignment="1" applyProtection="1">
      <alignment horizontal="right" vertical="center" wrapText="1"/>
    </xf>
    <xf numFmtId="176" fontId="2" fillId="0" borderId="28" xfId="1" applyNumberFormat="1" applyFont="1" applyBorder="1" applyAlignment="1" applyProtection="1">
      <alignment horizontal="right" vertical="center" wrapText="1"/>
    </xf>
    <xf numFmtId="38" fontId="1" fillId="2" borderId="17" xfId="1" applyFont="1" applyFill="1" applyBorder="1" applyAlignment="1">
      <alignment horizontal="left" vertical="center" shrinkToFit="1"/>
    </xf>
    <xf numFmtId="38" fontId="1" fillId="2" borderId="18" xfId="1" applyFont="1" applyFill="1" applyBorder="1" applyAlignment="1">
      <alignment horizontal="left" vertical="center" shrinkToFit="1"/>
    </xf>
    <xf numFmtId="38" fontId="1" fillId="2" borderId="6" xfId="1" applyFont="1" applyFill="1" applyBorder="1" applyAlignment="1">
      <alignment horizontal="left" vertical="center" shrinkToFit="1"/>
    </xf>
    <xf numFmtId="38" fontId="1" fillId="2" borderId="5" xfId="1" applyFont="1" applyFill="1" applyBorder="1" applyAlignment="1">
      <alignment horizontal="left" vertical="center" shrinkToFit="1"/>
    </xf>
    <xf numFmtId="38" fontId="2" fillId="0" borderId="9" xfId="1" applyFont="1" applyBorder="1" applyAlignment="1">
      <alignment horizontal="center" vertical="center" wrapText="1"/>
    </xf>
    <xf numFmtId="38" fontId="2" fillId="0" borderId="2" xfId="1" applyFont="1" applyBorder="1" applyAlignment="1">
      <alignment horizontal="center" vertical="center" wrapText="1"/>
    </xf>
    <xf numFmtId="176" fontId="2" fillId="2" borderId="39" xfId="1" applyNumberFormat="1" applyFont="1" applyFill="1" applyBorder="1" applyAlignment="1" applyProtection="1">
      <alignment horizontal="left" vertical="center" shrinkToFit="1"/>
      <protection locked="0"/>
    </xf>
    <xf numFmtId="176" fontId="2" fillId="2" borderId="40" xfId="1" applyNumberFormat="1" applyFont="1" applyFill="1" applyBorder="1" applyAlignment="1" applyProtection="1">
      <alignment horizontal="left" vertical="center" shrinkToFit="1"/>
      <protection locked="0"/>
    </xf>
    <xf numFmtId="176" fontId="2" fillId="2" borderId="42" xfId="1" applyNumberFormat="1" applyFont="1" applyFill="1" applyBorder="1" applyAlignment="1" applyProtection="1">
      <alignment horizontal="left" vertical="center" wrapText="1"/>
      <protection locked="0"/>
    </xf>
    <xf numFmtId="176" fontId="2" fillId="2" borderId="43" xfId="1" applyNumberFormat="1" applyFont="1" applyFill="1" applyBorder="1" applyAlignment="1" applyProtection="1">
      <alignment horizontal="left" vertical="center" wrapText="1"/>
      <protection locked="0"/>
    </xf>
    <xf numFmtId="176" fontId="2" fillId="2" borderId="45" xfId="1" applyNumberFormat="1" applyFont="1" applyFill="1" applyBorder="1" applyAlignment="1" applyProtection="1">
      <alignment horizontal="left" vertical="center" wrapText="1"/>
      <protection locked="0"/>
    </xf>
    <xf numFmtId="176" fontId="2" fillId="2" borderId="46" xfId="1" applyNumberFormat="1" applyFont="1" applyFill="1" applyBorder="1" applyAlignment="1" applyProtection="1">
      <alignment horizontal="left" vertical="center" wrapText="1"/>
      <protection locked="0"/>
    </xf>
    <xf numFmtId="176" fontId="2" fillId="2" borderId="14" xfId="1" applyNumberFormat="1" applyFont="1" applyFill="1" applyBorder="1" applyAlignment="1" applyProtection="1">
      <alignment horizontal="left" vertical="center" wrapText="1"/>
      <protection locked="0"/>
    </xf>
    <xf numFmtId="176" fontId="2" fillId="2" borderId="8" xfId="1" applyNumberFormat="1" applyFont="1" applyFill="1" applyBorder="1" applyAlignment="1" applyProtection="1">
      <alignment horizontal="left" vertical="center" wrapText="1"/>
      <protection locked="0"/>
    </xf>
    <xf numFmtId="176" fontId="2" fillId="2" borderId="47" xfId="1" applyNumberFormat="1" applyFont="1" applyFill="1" applyBorder="1" applyAlignment="1" applyProtection="1">
      <alignment horizontal="left" vertical="center" wrapText="1"/>
      <protection locked="0"/>
    </xf>
    <xf numFmtId="176" fontId="2" fillId="2" borderId="48" xfId="1" applyNumberFormat="1" applyFont="1" applyFill="1" applyBorder="1" applyAlignment="1" applyProtection="1">
      <alignment horizontal="left" vertical="center" wrapText="1"/>
      <protection locked="0"/>
    </xf>
    <xf numFmtId="38" fontId="2" fillId="0" borderId="50" xfId="1" applyFont="1" applyBorder="1" applyAlignment="1" applyProtection="1">
      <alignment horizontal="center" vertical="center" wrapText="1"/>
      <protection locked="0"/>
    </xf>
    <xf numFmtId="38" fontId="2" fillId="0" borderId="51" xfId="1" applyFont="1" applyBorder="1" applyAlignment="1" applyProtection="1">
      <alignment horizontal="center" vertical="center" wrapText="1"/>
      <protection locked="0"/>
    </xf>
    <xf numFmtId="38" fontId="1" fillId="2" borderId="19" xfId="1" applyFont="1" applyFill="1" applyBorder="1" applyAlignment="1">
      <alignment horizontal="left" vertical="center" shrinkToFit="1"/>
    </xf>
    <xf numFmtId="38" fontId="1" fillId="2" borderId="20" xfId="1" applyFont="1" applyFill="1" applyBorder="1" applyAlignment="1">
      <alignment horizontal="left" vertical="center" shrinkToFit="1"/>
    </xf>
    <xf numFmtId="38" fontId="1" fillId="2" borderId="21" xfId="1" applyFont="1" applyFill="1" applyBorder="1" applyAlignment="1">
      <alignment horizontal="left" vertical="center" shrinkToFit="1"/>
    </xf>
    <xf numFmtId="176" fontId="14" fillId="0" borderId="13" xfId="1" applyNumberFormat="1" applyFont="1" applyBorder="1" applyAlignment="1" applyProtection="1">
      <alignment horizontal="center" vertical="center"/>
    </xf>
    <xf numFmtId="176" fontId="14" fillId="0" borderId="5" xfId="1" applyNumberFormat="1" applyFont="1" applyBorder="1" applyAlignment="1" applyProtection="1">
      <alignment horizontal="center" vertical="center"/>
    </xf>
    <xf numFmtId="38" fontId="11" fillId="0" borderId="0" xfId="1" applyFont="1" applyAlignment="1">
      <alignment horizontal="center" vertical="center"/>
    </xf>
    <xf numFmtId="38" fontId="15" fillId="0" borderId="10" xfId="1" applyFont="1" applyBorder="1" applyAlignment="1">
      <alignment horizontal="center" vertical="center"/>
    </xf>
    <xf numFmtId="38" fontId="15" fillId="0" borderId="12" xfId="1" applyFont="1" applyBorder="1" applyAlignment="1">
      <alignment horizontal="center" vertical="center"/>
    </xf>
    <xf numFmtId="38" fontId="1" fillId="0" borderId="14" xfId="1" applyFont="1" applyBorder="1" applyAlignment="1">
      <alignment horizontal="center" vertical="center"/>
    </xf>
    <xf numFmtId="38" fontId="1" fillId="0" borderId="0" xfId="1" applyFont="1" applyBorder="1" applyAlignment="1">
      <alignment horizontal="center" vertical="center"/>
    </xf>
    <xf numFmtId="38" fontId="1" fillId="0" borderId="8" xfId="1" applyFont="1" applyBorder="1" applyAlignment="1">
      <alignment horizontal="center" vertical="center"/>
    </xf>
    <xf numFmtId="176" fontId="14" fillId="0" borderId="14" xfId="1" applyNumberFormat="1" applyFont="1" applyFill="1" applyBorder="1" applyAlignment="1" applyProtection="1">
      <alignment horizontal="center" vertical="center"/>
      <protection locked="0"/>
    </xf>
    <xf numFmtId="176" fontId="14" fillId="0" borderId="8" xfId="1" applyNumberFormat="1" applyFont="1" applyFill="1" applyBorder="1" applyAlignment="1" applyProtection="1">
      <alignment horizontal="center" vertical="center"/>
      <protection locked="0"/>
    </xf>
    <xf numFmtId="38" fontId="1" fillId="0" borderId="0" xfId="1" applyFont="1" applyBorder="1" applyAlignment="1">
      <alignment horizontal="left" vertical="center" shrinkToFit="1"/>
    </xf>
    <xf numFmtId="38" fontId="1" fillId="0" borderId="8" xfId="1" applyFont="1" applyBorder="1" applyAlignment="1">
      <alignment horizontal="left" vertical="center" shrinkToFit="1"/>
    </xf>
    <xf numFmtId="0" fontId="2" fillId="0" borderId="0" xfId="0" applyFont="1" applyAlignment="1">
      <alignment horizontal="left" vertical="center" wrapText="1"/>
    </xf>
    <xf numFmtId="0" fontId="0" fillId="0" borderId="0" xfId="0" applyAlignment="1">
      <alignment horizontal="center" vertical="center" shrinkToFit="1"/>
    </xf>
    <xf numFmtId="176" fontId="0" fillId="0" borderId="0" xfId="0" applyNumberFormat="1" applyAlignment="1">
      <alignment horizontal="left" vertical="center"/>
    </xf>
    <xf numFmtId="0" fontId="0" fillId="0" borderId="0" xfId="0" applyAlignment="1">
      <alignment horizontal="left" vertical="center"/>
    </xf>
    <xf numFmtId="177" fontId="0" fillId="0" borderId="0" xfId="0" applyNumberFormat="1" applyAlignment="1">
      <alignment horizontal="center" vertical="center"/>
    </xf>
    <xf numFmtId="38" fontId="2" fillId="0" borderId="0" xfId="0" applyNumberFormat="1" applyFont="1" applyAlignment="1">
      <alignment horizontal="left" vertical="center" shrinkToFit="1"/>
    </xf>
    <xf numFmtId="177" fontId="2"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177"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38" fontId="2" fillId="0" borderId="10" xfId="1" applyFont="1" applyBorder="1" applyAlignment="1" applyProtection="1">
      <alignment horizontal="left" vertical="center" wrapText="1"/>
      <protection locked="0"/>
    </xf>
    <xf numFmtId="38" fontId="2" fillId="0" borderId="11" xfId="1" applyFont="1" applyBorder="1" applyAlignment="1" applyProtection="1">
      <alignment horizontal="left" vertical="center" wrapText="1"/>
      <protection locked="0"/>
    </xf>
    <xf numFmtId="38" fontId="2" fillId="0" borderId="12" xfId="1" applyFont="1" applyBorder="1" applyAlignment="1" applyProtection="1">
      <alignment horizontal="left" vertical="center" wrapText="1"/>
      <protection locked="0"/>
    </xf>
    <xf numFmtId="38" fontId="2" fillId="0" borderId="14" xfId="1" applyFont="1" applyBorder="1" applyAlignment="1" applyProtection="1">
      <alignment horizontal="left" vertical="center" wrapText="1"/>
      <protection locked="0"/>
    </xf>
    <xf numFmtId="38" fontId="2" fillId="0" borderId="0" xfId="1" applyFont="1" applyBorder="1" applyAlignment="1" applyProtection="1">
      <alignment horizontal="left" vertical="center" wrapText="1"/>
      <protection locked="0"/>
    </xf>
    <xf numFmtId="38" fontId="2" fillId="0" borderId="8" xfId="1" applyFont="1" applyBorder="1" applyAlignment="1" applyProtection="1">
      <alignment horizontal="left" vertical="center" wrapText="1"/>
      <protection locked="0"/>
    </xf>
    <xf numFmtId="38" fontId="2" fillId="0" borderId="13" xfId="1" applyFont="1" applyBorder="1" applyAlignment="1" applyProtection="1">
      <alignment horizontal="left" vertical="center" wrapText="1"/>
      <protection locked="0"/>
    </xf>
    <xf numFmtId="38" fontId="2" fillId="0" borderId="6" xfId="1" applyFont="1" applyBorder="1" applyAlignment="1" applyProtection="1">
      <alignment horizontal="left" vertical="center" wrapText="1"/>
      <protection locked="0"/>
    </xf>
    <xf numFmtId="38" fontId="2" fillId="0" borderId="5" xfId="1" applyFont="1" applyBorder="1" applyAlignment="1" applyProtection="1">
      <alignment horizontal="left" vertical="center" wrapText="1"/>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176" fontId="2" fillId="0" borderId="11" xfId="0" applyNumberFormat="1" applyFont="1" applyBorder="1" applyAlignment="1">
      <alignment horizontal="center" vertical="center" wrapText="1"/>
    </xf>
    <xf numFmtId="176" fontId="2" fillId="0" borderId="12" xfId="0" applyNumberFormat="1" applyFont="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9" xfId="0" applyFont="1" applyBorder="1" applyAlignment="1" applyProtection="1">
      <alignment horizontal="justify" vertical="center" wrapText="1"/>
      <protection locked="0"/>
    </xf>
    <xf numFmtId="0" fontId="2" fillId="0" borderId="3"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protection locked="0"/>
    </xf>
    <xf numFmtId="38" fontId="11" fillId="0" borderId="27" xfId="1" applyFont="1" applyBorder="1" applyAlignment="1">
      <alignment horizontal="left" vertical="center" shrinkToFit="1"/>
    </xf>
    <xf numFmtId="38" fontId="11" fillId="0" borderId="28" xfId="1" applyFont="1" applyBorder="1" applyAlignment="1">
      <alignment horizontal="left" vertical="center" shrinkToFit="1"/>
    </xf>
    <xf numFmtId="176" fontId="11" fillId="0" borderId="7" xfId="1" applyNumberFormat="1" applyFont="1" applyBorder="1" applyAlignment="1" applyProtection="1">
      <alignment horizontal="right" vertical="center" wrapText="1"/>
    </xf>
    <xf numFmtId="176" fontId="11" fillId="0" borderId="28" xfId="1" applyNumberFormat="1" applyFont="1" applyBorder="1" applyAlignment="1" applyProtection="1">
      <alignment horizontal="right" vertical="center" wrapText="1"/>
    </xf>
    <xf numFmtId="38" fontId="11" fillId="0" borderId="7" xfId="1" applyFont="1" applyBorder="1" applyAlignment="1">
      <alignment horizontal="left" vertical="center" shrinkToFit="1"/>
    </xf>
    <xf numFmtId="176" fontId="11" fillId="0" borderId="27" xfId="1" applyNumberFormat="1" applyFont="1" applyBorder="1" applyAlignment="1" applyProtection="1">
      <alignment horizontal="right" vertical="center" wrapText="1"/>
    </xf>
    <xf numFmtId="38" fontId="1" fillId="0" borderId="6" xfId="1" applyFont="1" applyBorder="1" applyAlignment="1">
      <alignment horizontal="left" vertical="center" shrinkToFit="1"/>
    </xf>
    <xf numFmtId="38" fontId="1" fillId="0" borderId="5" xfId="1" applyFont="1" applyBorder="1" applyAlignment="1">
      <alignment horizontal="left" vertical="center" shrinkToFit="1"/>
    </xf>
    <xf numFmtId="38" fontId="11" fillId="0" borderId="9" xfId="1" applyFont="1" applyBorder="1" applyAlignment="1">
      <alignment horizontal="center" vertical="center" wrapText="1"/>
    </xf>
    <xf numFmtId="38" fontId="11" fillId="0" borderId="2" xfId="1" applyFont="1" applyBorder="1" applyAlignment="1">
      <alignment horizontal="center" vertical="center" wrapText="1"/>
    </xf>
    <xf numFmtId="176" fontId="11" fillId="0" borderId="61" xfId="1" applyNumberFormat="1" applyFont="1" applyBorder="1" applyAlignment="1" applyProtection="1">
      <alignment horizontal="center" vertical="center" shrinkToFit="1"/>
      <protection locked="0"/>
    </xf>
    <xf numFmtId="176" fontId="11" fillId="0" borderId="40" xfId="1" applyNumberFormat="1" applyFont="1" applyBorder="1" applyAlignment="1" applyProtection="1">
      <alignment horizontal="center" vertical="center" shrinkToFit="1"/>
      <protection locked="0"/>
    </xf>
    <xf numFmtId="176" fontId="11" fillId="0" borderId="60" xfId="1" applyNumberFormat="1" applyFont="1" applyBorder="1" applyAlignment="1" applyProtection="1">
      <alignment horizontal="left" vertical="center" wrapText="1"/>
      <protection locked="0"/>
    </xf>
    <xf numFmtId="176" fontId="11" fillId="0" borderId="54" xfId="1" applyNumberFormat="1" applyFont="1" applyBorder="1" applyAlignment="1" applyProtection="1">
      <alignment horizontal="left" vertical="center" wrapText="1"/>
      <protection locked="0"/>
    </xf>
    <xf numFmtId="176" fontId="11" fillId="0" borderId="14" xfId="1" applyNumberFormat="1" applyFont="1" applyBorder="1" applyAlignment="1" applyProtection="1">
      <alignment horizontal="left" vertical="center" wrapText="1"/>
      <protection locked="0"/>
    </xf>
    <xf numFmtId="176" fontId="11" fillId="0" borderId="8" xfId="1" applyNumberFormat="1" applyFont="1" applyBorder="1" applyAlignment="1" applyProtection="1">
      <alignment horizontal="left" vertical="center" wrapText="1"/>
      <protection locked="0"/>
    </xf>
    <xf numFmtId="176" fontId="11" fillId="0" borderId="13" xfId="1" applyNumberFormat="1" applyFont="1" applyBorder="1" applyAlignment="1" applyProtection="1">
      <alignment horizontal="left" vertical="center" wrapText="1"/>
      <protection locked="0"/>
    </xf>
    <xf numFmtId="176" fontId="11" fillId="0" borderId="5" xfId="1" applyNumberFormat="1" applyFont="1" applyBorder="1" applyAlignment="1" applyProtection="1">
      <alignment horizontal="left" vertical="center" wrapText="1"/>
      <protection locked="0"/>
    </xf>
    <xf numFmtId="38" fontId="11" fillId="0" borderId="3" xfId="1" applyFont="1" applyBorder="1" applyAlignment="1" applyProtection="1">
      <alignment horizontal="center" vertical="center" wrapText="1"/>
      <protection locked="0"/>
    </xf>
    <xf numFmtId="38" fontId="11" fillId="0" borderId="2" xfId="1" applyFont="1" applyBorder="1" applyAlignment="1" applyProtection="1">
      <alignment horizontal="center" vertical="center" wrapText="1"/>
      <protection locked="0"/>
    </xf>
    <xf numFmtId="176" fontId="12" fillId="0" borderId="13" xfId="1" applyNumberFormat="1" applyFont="1" applyBorder="1" applyAlignment="1" applyProtection="1">
      <alignment horizontal="center" vertical="center"/>
    </xf>
    <xf numFmtId="176" fontId="12" fillId="0" borderId="5" xfId="1" applyNumberFormat="1" applyFont="1" applyBorder="1" applyAlignment="1" applyProtection="1">
      <alignment horizontal="center" vertical="center"/>
    </xf>
    <xf numFmtId="176" fontId="12" fillId="0" borderId="13" xfId="1" applyNumberFormat="1" applyFont="1" applyBorder="1" applyAlignment="1" applyProtection="1">
      <alignment horizontal="center" vertical="center"/>
      <protection locked="0"/>
    </xf>
    <xf numFmtId="176" fontId="12" fillId="0" borderId="5" xfId="1" applyNumberFormat="1" applyFont="1" applyBorder="1" applyAlignment="1" applyProtection="1">
      <alignment horizontal="center" vertical="center"/>
      <protection locked="0"/>
    </xf>
    <xf numFmtId="38" fontId="12" fillId="0" borderId="10" xfId="1" applyFont="1" applyBorder="1" applyAlignment="1">
      <alignment horizontal="center" vertical="center"/>
    </xf>
    <xf numFmtId="38" fontId="12" fillId="0" borderId="12" xfId="1" applyFont="1" applyBorder="1" applyAlignment="1">
      <alignment horizontal="center" vertical="center"/>
    </xf>
  </cellXfs>
  <cellStyles count="3">
    <cellStyle name="ハイパーリンク" xfId="2" builtinId="8"/>
    <cellStyle name="桁区切り" xfId="1" builtinId="6"/>
    <cellStyle name="標準" xfId="0" builtinId="0"/>
  </cellStyles>
  <dxfs count="12">
    <dxf>
      <font>
        <color theme="0"/>
      </font>
    </dxf>
    <dxf>
      <font>
        <color theme="0"/>
      </font>
    </dxf>
    <dxf>
      <fill>
        <patternFill>
          <bgColor rgb="FFFF0000"/>
        </patternFill>
      </fill>
    </dxf>
    <dxf>
      <fill>
        <patternFill>
          <bgColor rgb="FFFF0000"/>
        </patternFill>
      </fill>
    </dxf>
    <dxf>
      <font>
        <color theme="0"/>
      </font>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9</xdr:row>
      <xdr:rowOff>219076</xdr:rowOff>
    </xdr:from>
    <xdr:to>
      <xdr:col>7</xdr:col>
      <xdr:colOff>638175</xdr:colOff>
      <xdr:row>12</xdr:row>
      <xdr:rowOff>1</xdr:rowOff>
    </xdr:to>
    <xdr:sp macro="" textlink="">
      <xdr:nvSpPr>
        <xdr:cNvPr id="2" name="正方形/長方形 1"/>
        <xdr:cNvSpPr/>
      </xdr:nvSpPr>
      <xdr:spPr>
        <a:xfrm>
          <a:off x="133350" y="2362201"/>
          <a:ext cx="5534025" cy="666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　</a:t>
          </a:r>
          <a:r>
            <a:rPr kumimoji="1" lang="ja-JP" altLang="en-US" sz="1100" baseline="0">
              <a:solidFill>
                <a:schemeClr val="tx1"/>
              </a:solidFill>
              <a:latin typeface="ＭＳ 明朝" panose="02020609040205080304" pitchFamily="17" charset="-128"/>
              <a:ea typeface="ＭＳ 明朝" panose="02020609040205080304" pitchFamily="17" charset="-128"/>
            </a:rPr>
            <a:t>              </a:t>
          </a:r>
          <a:r>
            <a:rPr kumimoji="1" lang="ja-JP" altLang="en-US" sz="1100">
              <a:solidFill>
                <a:schemeClr val="tx1"/>
              </a:solidFill>
              <a:latin typeface="ＭＳ 明朝" panose="02020609040205080304" pitchFamily="17" charset="-128"/>
              <a:ea typeface="ＭＳ 明朝" panose="02020609040205080304" pitchFamily="17" charset="-128"/>
            </a:rPr>
            <a:t>付、那覇市指令経な第　　　号で交付決定の通知を受けた当該事業について、那覇市頑張るマチグヮー等支援基金事業費補助金交付要綱第</a:t>
          </a:r>
          <a:r>
            <a:rPr kumimoji="1" lang="en-US" altLang="ja-JP" sz="1100">
              <a:solidFill>
                <a:schemeClr val="tx1"/>
              </a:solidFill>
              <a:latin typeface="ＭＳ 明朝" panose="02020609040205080304" pitchFamily="17" charset="-128"/>
              <a:ea typeface="ＭＳ 明朝" panose="02020609040205080304" pitchFamily="17" charset="-128"/>
            </a:rPr>
            <a:t>11</a:t>
          </a:r>
          <a:r>
            <a:rPr kumimoji="1" lang="ja-JP" altLang="en-US" sz="1100">
              <a:solidFill>
                <a:schemeClr val="tx1"/>
              </a:solidFill>
              <a:latin typeface="ＭＳ 明朝" panose="02020609040205080304" pitchFamily="17" charset="-128"/>
              <a:ea typeface="ＭＳ 明朝" panose="02020609040205080304" pitchFamily="17" charset="-128"/>
            </a:rPr>
            <a:t>条の規定に基づき、下記のとおり報告します。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12487;&#12501;&#12457;&#12523;&#12488;&#12305;&#20837;&#21147;&#12471;&#12540;&#12488;&#20184;&#65288;&#12486;&#12473;&#12488;&#65289;&#38929;&#24373;&#12427;&#12510;&#12481;&#12464;&#12526;&#1254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L5"/>
  <sheetViews>
    <sheetView workbookViewId="0">
      <selection activeCell="I5" sqref="I5"/>
    </sheetView>
  </sheetViews>
  <sheetFormatPr defaultRowHeight="33"/>
  <cols>
    <col min="1" max="16384" width="9" style="45"/>
  </cols>
  <sheetData>
    <row r="3" spans="3:12">
      <c r="C3" s="44" t="s">
        <v>176</v>
      </c>
      <c r="I3" s="44" t="s">
        <v>177</v>
      </c>
    </row>
    <row r="4" spans="3:12">
      <c r="C4" s="46" t="s">
        <v>178</v>
      </c>
      <c r="D4" s="46"/>
      <c r="E4" s="46"/>
      <c r="F4" s="46"/>
      <c r="G4" s="46"/>
      <c r="I4" s="47" t="s">
        <v>179</v>
      </c>
      <c r="J4" s="47"/>
      <c r="K4" s="47"/>
      <c r="L4" s="47"/>
    </row>
    <row r="5" spans="3:12">
      <c r="C5" s="46" t="s">
        <v>180</v>
      </c>
      <c r="D5" s="46"/>
      <c r="E5" s="46"/>
      <c r="F5" s="46"/>
      <c r="I5" s="47" t="s">
        <v>181</v>
      </c>
      <c r="J5" s="47"/>
      <c r="K5" s="47"/>
      <c r="L5" s="47"/>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17"/>
  <sheetViews>
    <sheetView zoomScaleNormal="100" workbookViewId="0">
      <selection activeCell="I13" sqref="I13:L13"/>
    </sheetView>
  </sheetViews>
  <sheetFormatPr defaultRowHeight="50.1" customHeight="1"/>
  <cols>
    <col min="1" max="1" width="3.5" bestFit="1" customWidth="1"/>
    <col min="2" max="2" width="11.5" customWidth="1"/>
    <col min="3" max="3" width="9" style="31"/>
    <col min="7" max="7" width="3.5" bestFit="1" customWidth="1"/>
    <col min="8" max="8" width="14.625" customWidth="1"/>
    <col min="14" max="14" width="18.75" customWidth="1"/>
    <col min="15" max="15" width="16.5" bestFit="1" customWidth="1"/>
    <col min="17" max="17" width="16.5" bestFit="1" customWidth="1"/>
    <col min="18" max="18" width="9.5" customWidth="1"/>
  </cols>
  <sheetData>
    <row r="1" spans="1:18" ht="50.1" customHeight="1">
      <c r="B1" s="41" t="s">
        <v>143</v>
      </c>
      <c r="C1" s="13"/>
      <c r="D1" s="13"/>
      <c r="E1" s="13"/>
      <c r="F1" s="13" t="s">
        <v>137</v>
      </c>
    </row>
    <row r="2" spans="1:18" ht="50.1" customHeight="1" thickBot="1">
      <c r="B2" s="13"/>
      <c r="C2" s="165" t="s">
        <v>91</v>
      </c>
      <c r="D2" s="165"/>
      <c r="E2" s="165"/>
      <c r="F2" s="165"/>
      <c r="I2" s="165" t="s">
        <v>92</v>
      </c>
      <c r="J2" s="165"/>
      <c r="K2" s="165"/>
      <c r="L2" s="165"/>
      <c r="O2" t="s">
        <v>124</v>
      </c>
    </row>
    <row r="3" spans="1:18" ht="50.1" customHeight="1" thickBot="1">
      <c r="A3">
        <v>1</v>
      </c>
      <c r="B3" t="s">
        <v>142</v>
      </c>
      <c r="C3" s="166">
        <v>45704</v>
      </c>
      <c r="D3" s="167"/>
      <c r="E3" s="167"/>
      <c r="F3" s="168"/>
      <c r="G3">
        <v>15</v>
      </c>
      <c r="H3" t="s">
        <v>68</v>
      </c>
      <c r="I3" s="169" t="s">
        <v>69</v>
      </c>
      <c r="J3" s="170"/>
      <c r="K3" s="170"/>
      <c r="L3" s="171"/>
      <c r="M3">
        <v>30</v>
      </c>
      <c r="N3" t="s">
        <v>119</v>
      </c>
      <c r="O3" s="198">
        <v>45704</v>
      </c>
      <c r="P3" s="199"/>
      <c r="Q3" s="199"/>
      <c r="R3" s="200"/>
    </row>
    <row r="4" spans="1:18" ht="50.1" customHeight="1" thickBot="1">
      <c r="A4">
        <v>2</v>
      </c>
      <c r="B4" t="s">
        <v>93</v>
      </c>
      <c r="C4" s="172" t="s">
        <v>144</v>
      </c>
      <c r="D4" s="173"/>
      <c r="E4" s="173"/>
      <c r="F4" s="174"/>
      <c r="G4">
        <v>16</v>
      </c>
      <c r="H4" t="s">
        <v>94</v>
      </c>
      <c r="I4" s="172" t="s">
        <v>145</v>
      </c>
      <c r="J4" s="173"/>
      <c r="K4" s="173"/>
      <c r="L4" s="174"/>
      <c r="M4">
        <v>31</v>
      </c>
      <c r="N4" t="s">
        <v>120</v>
      </c>
      <c r="O4" s="189">
        <v>123456</v>
      </c>
      <c r="P4" s="190"/>
      <c r="Q4" s="190"/>
      <c r="R4" s="191"/>
    </row>
    <row r="5" spans="1:18" ht="50.1" customHeight="1" thickBot="1">
      <c r="A5">
        <v>3</v>
      </c>
      <c r="B5" t="s">
        <v>95</v>
      </c>
      <c r="C5" s="172" t="s">
        <v>146</v>
      </c>
      <c r="D5" s="173"/>
      <c r="E5" s="173"/>
      <c r="F5" s="174"/>
      <c r="G5">
        <v>17</v>
      </c>
      <c r="H5" t="s">
        <v>147</v>
      </c>
      <c r="I5" s="175" t="s">
        <v>144</v>
      </c>
      <c r="J5" s="176"/>
      <c r="K5" s="176"/>
      <c r="L5" s="177"/>
      <c r="M5">
        <v>32</v>
      </c>
      <c r="N5" t="s">
        <v>79</v>
      </c>
      <c r="O5" s="192">
        <v>512000</v>
      </c>
      <c r="P5" s="193"/>
      <c r="Q5" s="193"/>
      <c r="R5" s="194"/>
    </row>
    <row r="6" spans="1:18" ht="50.1" customHeight="1" thickBot="1">
      <c r="A6">
        <v>4</v>
      </c>
      <c r="B6" t="s">
        <v>96</v>
      </c>
      <c r="C6" s="172" t="s">
        <v>148</v>
      </c>
      <c r="D6" s="173"/>
      <c r="E6" s="173"/>
      <c r="F6" s="174"/>
      <c r="G6">
        <v>18</v>
      </c>
      <c r="H6" t="s">
        <v>149</v>
      </c>
      <c r="I6" s="178" t="s">
        <v>150</v>
      </c>
      <c r="J6" s="179"/>
      <c r="K6" s="179"/>
      <c r="L6" s="180"/>
      <c r="M6">
        <v>33</v>
      </c>
      <c r="N6" t="s">
        <v>117</v>
      </c>
      <c r="O6" s="195">
        <f>収支決算入力シート!B9</f>
        <v>796000</v>
      </c>
      <c r="P6" s="196"/>
      <c r="Q6" s="196"/>
      <c r="R6" s="197"/>
    </row>
    <row r="7" spans="1:18" ht="50.1" customHeight="1" thickBot="1">
      <c r="A7">
        <v>5</v>
      </c>
      <c r="B7" t="s">
        <v>98</v>
      </c>
      <c r="C7" s="172" t="s">
        <v>151</v>
      </c>
      <c r="D7" s="173"/>
      <c r="E7" s="173"/>
      <c r="F7" s="174"/>
      <c r="G7">
        <v>19</v>
      </c>
      <c r="H7" t="s">
        <v>152</v>
      </c>
      <c r="I7" s="178" t="s">
        <v>153</v>
      </c>
      <c r="J7" s="179"/>
      <c r="K7" s="179"/>
      <c r="L7" s="180"/>
      <c r="M7">
        <v>34</v>
      </c>
      <c r="N7" t="s">
        <v>118</v>
      </c>
      <c r="O7" s="36">
        <v>45627</v>
      </c>
      <c r="P7" s="27" t="s">
        <v>81</v>
      </c>
      <c r="Q7" s="36">
        <v>45629</v>
      </c>
    </row>
    <row r="8" spans="1:18" ht="113.25" customHeight="1" thickBot="1">
      <c r="A8">
        <v>6</v>
      </c>
      <c r="B8" t="s">
        <v>99</v>
      </c>
      <c r="C8" s="172" t="s">
        <v>154</v>
      </c>
      <c r="D8" s="173"/>
      <c r="E8" s="173"/>
      <c r="F8" s="174"/>
      <c r="G8">
        <v>20</v>
      </c>
      <c r="H8" t="s">
        <v>155</v>
      </c>
      <c r="I8" s="178" t="s">
        <v>148</v>
      </c>
      <c r="J8" s="179"/>
      <c r="K8" s="179"/>
      <c r="L8" s="180"/>
      <c r="M8">
        <v>35</v>
      </c>
      <c r="N8" t="s">
        <v>84</v>
      </c>
      <c r="O8" s="201" t="s">
        <v>213</v>
      </c>
      <c r="P8" s="202"/>
      <c r="Q8" s="202"/>
      <c r="R8" s="203"/>
    </row>
    <row r="9" spans="1:18" ht="50.1" customHeight="1" thickBot="1">
      <c r="A9">
        <v>7</v>
      </c>
      <c r="B9" t="s">
        <v>97</v>
      </c>
      <c r="C9" s="172" t="s">
        <v>156</v>
      </c>
      <c r="D9" s="173"/>
      <c r="E9" s="173"/>
      <c r="F9" s="174"/>
      <c r="G9">
        <v>21</v>
      </c>
      <c r="H9" t="s">
        <v>157</v>
      </c>
      <c r="I9" s="181" t="s">
        <v>154</v>
      </c>
      <c r="J9" s="179"/>
      <c r="K9" s="179"/>
      <c r="L9" s="180"/>
      <c r="M9">
        <v>36</v>
      </c>
      <c r="N9" t="s">
        <v>121</v>
      </c>
      <c r="O9" s="201" t="s">
        <v>172</v>
      </c>
      <c r="P9" s="202"/>
      <c r="Q9" s="202"/>
      <c r="R9" s="203"/>
    </row>
    <row r="10" spans="1:18" ht="50.1" customHeight="1" thickBot="1">
      <c r="A10">
        <v>8</v>
      </c>
      <c r="B10" t="s">
        <v>100</v>
      </c>
      <c r="C10" s="172" t="s">
        <v>158</v>
      </c>
      <c r="D10" s="173"/>
      <c r="E10" s="173"/>
      <c r="F10" s="174"/>
      <c r="G10">
        <v>22</v>
      </c>
      <c r="H10" t="s">
        <v>101</v>
      </c>
      <c r="I10" s="182">
        <v>45688</v>
      </c>
      <c r="J10" s="183"/>
      <c r="K10" s="183"/>
      <c r="L10" s="184"/>
      <c r="M10">
        <v>37</v>
      </c>
      <c r="N10" s="31" t="s">
        <v>134</v>
      </c>
      <c r="O10" s="201" t="s">
        <v>173</v>
      </c>
      <c r="P10" s="202"/>
      <c r="Q10" s="202"/>
      <c r="R10" s="203"/>
    </row>
    <row r="11" spans="1:18" ht="50.1" customHeight="1" thickBot="1">
      <c r="A11">
        <v>9</v>
      </c>
      <c r="B11" t="s">
        <v>102</v>
      </c>
      <c r="C11" s="166">
        <v>40210</v>
      </c>
      <c r="D11" s="167"/>
      <c r="E11" s="167"/>
      <c r="F11" s="168"/>
      <c r="G11">
        <v>23</v>
      </c>
      <c r="H11" t="s">
        <v>103</v>
      </c>
      <c r="I11" s="178" t="s">
        <v>159</v>
      </c>
      <c r="J11" s="179"/>
      <c r="K11" s="179"/>
      <c r="L11" s="180"/>
      <c r="M11">
        <v>38</v>
      </c>
      <c r="N11" t="s">
        <v>88</v>
      </c>
      <c r="O11" s="201" t="s">
        <v>175</v>
      </c>
      <c r="P11" s="202"/>
      <c r="Q11" s="202"/>
      <c r="R11" s="203"/>
    </row>
    <row r="12" spans="1:18" ht="50.1" customHeight="1" thickBot="1">
      <c r="A12">
        <v>10</v>
      </c>
      <c r="B12" t="s">
        <v>104</v>
      </c>
      <c r="C12" s="172">
        <v>50</v>
      </c>
      <c r="D12" s="173"/>
      <c r="E12" s="173"/>
      <c r="F12" s="174"/>
      <c r="G12">
        <v>24</v>
      </c>
      <c r="H12" t="s">
        <v>105</v>
      </c>
      <c r="I12" s="178" t="s">
        <v>214</v>
      </c>
      <c r="J12" s="179"/>
      <c r="K12" s="179"/>
      <c r="L12" s="180"/>
      <c r="M12">
        <v>39</v>
      </c>
      <c r="N12" t="s">
        <v>123</v>
      </c>
      <c r="O12" s="201" t="s">
        <v>174</v>
      </c>
      <c r="P12" s="204"/>
      <c r="Q12" s="204"/>
      <c r="R12" s="205"/>
    </row>
    <row r="13" spans="1:18" ht="50.1" customHeight="1" thickBot="1">
      <c r="A13">
        <v>11</v>
      </c>
      <c r="B13" t="s">
        <v>106</v>
      </c>
      <c r="C13" s="172">
        <v>60</v>
      </c>
      <c r="D13" s="173"/>
      <c r="E13" s="173"/>
      <c r="F13" s="174"/>
      <c r="G13">
        <v>25</v>
      </c>
      <c r="H13" s="31" t="s">
        <v>107</v>
      </c>
      <c r="I13" s="178" t="s">
        <v>170</v>
      </c>
      <c r="J13" s="179"/>
      <c r="K13" s="179"/>
      <c r="L13" s="180"/>
      <c r="M13">
        <v>40</v>
      </c>
      <c r="N13" s="188" t="s">
        <v>113</v>
      </c>
      <c r="O13" s="32" t="s">
        <v>114</v>
      </c>
      <c r="P13" s="33" t="s">
        <v>161</v>
      </c>
      <c r="Q13" s="34" t="s">
        <v>115</v>
      </c>
      <c r="R13" s="38" t="s">
        <v>162</v>
      </c>
    </row>
    <row r="14" spans="1:18" ht="50.1" customHeight="1" thickBot="1">
      <c r="A14">
        <v>12</v>
      </c>
      <c r="B14" t="s">
        <v>108</v>
      </c>
      <c r="C14" s="172">
        <v>10</v>
      </c>
      <c r="D14" s="173"/>
      <c r="E14" s="173"/>
      <c r="F14" s="174"/>
      <c r="G14">
        <v>26</v>
      </c>
      <c r="H14" s="31" t="s">
        <v>109</v>
      </c>
      <c r="I14" s="178" t="s">
        <v>171</v>
      </c>
      <c r="J14" s="179"/>
      <c r="K14" s="179"/>
      <c r="L14" s="180"/>
      <c r="N14" s="188"/>
      <c r="O14" s="32" t="s">
        <v>116</v>
      </c>
      <c r="P14" s="35" t="s">
        <v>162</v>
      </c>
      <c r="Q14" s="34" t="s">
        <v>60</v>
      </c>
      <c r="R14" s="35" t="s">
        <v>162</v>
      </c>
    </row>
    <row r="15" spans="1:18" ht="50.1" customHeight="1" thickBot="1">
      <c r="A15">
        <v>13</v>
      </c>
      <c r="B15" t="s">
        <v>110</v>
      </c>
      <c r="C15" s="185" t="s">
        <v>160</v>
      </c>
      <c r="D15" s="186"/>
      <c r="E15" s="186"/>
      <c r="F15" s="187"/>
      <c r="G15">
        <v>27</v>
      </c>
      <c r="H15" s="31" t="s">
        <v>111</v>
      </c>
      <c r="I15" s="178" t="s">
        <v>169</v>
      </c>
      <c r="J15" s="179"/>
      <c r="K15" s="179"/>
      <c r="L15" s="180"/>
    </row>
    <row r="16" spans="1:18" ht="50.1" customHeight="1" thickBot="1">
      <c r="A16">
        <v>14</v>
      </c>
      <c r="B16" t="s">
        <v>112</v>
      </c>
      <c r="C16" s="185" t="s">
        <v>182</v>
      </c>
      <c r="D16" s="173"/>
      <c r="E16" s="173"/>
      <c r="F16" s="174"/>
      <c r="G16">
        <v>28</v>
      </c>
      <c r="H16" s="188" t="s">
        <v>113</v>
      </c>
      <c r="I16" s="32" t="s">
        <v>114</v>
      </c>
      <c r="J16" s="33" t="s">
        <v>161</v>
      </c>
      <c r="K16" s="34" t="s">
        <v>115</v>
      </c>
      <c r="L16" s="38" t="s">
        <v>162</v>
      </c>
    </row>
    <row r="17" spans="7:12" ht="50.1" customHeight="1" thickBot="1">
      <c r="G17">
        <v>29</v>
      </c>
      <c r="H17" s="188"/>
      <c r="I17" s="32" t="s">
        <v>116</v>
      </c>
      <c r="J17" s="35" t="s">
        <v>162</v>
      </c>
      <c r="K17" s="34" t="s">
        <v>60</v>
      </c>
      <c r="L17" s="35" t="s">
        <v>162</v>
      </c>
    </row>
  </sheetData>
  <mergeCells count="40">
    <mergeCell ref="O9:R9"/>
    <mergeCell ref="O10:R10"/>
    <mergeCell ref="N13:N14"/>
    <mergeCell ref="O11:R11"/>
    <mergeCell ref="O12:R12"/>
    <mergeCell ref="O4:R4"/>
    <mergeCell ref="O5:R5"/>
    <mergeCell ref="O6:R6"/>
    <mergeCell ref="O3:R3"/>
    <mergeCell ref="O8:R8"/>
    <mergeCell ref="C14:F14"/>
    <mergeCell ref="I14:L14"/>
    <mergeCell ref="C15:F15"/>
    <mergeCell ref="I15:L15"/>
    <mergeCell ref="C16:F16"/>
    <mergeCell ref="H16:H17"/>
    <mergeCell ref="C11:F11"/>
    <mergeCell ref="I11:L11"/>
    <mergeCell ref="C12:F12"/>
    <mergeCell ref="I12:L12"/>
    <mergeCell ref="C13:F13"/>
    <mergeCell ref="I13:L13"/>
    <mergeCell ref="C8:F8"/>
    <mergeCell ref="I8:L8"/>
    <mergeCell ref="C9:F9"/>
    <mergeCell ref="I9:L9"/>
    <mergeCell ref="C10:F10"/>
    <mergeCell ref="I10:L10"/>
    <mergeCell ref="C5:F5"/>
    <mergeCell ref="I5:L5"/>
    <mergeCell ref="C6:F6"/>
    <mergeCell ref="I6:L6"/>
    <mergeCell ref="C7:F7"/>
    <mergeCell ref="I7:L7"/>
    <mergeCell ref="C2:F2"/>
    <mergeCell ref="I2:L2"/>
    <mergeCell ref="C3:F3"/>
    <mergeCell ref="I3:L3"/>
    <mergeCell ref="C4:F4"/>
    <mergeCell ref="I4:L4"/>
  </mergeCells>
  <phoneticPr fontId="3"/>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'[【デフォルト】入力シート付（テスト）頑張るマチグヮー申請書.xlsx]プルダウン'!#REF!</xm:f>
          </x14:formula1>
          <xm:sqref>I3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44"/>
  <sheetViews>
    <sheetView zoomScaleNormal="100" workbookViewId="0">
      <selection activeCell="A9" sqref="A9"/>
    </sheetView>
  </sheetViews>
  <sheetFormatPr defaultRowHeight="18.75"/>
  <cols>
    <col min="1" max="1" width="22.5" style="49" customWidth="1"/>
    <col min="2" max="2" width="13.5" style="49" customWidth="1"/>
    <col min="3" max="3" width="15.375" style="49" customWidth="1"/>
    <col min="4" max="4" width="22.5" style="49" customWidth="1"/>
    <col min="5" max="5" width="14.25" style="49" customWidth="1"/>
    <col min="6" max="6" width="2.75" style="49" customWidth="1"/>
    <col min="7" max="16384" width="9" style="49"/>
  </cols>
  <sheetData>
    <row r="1" spans="1:12">
      <c r="A1" s="48" t="s">
        <v>90</v>
      </c>
      <c r="B1" s="40" t="s">
        <v>143</v>
      </c>
    </row>
    <row r="2" spans="1:12">
      <c r="A2" s="48"/>
    </row>
    <row r="3" spans="1:12">
      <c r="A3" s="235" t="s">
        <v>13</v>
      </c>
      <c r="B3" s="235"/>
      <c r="C3" s="235"/>
      <c r="D3" s="235"/>
    </row>
    <row r="4" spans="1:12" ht="19.5" thickBot="1">
      <c r="A4" s="52"/>
      <c r="D4" s="53"/>
    </row>
    <row r="5" spans="1:12">
      <c r="A5" s="110" t="s">
        <v>14</v>
      </c>
      <c r="B5" s="236" t="s">
        <v>29</v>
      </c>
      <c r="C5" s="237"/>
      <c r="D5" s="111" t="s">
        <v>30</v>
      </c>
      <c r="E5" s="54" t="s">
        <v>76</v>
      </c>
      <c r="F5" s="55"/>
      <c r="G5" s="56"/>
      <c r="H5" s="56"/>
      <c r="I5" s="56"/>
      <c r="J5" s="56"/>
      <c r="K5" s="56"/>
      <c r="L5" s="57"/>
    </row>
    <row r="6" spans="1:12">
      <c r="A6" s="112" t="s">
        <v>64</v>
      </c>
      <c r="B6" s="113"/>
      <c r="C6" s="114"/>
      <c r="D6" s="115"/>
      <c r="E6" s="238" t="s">
        <v>138</v>
      </c>
      <c r="F6" s="239"/>
      <c r="G6" s="239"/>
      <c r="H6" s="239"/>
      <c r="I6" s="239"/>
      <c r="J6" s="239"/>
      <c r="K6" s="239"/>
      <c r="L6" s="240"/>
    </row>
    <row r="7" spans="1:12" ht="19.5" thickBot="1">
      <c r="A7" s="116">
        <f>B44</f>
        <v>1506360</v>
      </c>
      <c r="B7" s="241">
        <f>B24</f>
        <v>1401560</v>
      </c>
      <c r="C7" s="242"/>
      <c r="D7" s="116">
        <f>A7-B7</f>
        <v>104800</v>
      </c>
      <c r="E7" s="58" t="s">
        <v>140</v>
      </c>
      <c r="F7" s="59"/>
      <c r="G7" s="243"/>
      <c r="H7" s="243"/>
      <c r="I7" s="243"/>
      <c r="J7" s="243"/>
      <c r="K7" s="243"/>
      <c r="L7" s="244"/>
    </row>
    <row r="8" spans="1:12">
      <c r="A8" s="110" t="s">
        <v>194</v>
      </c>
      <c r="B8" s="236" t="s">
        <v>195</v>
      </c>
      <c r="C8" s="237"/>
      <c r="D8" s="110" t="s">
        <v>196</v>
      </c>
      <c r="E8" s="58" t="s">
        <v>193</v>
      </c>
      <c r="F8" s="59"/>
      <c r="G8" s="243"/>
      <c r="H8" s="243"/>
      <c r="I8" s="243"/>
      <c r="J8" s="243"/>
      <c r="K8" s="243"/>
      <c r="L8" s="244"/>
    </row>
    <row r="9" spans="1:12" ht="19.5" thickBot="1">
      <c r="A9" s="117">
        <f>IF(第10号様式の2!B4="1：頑張るマチグヮー支援事業/マチグヮー・地域商店街等基盤整備支援事業",MIN(5000000,FLOOR(B7*0.8,1000)),IF(第10号様式の2!B4="1：頑張るマチグヮー支援事業/マチグヮー・地域商店街等基盤整備支援事業（防犯カメラ、保安灯）",MIN(300000,FLOOR(B7*0.8,1000)),IF(第10号様式の2!B4="2：頑張るマチグヮー支援事業/商店街イベント等開催事業（新規）",MIN(1000000,FLOOR(B7*0.8,1000)),IF(第10号様式の2!B4="2：頑張るマチグヮー支援事業/商店街イベント等開催事業（2回目以降）",MIN(300000,FLOOR(B7*0.8,1000)),IF(第10号様式の2!B4="3：頑張るマチグヮー支援事業/特色ある商店街推進事業",MIN(300000,FLOOR(B7*0.8,1000)),IF(第10号様式の2!B4="4：頑張るマチグヮー支援事業/商店街魅力発信事業（新規）",MIN(300000,FLOOR(B7*0.8,1000)),IF(第10号様式の2!B4="4：頑張るマチグヮー支援事業/商店街魅力発信事業（一部変更、増刷）",MIN(100000,FLOOR(B7*0.8,1000)),IF(第10号様式の2!B4="5：頑張るマチグヮー支援事業/安心安全な商店街づくり支援事業",MIN(200000,FLOOR(B7*0.8,1000))))))))))</f>
        <v>1000000</v>
      </c>
      <c r="B9" s="233">
        <f>B12</f>
        <v>796000</v>
      </c>
      <c r="C9" s="234"/>
      <c r="D9" s="118">
        <f>B13</f>
        <v>710360</v>
      </c>
      <c r="E9" s="76" t="s">
        <v>183</v>
      </c>
      <c r="F9" s="77" t="s">
        <v>139</v>
      </c>
      <c r="G9" s="212"/>
      <c r="H9" s="212"/>
      <c r="I9" s="212"/>
      <c r="J9" s="212"/>
      <c r="K9" s="212"/>
      <c r="L9" s="213"/>
    </row>
    <row r="10" spans="1:12" ht="19.5" thickBot="1">
      <c r="A10" s="60" t="s">
        <v>15</v>
      </c>
      <c r="B10" s="61"/>
      <c r="C10" s="62"/>
      <c r="D10" s="63"/>
      <c r="E10" s="76" t="s">
        <v>31</v>
      </c>
      <c r="F10" s="77" t="s">
        <v>139</v>
      </c>
      <c r="G10" s="212"/>
      <c r="H10" s="212"/>
      <c r="I10" s="212"/>
      <c r="J10" s="212"/>
      <c r="K10" s="212"/>
      <c r="L10" s="213"/>
    </row>
    <row r="11" spans="1:12" ht="19.5" thickBot="1">
      <c r="A11" s="81" t="s">
        <v>16</v>
      </c>
      <c r="B11" s="107" t="s">
        <v>61</v>
      </c>
      <c r="C11" s="216" t="s">
        <v>138</v>
      </c>
      <c r="D11" s="217"/>
      <c r="E11" s="76" t="s">
        <v>32</v>
      </c>
      <c r="F11" s="77" t="s">
        <v>139</v>
      </c>
      <c r="G11" s="212"/>
      <c r="H11" s="212"/>
      <c r="I11" s="212"/>
      <c r="J11" s="212"/>
      <c r="K11" s="212"/>
      <c r="L11" s="213"/>
    </row>
    <row r="12" spans="1:12" ht="20.25" thickTop="1" thickBot="1">
      <c r="A12" s="119" t="s">
        <v>199</v>
      </c>
      <c r="B12" s="142">
        <f>FLOOR(MAX(MIN(A7-D9,A9, B7*0.8),0), 1000)</f>
        <v>796000</v>
      </c>
      <c r="C12" s="218" t="s">
        <v>163</v>
      </c>
      <c r="D12" s="219"/>
      <c r="E12" s="76" t="s">
        <v>33</v>
      </c>
      <c r="F12" s="77" t="s">
        <v>139</v>
      </c>
      <c r="G12" s="230" t="s">
        <v>185</v>
      </c>
      <c r="H12" s="231"/>
      <c r="I12" s="231"/>
      <c r="J12" s="231"/>
      <c r="K12" s="231"/>
      <c r="L12" s="232"/>
    </row>
    <row r="13" spans="1:12" ht="20.25" thickTop="1" thickBot="1">
      <c r="A13" s="143" t="s">
        <v>200</v>
      </c>
      <c r="B13" s="144">
        <f>SUM(B14:B20)</f>
        <v>710360</v>
      </c>
      <c r="C13" s="220"/>
      <c r="D13" s="221"/>
      <c r="E13" s="76" t="s">
        <v>34</v>
      </c>
      <c r="F13" s="77" t="s">
        <v>139</v>
      </c>
      <c r="G13" s="230" t="s">
        <v>186</v>
      </c>
      <c r="H13" s="231"/>
      <c r="I13" s="231"/>
      <c r="J13" s="231"/>
      <c r="K13" s="231"/>
      <c r="L13" s="232"/>
    </row>
    <row r="14" spans="1:12" ht="19.5" thickTop="1">
      <c r="A14" s="88" t="s">
        <v>201</v>
      </c>
      <c r="B14" s="108">
        <v>110000</v>
      </c>
      <c r="C14" s="222" t="s">
        <v>164</v>
      </c>
      <c r="D14" s="223"/>
      <c r="E14" s="76" t="s">
        <v>35</v>
      </c>
      <c r="F14" s="77" t="s">
        <v>139</v>
      </c>
      <c r="G14" s="230"/>
      <c r="H14" s="231"/>
      <c r="I14" s="231"/>
      <c r="J14" s="231"/>
      <c r="K14" s="231"/>
      <c r="L14" s="232"/>
    </row>
    <row r="15" spans="1:12">
      <c r="A15" s="86" t="s">
        <v>202</v>
      </c>
      <c r="B15" s="94"/>
      <c r="C15" s="224"/>
      <c r="D15" s="225"/>
      <c r="E15" s="76" t="s">
        <v>36</v>
      </c>
      <c r="F15" s="77" t="s">
        <v>139</v>
      </c>
      <c r="G15" s="230"/>
      <c r="H15" s="231"/>
      <c r="I15" s="231"/>
      <c r="J15" s="231"/>
      <c r="K15" s="231"/>
      <c r="L15" s="232"/>
    </row>
    <row r="16" spans="1:12" ht="18.75" customHeight="1">
      <c r="A16" s="86" t="s">
        <v>203</v>
      </c>
      <c r="B16" s="94">
        <v>500000</v>
      </c>
      <c r="C16" s="224" t="s">
        <v>165</v>
      </c>
      <c r="D16" s="225"/>
      <c r="E16" s="76" t="s">
        <v>37</v>
      </c>
      <c r="F16" s="77" t="s">
        <v>139</v>
      </c>
      <c r="G16" s="230" t="s">
        <v>187</v>
      </c>
      <c r="H16" s="231"/>
      <c r="I16" s="231"/>
      <c r="J16" s="231"/>
      <c r="K16" s="231"/>
      <c r="L16" s="232"/>
    </row>
    <row r="17" spans="1:12" ht="18.75" customHeight="1">
      <c r="A17" s="86" t="s">
        <v>204</v>
      </c>
      <c r="B17" s="94">
        <v>100000</v>
      </c>
      <c r="C17" s="224" t="s">
        <v>166</v>
      </c>
      <c r="D17" s="225"/>
      <c r="E17" s="76" t="s">
        <v>38</v>
      </c>
      <c r="F17" s="77" t="s">
        <v>139</v>
      </c>
      <c r="G17" s="230"/>
      <c r="H17" s="231"/>
      <c r="I17" s="231"/>
      <c r="J17" s="231"/>
      <c r="K17" s="231"/>
      <c r="L17" s="232"/>
    </row>
    <row r="18" spans="1:12" ht="18.75" customHeight="1">
      <c r="A18" s="86" t="s">
        <v>205</v>
      </c>
      <c r="B18" s="94"/>
      <c r="C18" s="224" t="s">
        <v>167</v>
      </c>
      <c r="D18" s="225"/>
      <c r="E18" s="76" t="s">
        <v>39</v>
      </c>
      <c r="F18" s="77" t="s">
        <v>139</v>
      </c>
      <c r="G18" s="230"/>
      <c r="H18" s="231"/>
      <c r="I18" s="231"/>
      <c r="J18" s="231"/>
      <c r="K18" s="231"/>
      <c r="L18" s="232"/>
    </row>
    <row r="19" spans="1:12">
      <c r="A19" s="86" t="s">
        <v>206</v>
      </c>
      <c r="B19" s="94"/>
      <c r="C19" s="224"/>
      <c r="D19" s="225"/>
      <c r="E19" s="76" t="s">
        <v>40</v>
      </c>
      <c r="F19" s="77" t="s">
        <v>139</v>
      </c>
      <c r="G19" s="230"/>
      <c r="H19" s="231"/>
      <c r="I19" s="231"/>
      <c r="J19" s="231"/>
      <c r="K19" s="231"/>
      <c r="L19" s="232"/>
    </row>
    <row r="20" spans="1:12" ht="19.5" thickBot="1">
      <c r="A20" s="98" t="s">
        <v>207</v>
      </c>
      <c r="B20" s="94">
        <v>360</v>
      </c>
      <c r="C20" s="226" t="s">
        <v>168</v>
      </c>
      <c r="D20" s="227"/>
      <c r="E20" s="76" t="s">
        <v>41</v>
      </c>
      <c r="F20" s="77" t="s">
        <v>139</v>
      </c>
      <c r="G20" s="230"/>
      <c r="H20" s="231"/>
      <c r="I20" s="231"/>
      <c r="J20" s="231"/>
      <c r="K20" s="231"/>
      <c r="L20" s="232"/>
    </row>
    <row r="21" spans="1:12" ht="20.25" thickTop="1" thickBot="1">
      <c r="A21" s="120" t="s">
        <v>208</v>
      </c>
      <c r="B21" s="109">
        <f>SUM(B12:B13)</f>
        <v>1506360</v>
      </c>
      <c r="C21" s="228"/>
      <c r="D21" s="229"/>
      <c r="E21" s="76" t="s">
        <v>42</v>
      </c>
      <c r="F21" s="77" t="s">
        <v>139</v>
      </c>
      <c r="G21" s="230" t="s">
        <v>188</v>
      </c>
      <c r="H21" s="231"/>
      <c r="I21" s="231"/>
      <c r="J21" s="231"/>
      <c r="K21" s="231"/>
      <c r="L21" s="232"/>
    </row>
    <row r="22" spans="1:12" ht="19.5" thickBot="1">
      <c r="A22" s="68" t="s">
        <v>17</v>
      </c>
      <c r="B22" s="61"/>
      <c r="C22" s="61"/>
      <c r="D22" s="63"/>
      <c r="E22" s="76" t="s">
        <v>43</v>
      </c>
      <c r="F22" s="77" t="s">
        <v>139</v>
      </c>
      <c r="G22" s="230" t="s">
        <v>189</v>
      </c>
      <c r="H22" s="231"/>
      <c r="I22" s="231"/>
      <c r="J22" s="231"/>
      <c r="K22" s="231"/>
      <c r="L22" s="232"/>
    </row>
    <row r="23" spans="1:12" ht="19.5" thickBot="1">
      <c r="A23" s="81" t="s">
        <v>63</v>
      </c>
      <c r="B23" s="82" t="s">
        <v>61</v>
      </c>
      <c r="C23" s="83" t="s">
        <v>62</v>
      </c>
      <c r="D23" s="81" t="s">
        <v>75</v>
      </c>
      <c r="E23" s="76"/>
      <c r="F23" s="77" t="s">
        <v>139</v>
      </c>
      <c r="G23" s="230" t="s">
        <v>190</v>
      </c>
      <c r="H23" s="231"/>
      <c r="I23" s="231"/>
      <c r="J23" s="231"/>
      <c r="K23" s="231"/>
      <c r="L23" s="232"/>
    </row>
    <row r="24" spans="1:12" ht="20.25" thickTop="1" thickBot="1">
      <c r="A24" s="121" t="s">
        <v>197</v>
      </c>
      <c r="B24" s="122">
        <f>SUM(B25:B42)</f>
        <v>1401560</v>
      </c>
      <c r="C24" s="84"/>
      <c r="D24" s="85"/>
      <c r="E24" s="76" t="s">
        <v>44</v>
      </c>
      <c r="F24" s="77" t="s">
        <v>139</v>
      </c>
      <c r="G24" s="230"/>
      <c r="H24" s="231"/>
      <c r="I24" s="231"/>
      <c r="J24" s="231"/>
      <c r="K24" s="231"/>
      <c r="L24" s="232"/>
    </row>
    <row r="25" spans="1:12" ht="19.5" thickTop="1">
      <c r="A25" s="206" t="s">
        <v>48</v>
      </c>
      <c r="B25" s="207">
        <f>D25+D26</f>
        <v>0</v>
      </c>
      <c r="C25" s="86" t="s">
        <v>31</v>
      </c>
      <c r="D25" s="87"/>
      <c r="E25" s="76"/>
      <c r="F25" s="77" t="s">
        <v>139</v>
      </c>
      <c r="G25" s="230"/>
      <c r="H25" s="231"/>
      <c r="I25" s="231"/>
      <c r="J25" s="231"/>
      <c r="K25" s="231"/>
      <c r="L25" s="232"/>
    </row>
    <row r="26" spans="1:12">
      <c r="A26" s="206"/>
      <c r="B26" s="207"/>
      <c r="C26" s="88" t="s">
        <v>32</v>
      </c>
      <c r="D26" s="89"/>
      <c r="E26" s="76"/>
      <c r="F26" s="77" t="s">
        <v>139</v>
      </c>
      <c r="G26" s="230"/>
      <c r="H26" s="231"/>
      <c r="I26" s="231"/>
      <c r="J26" s="231"/>
      <c r="K26" s="231"/>
      <c r="L26" s="232"/>
    </row>
    <row r="27" spans="1:12">
      <c r="A27" s="90" t="s">
        <v>49</v>
      </c>
      <c r="B27" s="91">
        <f>D27</f>
        <v>560000</v>
      </c>
      <c r="C27" s="90" t="s">
        <v>33</v>
      </c>
      <c r="D27" s="87">
        <v>560000</v>
      </c>
      <c r="E27" s="76" t="s">
        <v>47</v>
      </c>
      <c r="F27" s="77" t="s">
        <v>139</v>
      </c>
      <c r="G27" s="230"/>
      <c r="H27" s="231"/>
      <c r="I27" s="231"/>
      <c r="J27" s="231"/>
      <c r="K27" s="231"/>
      <c r="L27" s="232"/>
    </row>
    <row r="28" spans="1:12">
      <c r="A28" s="86" t="s">
        <v>50</v>
      </c>
      <c r="B28" s="91">
        <f t="shared" ref="B28:B29" si="0">D28</f>
        <v>330000</v>
      </c>
      <c r="C28" s="90" t="s">
        <v>34</v>
      </c>
      <c r="D28" s="92">
        <v>330000</v>
      </c>
      <c r="E28" s="76" t="s">
        <v>141</v>
      </c>
      <c r="F28" s="77" t="s">
        <v>139</v>
      </c>
      <c r="G28" s="230"/>
      <c r="H28" s="231"/>
      <c r="I28" s="231"/>
      <c r="J28" s="231"/>
      <c r="K28" s="231"/>
      <c r="L28" s="232"/>
    </row>
    <row r="29" spans="1:12">
      <c r="A29" s="88" t="s">
        <v>51</v>
      </c>
      <c r="B29" s="93">
        <f t="shared" si="0"/>
        <v>0</v>
      </c>
      <c r="C29" s="90" t="s">
        <v>35</v>
      </c>
      <c r="D29" s="89"/>
      <c r="E29" s="76" t="s">
        <v>184</v>
      </c>
      <c r="F29" s="77" t="s">
        <v>139</v>
      </c>
      <c r="G29" s="230" t="s">
        <v>191</v>
      </c>
      <c r="H29" s="231"/>
      <c r="I29" s="231"/>
      <c r="J29" s="231"/>
      <c r="K29" s="231"/>
      <c r="L29" s="232"/>
    </row>
    <row r="30" spans="1:12">
      <c r="A30" s="208" t="s">
        <v>52</v>
      </c>
      <c r="B30" s="210">
        <f>D30+D31+D32</f>
        <v>300000</v>
      </c>
      <c r="C30" s="90" t="s">
        <v>36</v>
      </c>
      <c r="D30" s="87"/>
      <c r="E30" s="76"/>
      <c r="F30" s="77" t="s">
        <v>139</v>
      </c>
      <c r="G30" s="230" t="s">
        <v>192</v>
      </c>
      <c r="H30" s="231"/>
      <c r="I30" s="231"/>
      <c r="J30" s="231"/>
      <c r="K30" s="231"/>
      <c r="L30" s="232"/>
    </row>
    <row r="31" spans="1:12">
      <c r="A31" s="206"/>
      <c r="B31" s="207"/>
      <c r="C31" s="86" t="s">
        <v>37</v>
      </c>
      <c r="D31" s="94">
        <v>300000</v>
      </c>
      <c r="E31" s="76"/>
      <c r="F31" s="77" t="s">
        <v>139</v>
      </c>
      <c r="G31" s="212"/>
      <c r="H31" s="212"/>
      <c r="I31" s="212"/>
      <c r="J31" s="212"/>
      <c r="K31" s="212"/>
      <c r="L31" s="213"/>
    </row>
    <row r="32" spans="1:12">
      <c r="A32" s="209"/>
      <c r="B32" s="207"/>
      <c r="C32" s="95" t="s">
        <v>210</v>
      </c>
      <c r="D32" s="87"/>
      <c r="E32" s="76"/>
      <c r="F32" s="77" t="s">
        <v>139</v>
      </c>
      <c r="G32" s="212"/>
      <c r="H32" s="212"/>
      <c r="I32" s="212"/>
      <c r="J32" s="212"/>
      <c r="K32" s="212"/>
      <c r="L32" s="213"/>
    </row>
    <row r="33" spans="1:12">
      <c r="A33" s="206" t="s">
        <v>53</v>
      </c>
      <c r="B33" s="210">
        <f>D33+D34+D35+D36</f>
        <v>11560</v>
      </c>
      <c r="C33" s="86" t="s">
        <v>39</v>
      </c>
      <c r="D33" s="89"/>
      <c r="E33" s="76"/>
      <c r="F33" s="77" t="s">
        <v>139</v>
      </c>
      <c r="G33" s="212"/>
      <c r="H33" s="212"/>
      <c r="I33" s="212"/>
      <c r="J33" s="212"/>
      <c r="K33" s="212"/>
      <c r="L33" s="213"/>
    </row>
    <row r="34" spans="1:12">
      <c r="A34" s="206"/>
      <c r="B34" s="207"/>
      <c r="C34" s="88" t="s">
        <v>40</v>
      </c>
      <c r="D34" s="96">
        <v>1560</v>
      </c>
      <c r="E34" s="76"/>
      <c r="F34" s="77" t="s">
        <v>139</v>
      </c>
      <c r="G34" s="212"/>
      <c r="H34" s="212"/>
      <c r="I34" s="212"/>
      <c r="J34" s="212"/>
      <c r="K34" s="212"/>
      <c r="L34" s="213"/>
    </row>
    <row r="35" spans="1:12">
      <c r="A35" s="206"/>
      <c r="B35" s="207"/>
      <c r="C35" s="88" t="s">
        <v>41</v>
      </c>
      <c r="D35" s="87"/>
      <c r="E35" s="76"/>
      <c r="F35" s="77" t="s">
        <v>139</v>
      </c>
      <c r="G35" s="212"/>
      <c r="H35" s="212"/>
      <c r="I35" s="212"/>
      <c r="J35" s="212"/>
      <c r="K35" s="212"/>
      <c r="L35" s="213"/>
    </row>
    <row r="36" spans="1:12">
      <c r="A36" s="206"/>
      <c r="B36" s="211"/>
      <c r="C36" s="90" t="s">
        <v>42</v>
      </c>
      <c r="D36" s="89">
        <v>10000</v>
      </c>
      <c r="E36" s="76"/>
      <c r="F36" s="77" t="s">
        <v>139</v>
      </c>
      <c r="G36" s="212"/>
      <c r="H36" s="212"/>
      <c r="I36" s="212"/>
      <c r="J36" s="212"/>
      <c r="K36" s="212"/>
      <c r="L36" s="213"/>
    </row>
    <row r="37" spans="1:12">
      <c r="A37" s="90" t="s">
        <v>54</v>
      </c>
      <c r="B37" s="93">
        <f>D37</f>
        <v>0</v>
      </c>
      <c r="C37" s="86" t="s">
        <v>43</v>
      </c>
      <c r="D37" s="96"/>
      <c r="E37" s="76"/>
      <c r="F37" s="77" t="s">
        <v>139</v>
      </c>
      <c r="G37" s="212"/>
      <c r="H37" s="212"/>
      <c r="I37" s="212"/>
      <c r="J37" s="212"/>
      <c r="K37" s="212"/>
      <c r="L37" s="213"/>
    </row>
    <row r="38" spans="1:12">
      <c r="A38" s="90" t="s">
        <v>55</v>
      </c>
      <c r="B38" s="97">
        <f t="shared" ref="B38:B42" si="1">D38</f>
        <v>200000</v>
      </c>
      <c r="C38" s="88" t="s">
        <v>44</v>
      </c>
      <c r="D38" s="96">
        <v>200000</v>
      </c>
      <c r="E38" s="76"/>
      <c r="F38" s="77" t="s">
        <v>139</v>
      </c>
      <c r="G38" s="212"/>
      <c r="H38" s="212"/>
      <c r="I38" s="212"/>
      <c r="J38" s="212"/>
      <c r="K38" s="212"/>
      <c r="L38" s="213"/>
    </row>
    <row r="39" spans="1:12">
      <c r="A39" s="86" t="s">
        <v>56</v>
      </c>
      <c r="B39" s="97">
        <f t="shared" si="1"/>
        <v>0</v>
      </c>
      <c r="C39" s="90" t="s">
        <v>45</v>
      </c>
      <c r="D39" s="96"/>
      <c r="E39" s="76"/>
      <c r="F39" s="77" t="s">
        <v>139</v>
      </c>
      <c r="G39" s="212"/>
      <c r="H39" s="212"/>
      <c r="I39" s="212"/>
      <c r="J39" s="212"/>
      <c r="K39" s="212"/>
      <c r="L39" s="213"/>
    </row>
    <row r="40" spans="1:12">
      <c r="A40" s="90" t="s">
        <v>57</v>
      </c>
      <c r="B40" s="97">
        <f t="shared" si="1"/>
        <v>0</v>
      </c>
      <c r="C40" s="90" t="s">
        <v>46</v>
      </c>
      <c r="D40" s="96"/>
      <c r="E40" s="76"/>
      <c r="F40" s="77" t="s">
        <v>139</v>
      </c>
      <c r="G40" s="212"/>
      <c r="H40" s="212"/>
      <c r="I40" s="212"/>
      <c r="J40" s="212"/>
      <c r="K40" s="212"/>
      <c r="L40" s="213"/>
    </row>
    <row r="41" spans="1:12">
      <c r="A41" s="90" t="s">
        <v>58</v>
      </c>
      <c r="B41" s="91">
        <f t="shared" si="1"/>
        <v>0</v>
      </c>
      <c r="C41" s="86" t="s">
        <v>47</v>
      </c>
      <c r="D41" s="96"/>
      <c r="E41" s="78"/>
      <c r="F41" s="77" t="s">
        <v>139</v>
      </c>
      <c r="G41" s="212"/>
      <c r="H41" s="212"/>
      <c r="I41" s="212"/>
      <c r="J41" s="212"/>
      <c r="K41" s="212"/>
      <c r="L41" s="213"/>
    </row>
    <row r="42" spans="1:12" ht="19.5" thickBot="1">
      <c r="A42" s="98" t="s">
        <v>59</v>
      </c>
      <c r="B42" s="99">
        <f t="shared" si="1"/>
        <v>0</v>
      </c>
      <c r="C42" s="88" t="s">
        <v>141</v>
      </c>
      <c r="D42" s="100"/>
      <c r="E42" s="76"/>
      <c r="F42" s="77" t="s">
        <v>139</v>
      </c>
      <c r="G42" s="212"/>
      <c r="H42" s="212"/>
      <c r="I42" s="212"/>
      <c r="J42" s="212"/>
      <c r="K42" s="212"/>
      <c r="L42" s="213"/>
    </row>
    <row r="43" spans="1:12" ht="27" thickTop="1" thickBot="1">
      <c r="A43" s="147" t="s">
        <v>198</v>
      </c>
      <c r="B43" s="123">
        <f>D43</f>
        <v>104800</v>
      </c>
      <c r="C43" s="101"/>
      <c r="D43" s="102">
        <v>104800</v>
      </c>
      <c r="E43" s="76"/>
      <c r="F43" s="77" t="s">
        <v>139</v>
      </c>
      <c r="G43" s="212"/>
      <c r="H43" s="212"/>
      <c r="I43" s="212"/>
      <c r="J43" s="212"/>
      <c r="K43" s="212"/>
      <c r="L43" s="213"/>
    </row>
    <row r="44" spans="1:12" ht="20.25" thickTop="1" thickBot="1">
      <c r="A44" s="103" t="s">
        <v>209</v>
      </c>
      <c r="B44" s="104">
        <f>SUM(B25:B43)</f>
        <v>1506360</v>
      </c>
      <c r="C44" s="105"/>
      <c r="D44" s="106"/>
      <c r="E44" s="79"/>
      <c r="F44" s="80"/>
      <c r="G44" s="214"/>
      <c r="H44" s="214"/>
      <c r="I44" s="214"/>
      <c r="J44" s="214"/>
      <c r="K44" s="214"/>
      <c r="L44" s="215"/>
    </row>
  </sheetData>
  <sheetProtection selectLockedCells="1"/>
  <protectedRanges>
    <protectedRange sqref="D25:D43" name="範囲2_1"/>
    <protectedRange sqref="B12:B20" name="範囲1_1_1"/>
  </protectedRanges>
  <mergeCells count="61">
    <mergeCell ref="G19:L19"/>
    <mergeCell ref="G20:L20"/>
    <mergeCell ref="G24:L24"/>
    <mergeCell ref="G25:L25"/>
    <mergeCell ref="G26:L26"/>
    <mergeCell ref="G22:L22"/>
    <mergeCell ref="G32:L32"/>
    <mergeCell ref="G33:L33"/>
    <mergeCell ref="G34:L34"/>
    <mergeCell ref="G40:L40"/>
    <mergeCell ref="G27:L27"/>
    <mergeCell ref="G28:L28"/>
    <mergeCell ref="G29:L29"/>
    <mergeCell ref="G30:L30"/>
    <mergeCell ref="G31:L31"/>
    <mergeCell ref="G41:L41"/>
    <mergeCell ref="G35:L35"/>
    <mergeCell ref="G36:L36"/>
    <mergeCell ref="G37:L37"/>
    <mergeCell ref="G38:L38"/>
    <mergeCell ref="G39:L39"/>
    <mergeCell ref="G14:L14"/>
    <mergeCell ref="G15:L15"/>
    <mergeCell ref="G16:L16"/>
    <mergeCell ref="G17:L17"/>
    <mergeCell ref="G18:L18"/>
    <mergeCell ref="G12:L12"/>
    <mergeCell ref="G13:L13"/>
    <mergeCell ref="B9:C9"/>
    <mergeCell ref="A3:D3"/>
    <mergeCell ref="B5:C5"/>
    <mergeCell ref="E6:L6"/>
    <mergeCell ref="B7:C7"/>
    <mergeCell ref="B8:C8"/>
    <mergeCell ref="G9:L9"/>
    <mergeCell ref="G7:L7"/>
    <mergeCell ref="G8:L8"/>
    <mergeCell ref="G10:L10"/>
    <mergeCell ref="G11:L11"/>
    <mergeCell ref="G43:L43"/>
    <mergeCell ref="G44:L44"/>
    <mergeCell ref="G42:L42"/>
    <mergeCell ref="C11:D11"/>
    <mergeCell ref="C12:D12"/>
    <mergeCell ref="C13:D13"/>
    <mergeCell ref="C14:D14"/>
    <mergeCell ref="C15:D15"/>
    <mergeCell ref="C16:D16"/>
    <mergeCell ref="C17:D17"/>
    <mergeCell ref="C18:D18"/>
    <mergeCell ref="C19:D19"/>
    <mergeCell ref="C20:D20"/>
    <mergeCell ref="C21:D21"/>
    <mergeCell ref="G21:L21"/>
    <mergeCell ref="G23:L23"/>
    <mergeCell ref="A25:A26"/>
    <mergeCell ref="B25:B26"/>
    <mergeCell ref="A30:A32"/>
    <mergeCell ref="B30:B32"/>
    <mergeCell ref="A33:A36"/>
    <mergeCell ref="B33:B36"/>
  </mergeCells>
  <phoneticPr fontId="3"/>
  <conditionalFormatting sqref="B44">
    <cfRule type="cellIs" dxfId="11" priority="3" operator="notEqual">
      <formula>$B$21</formula>
    </cfRule>
  </conditionalFormatting>
  <conditionalFormatting sqref="B21">
    <cfRule type="cellIs" dxfId="10" priority="1" operator="notEqual">
      <formula>$B$44</formula>
    </cfRule>
  </conditionalFormatting>
  <pageMargins left="0.7" right="0.7" top="0.34" bottom="0.37" header="0.54"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0"/>
  <sheetViews>
    <sheetView workbookViewId="0">
      <selection activeCell="H1" sqref="H1"/>
    </sheetView>
  </sheetViews>
  <sheetFormatPr defaultRowHeight="18.75"/>
  <sheetData>
    <row r="3" spans="3:5">
      <c r="C3" t="s">
        <v>68</v>
      </c>
      <c r="E3" t="s">
        <v>211</v>
      </c>
    </row>
    <row r="4" spans="3:5">
      <c r="E4" t="s">
        <v>212</v>
      </c>
    </row>
    <row r="5" spans="3:5">
      <c r="E5" t="s">
        <v>69</v>
      </c>
    </row>
    <row r="6" spans="3:5">
      <c r="E6" t="s">
        <v>70</v>
      </c>
    </row>
    <row r="7" spans="3:5">
      <c r="E7" t="s">
        <v>71</v>
      </c>
    </row>
    <row r="8" spans="3:5">
      <c r="E8" t="s">
        <v>72</v>
      </c>
    </row>
    <row r="9" spans="3:5">
      <c r="E9" t="s">
        <v>73</v>
      </c>
    </row>
    <row r="10" spans="3:5">
      <c r="E10" t="s">
        <v>74</v>
      </c>
    </row>
  </sheetData>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34"/>
  <sheetViews>
    <sheetView tabSelected="1" workbookViewId="0">
      <selection activeCell="A9" sqref="A9:H9"/>
    </sheetView>
  </sheetViews>
  <sheetFormatPr defaultRowHeight="18.75"/>
  <cols>
    <col min="2" max="2" width="13.625" customWidth="1"/>
    <col min="3" max="3" width="7.375" customWidth="1"/>
    <col min="8" max="8" width="14.5" customWidth="1"/>
  </cols>
  <sheetData>
    <row r="1" spans="1:17">
      <c r="A1" s="29" t="s">
        <v>77</v>
      </c>
    </row>
    <row r="2" spans="1:17">
      <c r="A2" s="6"/>
      <c r="F2" s="25"/>
      <c r="G2" s="251">
        <f>事業概要入力シート!C3</f>
        <v>45704</v>
      </c>
      <c r="H2" s="251"/>
    </row>
    <row r="3" spans="1:17">
      <c r="A3" s="8" t="s">
        <v>20</v>
      </c>
    </row>
    <row r="4" spans="1:17">
      <c r="A4" s="9"/>
      <c r="D4" s="10" t="s">
        <v>18</v>
      </c>
      <c r="E4" s="21" t="str">
        <f>事業概要入力シート!C4</f>
        <v>○○商店街振興組合</v>
      </c>
    </row>
    <row r="5" spans="1:17">
      <c r="A5" s="9"/>
      <c r="D5" t="s">
        <v>19</v>
      </c>
      <c r="E5" s="250" t="str">
        <f>事業概要入力シート!C5</f>
        <v>那覇市泉崎1-1-1</v>
      </c>
      <c r="F5" s="250"/>
      <c r="G5" s="250"/>
      <c r="H5" s="250"/>
    </row>
    <row r="6" spans="1:17">
      <c r="A6" s="9"/>
      <c r="D6" s="10" t="s">
        <v>21</v>
      </c>
      <c r="E6" s="21" t="str">
        <f>事業概要入力シート!C9</f>
        <v>理事長</v>
      </c>
      <c r="H6" s="7"/>
    </row>
    <row r="7" spans="1:17">
      <c r="A7" s="9"/>
      <c r="B7" s="9"/>
      <c r="D7" t="s">
        <v>25</v>
      </c>
      <c r="E7" s="21" t="str">
        <f>事業概要入力シート!C10</f>
        <v>知念　○○</v>
      </c>
      <c r="H7" s="7" t="s">
        <v>24</v>
      </c>
    </row>
    <row r="8" spans="1:17">
      <c r="A8" s="7"/>
    </row>
    <row r="9" spans="1:17">
      <c r="A9" s="252" t="s">
        <v>125</v>
      </c>
      <c r="B9" s="252"/>
      <c r="C9" s="252"/>
      <c r="D9" s="252"/>
      <c r="E9" s="252"/>
      <c r="F9" s="252"/>
      <c r="G9" s="252"/>
      <c r="H9" s="252"/>
    </row>
    <row r="10" spans="1:17">
      <c r="A10" s="1"/>
    </row>
    <row r="11" spans="1:17" ht="18.75" customHeight="1">
      <c r="A11" s="253">
        <f>事業概要入力シート!O3</f>
        <v>45704</v>
      </c>
      <c r="B11" s="253"/>
      <c r="C11" s="10"/>
      <c r="D11" s="254">
        <f>事業概要入力シート!O4</f>
        <v>123456</v>
      </c>
      <c r="E11" s="254"/>
      <c r="F11" s="245"/>
      <c r="G11" s="245"/>
      <c r="H11" s="245"/>
      <c r="J11" s="245"/>
      <c r="K11" s="245"/>
      <c r="L11" s="245"/>
      <c r="M11" s="245"/>
      <c r="N11" s="245"/>
      <c r="O11" s="245"/>
      <c r="P11" s="245"/>
      <c r="Q11" s="245"/>
    </row>
    <row r="12" spans="1:17" ht="32.25" customHeight="1">
      <c r="A12" s="245"/>
      <c r="B12" s="245"/>
      <c r="C12" s="245"/>
      <c r="D12" s="245"/>
      <c r="E12" s="245"/>
      <c r="F12" s="245"/>
      <c r="G12" s="245"/>
      <c r="H12" s="245"/>
      <c r="J12" s="245"/>
      <c r="K12" s="245"/>
      <c r="L12" s="245"/>
      <c r="M12" s="245"/>
      <c r="N12" s="245"/>
      <c r="O12" s="245"/>
      <c r="P12" s="245"/>
      <c r="Q12" s="245"/>
    </row>
    <row r="13" spans="1:17">
      <c r="A13" s="12"/>
      <c r="B13" s="12"/>
      <c r="C13" s="12"/>
      <c r="D13" s="12"/>
      <c r="E13" s="12"/>
      <c r="F13" s="12"/>
      <c r="G13" s="12"/>
      <c r="H13" s="12"/>
    </row>
    <row r="14" spans="1:17">
      <c r="A14" s="252" t="s">
        <v>22</v>
      </c>
      <c r="B14" s="252"/>
      <c r="C14" s="252"/>
      <c r="D14" s="252"/>
      <c r="E14" s="252"/>
      <c r="F14" s="252"/>
      <c r="G14" s="252"/>
      <c r="H14" s="252"/>
    </row>
    <row r="15" spans="1:17">
      <c r="A15" s="37"/>
      <c r="B15" s="37"/>
      <c r="C15" s="37"/>
      <c r="D15" s="37"/>
      <c r="E15" s="37"/>
      <c r="F15" s="37"/>
      <c r="G15" s="37"/>
      <c r="H15" s="37"/>
    </row>
    <row r="16" spans="1:17">
      <c r="A16" s="2">
        <v>1</v>
      </c>
      <c r="B16" t="s">
        <v>26</v>
      </c>
    </row>
    <row r="17" spans="1:8">
      <c r="B17" s="42"/>
      <c r="C17" s="246" t="str">
        <f>事業概要入力シート!I3</f>
        <v>2：頑張るマチグヮー支援事業/商店街イベント等開催事業（新規）</v>
      </c>
      <c r="D17" s="246"/>
      <c r="E17" s="246"/>
      <c r="F17" s="246"/>
      <c r="G17" s="246"/>
      <c r="H17" s="246"/>
    </row>
    <row r="18" spans="1:8">
      <c r="A18" s="28">
        <v>2</v>
      </c>
      <c r="B18" t="s">
        <v>27</v>
      </c>
    </row>
    <row r="19" spans="1:8">
      <c r="A19" s="28"/>
      <c r="B19" s="42"/>
      <c r="C19" s="248" t="str">
        <f>事業概要入力シート!I4</f>
        <v>○○祭り</v>
      </c>
      <c r="D19" s="248"/>
      <c r="E19" s="248"/>
      <c r="F19" s="248"/>
      <c r="G19" s="248"/>
      <c r="H19" s="248"/>
    </row>
    <row r="20" spans="1:8">
      <c r="A20" s="28">
        <v>3</v>
      </c>
      <c r="B20" t="s">
        <v>79</v>
      </c>
    </row>
    <row r="21" spans="1:8">
      <c r="A21" s="28"/>
      <c r="B21" s="43"/>
      <c r="C21" s="247">
        <f>事業概要入力シート!O5</f>
        <v>512000</v>
      </c>
      <c r="D21" s="247"/>
      <c r="E21" s="13"/>
    </row>
    <row r="22" spans="1:8">
      <c r="A22" s="2">
        <v>4</v>
      </c>
      <c r="B22" t="s">
        <v>78</v>
      </c>
    </row>
    <row r="23" spans="1:8">
      <c r="A23" s="2"/>
      <c r="B23" s="43"/>
      <c r="C23" s="247">
        <f>事業概要入力シート!O6</f>
        <v>796000</v>
      </c>
      <c r="D23" s="247"/>
      <c r="E23" s="13"/>
    </row>
    <row r="24" spans="1:8">
      <c r="A24" s="28">
        <v>5</v>
      </c>
      <c r="B24" s="30" t="s">
        <v>80</v>
      </c>
      <c r="C24" s="26"/>
      <c r="D24" s="26"/>
      <c r="E24" s="13"/>
    </row>
    <row r="25" spans="1:8">
      <c r="A25" s="2"/>
      <c r="B25" s="43"/>
      <c r="C25" s="249">
        <f>事業概要入力シート!O7</f>
        <v>45627</v>
      </c>
      <c r="D25" s="249"/>
      <c r="E25" s="27" t="s">
        <v>81</v>
      </c>
      <c r="F25" s="249">
        <f>事業概要入力シート!Q7</f>
        <v>45629</v>
      </c>
      <c r="G25" s="249"/>
    </row>
    <row r="26" spans="1:8">
      <c r="A26" s="2">
        <v>6</v>
      </c>
      <c r="B26" t="s">
        <v>28</v>
      </c>
    </row>
    <row r="27" spans="1:8">
      <c r="A27" s="10"/>
      <c r="B27" s="10" t="s">
        <v>126</v>
      </c>
      <c r="C27" s="10"/>
      <c r="D27" s="10"/>
      <c r="E27" s="10"/>
      <c r="F27" s="10"/>
      <c r="G27" s="10"/>
      <c r="H27" s="10"/>
    </row>
    <row r="28" spans="1:8">
      <c r="B28" s="10" t="s">
        <v>127</v>
      </c>
      <c r="C28" s="10"/>
      <c r="D28" s="10"/>
      <c r="E28" s="10"/>
      <c r="F28" s="10"/>
      <c r="G28" s="10"/>
      <c r="H28" s="10"/>
    </row>
    <row r="29" spans="1:8">
      <c r="B29" s="10" t="s">
        <v>128</v>
      </c>
      <c r="C29" s="10"/>
      <c r="D29" s="10"/>
      <c r="E29" s="10"/>
      <c r="F29" s="10"/>
      <c r="G29" s="10"/>
      <c r="H29" s="10"/>
    </row>
    <row r="30" spans="1:8">
      <c r="B30" s="10" t="s">
        <v>129</v>
      </c>
      <c r="C30" s="10"/>
      <c r="D30" s="10"/>
      <c r="E30" s="10"/>
      <c r="F30" s="10"/>
      <c r="G30" s="10"/>
      <c r="H30" s="10"/>
    </row>
    <row r="31" spans="1:8">
      <c r="B31" s="10" t="s">
        <v>130</v>
      </c>
      <c r="C31" s="10"/>
      <c r="D31" s="10"/>
      <c r="E31" s="10"/>
      <c r="F31" s="10"/>
      <c r="G31" s="10"/>
      <c r="H31" s="10"/>
    </row>
    <row r="32" spans="1:8">
      <c r="B32" s="10" t="s">
        <v>131</v>
      </c>
      <c r="C32" s="10"/>
      <c r="D32" s="10"/>
      <c r="E32" s="10"/>
      <c r="F32" s="10"/>
      <c r="G32" s="10"/>
      <c r="H32" s="10"/>
    </row>
    <row r="33" spans="2:8">
      <c r="B33" s="10" t="s">
        <v>132</v>
      </c>
      <c r="C33" s="10"/>
      <c r="D33" s="10"/>
      <c r="E33" s="10"/>
      <c r="F33" s="10"/>
      <c r="G33" s="10"/>
      <c r="H33" s="10"/>
    </row>
    <row r="34" spans="2:8">
      <c r="B34" s="10" t="s">
        <v>133</v>
      </c>
      <c r="C34" s="10"/>
      <c r="D34" s="10"/>
      <c r="E34" s="10"/>
      <c r="F34" s="10"/>
      <c r="G34" s="10"/>
      <c r="H34" s="6" t="s">
        <v>23</v>
      </c>
    </row>
  </sheetData>
  <sheetProtection selectLockedCells="1"/>
  <mergeCells count="15">
    <mergeCell ref="C25:D25"/>
    <mergeCell ref="F25:G25"/>
    <mergeCell ref="E5:H5"/>
    <mergeCell ref="G2:H2"/>
    <mergeCell ref="A9:H9"/>
    <mergeCell ref="A14:H14"/>
    <mergeCell ref="A11:B11"/>
    <mergeCell ref="D11:E11"/>
    <mergeCell ref="J11:Q12"/>
    <mergeCell ref="A12:H12"/>
    <mergeCell ref="F11:H11"/>
    <mergeCell ref="C17:H17"/>
    <mergeCell ref="C23:D23"/>
    <mergeCell ref="C19:H19"/>
    <mergeCell ref="C21:D21"/>
  </mergeCells>
  <phoneticPr fontId="3"/>
  <conditionalFormatting sqref="G2:H2">
    <cfRule type="containsBlanks" priority="2">
      <formula>LEN(TRIM(G2))=0</formula>
    </cfRule>
  </conditionalFormatting>
  <conditionalFormatting sqref="G2:H2">
    <cfRule type="containsBlanks" dxfId="9" priority="1">
      <formula>LEN(TRIM(G2))=0</formula>
    </cfRule>
  </conditionalFormatting>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9"/>
  <sheetViews>
    <sheetView topLeftCell="A22" zoomScaleNormal="100" workbookViewId="0">
      <selection activeCell="B4" sqref="B4:E5"/>
    </sheetView>
  </sheetViews>
  <sheetFormatPr defaultRowHeight="18.75"/>
  <cols>
    <col min="1" max="1" width="25.625" customWidth="1"/>
    <col min="3" max="3" width="13.25" customWidth="1"/>
    <col min="4" max="4" width="12.375" customWidth="1"/>
    <col min="5" max="5" width="19.125" customWidth="1"/>
  </cols>
  <sheetData>
    <row r="1" spans="1:5">
      <c r="A1" s="1" t="s">
        <v>82</v>
      </c>
    </row>
    <row r="2" spans="1:5">
      <c r="A2" s="1"/>
    </row>
    <row r="3" spans="1:5" ht="19.5" thickBot="1">
      <c r="A3" s="11" t="s">
        <v>0</v>
      </c>
      <c r="E3" s="18"/>
    </row>
    <row r="4" spans="1:5" ht="18.75" customHeight="1">
      <c r="A4" s="255" t="s">
        <v>1</v>
      </c>
      <c r="B4" s="276" t="str">
        <f>事業概要入力シート!I3</f>
        <v>2：頑張るマチグヮー支援事業/商店街イベント等開催事業（新規）</v>
      </c>
      <c r="C4" s="277"/>
      <c r="D4" s="277"/>
      <c r="E4" s="278"/>
    </row>
    <row r="5" spans="1:5" ht="19.5" thickBot="1">
      <c r="A5" s="257"/>
      <c r="B5" s="279"/>
      <c r="C5" s="280"/>
      <c r="D5" s="280"/>
      <c r="E5" s="281"/>
    </row>
    <row r="6" spans="1:5">
      <c r="A6" s="255" t="s">
        <v>2</v>
      </c>
      <c r="B6" s="284" t="str">
        <f>事業概要入力シート!I4</f>
        <v>○○祭り</v>
      </c>
      <c r="C6" s="285"/>
      <c r="D6" s="285"/>
      <c r="E6" s="286"/>
    </row>
    <row r="7" spans="1:5" ht="19.5" thickBot="1">
      <c r="A7" s="257"/>
      <c r="B7" s="287"/>
      <c r="C7" s="288"/>
      <c r="D7" s="288"/>
      <c r="E7" s="289"/>
    </row>
    <row r="8" spans="1:5" ht="35.25" customHeight="1">
      <c r="A8" s="4" t="s">
        <v>3</v>
      </c>
      <c r="B8" s="15" t="s">
        <v>65</v>
      </c>
      <c r="C8" s="282">
        <f>第10号様式の3!A7</f>
        <v>1506360</v>
      </c>
      <c r="D8" s="282"/>
      <c r="E8" s="283"/>
    </row>
    <row r="9" spans="1:5" ht="39" customHeight="1" thickBot="1">
      <c r="A9" s="3" t="s">
        <v>4</v>
      </c>
      <c r="B9" s="16" t="s">
        <v>66</v>
      </c>
      <c r="C9" s="19">
        <f>第10号様式の3!B9</f>
        <v>796000</v>
      </c>
      <c r="D9" s="17" t="s">
        <v>67</v>
      </c>
      <c r="E9" s="20">
        <f>第10号様式の3!D9</f>
        <v>710360</v>
      </c>
    </row>
    <row r="10" spans="1:5" ht="19.5" thickBot="1">
      <c r="A10" s="3" t="s">
        <v>5</v>
      </c>
      <c r="B10" s="290" t="s">
        <v>6</v>
      </c>
      <c r="C10" s="291"/>
      <c r="D10" s="291"/>
      <c r="E10" s="292"/>
    </row>
    <row r="11" spans="1:5">
      <c r="A11" s="255" t="s">
        <v>83</v>
      </c>
      <c r="B11" s="258" t="str">
        <f>事業概要入力シート!I12</f>
        <v>12/1～12/3に○○広場に開催。各日11：00～19：00.来場者にリストバンドを配布することで人数をカウントする。</v>
      </c>
      <c r="C11" s="259"/>
      <c r="D11" s="259"/>
      <c r="E11" s="260"/>
    </row>
    <row r="12" spans="1:5">
      <c r="A12" s="256"/>
      <c r="B12" s="261"/>
      <c r="C12" s="262"/>
      <c r="D12" s="262"/>
      <c r="E12" s="263"/>
    </row>
    <row r="13" spans="1:5">
      <c r="A13" s="256"/>
      <c r="B13" s="261"/>
      <c r="C13" s="262"/>
      <c r="D13" s="262"/>
      <c r="E13" s="263"/>
    </row>
    <row r="14" spans="1:5" ht="19.5" thickBot="1">
      <c r="A14" s="257"/>
      <c r="B14" s="264"/>
      <c r="C14" s="265"/>
      <c r="D14" s="265"/>
      <c r="E14" s="266"/>
    </row>
    <row r="15" spans="1:5">
      <c r="A15" s="255" t="s">
        <v>84</v>
      </c>
      <c r="B15" s="258" t="str">
        <f>事業概要入力シート!O8</f>
        <v>・12/1～12/3○○広場にて開催（各日11：00～19：00）
・組合員が一堂に集まり自慢の商品を販売した。</v>
      </c>
      <c r="C15" s="259"/>
      <c r="D15" s="259"/>
      <c r="E15" s="260"/>
    </row>
    <row r="16" spans="1:5">
      <c r="A16" s="256"/>
      <c r="B16" s="261"/>
      <c r="C16" s="262"/>
      <c r="D16" s="262"/>
      <c r="E16" s="263"/>
    </row>
    <row r="17" spans="1:5">
      <c r="A17" s="256"/>
      <c r="B17" s="261"/>
      <c r="C17" s="262"/>
      <c r="D17" s="262"/>
      <c r="E17" s="263"/>
    </row>
    <row r="18" spans="1:5">
      <c r="A18" s="256"/>
      <c r="B18" s="261"/>
      <c r="C18" s="262"/>
      <c r="D18" s="262"/>
      <c r="E18" s="263"/>
    </row>
    <row r="19" spans="1:5" ht="19.5" thickBot="1">
      <c r="A19" s="257"/>
      <c r="B19" s="264"/>
      <c r="C19" s="265"/>
      <c r="D19" s="265"/>
      <c r="E19" s="266"/>
    </row>
    <row r="20" spans="1:5">
      <c r="A20" s="255" t="s">
        <v>85</v>
      </c>
      <c r="B20" s="258" t="str">
        <f>事業概要入力シート!O9</f>
        <v>新規のイベントとして開催できたため、次につなげるきっかけができた。</v>
      </c>
      <c r="C20" s="259"/>
      <c r="D20" s="259"/>
      <c r="E20" s="260"/>
    </row>
    <row r="21" spans="1:5">
      <c r="A21" s="256"/>
      <c r="B21" s="261"/>
      <c r="C21" s="262"/>
      <c r="D21" s="262"/>
      <c r="E21" s="263"/>
    </row>
    <row r="22" spans="1:5">
      <c r="A22" s="256"/>
      <c r="B22" s="261"/>
      <c r="C22" s="262"/>
      <c r="D22" s="262"/>
      <c r="E22" s="263"/>
    </row>
    <row r="23" spans="1:5" ht="9" customHeight="1" thickBot="1">
      <c r="A23" s="257"/>
      <c r="B23" s="264"/>
      <c r="C23" s="265"/>
      <c r="D23" s="265"/>
      <c r="E23" s="266"/>
    </row>
    <row r="24" spans="1:5">
      <c r="A24" s="5" t="s">
        <v>86</v>
      </c>
      <c r="B24" s="267" t="str">
        <f>事業概要入力シート!O10</f>
        <v>①来場者数500人
②来場者数600人</v>
      </c>
      <c r="C24" s="268"/>
      <c r="D24" s="268"/>
      <c r="E24" s="269"/>
    </row>
    <row r="25" spans="1:5">
      <c r="A25" s="5" t="s">
        <v>122</v>
      </c>
      <c r="B25" s="270"/>
      <c r="C25" s="271"/>
      <c r="D25" s="271"/>
      <c r="E25" s="272"/>
    </row>
    <row r="26" spans="1:5">
      <c r="A26" s="5"/>
      <c r="B26" s="270"/>
      <c r="C26" s="271"/>
      <c r="D26" s="271"/>
      <c r="E26" s="272"/>
    </row>
    <row r="27" spans="1:5" ht="13.5" customHeight="1" thickBot="1">
      <c r="A27" s="14" t="s">
        <v>87</v>
      </c>
      <c r="B27" s="270"/>
      <c r="C27" s="271"/>
      <c r="D27" s="271"/>
      <c r="E27" s="272"/>
    </row>
    <row r="28" spans="1:5">
      <c r="A28" s="255" t="s">
        <v>88</v>
      </c>
      <c r="B28" s="267" t="str">
        <f>事業概要入力シート!O11</f>
        <v>アンケートより、イベントを通じて近隣住民だけでなく、市外からも来場者がおり、地域の理解に繋げられた。また、組合員店舗のPRや主力商品を知ってもらうことで商店街の魅力向上に繋げられた。</v>
      </c>
      <c r="C28" s="268"/>
      <c r="D28" s="268"/>
      <c r="E28" s="269"/>
    </row>
    <row r="29" spans="1:5">
      <c r="A29" s="256"/>
      <c r="B29" s="270"/>
      <c r="C29" s="271"/>
      <c r="D29" s="271"/>
      <c r="E29" s="272"/>
    </row>
    <row r="30" spans="1:5">
      <c r="A30" s="256"/>
      <c r="B30" s="270"/>
      <c r="C30" s="271"/>
      <c r="D30" s="271"/>
      <c r="E30" s="272"/>
    </row>
    <row r="31" spans="1:5" ht="12" customHeight="1" thickBot="1">
      <c r="A31" s="257"/>
      <c r="B31" s="273"/>
      <c r="C31" s="274"/>
      <c r="D31" s="274"/>
      <c r="E31" s="275"/>
    </row>
    <row r="32" spans="1:5">
      <c r="A32" s="255" t="s">
        <v>89</v>
      </c>
      <c r="B32" s="258" t="str">
        <f>事業概要入力シート!O12</f>
        <v>組合員店舗の名前等は知ってもらえたが店舗にきてもらっていないので、再来してもらえるか不明。各店舗を周遊してもらうような取り組みが必要。
来場者数は目標値を超えたものの、リストバンドを1,000枚用意したため、在庫が多く出た。今後はデジタル化できないか模索する必要がある。</v>
      </c>
      <c r="C32" s="259"/>
      <c r="D32" s="259"/>
      <c r="E32" s="260"/>
    </row>
    <row r="33" spans="1:5">
      <c r="A33" s="256"/>
      <c r="B33" s="261"/>
      <c r="C33" s="262"/>
      <c r="D33" s="262"/>
      <c r="E33" s="263"/>
    </row>
    <row r="34" spans="1:5" ht="52.5" customHeight="1" thickBot="1">
      <c r="A34" s="257"/>
      <c r="B34" s="264"/>
      <c r="C34" s="265"/>
      <c r="D34" s="265"/>
      <c r="E34" s="266"/>
    </row>
    <row r="35" spans="1:5" ht="32.25" customHeight="1" thickBot="1">
      <c r="A35" s="4" t="s">
        <v>7</v>
      </c>
      <c r="B35" s="22" t="s">
        <v>9</v>
      </c>
      <c r="C35" s="23" t="str">
        <f>事業概要入力シート!P13</f>
        <v>○✖協議会</v>
      </c>
      <c r="D35" s="22" t="s">
        <v>10</v>
      </c>
      <c r="E35" s="39" t="str">
        <f>事業概要入力シート!R13</f>
        <v>なし</v>
      </c>
    </row>
    <row r="36" spans="1:5" ht="24.75" customHeight="1" thickBot="1">
      <c r="A36" s="3" t="s">
        <v>8</v>
      </c>
      <c r="B36" s="22" t="s">
        <v>11</v>
      </c>
      <c r="C36" s="23" t="str">
        <f>事業概要入力シート!P14</f>
        <v>なし</v>
      </c>
      <c r="D36" s="22" t="s">
        <v>12</v>
      </c>
      <c r="E36" s="24" t="str">
        <f>事業概要入力シート!R14</f>
        <v>なし</v>
      </c>
    </row>
    <row r="37" spans="1:5" s="13" customFormat="1">
      <c r="A37" s="2"/>
    </row>
    <row r="38" spans="1:5" s="13" customFormat="1">
      <c r="A38" s="2"/>
    </row>
    <row r="39" spans="1:5">
      <c r="A39" s="1"/>
    </row>
  </sheetData>
  <sheetProtection selectLockedCells="1"/>
  <mergeCells count="17">
    <mergeCell ref="A4:A5"/>
    <mergeCell ref="B4:E5"/>
    <mergeCell ref="A6:A7"/>
    <mergeCell ref="A20:A23"/>
    <mergeCell ref="B20:E23"/>
    <mergeCell ref="A15:A19"/>
    <mergeCell ref="B15:E19"/>
    <mergeCell ref="C8:E8"/>
    <mergeCell ref="A11:A14"/>
    <mergeCell ref="B11:E14"/>
    <mergeCell ref="B6:E7"/>
    <mergeCell ref="B10:E10"/>
    <mergeCell ref="A32:A34"/>
    <mergeCell ref="B32:E34"/>
    <mergeCell ref="A28:A31"/>
    <mergeCell ref="B28:E31"/>
    <mergeCell ref="B24:E27"/>
  </mergeCells>
  <phoneticPr fontId="3"/>
  <conditionalFormatting sqref="B4:E7 E35:E36 C35:C36 B28 B11:E23 B24 B32:B33">
    <cfRule type="containsBlanks" dxfId="8" priority="3">
      <formula>LEN(TRIM(B4))=0</formula>
    </cfRule>
  </conditionalFormatting>
  <conditionalFormatting sqref="B4:E7">
    <cfRule type="containsBlanks" dxfId="7" priority="2">
      <formula>LEN(TRIM(B4))=0</formula>
    </cfRule>
  </conditionalFormatting>
  <conditionalFormatting sqref="A1:XFD1048576">
    <cfRule type="cellIs" dxfId="6" priority="1" operator="between">
      <formula>0</formula>
      <formula>0</formula>
    </cfRule>
  </conditionalFormatting>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L45"/>
  <sheetViews>
    <sheetView topLeftCell="A16" zoomScale="70" zoomScaleNormal="70" workbookViewId="0">
      <selection activeCell="D24" sqref="D24"/>
    </sheetView>
  </sheetViews>
  <sheetFormatPr defaultRowHeight="18.75"/>
  <cols>
    <col min="1" max="1" width="27" style="49" customWidth="1"/>
    <col min="2" max="2" width="13.5" style="49" customWidth="1"/>
    <col min="3" max="3" width="15.375" style="49" customWidth="1"/>
    <col min="4" max="4" width="22.5" style="49" customWidth="1"/>
    <col min="5" max="5" width="14.25" style="50" customWidth="1"/>
    <col min="6" max="6" width="2.75" style="49" customWidth="1"/>
    <col min="7" max="12" width="9" style="51"/>
    <col min="13" max="16384" width="9" style="49"/>
  </cols>
  <sheetData>
    <row r="1" spans="1:12">
      <c r="A1" s="48" t="s">
        <v>90</v>
      </c>
    </row>
    <row r="2" spans="1:12">
      <c r="A2" s="48"/>
    </row>
    <row r="3" spans="1:12">
      <c r="A3" s="235" t="s">
        <v>135</v>
      </c>
      <c r="B3" s="235"/>
      <c r="C3" s="235"/>
      <c r="D3" s="235"/>
    </row>
    <row r="4" spans="1:12" ht="19.5" thickBot="1">
      <c r="A4" s="52"/>
      <c r="D4" s="53" t="s">
        <v>136</v>
      </c>
    </row>
    <row r="5" spans="1:12">
      <c r="A5" s="125" t="s">
        <v>14</v>
      </c>
      <c r="B5" s="317" t="s">
        <v>29</v>
      </c>
      <c r="C5" s="318"/>
      <c r="D5" s="126" t="s">
        <v>30</v>
      </c>
      <c r="E5" s="54" t="s">
        <v>76</v>
      </c>
      <c r="F5" s="55"/>
      <c r="G5" s="56"/>
      <c r="H5" s="56"/>
      <c r="I5" s="56"/>
      <c r="J5" s="56"/>
      <c r="K5" s="56"/>
      <c r="L5" s="57"/>
    </row>
    <row r="6" spans="1:12">
      <c r="A6" s="127" t="s">
        <v>64</v>
      </c>
      <c r="B6" s="128"/>
      <c r="C6" s="129"/>
      <c r="D6" s="129"/>
      <c r="E6" s="238" t="str">
        <f>収支決算入力シート!E6</f>
        <v>積算根拠</v>
      </c>
      <c r="F6" s="239"/>
      <c r="G6" s="239"/>
      <c r="H6" s="239"/>
      <c r="I6" s="239"/>
      <c r="J6" s="239"/>
      <c r="K6" s="239"/>
      <c r="L6" s="240"/>
    </row>
    <row r="7" spans="1:12" ht="19.5" thickBot="1">
      <c r="A7" s="130">
        <f>収支決算入力シート!A7</f>
        <v>1506360</v>
      </c>
      <c r="B7" s="315">
        <f>収支決算入力シート!B7</f>
        <v>1401560</v>
      </c>
      <c r="C7" s="316"/>
      <c r="D7" s="130">
        <f>収支決算入力シート!D7</f>
        <v>104800</v>
      </c>
      <c r="E7" s="58" t="str">
        <f>収支決算入力シート!E7</f>
        <v>【支出の部】</v>
      </c>
      <c r="F7" s="59">
        <f>収支決算入力シート!F7</f>
        <v>0</v>
      </c>
      <c r="G7" s="243">
        <f>収支決算入力シート!G7</f>
        <v>0</v>
      </c>
      <c r="H7" s="243"/>
      <c r="I7" s="243"/>
      <c r="J7" s="243"/>
      <c r="K7" s="243"/>
      <c r="L7" s="244"/>
    </row>
    <row r="8" spans="1:12">
      <c r="A8" s="125" t="str">
        <f>収支決算入力シート!A8</f>
        <v>補助上限額</v>
      </c>
      <c r="B8" s="317" t="str">
        <f>収支決算入力シート!B8</f>
        <v>補助金申請額（Ｄ）</v>
      </c>
      <c r="C8" s="318"/>
      <c r="D8" s="145" t="str">
        <f>収支決算入力シート!D8</f>
        <v>補助金以外の収入（Ｅ）</v>
      </c>
      <c r="E8" s="58" t="str">
        <f>収支決算入力シート!E8</f>
        <v>（内訳項目）</v>
      </c>
      <c r="F8" s="59">
        <f>収支決算入力シート!F8</f>
        <v>0</v>
      </c>
      <c r="G8" s="243">
        <f>収支決算入力シート!G8</f>
        <v>0</v>
      </c>
      <c r="H8" s="243"/>
      <c r="I8" s="243"/>
      <c r="J8" s="243"/>
      <c r="K8" s="243"/>
      <c r="L8" s="244"/>
    </row>
    <row r="9" spans="1:12" ht="19.5" thickBot="1">
      <c r="A9" s="131">
        <f>収支決算入力シート!A9</f>
        <v>1000000</v>
      </c>
      <c r="B9" s="313">
        <f>収支決算入力シート!B9</f>
        <v>796000</v>
      </c>
      <c r="C9" s="314"/>
      <c r="D9" s="132">
        <f>収支決算入力シート!D9</f>
        <v>710360</v>
      </c>
      <c r="E9" s="58" t="str">
        <f>収支決算入力シート!E9</f>
        <v>【交付対象経費】</v>
      </c>
      <c r="F9" s="59" t="str">
        <f>収支決算入力シート!F9</f>
        <v>：</v>
      </c>
      <c r="G9" s="243">
        <f>収支決算入力シート!G9</f>
        <v>0</v>
      </c>
      <c r="H9" s="243"/>
      <c r="I9" s="243"/>
      <c r="J9" s="243"/>
      <c r="K9" s="243"/>
      <c r="L9" s="244"/>
    </row>
    <row r="10" spans="1:12" ht="19.5" thickBot="1">
      <c r="A10" s="146" t="s">
        <v>15</v>
      </c>
      <c r="B10" s="61"/>
      <c r="C10" s="62"/>
      <c r="D10" s="63"/>
      <c r="E10" s="58" t="str">
        <f>収支決算入力シート!E10</f>
        <v>雇用保険料</v>
      </c>
      <c r="F10" s="59" t="str">
        <f>収支決算入力シート!F10</f>
        <v>：</v>
      </c>
      <c r="G10" s="243">
        <f>収支決算入力シート!G10</f>
        <v>0</v>
      </c>
      <c r="H10" s="243"/>
      <c r="I10" s="243"/>
      <c r="J10" s="243"/>
      <c r="K10" s="243"/>
      <c r="L10" s="244"/>
    </row>
    <row r="11" spans="1:12" ht="19.5" thickBot="1">
      <c r="A11" s="64" t="s">
        <v>16</v>
      </c>
      <c r="B11" s="148" t="s">
        <v>61</v>
      </c>
      <c r="C11" s="301" t="s">
        <v>138</v>
      </c>
      <c r="D11" s="302"/>
      <c r="E11" s="58" t="str">
        <f>収支決算入力シート!E11</f>
        <v>社会保険料</v>
      </c>
      <c r="F11" s="59" t="str">
        <f>収支決算入力シート!F11</f>
        <v>：</v>
      </c>
      <c r="G11" s="243">
        <f>収支決算入力シート!G11</f>
        <v>0</v>
      </c>
      <c r="H11" s="243"/>
      <c r="I11" s="243"/>
      <c r="J11" s="243"/>
      <c r="K11" s="243"/>
      <c r="L11" s="244"/>
    </row>
    <row r="12" spans="1:12" ht="20.25" thickTop="1" thickBot="1">
      <c r="A12" s="164" t="str">
        <f>収支決算入力シート!A12</f>
        <v>【補助金】（Ｄ）</v>
      </c>
      <c r="B12" s="149">
        <f>収支決算入力シート!B12</f>
        <v>796000</v>
      </c>
      <c r="C12" s="303" t="str">
        <f>収支決算入力シート!C12</f>
        <v>交付対象経費640,000円×80％≒512,000円（千円未満切り捨て）</v>
      </c>
      <c r="D12" s="304"/>
      <c r="E12" s="58" t="str">
        <f>収支決算入力シート!E12</f>
        <v>賃金</v>
      </c>
      <c r="F12" s="59" t="str">
        <f>収支決算入力シート!F12</f>
        <v>：</v>
      </c>
      <c r="G12" s="243" t="str">
        <f>収支決算入力シート!G12</f>
        <v>1,000円×5H×20人＝100,000円</v>
      </c>
      <c r="H12" s="243"/>
      <c r="I12" s="243"/>
      <c r="J12" s="243"/>
      <c r="K12" s="243"/>
      <c r="L12" s="244"/>
    </row>
    <row r="13" spans="1:12" ht="20.25" thickTop="1" thickBot="1">
      <c r="A13" s="163" t="str">
        <f>収支決算入力シート!A13</f>
        <v>【補助金以外の収入】（Ｅ）</v>
      </c>
      <c r="B13" s="149">
        <f>収支決算入力シート!B13</f>
        <v>710360</v>
      </c>
      <c r="C13" s="305">
        <f>収支決算入力シート!C13</f>
        <v>0</v>
      </c>
      <c r="D13" s="306"/>
      <c r="E13" s="58" t="str">
        <f>収支決算入力シート!E13</f>
        <v>報償金（謝礼金）</v>
      </c>
      <c r="F13" s="59" t="str">
        <f>収支決算入力シート!F13</f>
        <v>：</v>
      </c>
      <c r="G13" s="243" t="str">
        <f>収支決算入力シート!G13</f>
        <v>見積書の通り（○○社300,000円＜××社350,000円）</v>
      </c>
      <c r="H13" s="243"/>
      <c r="I13" s="243"/>
      <c r="J13" s="243"/>
      <c r="K13" s="243"/>
      <c r="L13" s="244"/>
    </row>
    <row r="14" spans="1:12" ht="19.5" thickTop="1">
      <c r="A14" s="65" t="str">
        <f>収支決算入力シート!A14</f>
        <v>　自己負担金</v>
      </c>
      <c r="B14" s="66">
        <f>収支決算入力シート!B14</f>
        <v>110000</v>
      </c>
      <c r="C14" s="307" t="str">
        <f>収支決算入力シート!C14</f>
        <v>預貯金</v>
      </c>
      <c r="D14" s="308"/>
      <c r="E14" s="58" t="str">
        <f>収支決算入力シート!E14</f>
        <v>旅費</v>
      </c>
      <c r="F14" s="59" t="str">
        <f>収支決算入力シート!F14</f>
        <v>：</v>
      </c>
      <c r="G14" s="243">
        <f>収支決算入力シート!G14</f>
        <v>0</v>
      </c>
      <c r="H14" s="243"/>
      <c r="I14" s="243"/>
      <c r="J14" s="243"/>
      <c r="K14" s="243"/>
      <c r="L14" s="244"/>
    </row>
    <row r="15" spans="1:12">
      <c r="A15" s="65" t="str">
        <f>収支決算入力シート!A15</f>
        <v>　借り入れ</v>
      </c>
      <c r="B15" s="66">
        <f>収支決算入力シート!B15</f>
        <v>0</v>
      </c>
      <c r="C15" s="307">
        <f>収支決算入力シート!C15</f>
        <v>0</v>
      </c>
      <c r="D15" s="308"/>
      <c r="E15" s="58" t="str">
        <f>収支決算入力シート!E15</f>
        <v>消耗品費</v>
      </c>
      <c r="F15" s="59" t="str">
        <f>収支決算入力シート!F15</f>
        <v>：</v>
      </c>
      <c r="G15" s="243">
        <f>収支決算入力シート!G15</f>
        <v>0</v>
      </c>
      <c r="H15" s="243"/>
      <c r="I15" s="243"/>
      <c r="J15" s="243"/>
      <c r="K15" s="243"/>
      <c r="L15" s="244"/>
    </row>
    <row r="16" spans="1:12" ht="18.75" customHeight="1">
      <c r="A16" s="65" t="str">
        <f>収支決算入力シート!A16</f>
        <v>　クラウドファンディング</v>
      </c>
      <c r="B16" s="66">
        <f>収支決算入力シート!B16</f>
        <v>500000</v>
      </c>
      <c r="C16" s="307" t="str">
        <f>収支決算入力シート!C16</f>
        <v>(株)△△より100,000円</v>
      </c>
      <c r="D16" s="308"/>
      <c r="E16" s="58" t="str">
        <f>収支決算入力シート!E16</f>
        <v>印刷製本費</v>
      </c>
      <c r="F16" s="59" t="str">
        <f>収支決算入力シート!F16</f>
        <v>：</v>
      </c>
      <c r="G16" s="243" t="str">
        <f>収支決算入力シート!G16</f>
        <v>見積書の通り（○○社30,000円）</v>
      </c>
      <c r="H16" s="243"/>
      <c r="I16" s="243"/>
      <c r="J16" s="243"/>
      <c r="K16" s="243"/>
      <c r="L16" s="244"/>
    </row>
    <row r="17" spans="1:12" ht="18.75" customHeight="1">
      <c r="A17" s="65" t="str">
        <f>収支決算入力シート!A17</f>
        <v>　協賛金</v>
      </c>
      <c r="B17" s="66">
        <f>収支決算入力シート!B17</f>
        <v>100000</v>
      </c>
      <c r="C17" s="307" t="str">
        <f>収支決算入力シート!C17</f>
        <v>◇◇(株)より○○円、■■より○○円</v>
      </c>
      <c r="D17" s="308"/>
      <c r="E17" s="58" t="str">
        <f>収支決算入力シート!E17</f>
        <v>水熱水費及び燃料費</v>
      </c>
      <c r="F17" s="59" t="str">
        <f>収支決算入力シート!F17</f>
        <v>：</v>
      </c>
      <c r="G17" s="243">
        <f>収支決算入力シート!G17</f>
        <v>0</v>
      </c>
      <c r="H17" s="243"/>
      <c r="I17" s="243"/>
      <c r="J17" s="243"/>
      <c r="K17" s="243"/>
      <c r="L17" s="244"/>
    </row>
    <row r="18" spans="1:12" ht="18.75" customHeight="1">
      <c r="A18" s="65" t="str">
        <f>収支決算入力シート!A18</f>
        <v>　寄付金</v>
      </c>
      <c r="B18" s="66">
        <f>収支決算入力シート!B18</f>
        <v>0</v>
      </c>
      <c r="C18" s="307" t="str">
        <f>収支決算入力シート!C18</f>
        <v>組合員で分担しているもの</v>
      </c>
      <c r="D18" s="308"/>
      <c r="E18" s="58" t="str">
        <f>収支決算入力シート!E18</f>
        <v>通信運搬費</v>
      </c>
      <c r="F18" s="59" t="str">
        <f>収支決算入力シート!F18</f>
        <v>：</v>
      </c>
      <c r="G18" s="243">
        <f>収支決算入力シート!G18</f>
        <v>0</v>
      </c>
      <c r="H18" s="243"/>
      <c r="I18" s="243"/>
      <c r="J18" s="243"/>
      <c r="K18" s="243"/>
      <c r="L18" s="244"/>
    </row>
    <row r="19" spans="1:12">
      <c r="A19" s="65" t="str">
        <f>収支決算入力シート!A19</f>
        <v>　分担金</v>
      </c>
      <c r="B19" s="66">
        <f>収支決算入力シート!B19</f>
        <v>0</v>
      </c>
      <c r="C19" s="307">
        <f>収支決算入力シート!C19</f>
        <v>0</v>
      </c>
      <c r="D19" s="308"/>
      <c r="E19" s="58" t="str">
        <f>収支決算入力シート!E19</f>
        <v>手数料</v>
      </c>
      <c r="F19" s="59" t="str">
        <f>収支決算入力シート!F19</f>
        <v>：</v>
      </c>
      <c r="G19" s="243">
        <f>収支決算入力シート!G19</f>
        <v>0</v>
      </c>
      <c r="H19" s="243"/>
      <c r="I19" s="243"/>
      <c r="J19" s="243"/>
      <c r="K19" s="243"/>
      <c r="L19" s="244"/>
    </row>
    <row r="20" spans="1:12" ht="19.5" thickBot="1">
      <c r="A20" s="67" t="str">
        <f>収支決算入力シート!A20</f>
        <v>　その他</v>
      </c>
      <c r="B20" s="66">
        <f>収支決算入力シート!B20</f>
        <v>360</v>
      </c>
      <c r="C20" s="309" t="str">
        <f>収支決算入力シート!C20</f>
        <v>出店料、売上等</v>
      </c>
      <c r="D20" s="310"/>
      <c r="E20" s="58" t="str">
        <f>収支決算入力シート!E20</f>
        <v>保険料</v>
      </c>
      <c r="F20" s="59" t="str">
        <f>収支決算入力シート!F20</f>
        <v>：</v>
      </c>
      <c r="G20" s="243">
        <f>収支決算入力シート!G20</f>
        <v>0</v>
      </c>
      <c r="H20" s="243"/>
      <c r="I20" s="243"/>
      <c r="J20" s="243"/>
      <c r="K20" s="243"/>
      <c r="L20" s="244"/>
    </row>
    <row r="21" spans="1:12" ht="20.25" thickTop="1" thickBot="1">
      <c r="A21" s="153" t="str">
        <f>収支決算入力シート!A21</f>
        <v>収入計=（Ａ）</v>
      </c>
      <c r="B21" s="154">
        <f>SUM(B12:B13)</f>
        <v>1506360</v>
      </c>
      <c r="C21" s="311"/>
      <c r="D21" s="312"/>
      <c r="E21" s="58" t="str">
        <f>収支決算入力シート!E21</f>
        <v>広告宣伝費</v>
      </c>
      <c r="F21" s="59" t="str">
        <f>収支決算入力シート!F21</f>
        <v>：</v>
      </c>
      <c r="G21" s="243" t="str">
        <f>収支決算入力シート!G21</f>
        <v>見積書の通り（○○社10,000円）</v>
      </c>
      <c r="H21" s="243"/>
      <c r="I21" s="243"/>
      <c r="J21" s="243"/>
      <c r="K21" s="243"/>
      <c r="L21" s="244"/>
    </row>
    <row r="22" spans="1:12" ht="19.5" thickBot="1">
      <c r="A22" s="68" t="s">
        <v>17</v>
      </c>
      <c r="B22" s="61"/>
      <c r="C22" s="61"/>
      <c r="D22" s="63"/>
      <c r="E22" s="58" t="str">
        <f>収支決算入力シート!E22</f>
        <v>委託料</v>
      </c>
      <c r="F22" s="59" t="str">
        <f>収支決算入力シート!F22</f>
        <v>：</v>
      </c>
      <c r="G22" s="243" t="str">
        <f>収支決算入力シート!G22</f>
        <v>見積書の通り（○○社100,000円）</v>
      </c>
      <c r="H22" s="243"/>
      <c r="I22" s="243"/>
      <c r="J22" s="243"/>
      <c r="K22" s="243"/>
      <c r="L22" s="244"/>
    </row>
    <row r="23" spans="1:12" ht="19.5" thickBot="1">
      <c r="A23" s="64" t="s">
        <v>63</v>
      </c>
      <c r="B23" s="148" t="s">
        <v>61</v>
      </c>
      <c r="C23" s="69" t="s">
        <v>62</v>
      </c>
      <c r="D23" s="64" t="s">
        <v>75</v>
      </c>
      <c r="E23" s="58">
        <f>収支決算入力シート!E23</f>
        <v>0</v>
      </c>
      <c r="F23" s="59" t="str">
        <f>収支決算入力シート!F23</f>
        <v>：</v>
      </c>
      <c r="G23" s="243" t="str">
        <f>収支決算入力シート!G23</f>
        <v>⇒相見積もり未取得のため対象外経費</v>
      </c>
      <c r="H23" s="243"/>
      <c r="I23" s="243"/>
      <c r="J23" s="243"/>
      <c r="K23" s="243"/>
      <c r="L23" s="244"/>
    </row>
    <row r="24" spans="1:12" ht="18.75" customHeight="1" thickTop="1" thickBot="1">
      <c r="A24" s="150" t="str">
        <f>収支決算入力シート!A24</f>
        <v>【交付対象経費】（Ｂ）</v>
      </c>
      <c r="B24" s="152">
        <f>収支決算入力シート!B24</f>
        <v>1401560</v>
      </c>
      <c r="C24" s="151"/>
      <c r="D24" s="133">
        <f>収支決算入力シート!D24</f>
        <v>0</v>
      </c>
      <c r="E24" s="58" t="str">
        <f>収支決算入力シート!E24</f>
        <v>使用料及び賃貸料</v>
      </c>
      <c r="F24" s="59" t="str">
        <f>収支決算入力シート!F24</f>
        <v>：</v>
      </c>
      <c r="G24" s="243">
        <f>収支決算入力シート!G24</f>
        <v>0</v>
      </c>
      <c r="H24" s="243"/>
      <c r="I24" s="243"/>
      <c r="J24" s="243"/>
      <c r="K24" s="243"/>
      <c r="L24" s="244"/>
    </row>
    <row r="25" spans="1:12" ht="19.5" thickTop="1">
      <c r="A25" s="293" t="str">
        <f>収支決算入力シート!A25</f>
        <v>①共済費</v>
      </c>
      <c r="B25" s="295">
        <f>収支決算入力シート!B25</f>
        <v>0</v>
      </c>
      <c r="C25" s="137" t="str">
        <f>収支決算入力シート!C25</f>
        <v>雇用保険料</v>
      </c>
      <c r="D25" s="138">
        <f>収支決算入力シート!D25</f>
        <v>0</v>
      </c>
      <c r="E25" s="58">
        <f>収支決算入力シート!E25</f>
        <v>0</v>
      </c>
      <c r="F25" s="59" t="str">
        <f>収支決算入力シート!F25</f>
        <v>：</v>
      </c>
      <c r="G25" s="243">
        <f>収支決算入力シート!G25</f>
        <v>0</v>
      </c>
      <c r="H25" s="243"/>
      <c r="I25" s="243"/>
      <c r="J25" s="243"/>
      <c r="K25" s="243"/>
      <c r="L25" s="244"/>
    </row>
    <row r="26" spans="1:12">
      <c r="A26" s="294"/>
      <c r="B26" s="296"/>
      <c r="C26" s="135" t="str">
        <f>収支決算入力シート!C26</f>
        <v>社会保険料</v>
      </c>
      <c r="D26" s="136">
        <f>収支決算入力シート!D26</f>
        <v>0</v>
      </c>
      <c r="E26" s="58">
        <f>収支決算入力シート!E26</f>
        <v>0</v>
      </c>
      <c r="F26" s="59" t="str">
        <f>収支決算入力シート!F26</f>
        <v>：</v>
      </c>
      <c r="G26" s="243">
        <f>収支決算入力シート!G26</f>
        <v>0</v>
      </c>
      <c r="H26" s="243"/>
      <c r="I26" s="243"/>
      <c r="J26" s="243"/>
      <c r="K26" s="243"/>
      <c r="L26" s="244"/>
    </row>
    <row r="27" spans="1:12">
      <c r="A27" s="139" t="str">
        <f>収支決算入力シート!A27</f>
        <v>②賃金</v>
      </c>
      <c r="B27" s="140">
        <f>収支決算入力シート!B27</f>
        <v>560000</v>
      </c>
      <c r="C27" s="137" t="str">
        <f>収支決算入力シート!C27</f>
        <v>賃金</v>
      </c>
      <c r="D27" s="138">
        <f>収支決算入力シート!D27</f>
        <v>560000</v>
      </c>
      <c r="E27" s="58" t="str">
        <f>収支決算入力シート!E27</f>
        <v>備品購入費</v>
      </c>
      <c r="F27" s="59" t="str">
        <f>収支決算入力シート!F27</f>
        <v>：</v>
      </c>
      <c r="G27" s="243">
        <f>収支決算入力シート!G27</f>
        <v>0</v>
      </c>
      <c r="H27" s="243"/>
      <c r="I27" s="243"/>
      <c r="J27" s="243"/>
      <c r="K27" s="243"/>
      <c r="L27" s="244"/>
    </row>
    <row r="28" spans="1:12">
      <c r="A28" s="139" t="str">
        <f>収支決算入力シート!A28</f>
        <v>③報償費</v>
      </c>
      <c r="B28" s="140">
        <f>収支決算入力シート!B28</f>
        <v>330000</v>
      </c>
      <c r="C28" s="139" t="str">
        <f>収支決算入力シート!C28</f>
        <v>報償金（謝礼金）</v>
      </c>
      <c r="D28" s="138">
        <f>収支決算入力シート!D28</f>
        <v>330000</v>
      </c>
      <c r="E28" s="58" t="str">
        <f>収支決算入力シート!E28</f>
        <v>その他経費</v>
      </c>
      <c r="F28" s="59" t="str">
        <f>収支決算入力シート!F28</f>
        <v>：</v>
      </c>
      <c r="G28" s="243">
        <f>収支決算入力シート!G28</f>
        <v>0</v>
      </c>
      <c r="H28" s="243"/>
      <c r="I28" s="243"/>
      <c r="J28" s="243"/>
      <c r="K28" s="243"/>
      <c r="L28" s="244"/>
    </row>
    <row r="29" spans="1:12">
      <c r="A29" s="139" t="str">
        <f>収支決算入力シート!A29</f>
        <v>④旅費</v>
      </c>
      <c r="B29" s="140">
        <f>収支決算入力シート!B29</f>
        <v>0</v>
      </c>
      <c r="C29" s="137" t="str">
        <f>収支決算入力シート!C29</f>
        <v>旅費</v>
      </c>
      <c r="D29" s="138">
        <f>収支決算入力シート!D29</f>
        <v>0</v>
      </c>
      <c r="E29" s="58" t="str">
        <f>収支決算入力シート!E29</f>
        <v>【交付対象外経費】</v>
      </c>
      <c r="F29" s="59" t="str">
        <f>収支決算入力シート!F29</f>
        <v>：</v>
      </c>
      <c r="G29" s="243" t="str">
        <f>収支決算入力シート!G29</f>
        <v>人件費1,500円のうち差額300円×8Ｈ×2人＝4,800円</v>
      </c>
      <c r="H29" s="243"/>
      <c r="I29" s="243"/>
      <c r="J29" s="243"/>
      <c r="K29" s="243"/>
      <c r="L29" s="244"/>
    </row>
    <row r="30" spans="1:12">
      <c r="A30" s="293" t="str">
        <f>収支決算入力シート!A30</f>
        <v>⑤需用費</v>
      </c>
      <c r="B30" s="298">
        <f>収支決算入力シート!B30</f>
        <v>300000</v>
      </c>
      <c r="C30" s="137" t="str">
        <f>収支決算入力シート!C30</f>
        <v>消耗品費</v>
      </c>
      <c r="D30" s="138">
        <f>収支決算入力シート!D30</f>
        <v>0</v>
      </c>
      <c r="E30" s="58">
        <f>収支決算入力シート!E30</f>
        <v>0</v>
      </c>
      <c r="F30" s="59" t="str">
        <f>収支決算入力シート!F30</f>
        <v>：</v>
      </c>
      <c r="G30" s="243" t="str">
        <f>収支決算入力シート!G30</f>
        <v>2社分の見積書が取れない委託料100,000円</v>
      </c>
      <c r="H30" s="243"/>
      <c r="I30" s="243"/>
      <c r="J30" s="243"/>
      <c r="K30" s="243"/>
      <c r="L30" s="244"/>
    </row>
    <row r="31" spans="1:12">
      <c r="A31" s="297"/>
      <c r="B31" s="295"/>
      <c r="C31" s="137" t="str">
        <f>収支決算入力シート!C31</f>
        <v>印刷製本費</v>
      </c>
      <c r="D31" s="138">
        <f>収支決算入力シート!D31</f>
        <v>300000</v>
      </c>
      <c r="E31" s="58">
        <f>収支決算入力シート!E31</f>
        <v>0</v>
      </c>
      <c r="F31" s="59" t="str">
        <f>収支決算入力シート!F31</f>
        <v>：</v>
      </c>
      <c r="G31" s="243">
        <f>収支決算入力シート!G31</f>
        <v>0</v>
      </c>
      <c r="H31" s="243"/>
      <c r="I31" s="243"/>
      <c r="J31" s="243"/>
      <c r="K31" s="243"/>
      <c r="L31" s="244"/>
    </row>
    <row r="32" spans="1:12">
      <c r="A32" s="294"/>
      <c r="B32" s="296"/>
      <c r="C32" s="141" t="str">
        <f>収支決算入力シート!C32</f>
        <v>光熱水費及び燃料費</v>
      </c>
      <c r="D32" s="136">
        <f>収支決算入力シート!D32</f>
        <v>0</v>
      </c>
      <c r="E32" s="58">
        <f>収支決算入力シート!E32</f>
        <v>0</v>
      </c>
      <c r="F32" s="59" t="str">
        <f>収支決算入力シート!F32</f>
        <v>：</v>
      </c>
      <c r="G32" s="243">
        <f>収支決算入力シート!G32</f>
        <v>0</v>
      </c>
      <c r="H32" s="243"/>
      <c r="I32" s="243"/>
      <c r="J32" s="243"/>
      <c r="K32" s="243"/>
      <c r="L32" s="244"/>
    </row>
    <row r="33" spans="1:12">
      <c r="A33" s="293" t="str">
        <f>収支決算入力シート!A33</f>
        <v>⑥役務費</v>
      </c>
      <c r="B33" s="298">
        <f>収支決算入力シート!B33</f>
        <v>11560</v>
      </c>
      <c r="C33" s="137" t="str">
        <f>収支決算入力シート!C33</f>
        <v>通信運搬費</v>
      </c>
      <c r="D33" s="138">
        <f>収支決算入力シート!D33</f>
        <v>0</v>
      </c>
      <c r="E33" s="58">
        <f>収支決算入力シート!E33</f>
        <v>0</v>
      </c>
      <c r="F33" s="59" t="str">
        <f>収支決算入力シート!F33</f>
        <v>：</v>
      </c>
      <c r="G33" s="243">
        <f>収支決算入力シート!G33</f>
        <v>0</v>
      </c>
      <c r="H33" s="243"/>
      <c r="I33" s="243"/>
      <c r="J33" s="243"/>
      <c r="K33" s="243"/>
      <c r="L33" s="244"/>
    </row>
    <row r="34" spans="1:12">
      <c r="A34" s="297"/>
      <c r="B34" s="295"/>
      <c r="C34" s="137" t="str">
        <f>収支決算入力シート!C34</f>
        <v>手数料</v>
      </c>
      <c r="D34" s="138">
        <f>収支決算入力シート!D34</f>
        <v>1560</v>
      </c>
      <c r="E34" s="58">
        <f>収支決算入力シート!E34</f>
        <v>0</v>
      </c>
      <c r="F34" s="59" t="str">
        <f>収支決算入力シート!F34</f>
        <v>：</v>
      </c>
      <c r="G34" s="243">
        <f>収支決算入力シート!G34</f>
        <v>0</v>
      </c>
      <c r="H34" s="243"/>
      <c r="I34" s="243"/>
      <c r="J34" s="243"/>
      <c r="K34" s="243"/>
      <c r="L34" s="244"/>
    </row>
    <row r="35" spans="1:12">
      <c r="A35" s="297"/>
      <c r="B35" s="295"/>
      <c r="C35" s="137" t="str">
        <f>収支決算入力シート!C35</f>
        <v>保険料</v>
      </c>
      <c r="D35" s="138">
        <f>収支決算入力シート!D35</f>
        <v>0</v>
      </c>
      <c r="E35" s="58">
        <f>収支決算入力シート!E35</f>
        <v>0</v>
      </c>
      <c r="F35" s="59" t="str">
        <f>収支決算入力シート!F35</f>
        <v>：</v>
      </c>
      <c r="G35" s="243">
        <f>収支決算入力シート!G35</f>
        <v>0</v>
      </c>
      <c r="H35" s="243"/>
      <c r="I35" s="243"/>
      <c r="J35" s="243"/>
      <c r="K35" s="243"/>
      <c r="L35" s="244"/>
    </row>
    <row r="36" spans="1:12">
      <c r="A36" s="294"/>
      <c r="B36" s="296"/>
      <c r="C36" s="135" t="str">
        <f>収支決算入力シート!C36</f>
        <v>広告宣伝費</v>
      </c>
      <c r="D36" s="136">
        <f>収支決算入力シート!D36</f>
        <v>10000</v>
      </c>
      <c r="E36" s="58">
        <f>収支決算入力シート!E36</f>
        <v>0</v>
      </c>
      <c r="F36" s="59" t="str">
        <f>収支決算入力シート!F36</f>
        <v>：</v>
      </c>
      <c r="G36" s="243">
        <f>収支決算入力シート!G36</f>
        <v>0</v>
      </c>
      <c r="H36" s="243"/>
      <c r="I36" s="243"/>
      <c r="J36" s="243"/>
      <c r="K36" s="243"/>
      <c r="L36" s="244"/>
    </row>
    <row r="37" spans="1:12">
      <c r="A37" s="139" t="str">
        <f>収支決算入力シート!A37</f>
        <v>⑦委託料</v>
      </c>
      <c r="B37" s="140">
        <f>収支決算入力シート!B37</f>
        <v>0</v>
      </c>
      <c r="C37" s="137" t="str">
        <f>収支決算入力シート!C37</f>
        <v>委託料</v>
      </c>
      <c r="D37" s="138">
        <f>収支決算入力シート!D37</f>
        <v>0</v>
      </c>
      <c r="E37" s="58">
        <f>収支決算入力シート!E37</f>
        <v>0</v>
      </c>
      <c r="F37" s="59" t="str">
        <f>収支決算入力シート!F37</f>
        <v>：</v>
      </c>
      <c r="G37" s="243">
        <f>収支決算入力シート!G37</f>
        <v>0</v>
      </c>
      <c r="H37" s="243"/>
      <c r="I37" s="243"/>
      <c r="J37" s="243"/>
      <c r="K37" s="243"/>
      <c r="L37" s="244"/>
    </row>
    <row r="38" spans="1:12">
      <c r="A38" s="124" t="str">
        <f>収支決算入力シート!A38</f>
        <v>⑧使用料及び賃貸料</v>
      </c>
      <c r="B38" s="70">
        <f>収支決算入力シート!B38</f>
        <v>200000</v>
      </c>
      <c r="C38" s="139" t="str">
        <f>収支決算入力シート!C38</f>
        <v>使用料及び賃貸料</v>
      </c>
      <c r="D38" s="138">
        <f>収支決算入力シート!D38</f>
        <v>200000</v>
      </c>
      <c r="E38" s="58">
        <f>収支決算入力シート!E38</f>
        <v>0</v>
      </c>
      <c r="F38" s="59" t="str">
        <f>収支決算入力シート!F38</f>
        <v>：</v>
      </c>
      <c r="G38" s="243">
        <f>収支決算入力シート!G38</f>
        <v>0</v>
      </c>
      <c r="H38" s="243"/>
      <c r="I38" s="243"/>
      <c r="J38" s="243"/>
      <c r="K38" s="243"/>
      <c r="L38" s="244"/>
    </row>
    <row r="39" spans="1:12">
      <c r="A39" s="139" t="str">
        <f>収支決算入力シート!A39</f>
        <v>⑨工事請負費</v>
      </c>
      <c r="B39" s="140">
        <f>収支決算入力シート!B39</f>
        <v>0</v>
      </c>
      <c r="C39" s="135" t="str">
        <f>収支決算入力シート!C39</f>
        <v>工事請負費</v>
      </c>
      <c r="D39" s="136">
        <f>収支決算入力シート!D39</f>
        <v>0</v>
      </c>
      <c r="E39" s="58">
        <f>収支決算入力シート!E39</f>
        <v>0</v>
      </c>
      <c r="F39" s="59" t="str">
        <f>収支決算入力シート!F39</f>
        <v>：</v>
      </c>
      <c r="G39" s="243">
        <f>収支決算入力シート!G39</f>
        <v>0</v>
      </c>
      <c r="H39" s="243"/>
      <c r="I39" s="243"/>
      <c r="J39" s="243"/>
      <c r="K39" s="243"/>
      <c r="L39" s="244"/>
    </row>
    <row r="40" spans="1:12">
      <c r="A40" s="139" t="str">
        <f>収支決算入力シート!A40</f>
        <v>⑩原材料費</v>
      </c>
      <c r="B40" s="140">
        <f>収支決算入力シート!B40</f>
        <v>0</v>
      </c>
      <c r="C40" s="137" t="str">
        <f>収支決算入力シート!C40</f>
        <v>原材料費</v>
      </c>
      <c r="D40" s="138">
        <f>収支決算入力シート!D40</f>
        <v>0</v>
      </c>
      <c r="E40" s="58">
        <f>収支決算入力シート!E40</f>
        <v>0</v>
      </c>
      <c r="F40" s="59" t="str">
        <f>収支決算入力シート!F40</f>
        <v>：</v>
      </c>
      <c r="G40" s="243">
        <f>収支決算入力シート!G40</f>
        <v>0</v>
      </c>
      <c r="H40" s="243"/>
      <c r="I40" s="243"/>
      <c r="J40" s="243"/>
      <c r="K40" s="243"/>
      <c r="L40" s="244"/>
    </row>
    <row r="41" spans="1:12">
      <c r="A41" s="139" t="str">
        <f>収支決算入力シート!A41</f>
        <v>⑪備品購入費</v>
      </c>
      <c r="B41" s="140">
        <f>収支決算入力シート!B41</f>
        <v>0</v>
      </c>
      <c r="C41" s="137" t="str">
        <f>収支決算入力シート!C41</f>
        <v>備品購入費</v>
      </c>
      <c r="D41" s="138">
        <f>収支決算入力シート!D41</f>
        <v>0</v>
      </c>
      <c r="E41" s="58">
        <f>収支決算入力シート!E41</f>
        <v>0</v>
      </c>
      <c r="F41" s="59" t="str">
        <f>収支決算入力シート!F41</f>
        <v>：</v>
      </c>
      <c r="G41" s="243">
        <f>収支決算入力シート!G41</f>
        <v>0</v>
      </c>
      <c r="H41" s="243"/>
      <c r="I41" s="243"/>
      <c r="J41" s="243"/>
      <c r="K41" s="243"/>
      <c r="L41" s="244"/>
    </row>
    <row r="42" spans="1:12" ht="19.5" thickBot="1">
      <c r="A42" s="158" t="str">
        <f>収支決算入力シート!A42</f>
        <v>⑫その他経費</v>
      </c>
      <c r="B42" s="134">
        <f>収支決算入力シート!B42</f>
        <v>0</v>
      </c>
      <c r="C42" s="160" t="str">
        <f>収支決算入力シート!C42</f>
        <v>その他経費</v>
      </c>
      <c r="D42" s="161">
        <f>収支決算入力シート!D42</f>
        <v>0</v>
      </c>
      <c r="E42" s="58">
        <f>収支決算入力シート!E42</f>
        <v>0</v>
      </c>
      <c r="F42" s="59" t="str">
        <f>収支決算入力シート!F42</f>
        <v>：</v>
      </c>
      <c r="G42" s="243">
        <f>収支決算入力シート!G42</f>
        <v>0</v>
      </c>
      <c r="H42" s="243"/>
      <c r="I42" s="243"/>
      <c r="J42" s="243"/>
      <c r="K42" s="243"/>
      <c r="L42" s="244"/>
    </row>
    <row r="43" spans="1:12" ht="19.5" customHeight="1" thickTop="1" thickBot="1">
      <c r="A43" s="159" t="str">
        <f>収支決算入力シート!A43</f>
        <v>【交付対象外経費】（Ｃ）</v>
      </c>
      <c r="B43" s="152">
        <f>収支決算入力シート!B43</f>
        <v>104800</v>
      </c>
      <c r="C43" s="156"/>
      <c r="D43" s="162">
        <f>収支決算入力シート!D43</f>
        <v>104800</v>
      </c>
      <c r="E43" s="58">
        <f>収支決算入力シート!E43</f>
        <v>0</v>
      </c>
      <c r="F43" s="59" t="str">
        <f>収支決算入力シート!F43</f>
        <v>：</v>
      </c>
      <c r="G43" s="243">
        <f>収支決算入力シート!G43</f>
        <v>0</v>
      </c>
      <c r="H43" s="243"/>
      <c r="I43" s="243"/>
      <c r="J43" s="243"/>
      <c r="K43" s="243"/>
      <c r="L43" s="244"/>
    </row>
    <row r="44" spans="1:12" ht="19.5" thickBot="1">
      <c r="A44" s="155" t="str">
        <f>収支決算入力シート!A44</f>
        <v>支出計=（Ａ）</v>
      </c>
      <c r="B44" s="157">
        <f>SUM(B25:B43)</f>
        <v>1506360</v>
      </c>
      <c r="C44" s="71"/>
      <c r="D44" s="72"/>
      <c r="E44" s="73">
        <f>収支決算入力シート!E43</f>
        <v>0</v>
      </c>
      <c r="F44" s="74" t="s">
        <v>139</v>
      </c>
      <c r="G44" s="299">
        <f>収支決算入力シート!G42</f>
        <v>0</v>
      </c>
      <c r="H44" s="299"/>
      <c r="I44" s="299"/>
      <c r="J44" s="299"/>
      <c r="K44" s="299"/>
      <c r="L44" s="300"/>
    </row>
    <row r="45" spans="1:12">
      <c r="A45" s="75"/>
    </row>
  </sheetData>
  <sheetProtection selectLockedCells="1"/>
  <protectedRanges>
    <protectedRange sqref="D24:D43" name="範囲2"/>
    <protectedRange sqref="B12:B20" name="範囲1"/>
  </protectedRanges>
  <mergeCells count="61">
    <mergeCell ref="G34:L34"/>
    <mergeCell ref="G35:L35"/>
    <mergeCell ref="G36:L36"/>
    <mergeCell ref="G37:L37"/>
    <mergeCell ref="G38:L38"/>
    <mergeCell ref="G24:L24"/>
    <mergeCell ref="G25:L25"/>
    <mergeCell ref="G26:L26"/>
    <mergeCell ref="G27:L27"/>
    <mergeCell ref="G28:L28"/>
    <mergeCell ref="G19:L19"/>
    <mergeCell ref="G20:L20"/>
    <mergeCell ref="G21:L21"/>
    <mergeCell ref="G22:L22"/>
    <mergeCell ref="G23:L23"/>
    <mergeCell ref="G14:L14"/>
    <mergeCell ref="G15:L15"/>
    <mergeCell ref="G16:L16"/>
    <mergeCell ref="G17:L17"/>
    <mergeCell ref="G18:L18"/>
    <mergeCell ref="E6:L6"/>
    <mergeCell ref="A3:D3"/>
    <mergeCell ref="B9:C9"/>
    <mergeCell ref="B7:C7"/>
    <mergeCell ref="B5:C5"/>
    <mergeCell ref="B8:C8"/>
    <mergeCell ref="G7:L7"/>
    <mergeCell ref="G8:L8"/>
    <mergeCell ref="G9:L9"/>
    <mergeCell ref="G10:L10"/>
    <mergeCell ref="G11:L11"/>
    <mergeCell ref="G44:L44"/>
    <mergeCell ref="C11:D11"/>
    <mergeCell ref="C12:D12"/>
    <mergeCell ref="C13:D13"/>
    <mergeCell ref="C14:D14"/>
    <mergeCell ref="C15:D15"/>
    <mergeCell ref="C16:D16"/>
    <mergeCell ref="C17:D17"/>
    <mergeCell ref="C18:D18"/>
    <mergeCell ref="C19:D19"/>
    <mergeCell ref="C20:D20"/>
    <mergeCell ref="C21:D21"/>
    <mergeCell ref="G12:L12"/>
    <mergeCell ref="G13:L13"/>
    <mergeCell ref="G43:L43"/>
    <mergeCell ref="A25:A26"/>
    <mergeCell ref="B25:B26"/>
    <mergeCell ref="A30:A32"/>
    <mergeCell ref="B30:B32"/>
    <mergeCell ref="A33:A36"/>
    <mergeCell ref="B33:B36"/>
    <mergeCell ref="G42:L42"/>
    <mergeCell ref="G29:L29"/>
    <mergeCell ref="G30:L30"/>
    <mergeCell ref="G31:L31"/>
    <mergeCell ref="G32:L32"/>
    <mergeCell ref="G33:L33"/>
    <mergeCell ref="G39:L39"/>
    <mergeCell ref="G40:L40"/>
    <mergeCell ref="G41:L41"/>
  </mergeCells>
  <phoneticPr fontId="3"/>
  <conditionalFormatting sqref="B7:C7 C12:C20 D24:D43">
    <cfRule type="containsBlanks" dxfId="5" priority="6">
      <formula>LEN(TRIM(B7))=0</formula>
    </cfRule>
  </conditionalFormatting>
  <conditionalFormatting sqref="E5:L6 E7:G8 E44:L44 G9:G11 E9:F43 G12:L43">
    <cfRule type="cellIs" dxfId="4" priority="5" operator="between">
      <formula>0</formula>
      <formula>0</formula>
    </cfRule>
  </conditionalFormatting>
  <conditionalFormatting sqref="B21">
    <cfRule type="cellIs" dxfId="3" priority="4" operator="notEqual">
      <formula>$B$44</formula>
    </cfRule>
  </conditionalFormatting>
  <conditionalFormatting sqref="B44">
    <cfRule type="cellIs" dxfId="2" priority="3" operator="notEqual">
      <formula>$B$21</formula>
    </cfRule>
  </conditionalFormatting>
  <conditionalFormatting sqref="C13:D20">
    <cfRule type="cellIs" dxfId="1" priority="2" operator="between">
      <formula>0</formula>
      <formula>0</formula>
    </cfRule>
  </conditionalFormatting>
  <conditionalFormatting sqref="A1:XFD1048576">
    <cfRule type="cellIs" dxfId="0" priority="1" operator="equal">
      <formula>0</formula>
    </cfRule>
  </conditionalFormatting>
  <pageMargins left="1.01" right="0.7" top="0.34" bottom="0.37" header="0.54" footer="0.3"/>
  <pageSetup paperSize="9" scale="95" fitToWidth="0" orientation="portrait" r:id="rId1"/>
  <ignoredErrors>
    <ignoredError sqref="G43"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入力前に</vt:lpstr>
      <vt:lpstr>事業概要入力シート</vt:lpstr>
      <vt:lpstr>収支決算入力シート</vt:lpstr>
      <vt:lpstr>プルダウン</vt:lpstr>
      <vt:lpstr>ここから緑を印刷→第10号様式</vt:lpstr>
      <vt:lpstr>第10号様式の2</vt:lpstr>
      <vt:lpstr>第10号様式の3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2024-04-30T02:37:53Z</cp:lastPrinted>
  <dcterms:created xsi:type="dcterms:W3CDTF">2024-01-31T00:49:36Z</dcterms:created>
  <dcterms:modified xsi:type="dcterms:W3CDTF">2025-01-23T07:15:51Z</dcterms:modified>
</cp:coreProperties>
</file>