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V:\選挙)事務局\01各年度\令和７年度\03市議選\06立候補関係\04届出書類等作成支援システム\"/>
    </mc:Choice>
  </mc:AlternateContent>
  <xr:revisionPtr revIDLastSave="0" documentId="13_ncr:1_{BD6BAFFF-5D99-4945-9B17-AC5FED62C4F4}" xr6:coauthVersionLast="47" xr6:coauthVersionMax="47" xr10:uidLastSave="{00000000-0000-0000-0000-000000000000}"/>
  <bookViews>
    <workbookView xWindow="2190" yWindow="495" windowWidth="25590" windowHeight="15090" tabRatio="900" xr2:uid="{00000000-000D-0000-FFFF-FFFF00000000}"/>
  </bookViews>
  <sheets>
    <sheet name="☆メイン画面☆" sheetId="2" r:id="rId1"/>
    <sheet name="確認表" sheetId="32" r:id="rId2"/>
    <sheet name="収入の部" sheetId="3" r:id="rId3"/>
    <sheet name="支出の部(人件費)" sheetId="6" r:id="rId4"/>
    <sheet name="支出の部(家屋費)" sheetId="12" r:id="rId5"/>
    <sheet name="支出の部(通信費)" sheetId="14" r:id="rId6"/>
    <sheet name="支出の部(交通費)" sheetId="16" r:id="rId7"/>
    <sheet name="支出の部(印刷費)" sheetId="18" r:id="rId8"/>
    <sheet name="支出の部(広告費)" sheetId="20" r:id="rId9"/>
    <sheet name="支出の部(文具費)" sheetId="22" r:id="rId10"/>
    <sheet name="支出の部(食糧費)" sheetId="24" r:id="rId11"/>
    <sheet name="支出の部(休泊費)" sheetId="26" r:id="rId12"/>
    <sheet name="支出の部(雑費)" sheetId="28" r:id="rId13"/>
    <sheet name="領収書無明細書" sheetId="31" r:id="rId14"/>
    <sheet name="集計表" sheetId="29" r:id="rId15"/>
    <sheet name="選管入力用" sheetId="5" state="hidden" r:id="rId16"/>
  </sheets>
  <definedNames>
    <definedName name="_xlnm._FilterDatabase" localSheetId="7" hidden="1">'支出の部(印刷費)'!$A$3:$K$67</definedName>
    <definedName name="_xlnm._FilterDatabase" localSheetId="4" hidden="1">'支出の部(家屋費)'!$A$3:$K$59</definedName>
    <definedName name="_xlnm._FilterDatabase" localSheetId="11" hidden="1">'支出の部(休泊費)'!$A$3:$K$67</definedName>
    <definedName name="_xlnm._FilterDatabase" localSheetId="6" hidden="1">'支出の部(交通費)'!$A$3:$K$67</definedName>
    <definedName name="_xlnm._FilterDatabase" localSheetId="8" hidden="1">'支出の部(広告費)'!$A$3:$K$67</definedName>
    <definedName name="_xlnm._FilterDatabase" localSheetId="12" hidden="1">'支出の部(雑費)'!$A$3:$K$67</definedName>
    <definedName name="_xlnm._FilterDatabase" localSheetId="10" hidden="1">'支出の部(食糧費)'!$A$3:$K$67</definedName>
    <definedName name="_xlnm._FilterDatabase" localSheetId="3" hidden="1">'支出の部(人件費)'!$A$3:$K$60</definedName>
    <definedName name="_xlnm._FilterDatabase" localSheetId="5" hidden="1">'支出の部(通信費)'!$A$3:$K$67</definedName>
    <definedName name="_xlnm._FilterDatabase" localSheetId="9" hidden="1">'支出の部(文具費)'!$A$3:$K$67</definedName>
    <definedName name="_xlnm._FilterDatabase" localSheetId="2" hidden="1">収入の部!$A$11:$I$40</definedName>
    <definedName name="_xlnm.Print_Area" localSheetId="7">'支出の部(印刷費)'!$A$1:$K$67</definedName>
    <definedName name="_xlnm.Print_Area" localSheetId="4">'支出の部(家屋費)'!$A$1:$K$67</definedName>
    <definedName name="_xlnm.Print_Area" localSheetId="11">'支出の部(休泊費)'!$A$1:$K$67</definedName>
    <definedName name="_xlnm.Print_Area" localSheetId="6">'支出の部(交通費)'!$A$1:$K$67</definedName>
    <definedName name="_xlnm.Print_Area" localSheetId="8">'支出の部(広告費)'!$A$1:$K$67</definedName>
    <definedName name="_xlnm.Print_Area" localSheetId="12">'支出の部(雑費)'!$A$1:$K$67</definedName>
    <definedName name="_xlnm.Print_Area" localSheetId="10">'支出の部(食糧費)'!$A$1:$K$67</definedName>
    <definedName name="_xlnm.Print_Area" localSheetId="3">'支出の部(人件費)'!$A$1:$K$67</definedName>
    <definedName name="_xlnm.Print_Area" localSheetId="5">'支出の部(通信費)'!$A$1:$K$67</definedName>
    <definedName name="_xlnm.Print_Area" localSheetId="9">'支出の部(文具費)'!$A$1:$K$67</definedName>
    <definedName name="_xlnm.Print_Area" localSheetId="2">収入の部!$A$1:$I$51</definedName>
    <definedName name="_xlnm.Print_Area" localSheetId="14">集計表!$A$1:$Z$27</definedName>
    <definedName name="_xlnm.Print_Area" localSheetId="13">領収書無明細書!$A$1:$G$27</definedName>
    <definedName name="_xlnm.Print_Titles" localSheetId="7">'支出の部(印刷費)'!$2:$4</definedName>
    <definedName name="_xlnm.Print_Titles" localSheetId="4">'支出の部(家屋費)'!$2:$4</definedName>
    <definedName name="_xlnm.Print_Titles" localSheetId="11">'支出の部(休泊費)'!$2:$4</definedName>
    <definedName name="_xlnm.Print_Titles" localSheetId="6">'支出の部(交通費)'!$2:$4</definedName>
    <definedName name="_xlnm.Print_Titles" localSheetId="8">'支出の部(広告費)'!$2:$4</definedName>
    <definedName name="_xlnm.Print_Titles" localSheetId="12">'支出の部(雑費)'!$2:$4</definedName>
    <definedName name="_xlnm.Print_Titles" localSheetId="10">'支出の部(食糧費)'!$2:$4</definedName>
    <definedName name="_xlnm.Print_Titles" localSheetId="3">'支出の部(人件費)'!$2:$4</definedName>
    <definedName name="_xlnm.Print_Titles" localSheetId="5">'支出の部(通信費)'!$2:$4</definedName>
    <definedName name="_xlnm.Print_Titles" localSheetId="9">'支出の部(文具費)'!$2:$4</definedName>
    <definedName name="_xlnm.Print_Titles" localSheetId="2">収入の部!$11:$12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3" i="29" l="1"/>
  <c r="S15" i="29"/>
  <c r="F8" i="3"/>
  <c r="J65" i="28"/>
  <c r="H65" i="28"/>
  <c r="J64" i="28"/>
  <c r="H64" i="28"/>
  <c r="J63" i="28"/>
  <c r="J66" i="28" s="1"/>
  <c r="H63" i="28"/>
  <c r="H66" i="28" s="1"/>
  <c r="C59" i="28"/>
  <c r="C44" i="28"/>
  <c r="J24" i="28"/>
  <c r="G24" i="28"/>
  <c r="C23" i="28"/>
  <c r="J65" i="26"/>
  <c r="H65" i="26"/>
  <c r="J64" i="26"/>
  <c r="H64" i="26"/>
  <c r="J63" i="26"/>
  <c r="J66" i="26" s="1"/>
  <c r="H63" i="26"/>
  <c r="H66" i="26" s="1"/>
  <c r="J67" i="26" s="1"/>
  <c r="C59" i="26"/>
  <c r="C44" i="26"/>
  <c r="J24" i="26"/>
  <c r="G24" i="26"/>
  <c r="C24" i="26" s="1"/>
  <c r="C23" i="26"/>
  <c r="J65" i="24"/>
  <c r="H65" i="24"/>
  <c r="J64" i="24"/>
  <c r="H64" i="24"/>
  <c r="J63" i="24"/>
  <c r="J66" i="24" s="1"/>
  <c r="H63" i="24"/>
  <c r="H66" i="24" s="1"/>
  <c r="C59" i="24"/>
  <c r="C44" i="24"/>
  <c r="J24" i="24"/>
  <c r="G24" i="24"/>
  <c r="C24" i="24" s="1"/>
  <c r="C23" i="24"/>
  <c r="J65" i="20"/>
  <c r="H65" i="20"/>
  <c r="J64" i="20"/>
  <c r="H64" i="20"/>
  <c r="J63" i="20"/>
  <c r="J66" i="20" s="1"/>
  <c r="D15" i="32" s="1"/>
  <c r="H63" i="20"/>
  <c r="H66" i="20" s="1"/>
  <c r="J67" i="20" s="1"/>
  <c r="C59" i="20"/>
  <c r="C44" i="20"/>
  <c r="J24" i="20"/>
  <c r="G24" i="20"/>
  <c r="C24" i="20" s="1"/>
  <c r="C23" i="20"/>
  <c r="J65" i="22"/>
  <c r="H65" i="22"/>
  <c r="J64" i="22"/>
  <c r="H64" i="22"/>
  <c r="J63" i="22"/>
  <c r="J66" i="22" s="1"/>
  <c r="H63" i="22"/>
  <c r="H66" i="22" s="1"/>
  <c r="C59" i="22"/>
  <c r="C44" i="22"/>
  <c r="J24" i="22"/>
  <c r="G24" i="22"/>
  <c r="C23" i="22"/>
  <c r="J65" i="18"/>
  <c r="H65" i="18"/>
  <c r="J64" i="18"/>
  <c r="H64" i="18"/>
  <c r="J63" i="18"/>
  <c r="J66" i="18" s="1"/>
  <c r="D14" i="32" s="1"/>
  <c r="H63" i="18"/>
  <c r="H66" i="18" s="1"/>
  <c r="C59" i="18"/>
  <c r="C44" i="18"/>
  <c r="J24" i="18"/>
  <c r="G24" i="18"/>
  <c r="C23" i="18"/>
  <c r="J65" i="16"/>
  <c r="H65" i="16"/>
  <c r="J64" i="16"/>
  <c r="H64" i="16"/>
  <c r="J63" i="16"/>
  <c r="J66" i="16" s="1"/>
  <c r="H63" i="16"/>
  <c r="H66" i="16" s="1"/>
  <c r="C59" i="16"/>
  <c r="C44" i="16"/>
  <c r="J24" i="16"/>
  <c r="G24" i="16"/>
  <c r="C24" i="16" s="1"/>
  <c r="J45" i="16" s="1"/>
  <c r="C23" i="16"/>
  <c r="J65" i="14"/>
  <c r="H65" i="14"/>
  <c r="J64" i="14"/>
  <c r="H64" i="14"/>
  <c r="J63" i="14"/>
  <c r="J66" i="14" s="1"/>
  <c r="D12" i="32" s="1"/>
  <c r="H63" i="14"/>
  <c r="H66" i="14" s="1"/>
  <c r="C59" i="14"/>
  <c r="C44" i="14"/>
  <c r="J24" i="14"/>
  <c r="G24" i="14"/>
  <c r="C23" i="14"/>
  <c r="O15" i="29"/>
  <c r="K15" i="29"/>
  <c r="O13" i="29"/>
  <c r="K13" i="29"/>
  <c r="C23" i="12"/>
  <c r="G24" i="12"/>
  <c r="J24" i="12"/>
  <c r="C44" i="12"/>
  <c r="C59" i="12"/>
  <c r="H63" i="12"/>
  <c r="J63" i="12"/>
  <c r="H64" i="12"/>
  <c r="J64" i="12"/>
  <c r="H65" i="12"/>
  <c r="J65" i="12"/>
  <c r="E47" i="3"/>
  <c r="W11" i="2"/>
  <c r="T11" i="2"/>
  <c r="C24" i="28" l="1"/>
  <c r="J45" i="28" s="1"/>
  <c r="J67" i="28"/>
  <c r="J67" i="24"/>
  <c r="J67" i="22"/>
  <c r="C24" i="22"/>
  <c r="C45" i="22" s="1"/>
  <c r="C60" i="22" s="1"/>
  <c r="C24" i="18"/>
  <c r="J45" i="18" s="1"/>
  <c r="J67" i="14"/>
  <c r="C24" i="14"/>
  <c r="J45" i="14" s="1"/>
  <c r="C24" i="12"/>
  <c r="J45" i="26"/>
  <c r="G45" i="26"/>
  <c r="C45" i="26"/>
  <c r="J60" i="26" s="1"/>
  <c r="J45" i="24"/>
  <c r="G45" i="24"/>
  <c r="C45" i="24"/>
  <c r="G60" i="24" s="1"/>
  <c r="J45" i="20"/>
  <c r="G45" i="20"/>
  <c r="C45" i="20"/>
  <c r="C60" i="20" s="1"/>
  <c r="J60" i="20"/>
  <c r="J67" i="18"/>
  <c r="C14" i="32"/>
  <c r="J67" i="16"/>
  <c r="C13" i="32"/>
  <c r="C45" i="16"/>
  <c r="C60" i="16" s="1"/>
  <c r="G45" i="16"/>
  <c r="H66" i="12"/>
  <c r="C11" i="32" s="1"/>
  <c r="D19" i="32"/>
  <c r="D18" i="32"/>
  <c r="C18" i="32"/>
  <c r="D17" i="32"/>
  <c r="C17" i="32"/>
  <c r="D16" i="32"/>
  <c r="D13" i="32"/>
  <c r="C12" i="32"/>
  <c r="J66" i="12"/>
  <c r="D11" i="32" s="1"/>
  <c r="N6" i="29"/>
  <c r="E43" i="3"/>
  <c r="E49" i="3" s="1"/>
  <c r="E42" i="3"/>
  <c r="E48" i="3" s="1"/>
  <c r="C45" i="28" l="1"/>
  <c r="G60" i="28" s="1"/>
  <c r="G45" i="28"/>
  <c r="J60" i="24"/>
  <c r="C60" i="24"/>
  <c r="G60" i="20"/>
  <c r="G45" i="22"/>
  <c r="J45" i="22"/>
  <c r="G60" i="22"/>
  <c r="J60" i="22"/>
  <c r="C45" i="18"/>
  <c r="J60" i="18" s="1"/>
  <c r="G45" i="18"/>
  <c r="J60" i="16"/>
  <c r="G60" i="16"/>
  <c r="C45" i="14"/>
  <c r="G60" i="14" s="1"/>
  <c r="G45" i="14"/>
  <c r="J45" i="12"/>
  <c r="G45" i="12"/>
  <c r="C45" i="12" s="1"/>
  <c r="C60" i="28"/>
  <c r="C60" i="26"/>
  <c r="G60" i="26"/>
  <c r="J67" i="12"/>
  <c r="C19" i="32"/>
  <c r="C15" i="32"/>
  <c r="C16" i="32"/>
  <c r="S23" i="29"/>
  <c r="E44" i="3"/>
  <c r="J60" i="28" l="1"/>
  <c r="C60" i="18"/>
  <c r="G60" i="18"/>
  <c r="C60" i="14"/>
  <c r="J60" i="14"/>
  <c r="J60" i="12"/>
  <c r="G60" i="12"/>
  <c r="J63" i="6"/>
  <c r="J65" i="6"/>
  <c r="J64" i="6"/>
  <c r="I46" i="3"/>
  <c r="I45" i="3"/>
  <c r="C60" i="12" l="1"/>
  <c r="J66" i="6"/>
  <c r="H65" i="6"/>
  <c r="H64" i="6"/>
  <c r="H63" i="6"/>
  <c r="C59" i="6"/>
  <c r="C44" i="6"/>
  <c r="J24" i="6"/>
  <c r="G24" i="6"/>
  <c r="C23" i="6"/>
  <c r="C24" i="6" l="1"/>
  <c r="G45" i="6" s="1"/>
  <c r="H66" i="6"/>
  <c r="J45" i="6" l="1"/>
  <c r="C45" i="6" s="1"/>
  <c r="J67" i="6"/>
  <c r="G60" i="6" l="1"/>
  <c r="E50" i="3" l="1"/>
  <c r="E8" i="3" l="1"/>
  <c r="B8" i="3"/>
  <c r="C26" i="29" l="1"/>
  <c r="E6" i="3" l="1"/>
  <c r="J19" i="2" l="1"/>
  <c r="Q26" i="29" l="1"/>
  <c r="E23" i="31"/>
  <c r="E21" i="31"/>
  <c r="E5" i="3"/>
  <c r="B1" i="32"/>
  <c r="E24" i="31"/>
  <c r="E22" i="31"/>
  <c r="Q27" i="29"/>
  <c r="C20" i="31"/>
  <c r="B3" i="3"/>
  <c r="E18" i="32" l="1"/>
  <c r="D5" i="32"/>
  <c r="C5" i="32"/>
  <c r="E17" i="32" l="1"/>
  <c r="E15" i="32"/>
  <c r="E13" i="32"/>
  <c r="E12" i="32"/>
  <c r="E16" i="32"/>
  <c r="E19" i="32"/>
  <c r="E11" i="32"/>
  <c r="D10" i="32"/>
  <c r="C10" i="32"/>
  <c r="E5" i="32"/>
  <c r="E14" i="32" l="1"/>
  <c r="D20" i="32"/>
  <c r="F4" i="29" s="1"/>
  <c r="V4" i="29" s="1"/>
  <c r="E10" i="32"/>
  <c r="C20" i="32"/>
  <c r="F2" i="29" s="1"/>
  <c r="V2" i="29" s="1"/>
  <c r="J60" i="6"/>
  <c r="C60" i="6" s="1"/>
  <c r="V6" i="29" l="1"/>
  <c r="F6" i="29"/>
  <c r="E20"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5" authorId="0" shapeId="0" xr:uid="{00000000-0006-0000-0000-000001000000}">
      <text>
        <r>
          <rPr>
            <sz val="11"/>
            <color indexed="81"/>
            <rFont val="BIZ UDPゴシック"/>
            <family val="3"/>
            <charset val="128"/>
          </rPr>
          <t>県名及び市町村名まで入力</t>
        </r>
      </text>
    </comment>
    <comment ref="F7" authorId="0" shapeId="0" xr:uid="{00000000-0006-0000-0000-000002000000}">
      <text>
        <r>
          <rPr>
            <sz val="11"/>
            <color indexed="81"/>
            <rFont val="BIZ UDPゴシック"/>
            <family val="3"/>
            <charset val="128"/>
          </rPr>
          <t>県名及び市町村名まで入力</t>
        </r>
      </text>
    </comment>
    <comment ref="F8" authorId="0" shapeId="0" xr:uid="{00000000-0006-0000-0000-000003000000}">
      <text>
        <r>
          <rPr>
            <b/>
            <sz val="9"/>
            <color indexed="81"/>
            <rFont val="ＭＳ Ｐゴシック"/>
            <family val="3"/>
            <charset val="128"/>
            <scheme val="minor"/>
          </rPr>
          <t>収入又は支出のあった最初の日を入力すること。</t>
        </r>
      </text>
    </comment>
    <comment ref="M8" authorId="0" shapeId="0" xr:uid="{00000000-0006-0000-0000-000004000000}">
      <text>
        <r>
          <rPr>
            <sz val="11"/>
            <color indexed="81"/>
            <rFont val="BIZ UDPゴシック"/>
            <family val="3"/>
            <charset val="128"/>
          </rPr>
          <t>収支報告書提出予定日を入力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A53FACA-8504-40F9-A64A-4FBC1C48986D}">
      <text>
        <r>
          <rPr>
            <sz val="9"/>
            <color indexed="81"/>
            <rFont val="ＭＳ Ｐゴシック"/>
            <family val="3"/>
            <charset val="128"/>
            <scheme val="minor"/>
          </rPr>
          <t>セル右の▼ボタンを押して、リストより区分を選択してください。</t>
        </r>
      </text>
    </comment>
    <comment ref="D25" authorId="0" shapeId="0" xr:uid="{F105E042-9B08-40F9-93C8-8E927DE296DD}">
      <text>
        <r>
          <rPr>
            <sz val="9"/>
            <color indexed="81"/>
            <rFont val="ＭＳ Ｐゴシック"/>
            <family val="3"/>
            <charset val="128"/>
            <scheme val="minor"/>
          </rPr>
          <t>セル右の▼ボタンを押して、リストより区分を選択してください。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2512F701-24C4-479C-AD5F-766F252DF9F5}">
      <text>
        <r>
          <rPr>
            <sz val="9"/>
            <color indexed="81"/>
            <rFont val="ＭＳ Ｐゴシック"/>
            <family val="3"/>
            <charset val="128"/>
            <scheme val="minor"/>
          </rPr>
          <t>セル右の▼ボタンを押して、リストより区分を選択してください。</t>
        </r>
      </text>
    </comment>
    <comment ref="D25" authorId="0" shapeId="0" xr:uid="{49073F46-3BEB-45A4-8284-FFD793C49E32}">
      <text>
        <r>
          <rPr>
            <sz val="9"/>
            <color indexed="81"/>
            <rFont val="ＭＳ Ｐゴシック"/>
            <family val="3"/>
            <charset val="128"/>
            <scheme val="minor"/>
          </rPr>
          <t>セル右の▼ボタンを押して、リストより区分を選択してください。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9B3BDCD7-2390-4C78-AAD9-B78262AC1099}">
      <text>
        <r>
          <rPr>
            <sz val="9"/>
            <color indexed="81"/>
            <rFont val="ＭＳ Ｐゴシック"/>
            <family val="3"/>
            <charset val="128"/>
            <scheme val="minor"/>
          </rPr>
          <t>セル右の▼ボタンを押して、リストより区分を選択してください。</t>
        </r>
      </text>
    </comment>
    <comment ref="D25" authorId="0" shapeId="0" xr:uid="{413F9CBA-00F7-4226-8332-0E44E98CE815}">
      <text>
        <r>
          <rPr>
            <sz val="9"/>
            <color indexed="81"/>
            <rFont val="ＭＳ Ｐゴシック"/>
            <family val="3"/>
            <charset val="128"/>
            <scheme val="minor"/>
          </rPr>
          <t>セル右の▼ボタンを押して、リストより区分を選択してください。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It-mente</author>
    <author>Administrator</author>
  </authors>
  <commentList>
    <comment ref="D4" authorId="0" shapeId="0" xr:uid="{00000000-0006-0000-0D00-000001000000}">
      <text>
        <r>
          <rPr>
            <sz val="9"/>
            <color indexed="81"/>
            <rFont val="ＭＳ Ｐゴシック"/>
            <family val="3"/>
            <charset val="128"/>
          </rPr>
          <t>セル右の▼ボタンを押して、リストより区分を選択してください。</t>
        </r>
      </text>
    </comment>
    <comment ref="F4" authorId="1" shapeId="0" xr:uid="{00000000-0006-0000-0D00-000002000000}">
      <text>
        <r>
          <rPr>
            <sz val="9"/>
            <color indexed="81"/>
            <rFont val="ＭＳ Ｐゴシック"/>
            <family val="3"/>
            <charset val="128"/>
          </rPr>
          <t>領収書を添付できない理由をリストより選んでください。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C13" authorId="0" shapeId="0" xr:uid="{00000000-0006-0000-0200-000001000000}">
      <text>
        <r>
          <rPr>
            <sz val="9"/>
            <color indexed="81"/>
            <rFont val="ＭＳ Ｐゴシック"/>
            <family val="3"/>
            <charset val="128"/>
            <scheme val="minor"/>
          </rPr>
          <t>個別に入力するのは、</t>
        </r>
        <r>
          <rPr>
            <b/>
            <sz val="9"/>
            <color indexed="81"/>
            <rFont val="ＭＳ Ｐゴシック"/>
            <family val="3"/>
            <charset val="128"/>
            <scheme val="minor"/>
          </rPr>
          <t>10,001円以上</t>
        </r>
        <r>
          <rPr>
            <sz val="9"/>
            <color indexed="81"/>
            <rFont val="ＭＳ Ｐゴシック"/>
            <family val="3"/>
            <charset val="128"/>
            <scheme val="minor"/>
          </rPr>
          <t>の収入のみです。
10,000円以下は種別ごとに合算して入力してください。</t>
        </r>
      </text>
    </comment>
    <comment ref="D13" authorId="0" shapeId="0" xr:uid="{00000000-0006-0000-0200-000002000000}">
      <text>
        <r>
          <rPr>
            <sz val="9"/>
            <color indexed="81"/>
            <rFont val="ＭＳ Ｐゴシック"/>
            <family val="3"/>
            <charset val="128"/>
            <scheme val="minor"/>
          </rPr>
          <t>セル右側の▼をクリックし種別を選択して下さい。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0000000-0006-0000-0300-000001000000}">
      <text>
        <r>
          <rPr>
            <sz val="9"/>
            <color indexed="81"/>
            <rFont val="ＭＳ Ｐゴシック"/>
            <family val="3"/>
            <charset val="128"/>
            <scheme val="minor"/>
          </rPr>
          <t>セル右の▼ボタンを押して、リストより区分を選択してください。</t>
        </r>
      </text>
    </comment>
    <comment ref="D25" authorId="0" shapeId="0" xr:uid="{A24CC2E6-9DE4-45C4-A024-108C175713D8}">
      <text>
        <r>
          <rPr>
            <sz val="9"/>
            <color indexed="81"/>
            <rFont val="ＭＳ Ｐゴシック"/>
            <family val="3"/>
            <charset val="128"/>
            <scheme val="minor"/>
          </rPr>
          <t>セル右の▼ボタンを押して、リストより区分を選択してください。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DC81E277-CA5A-4456-99C9-4862454FE45F}">
      <text>
        <r>
          <rPr>
            <sz val="9"/>
            <color indexed="81"/>
            <rFont val="ＭＳ Ｐゴシック"/>
            <family val="3"/>
            <charset val="128"/>
            <scheme val="minor"/>
          </rPr>
          <t>セル右の▼ボタンを押して、リストより区分を選択してください。</t>
        </r>
      </text>
    </comment>
    <comment ref="D25" authorId="0" shapeId="0" xr:uid="{B06F2476-1447-4887-8FD3-56A850003C29}">
      <text>
        <r>
          <rPr>
            <sz val="9"/>
            <color indexed="81"/>
            <rFont val="ＭＳ Ｐゴシック"/>
            <family val="3"/>
            <charset val="128"/>
            <scheme val="minor"/>
          </rPr>
          <t>セル右の▼ボタンを押して、リストより区分を選択してください。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88D574E-468A-4805-9970-E75E47FAD3AB}">
      <text>
        <r>
          <rPr>
            <sz val="9"/>
            <color indexed="81"/>
            <rFont val="ＭＳ Ｐゴシック"/>
            <family val="3"/>
            <charset val="128"/>
            <scheme val="minor"/>
          </rPr>
          <t>セル右の▼ボタンを押して、リストより区分を選択してください。</t>
        </r>
      </text>
    </comment>
    <comment ref="D25" authorId="0" shapeId="0" xr:uid="{D73B0C75-58AF-4A67-9EC4-8319543BEB6C}">
      <text>
        <r>
          <rPr>
            <sz val="9"/>
            <color indexed="81"/>
            <rFont val="ＭＳ Ｐゴシック"/>
            <family val="3"/>
            <charset val="128"/>
            <scheme val="minor"/>
          </rPr>
          <t>セル右の▼ボタンを押して、リストより区分を選択してください。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720BB7D6-7FA8-4CA9-84F4-AF4FEE2BE5B9}">
      <text>
        <r>
          <rPr>
            <sz val="9"/>
            <color indexed="81"/>
            <rFont val="ＭＳ Ｐゴシック"/>
            <family val="3"/>
            <charset val="128"/>
            <scheme val="minor"/>
          </rPr>
          <t>セル右の▼ボタンを押して、リストより区分を選択してください。</t>
        </r>
      </text>
    </comment>
    <comment ref="D25" authorId="0" shapeId="0" xr:uid="{B6BDA133-0B1E-4ACB-9F75-23EE19AE2557}">
      <text>
        <r>
          <rPr>
            <sz val="9"/>
            <color indexed="81"/>
            <rFont val="ＭＳ Ｐゴシック"/>
            <family val="3"/>
            <charset val="128"/>
            <scheme val="minor"/>
          </rPr>
          <t>セル右の▼ボタンを押して、リストより区分を選択してください。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3D436735-2570-4326-BAE4-B3E9785E2C05}">
      <text>
        <r>
          <rPr>
            <sz val="9"/>
            <color indexed="81"/>
            <rFont val="ＭＳ Ｐゴシック"/>
            <family val="3"/>
            <charset val="128"/>
            <scheme val="minor"/>
          </rPr>
          <t>セル右の▼ボタンを押して、リストより区分を選択してください。</t>
        </r>
      </text>
    </comment>
    <comment ref="D25" authorId="0" shapeId="0" xr:uid="{CCADA364-515B-449D-B8AB-B81B7B4BC75C}">
      <text>
        <r>
          <rPr>
            <sz val="9"/>
            <color indexed="81"/>
            <rFont val="ＭＳ Ｐゴシック"/>
            <family val="3"/>
            <charset val="128"/>
            <scheme val="minor"/>
          </rPr>
          <t>セル右の▼ボタンを押して、リストより区分を選択してください。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8A5FB3AF-70AC-4938-B635-F2A5634FD6C4}">
      <text>
        <r>
          <rPr>
            <sz val="9"/>
            <color indexed="81"/>
            <rFont val="ＭＳ Ｐゴシック"/>
            <family val="3"/>
            <charset val="128"/>
            <scheme val="minor"/>
          </rPr>
          <t>セル右の▼ボタンを押して、リストより区分を選択してください。</t>
        </r>
      </text>
    </comment>
    <comment ref="D25" authorId="0" shapeId="0" xr:uid="{EC143E07-B361-467C-92E3-C194C907561B}">
      <text>
        <r>
          <rPr>
            <sz val="9"/>
            <color indexed="81"/>
            <rFont val="ＭＳ Ｐゴシック"/>
            <family val="3"/>
            <charset val="128"/>
            <scheme val="minor"/>
          </rPr>
          <t>セル右の▼ボタンを押して、リストより区分を選択してください。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E8889EB-FBE2-4113-8999-67A511D7982A}">
      <text>
        <r>
          <rPr>
            <sz val="9"/>
            <color indexed="81"/>
            <rFont val="ＭＳ Ｐゴシック"/>
            <family val="3"/>
            <charset val="128"/>
            <scheme val="minor"/>
          </rPr>
          <t>セル右の▼ボタンを押して、リストより区分を選択してください。</t>
        </r>
      </text>
    </comment>
    <comment ref="D25" authorId="0" shapeId="0" xr:uid="{AC8ACA9C-CC0E-46DA-8767-66FD81465FF5}">
      <text>
        <r>
          <rPr>
            <sz val="9"/>
            <color indexed="81"/>
            <rFont val="ＭＳ Ｐゴシック"/>
            <family val="3"/>
            <charset val="128"/>
            <scheme val="minor"/>
          </rPr>
          <t>セル右の▼ボタンを押して、リストより区分を選択してください。</t>
        </r>
      </text>
    </comment>
  </commentList>
</comments>
</file>

<file path=xl/sharedStrings.xml><?xml version="1.0" encoding="utf-8"?>
<sst xmlns="http://schemas.openxmlformats.org/spreadsheetml/2006/main" count="521" uniqueCount="164">
  <si>
    <t>候補者氏名</t>
    <rPh sb="0" eb="3">
      <t>コウホシャ</t>
    </rPh>
    <rPh sb="3" eb="5">
      <t>シメイ</t>
    </rPh>
    <phoneticPr fontId="1"/>
  </si>
  <si>
    <t>候補者住所</t>
    <rPh sb="0" eb="3">
      <t>コウホシャ</t>
    </rPh>
    <rPh sb="3" eb="5">
      <t>ジュウショ</t>
    </rPh>
    <phoneticPr fontId="1"/>
  </si>
  <si>
    <t>氏名又は団体名</t>
    <rPh sb="0" eb="2">
      <t>シメイ</t>
    </rPh>
    <rPh sb="2" eb="3">
      <t>マタ</t>
    </rPh>
    <rPh sb="4" eb="6">
      <t>ダンタイ</t>
    </rPh>
    <rPh sb="6" eb="7">
      <t>メイ</t>
    </rPh>
    <phoneticPr fontId="1"/>
  </si>
  <si>
    <t>出納責任者氏名</t>
    <rPh sb="0" eb="2">
      <t>スイトウ</t>
    </rPh>
    <rPh sb="2" eb="5">
      <t>セキニンシャ</t>
    </rPh>
    <rPh sb="5" eb="7">
      <t>シメイ</t>
    </rPh>
    <phoneticPr fontId="1"/>
  </si>
  <si>
    <t>出納責任者住所</t>
    <rPh sb="0" eb="2">
      <t>スイトウ</t>
    </rPh>
    <rPh sb="2" eb="5">
      <t>セキニンシャ</t>
    </rPh>
    <rPh sb="5" eb="7">
      <t>ジュウショ</t>
    </rPh>
    <phoneticPr fontId="1"/>
  </si>
  <si>
    <t>支出の目的</t>
    <rPh sb="0" eb="2">
      <t>シシュツ</t>
    </rPh>
    <rPh sb="3" eb="5">
      <t>モクテキ</t>
    </rPh>
    <phoneticPr fontId="1"/>
  </si>
  <si>
    <t>収支の期間</t>
    <rPh sb="0" eb="2">
      <t>シュウシ</t>
    </rPh>
    <rPh sb="3" eb="5">
      <t>キカン</t>
    </rPh>
    <phoneticPr fontId="1"/>
  </si>
  <si>
    <t>～</t>
    <phoneticPr fontId="1"/>
  </si>
  <si>
    <t>ポスター作成費
(公費負担分)</t>
    <rPh sb="4" eb="6">
      <t>サクセイ</t>
    </rPh>
    <rPh sb="6" eb="7">
      <t>ヒ</t>
    </rPh>
    <rPh sb="9" eb="11">
      <t>コウヒ</t>
    </rPh>
    <rPh sb="11" eb="13">
      <t>フタン</t>
    </rPh>
    <rPh sb="13" eb="14">
      <t>ブン</t>
    </rPh>
    <phoneticPr fontId="1"/>
  </si>
  <si>
    <t>基本事項入力フォーム</t>
    <rPh sb="0" eb="2">
      <t>キホン</t>
    </rPh>
    <rPh sb="2" eb="4">
      <t>ジコウ</t>
    </rPh>
    <rPh sb="4" eb="6">
      <t>ニュウリョク</t>
    </rPh>
    <phoneticPr fontId="1"/>
  </si>
  <si>
    <t>選挙名</t>
    <rPh sb="0" eb="2">
      <t>センキョ</t>
    </rPh>
    <rPh sb="2" eb="3">
      <t>メイ</t>
    </rPh>
    <phoneticPr fontId="1"/>
  </si>
  <si>
    <t>公職の候補者</t>
    <rPh sb="0" eb="2">
      <t>コウショク</t>
    </rPh>
    <rPh sb="3" eb="6">
      <t>コウホシャ</t>
    </rPh>
    <phoneticPr fontId="1"/>
  </si>
  <si>
    <t>住　所</t>
    <rPh sb="0" eb="1">
      <t>ジュウ</t>
    </rPh>
    <rPh sb="2" eb="3">
      <t>ジョ</t>
    </rPh>
    <phoneticPr fontId="1"/>
  </si>
  <si>
    <t>氏　名</t>
    <rPh sb="0" eb="1">
      <t>シ</t>
    </rPh>
    <rPh sb="2" eb="3">
      <t>メイ</t>
    </rPh>
    <phoneticPr fontId="1"/>
  </si>
  <si>
    <t>月　日</t>
    <rPh sb="0" eb="1">
      <t>ツキ</t>
    </rPh>
    <rPh sb="2" eb="3">
      <t>ニチ</t>
    </rPh>
    <phoneticPr fontId="1"/>
  </si>
  <si>
    <t>住所又は主たる事務所の所在地</t>
    <rPh sb="0" eb="2">
      <t>ジュウショ</t>
    </rPh>
    <rPh sb="2" eb="3">
      <t>マタ</t>
    </rPh>
    <rPh sb="4" eb="5">
      <t>オモ</t>
    </rPh>
    <rPh sb="7" eb="9">
      <t>ジム</t>
    </rPh>
    <rPh sb="9" eb="10">
      <t>ショ</t>
    </rPh>
    <rPh sb="11" eb="14">
      <t>ショザイチ</t>
    </rPh>
    <phoneticPr fontId="1"/>
  </si>
  <si>
    <t>備　考</t>
    <rPh sb="0" eb="1">
      <t>ビ</t>
    </rPh>
    <rPh sb="2" eb="3">
      <t>コウ</t>
    </rPh>
    <phoneticPr fontId="1"/>
  </si>
  <si>
    <t>職　業</t>
    <rPh sb="0" eb="1">
      <t>ショク</t>
    </rPh>
    <rPh sb="2" eb="3">
      <t>ギョウ</t>
    </rPh>
    <phoneticPr fontId="1"/>
  </si>
  <si>
    <t>種　別</t>
    <rPh sb="0" eb="1">
      <t>タネ</t>
    </rPh>
    <rPh sb="2" eb="3">
      <t>ベツ</t>
    </rPh>
    <phoneticPr fontId="1"/>
  </si>
  <si>
    <t>金額又は
見積額(円)</t>
    <rPh sb="0" eb="2">
      <t>キンガク</t>
    </rPh>
    <rPh sb="2" eb="3">
      <t>マタ</t>
    </rPh>
    <rPh sb="5" eb="7">
      <t>ミツモリ</t>
    </rPh>
    <rPh sb="7" eb="8">
      <t>ガク</t>
    </rPh>
    <rPh sb="9" eb="10">
      <t>エン</t>
    </rPh>
    <phoneticPr fontId="1"/>
  </si>
  <si>
    <t>～</t>
    <phoneticPr fontId="1"/>
  </si>
  <si>
    <t>その他収入</t>
    <rPh sb="2" eb="3">
      <t>タ</t>
    </rPh>
    <rPh sb="3" eb="5">
      <t>シュウニュウ</t>
    </rPh>
    <phoneticPr fontId="1"/>
  </si>
  <si>
    <t>計</t>
    <rPh sb="0" eb="1">
      <t>ケイ</t>
    </rPh>
    <phoneticPr fontId="1"/>
  </si>
  <si>
    <t>前回計</t>
    <rPh sb="0" eb="2">
      <t>ゼンカイ</t>
    </rPh>
    <rPh sb="2" eb="3">
      <t>ケイ</t>
    </rPh>
    <phoneticPr fontId="1"/>
  </si>
  <si>
    <t>総計</t>
    <rPh sb="0" eb="2">
      <t>ソウケイ</t>
    </rPh>
    <phoneticPr fontId="1"/>
  </si>
  <si>
    <t>備　　考</t>
    <rPh sb="0" eb="1">
      <t>ビ</t>
    </rPh>
    <rPh sb="3" eb="4">
      <t>コウ</t>
    </rPh>
    <phoneticPr fontId="1"/>
  </si>
  <si>
    <t>(公費負担相当額)</t>
    <rPh sb="1" eb="3">
      <t>コウヒ</t>
    </rPh>
    <rPh sb="3" eb="5">
      <t>フタン</t>
    </rPh>
    <rPh sb="5" eb="7">
      <t>ソウトウ</t>
    </rPh>
    <rPh sb="7" eb="8">
      <t>ガク</t>
    </rPh>
    <phoneticPr fontId="1"/>
  </si>
  <si>
    <t>ポスター作成費</t>
    <rPh sb="4" eb="6">
      <t>サクセイ</t>
    </rPh>
    <rPh sb="6" eb="7">
      <t>ヒ</t>
    </rPh>
    <phoneticPr fontId="1"/>
  </si>
  <si>
    <t>　　収　入　の　部</t>
    <rPh sb="2" eb="3">
      <t>オサム</t>
    </rPh>
    <rPh sb="4" eb="5">
      <t>ニュウ</t>
    </rPh>
    <rPh sb="8" eb="9">
      <t>ブ</t>
    </rPh>
    <phoneticPr fontId="1"/>
  </si>
  <si>
    <t>　　支出の部</t>
    <rPh sb="2" eb="4">
      <t>シシュツ</t>
    </rPh>
    <rPh sb="5" eb="6">
      <t>ブ</t>
    </rPh>
    <phoneticPr fontId="3"/>
  </si>
  <si>
    <t>(1)　　人件費</t>
    <rPh sb="5" eb="8">
      <t>ジンケンヒ</t>
    </rPh>
    <phoneticPr fontId="3"/>
  </si>
  <si>
    <t>支　出　を　受　け　た　者</t>
    <rPh sb="0" eb="1">
      <t>シ</t>
    </rPh>
    <rPh sb="2" eb="3">
      <t>デ</t>
    </rPh>
    <rPh sb="6" eb="7">
      <t>ウ</t>
    </rPh>
    <rPh sb="12" eb="13">
      <t>モノ</t>
    </rPh>
    <phoneticPr fontId="1"/>
  </si>
  <si>
    <t>金銭以外の支出
の見積の根拠</t>
    <rPh sb="0" eb="2">
      <t>キンセン</t>
    </rPh>
    <rPh sb="2" eb="4">
      <t>イガイ</t>
    </rPh>
    <rPh sb="5" eb="7">
      <t>シシュツ</t>
    </rPh>
    <rPh sb="9" eb="11">
      <t>ミツ</t>
    </rPh>
    <rPh sb="12" eb="14">
      <t>コンキョ</t>
    </rPh>
    <phoneticPr fontId="1"/>
  </si>
  <si>
    <t>区　分</t>
    <rPh sb="0" eb="1">
      <t>ク</t>
    </rPh>
    <rPh sb="2" eb="3">
      <t>ブン</t>
    </rPh>
    <phoneticPr fontId="1"/>
  </si>
  <si>
    <t>小計</t>
    <rPh sb="0" eb="2">
      <t>ショウケイ</t>
    </rPh>
    <phoneticPr fontId="3"/>
  </si>
  <si>
    <t>合計</t>
    <rPh sb="0" eb="2">
      <t>ゴウケイ</t>
    </rPh>
    <phoneticPr fontId="3"/>
  </si>
  <si>
    <t>立候補準備のための支出</t>
    <rPh sb="0" eb="3">
      <t>リッコウホ</t>
    </rPh>
    <rPh sb="3" eb="5">
      <t>ジュンビ</t>
    </rPh>
    <rPh sb="9" eb="11">
      <t>シシュツ</t>
    </rPh>
    <phoneticPr fontId="3"/>
  </si>
  <si>
    <t>選挙運動のための支出</t>
    <rPh sb="0" eb="2">
      <t>センキョ</t>
    </rPh>
    <rPh sb="2" eb="4">
      <t>ウンドウ</t>
    </rPh>
    <rPh sb="8" eb="10">
      <t>シシュツ</t>
    </rPh>
    <phoneticPr fontId="3"/>
  </si>
  <si>
    <t>(2)　　家屋費</t>
    <rPh sb="5" eb="7">
      <t>カオク</t>
    </rPh>
    <rPh sb="7" eb="8">
      <t>ヒ</t>
    </rPh>
    <phoneticPr fontId="3"/>
  </si>
  <si>
    <t>(4)　　交通費</t>
    <rPh sb="5" eb="7">
      <t>コウツウ</t>
    </rPh>
    <rPh sb="7" eb="8">
      <t>ヒ</t>
    </rPh>
    <phoneticPr fontId="3"/>
  </si>
  <si>
    <t>(3)　　通信費</t>
    <rPh sb="5" eb="7">
      <t>ツウシン</t>
    </rPh>
    <rPh sb="7" eb="8">
      <t>ヒ</t>
    </rPh>
    <phoneticPr fontId="3"/>
  </si>
  <si>
    <t>(5)　　印刷費</t>
    <rPh sb="5" eb="7">
      <t>インサツ</t>
    </rPh>
    <rPh sb="7" eb="8">
      <t>ヒ</t>
    </rPh>
    <phoneticPr fontId="3"/>
  </si>
  <si>
    <t>(7)　　文具費</t>
    <rPh sb="5" eb="7">
      <t>ブング</t>
    </rPh>
    <rPh sb="7" eb="8">
      <t>ヒ</t>
    </rPh>
    <phoneticPr fontId="3"/>
  </si>
  <si>
    <t>(6)　　広告費</t>
    <rPh sb="5" eb="7">
      <t>コウコク</t>
    </rPh>
    <rPh sb="7" eb="8">
      <t>ヒ</t>
    </rPh>
    <phoneticPr fontId="3"/>
  </si>
  <si>
    <t>(10)　　雑費</t>
    <rPh sb="6" eb="8">
      <t>ザッピ</t>
    </rPh>
    <phoneticPr fontId="3"/>
  </si>
  <si>
    <t>(9)　　休泊費</t>
    <rPh sb="5" eb="6">
      <t>キュウ</t>
    </rPh>
    <rPh sb="6" eb="7">
      <t>ハク</t>
    </rPh>
    <rPh sb="7" eb="8">
      <t>ヒ</t>
    </rPh>
    <phoneticPr fontId="3"/>
  </si>
  <si>
    <t>(8)　　食糧費</t>
    <rPh sb="5" eb="7">
      <t>ショクリョウ</t>
    </rPh>
    <rPh sb="7" eb="8">
      <t>ヒ</t>
    </rPh>
    <phoneticPr fontId="3"/>
  </si>
  <si>
    <t>支出の部(合計)</t>
    <rPh sb="0" eb="2">
      <t>シシュツ</t>
    </rPh>
    <rPh sb="3" eb="4">
      <t>ブ</t>
    </rPh>
    <rPh sb="5" eb="7">
      <t>ゴウケイ</t>
    </rPh>
    <phoneticPr fontId="6"/>
  </si>
  <si>
    <t>計</t>
    <rPh sb="0" eb="1">
      <t>ケイ</t>
    </rPh>
    <phoneticPr fontId="6"/>
  </si>
  <si>
    <t>計
 （１）</t>
    <rPh sb="0" eb="1">
      <t>ケイ</t>
    </rPh>
    <phoneticPr fontId="6"/>
  </si>
  <si>
    <t>前
回
計
（２）</t>
    <rPh sb="0" eb="1">
      <t>ゼン</t>
    </rPh>
    <rPh sb="2" eb="3">
      <t>カイ</t>
    </rPh>
    <rPh sb="4" eb="5">
      <t>ケイ</t>
    </rPh>
    <phoneticPr fontId="6"/>
  </si>
  <si>
    <t>立候補準備の
ための支出</t>
    <rPh sb="0" eb="3">
      <t>リッコウホ</t>
    </rPh>
    <rPh sb="3" eb="5">
      <t>ジュンビ</t>
    </rPh>
    <rPh sb="10" eb="12">
      <t>シシュツ</t>
    </rPh>
    <phoneticPr fontId="6"/>
  </si>
  <si>
    <t>選挙運動の
ための支出</t>
    <rPh sb="0" eb="2">
      <t>センキョ</t>
    </rPh>
    <rPh sb="2" eb="4">
      <t>ウンドウ</t>
    </rPh>
    <rPh sb="9" eb="11">
      <t>シシュツ</t>
    </rPh>
    <phoneticPr fontId="6"/>
  </si>
  <si>
    <t>支出のうち
公費負担相当額</t>
    <rPh sb="0" eb="2">
      <t>シシュツ</t>
    </rPh>
    <rPh sb="6" eb="8">
      <t>コウヒ</t>
    </rPh>
    <rPh sb="7" eb="8">
      <t>ヒ</t>
    </rPh>
    <rPh sb="8" eb="10">
      <t>フタン</t>
    </rPh>
    <rPh sb="10" eb="12">
      <t>ソウトウ</t>
    </rPh>
    <rPh sb="12" eb="13">
      <t>ガク</t>
    </rPh>
    <phoneticPr fontId="6"/>
  </si>
  <si>
    <t>金　　額
(Ａ)×(Ｂ)＝(Ｃ)</t>
    <rPh sb="0" eb="1">
      <t>キン</t>
    </rPh>
    <rPh sb="3" eb="4">
      <t>ガク</t>
    </rPh>
    <phoneticPr fontId="6"/>
  </si>
  <si>
    <t>枚　　数
(Ｂ)</t>
    <rPh sb="0" eb="1">
      <t>マイ</t>
    </rPh>
    <rPh sb="3" eb="4">
      <t>スウ</t>
    </rPh>
    <phoneticPr fontId="6"/>
  </si>
  <si>
    <t>単　　価
(Ａ)</t>
    <rPh sb="0" eb="1">
      <t>タン</t>
    </rPh>
    <rPh sb="3" eb="4">
      <t>アタイ</t>
    </rPh>
    <phoneticPr fontId="6"/>
  </si>
  <si>
    <t>項　　目</t>
    <rPh sb="0" eb="1">
      <t>コウ</t>
    </rPh>
    <rPh sb="3" eb="4">
      <t>メ</t>
    </rPh>
    <phoneticPr fontId="6"/>
  </si>
  <si>
    <t>選挙運動用通常葉書の作成</t>
    <rPh sb="0" eb="2">
      <t>センキョ</t>
    </rPh>
    <rPh sb="2" eb="5">
      <t>ウンドウヨウ</t>
    </rPh>
    <rPh sb="5" eb="7">
      <t>ツウジョウ</t>
    </rPh>
    <rPh sb="7" eb="9">
      <t>ハガキ</t>
    </rPh>
    <rPh sb="10" eb="12">
      <t>サクセイ</t>
    </rPh>
    <phoneticPr fontId="6"/>
  </si>
  <si>
    <t>ビラの作成</t>
    <rPh sb="3" eb="5">
      <t>サクセイ</t>
    </rPh>
    <phoneticPr fontId="6"/>
  </si>
  <si>
    <t>ポスターの作成</t>
    <rPh sb="5" eb="7">
      <t>サクセイ</t>
    </rPh>
    <phoneticPr fontId="6"/>
  </si>
  <si>
    <t>選挙用自動車用自動車等の立札及び看板
類の作成</t>
    <rPh sb="0" eb="3">
      <t>センキョヨウ</t>
    </rPh>
    <rPh sb="3" eb="6">
      <t>ジドウシャ</t>
    </rPh>
    <rPh sb="6" eb="7">
      <t>ヨウ</t>
    </rPh>
    <rPh sb="7" eb="11">
      <t>ジドウシャトウ</t>
    </rPh>
    <rPh sb="12" eb="14">
      <t>タテフダ</t>
    </rPh>
    <rPh sb="14" eb="15">
      <t>オヨ</t>
    </rPh>
    <rPh sb="16" eb="18">
      <t>カンバン</t>
    </rPh>
    <rPh sb="19" eb="20">
      <t>ルイ</t>
    </rPh>
    <rPh sb="21" eb="23">
      <t>サクセイ</t>
    </rPh>
    <phoneticPr fontId="6"/>
  </si>
  <si>
    <t>個人演説会の立札及び看板類の作成</t>
    <rPh sb="0" eb="2">
      <t>コジン</t>
    </rPh>
    <rPh sb="2" eb="4">
      <t>エンゼツ</t>
    </rPh>
    <rPh sb="4" eb="5">
      <t>カイ</t>
    </rPh>
    <rPh sb="6" eb="8">
      <t>タテフダ</t>
    </rPh>
    <rPh sb="8" eb="9">
      <t>オヨ</t>
    </rPh>
    <rPh sb="10" eb="12">
      <t>カンバン</t>
    </rPh>
    <rPh sb="12" eb="13">
      <t>ルイ</t>
    </rPh>
    <rPh sb="14" eb="16">
      <t>サクセイ</t>
    </rPh>
    <phoneticPr fontId="6"/>
  </si>
  <si>
    <t>選挙事務所の立て札及び看板類の作成</t>
    <rPh sb="0" eb="2">
      <t>センキョ</t>
    </rPh>
    <rPh sb="2" eb="4">
      <t>ジム</t>
    </rPh>
    <rPh sb="4" eb="5">
      <t>ショ</t>
    </rPh>
    <rPh sb="6" eb="7">
      <t>タ</t>
    </rPh>
    <rPh sb="8" eb="9">
      <t>フダ</t>
    </rPh>
    <rPh sb="9" eb="10">
      <t>オヨ</t>
    </rPh>
    <rPh sb="11" eb="13">
      <t>カンバン</t>
    </rPh>
    <rPh sb="13" eb="14">
      <t>ルイ</t>
    </rPh>
    <rPh sb="15" eb="17">
      <t>サクセイ</t>
    </rPh>
    <phoneticPr fontId="6"/>
  </si>
  <si>
    <t>この報告書は、公職選挙法の規定に従って作成したものであり、真実に相違ありません。</t>
    <rPh sb="2" eb="5">
      <t>ホウコクショ</t>
    </rPh>
    <rPh sb="7" eb="9">
      <t>コウショク</t>
    </rPh>
    <rPh sb="9" eb="12">
      <t>センキョホウ</t>
    </rPh>
    <rPh sb="13" eb="15">
      <t>キテイ</t>
    </rPh>
    <rPh sb="16" eb="17">
      <t>シタガ</t>
    </rPh>
    <rPh sb="19" eb="21">
      <t>サクセイ</t>
    </rPh>
    <rPh sb="29" eb="31">
      <t>シンジツ</t>
    </rPh>
    <rPh sb="32" eb="34">
      <t>ソウイ</t>
    </rPh>
    <phoneticPr fontId="6"/>
  </si>
  <si>
    <t>出納責任者</t>
    <rPh sb="0" eb="2">
      <t>スイトウ</t>
    </rPh>
    <rPh sb="2" eb="5">
      <t>セキニンシャ</t>
    </rPh>
    <phoneticPr fontId="6"/>
  </si>
  <si>
    <t>住　所</t>
    <rPh sb="0" eb="1">
      <t>ジュウ</t>
    </rPh>
    <rPh sb="2" eb="3">
      <t>ジョ</t>
    </rPh>
    <phoneticPr fontId="6"/>
  </si>
  <si>
    <t>氏　名</t>
    <rPh sb="0" eb="1">
      <t>シ</t>
    </rPh>
    <rPh sb="2" eb="3">
      <t>メイ</t>
    </rPh>
    <phoneticPr fontId="6"/>
  </si>
  <si>
    <t>印</t>
    <rPh sb="0" eb="1">
      <t>イン</t>
    </rPh>
    <phoneticPr fontId="6"/>
  </si>
  <si>
    <t>総
額
（１）
+
（２）</t>
    <rPh sb="0" eb="1">
      <t>ソウ</t>
    </rPh>
    <rPh sb="2" eb="3">
      <t>ガク</t>
    </rPh>
    <phoneticPr fontId="6"/>
  </si>
  <si>
    <t>支出の金額</t>
    <rPh sb="0" eb="2">
      <t>シシュツ</t>
    </rPh>
    <rPh sb="3" eb="5">
      <t>キンガク</t>
    </rPh>
    <phoneticPr fontId="7"/>
  </si>
  <si>
    <t>支出の年月日</t>
    <rPh sb="0" eb="2">
      <t>シシュツ</t>
    </rPh>
    <rPh sb="3" eb="6">
      <t>ネンガッピ</t>
    </rPh>
    <phoneticPr fontId="7"/>
  </si>
  <si>
    <t>支出の目的</t>
    <rPh sb="0" eb="2">
      <t>シシュツ</t>
    </rPh>
    <rPh sb="3" eb="5">
      <t>モクテキ</t>
    </rPh>
    <phoneticPr fontId="7"/>
  </si>
  <si>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7"/>
  </si>
  <si>
    <t>区　分</t>
    <rPh sb="0" eb="1">
      <t>ク</t>
    </rPh>
    <rPh sb="2" eb="3">
      <t>ブン</t>
    </rPh>
    <phoneticPr fontId="7"/>
  </si>
  <si>
    <t>公職の候補者</t>
    <rPh sb="0" eb="2">
      <t>コウショク</t>
    </rPh>
    <rPh sb="3" eb="6">
      <t>コウホシャ</t>
    </rPh>
    <phoneticPr fontId="7"/>
  </si>
  <si>
    <t>出納責任者</t>
    <rPh sb="0" eb="2">
      <t>スイトウ</t>
    </rPh>
    <rPh sb="2" eb="5">
      <t>セキニンシャ</t>
    </rPh>
    <phoneticPr fontId="7"/>
  </si>
  <si>
    <t>住　　所</t>
    <rPh sb="0" eb="1">
      <t>ジュウ</t>
    </rPh>
    <rPh sb="3" eb="4">
      <t>ジョ</t>
    </rPh>
    <phoneticPr fontId="7"/>
  </si>
  <si>
    <t>氏　　名</t>
    <rPh sb="0" eb="1">
      <t>シ</t>
    </rPh>
    <rPh sb="3" eb="4">
      <t>メイ</t>
    </rPh>
    <phoneticPr fontId="7"/>
  </si>
  <si>
    <t>備　　　考</t>
    <rPh sb="0" eb="1">
      <t>ビ</t>
    </rPh>
    <rPh sb="4" eb="5">
      <t>コウ</t>
    </rPh>
    <phoneticPr fontId="7"/>
  </si>
  <si>
    <t>1　｢区分｣の欄には、立候補準備のために要した費用および選挙運動のために支出した費用の区別を明記するものとする。</t>
    <rPh sb="3" eb="5">
      <t>クブン</t>
    </rPh>
    <rPh sb="7" eb="8">
      <t>ラン</t>
    </rPh>
    <rPh sb="11" eb="14">
      <t>リッコウホ</t>
    </rPh>
    <rPh sb="14" eb="16">
      <t>ジュンビ</t>
    </rPh>
    <rPh sb="20" eb="21">
      <t>ヨウ</t>
    </rPh>
    <rPh sb="23" eb="25">
      <t>ヒヨウ</t>
    </rPh>
    <rPh sb="28" eb="30">
      <t>センキョ</t>
    </rPh>
    <rPh sb="30" eb="32">
      <t>ウンドウ</t>
    </rPh>
    <rPh sb="36" eb="38">
      <t>シシュツ</t>
    </rPh>
    <rPh sb="40" eb="42">
      <t>ヒヨウ</t>
    </rPh>
    <rPh sb="43" eb="45">
      <t>クベツ</t>
    </rPh>
    <rPh sb="46" eb="48">
      <t>メイキ</t>
    </rPh>
    <phoneticPr fontId="7"/>
  </si>
  <si>
    <t>2　｢支出の目的｣の欄には、支出の目的(謝金、人夫賃、家屋贈与等）、員数等を記載するものとする。</t>
    <rPh sb="3" eb="5">
      <t>シシュツ</t>
    </rPh>
    <rPh sb="6" eb="8">
      <t>モクテキ</t>
    </rPh>
    <rPh sb="10" eb="11">
      <t>ラン</t>
    </rPh>
    <rPh sb="14" eb="16">
      <t>シシュツ</t>
    </rPh>
    <rPh sb="17" eb="19">
      <t>モクテキ</t>
    </rPh>
    <rPh sb="20" eb="21">
      <t>シャ</t>
    </rPh>
    <rPh sb="21" eb="22">
      <t>キン</t>
    </rPh>
    <rPh sb="23" eb="24">
      <t>ニン</t>
    </rPh>
    <rPh sb="24" eb="25">
      <t>フ</t>
    </rPh>
    <rPh sb="25" eb="26">
      <t>チン</t>
    </rPh>
    <rPh sb="27" eb="29">
      <t>カオク</t>
    </rPh>
    <rPh sb="29" eb="32">
      <t>ゾウヨトウ</t>
    </rPh>
    <rPh sb="34" eb="35">
      <t>イン</t>
    </rPh>
    <rPh sb="35" eb="36">
      <t>スウ</t>
    </rPh>
    <rPh sb="36" eb="37">
      <t>トウ</t>
    </rPh>
    <rPh sb="38" eb="40">
      <t>キサイ</t>
    </rPh>
    <phoneticPr fontId="7"/>
  </si>
  <si>
    <t>理由</t>
    <rPh sb="0" eb="2">
      <t>リユウ</t>
    </rPh>
    <phoneticPr fontId="7"/>
  </si>
  <si>
    <t>収支報告書提出日</t>
    <rPh sb="0" eb="2">
      <t>シュウシ</t>
    </rPh>
    <rPh sb="2" eb="5">
      <t>ホウコクショ</t>
    </rPh>
    <rPh sb="5" eb="7">
      <t>テイシュツ</t>
    </rPh>
    <rPh sb="7" eb="8">
      <t>ビ</t>
    </rPh>
    <phoneticPr fontId="1"/>
  </si>
  <si>
    <t>1枚目</t>
    <rPh sb="1" eb="3">
      <t>マイメ</t>
    </rPh>
    <phoneticPr fontId="5"/>
  </si>
  <si>
    <t>2枚目</t>
    <rPh sb="1" eb="3">
      <t>マイメ</t>
    </rPh>
    <phoneticPr fontId="5"/>
  </si>
  <si>
    <t>3枚目</t>
    <rPh sb="1" eb="3">
      <t>マイメ</t>
    </rPh>
    <phoneticPr fontId="5"/>
  </si>
  <si>
    <t>立候補準備</t>
    <rPh sb="0" eb="3">
      <t>リッコウホ</t>
    </rPh>
    <rPh sb="3" eb="5">
      <t>ジュンビ</t>
    </rPh>
    <phoneticPr fontId="5"/>
  </si>
  <si>
    <t>選挙運動</t>
    <rPh sb="0" eb="2">
      <t>センキョ</t>
    </rPh>
    <rPh sb="2" eb="4">
      <t>ウンドウ</t>
    </rPh>
    <phoneticPr fontId="5"/>
  </si>
  <si>
    <t>計</t>
    <rPh sb="0" eb="1">
      <t>ケイ</t>
    </rPh>
    <phoneticPr fontId="5"/>
  </si>
  <si>
    <t>収入額集計</t>
    <rPh sb="0" eb="2">
      <t>シュウニュウ</t>
    </rPh>
    <rPh sb="2" eb="3">
      <t>ガク</t>
    </rPh>
    <rPh sb="3" eb="5">
      <t>シュウケイ</t>
    </rPh>
    <phoneticPr fontId="8"/>
  </si>
  <si>
    <t>項目</t>
    <rPh sb="0" eb="2">
      <t>コウモク</t>
    </rPh>
    <phoneticPr fontId="8"/>
  </si>
  <si>
    <t>種別</t>
    <rPh sb="0" eb="2">
      <t>シュベツ</t>
    </rPh>
    <phoneticPr fontId="8"/>
  </si>
  <si>
    <t>寄付</t>
    <rPh sb="0" eb="2">
      <t>キフ</t>
    </rPh>
    <phoneticPr fontId="8"/>
  </si>
  <si>
    <t>その他の収入</t>
    <rPh sb="2" eb="3">
      <t>タ</t>
    </rPh>
    <rPh sb="4" eb="6">
      <t>シュウニュウ</t>
    </rPh>
    <phoneticPr fontId="8"/>
  </si>
  <si>
    <t>合計</t>
    <rPh sb="0" eb="2">
      <t>ゴウケイ</t>
    </rPh>
    <phoneticPr fontId="8"/>
  </si>
  <si>
    <t>収入</t>
    <rPh sb="0" eb="2">
      <t>シュウニュウ</t>
    </rPh>
    <phoneticPr fontId="8"/>
  </si>
  <si>
    <t>支出額集計</t>
    <rPh sb="0" eb="3">
      <t>シシュツガク</t>
    </rPh>
    <rPh sb="3" eb="5">
      <t>シュウケイ</t>
    </rPh>
    <phoneticPr fontId="8"/>
  </si>
  <si>
    <t>区分</t>
    <rPh sb="0" eb="2">
      <t>クブン</t>
    </rPh>
    <phoneticPr fontId="8"/>
  </si>
  <si>
    <t>立候補準備</t>
    <rPh sb="0" eb="3">
      <t>リッコウホ</t>
    </rPh>
    <rPh sb="3" eb="5">
      <t>ジュンビ</t>
    </rPh>
    <phoneticPr fontId="8"/>
  </si>
  <si>
    <t>選挙費用</t>
    <rPh sb="0" eb="2">
      <t>センキョ</t>
    </rPh>
    <rPh sb="2" eb="4">
      <t>ヒヨウ</t>
    </rPh>
    <phoneticPr fontId="8"/>
  </si>
  <si>
    <t>計</t>
    <rPh sb="0" eb="1">
      <t>ケイ</t>
    </rPh>
    <phoneticPr fontId="8"/>
  </si>
  <si>
    <t>人件費</t>
    <rPh sb="0" eb="3">
      <t>ジンケンヒ</t>
    </rPh>
    <phoneticPr fontId="8"/>
  </si>
  <si>
    <t>家屋費</t>
    <rPh sb="0" eb="2">
      <t>カオク</t>
    </rPh>
    <rPh sb="2" eb="3">
      <t>ヒ</t>
    </rPh>
    <phoneticPr fontId="8"/>
  </si>
  <si>
    <t>通信費</t>
    <rPh sb="0" eb="3">
      <t>ツウシンヒ</t>
    </rPh>
    <phoneticPr fontId="8"/>
  </si>
  <si>
    <t>交通費</t>
    <rPh sb="0" eb="3">
      <t>コウツウヒ</t>
    </rPh>
    <phoneticPr fontId="8"/>
  </si>
  <si>
    <t>印刷費</t>
    <rPh sb="0" eb="2">
      <t>インサツ</t>
    </rPh>
    <rPh sb="2" eb="3">
      <t>ヒ</t>
    </rPh>
    <phoneticPr fontId="8"/>
  </si>
  <si>
    <t>広告費</t>
    <rPh sb="0" eb="3">
      <t>コウコクヒ</t>
    </rPh>
    <phoneticPr fontId="8"/>
  </si>
  <si>
    <t>文具費</t>
    <rPh sb="0" eb="2">
      <t>ブング</t>
    </rPh>
    <rPh sb="2" eb="3">
      <t>ヒ</t>
    </rPh>
    <phoneticPr fontId="8"/>
  </si>
  <si>
    <t>食糧費</t>
    <rPh sb="0" eb="2">
      <t>ショクリョウ</t>
    </rPh>
    <rPh sb="2" eb="3">
      <t>ヒ</t>
    </rPh>
    <phoneticPr fontId="8"/>
  </si>
  <si>
    <t>休泊費</t>
    <rPh sb="0" eb="1">
      <t>キュウ</t>
    </rPh>
    <rPh sb="1" eb="2">
      <t>ト</t>
    </rPh>
    <rPh sb="2" eb="3">
      <t>ヒ</t>
    </rPh>
    <phoneticPr fontId="8"/>
  </si>
  <si>
    <t>雑費</t>
    <rPh sb="0" eb="2">
      <t>ザッピ</t>
    </rPh>
    <phoneticPr fontId="8"/>
  </si>
  <si>
    <t>(参考資料)</t>
    <rPh sb="1" eb="3">
      <t>サンコウ</t>
    </rPh>
    <rPh sb="3" eb="5">
      <t>シリョウ</t>
    </rPh>
    <phoneticPr fontId="8"/>
  </si>
  <si>
    <t>収支額確認表</t>
    <rPh sb="0" eb="2">
      <t>シュウシ</t>
    </rPh>
    <rPh sb="2" eb="3">
      <t>ガク</t>
    </rPh>
    <rPh sb="3" eb="5">
      <t>カクニン</t>
    </rPh>
    <rPh sb="5" eb="6">
      <t>ヒョウ</t>
    </rPh>
    <phoneticPr fontId="8"/>
  </si>
  <si>
    <t>※薄黄色部分の基本情報を入力の上、収入・支出シートにてそれぞれの入力作業を行ってください。</t>
    <rPh sb="1" eb="2">
      <t>ウス</t>
    </rPh>
    <rPh sb="2" eb="4">
      <t>キイロ</t>
    </rPh>
    <rPh sb="4" eb="6">
      <t>ブブン</t>
    </rPh>
    <rPh sb="7" eb="9">
      <t>キホン</t>
    </rPh>
    <rPh sb="9" eb="11">
      <t>ジョウホウ</t>
    </rPh>
    <rPh sb="12" eb="14">
      <t>ニュウリョク</t>
    </rPh>
    <rPh sb="15" eb="16">
      <t>ウエ</t>
    </rPh>
    <rPh sb="17" eb="19">
      <t>シュウニュウ</t>
    </rPh>
    <rPh sb="20" eb="22">
      <t>シシュツ</t>
    </rPh>
    <rPh sb="32" eb="34">
      <t>ニュウリョク</t>
    </rPh>
    <rPh sb="34" eb="36">
      <t>サギョウ</t>
    </rPh>
    <rPh sb="37" eb="38">
      <t>オコナ</t>
    </rPh>
    <phoneticPr fontId="1"/>
  </si>
  <si>
    <t>収入の部</t>
    <rPh sb="0" eb="2">
      <t>シュウニュウ</t>
    </rPh>
    <rPh sb="3" eb="4">
      <t>ブ</t>
    </rPh>
    <phoneticPr fontId="1"/>
  </si>
  <si>
    <t>支出の部</t>
    <rPh sb="0" eb="2">
      <t>シシュツ</t>
    </rPh>
    <rPh sb="3" eb="4">
      <t>ブ</t>
    </rPh>
    <phoneticPr fontId="1"/>
  </si>
  <si>
    <t>領収書無明細</t>
    <rPh sb="0" eb="3">
      <t>リョウシュウショ</t>
    </rPh>
    <rPh sb="3" eb="4">
      <t>ナシ</t>
    </rPh>
    <rPh sb="4" eb="6">
      <t>メイサイ</t>
    </rPh>
    <phoneticPr fontId="1"/>
  </si>
  <si>
    <t>集計表</t>
    <rPh sb="0" eb="2">
      <t>シュウケイ</t>
    </rPh>
    <rPh sb="2" eb="3">
      <t>ヒョウ</t>
    </rPh>
    <phoneticPr fontId="1"/>
  </si>
  <si>
    <t>　　※第１回目の提出期限は選挙日から１５日後の</t>
    <rPh sb="3" eb="4">
      <t>ダイ</t>
    </rPh>
    <rPh sb="5" eb="7">
      <t>カイメ</t>
    </rPh>
    <rPh sb="8" eb="10">
      <t>テイシュツ</t>
    </rPh>
    <rPh sb="10" eb="12">
      <t>キゲン</t>
    </rPh>
    <rPh sb="13" eb="15">
      <t>センキョ</t>
    </rPh>
    <rPh sb="15" eb="16">
      <t>ビ</t>
    </rPh>
    <rPh sb="20" eb="21">
      <t>ニチ</t>
    </rPh>
    <rPh sb="21" eb="22">
      <t>ゴ</t>
    </rPh>
    <phoneticPr fontId="1"/>
  </si>
  <si>
    <t>選挙日(文字形式)</t>
    <rPh sb="0" eb="3">
      <t>センキョビ</t>
    </rPh>
    <rPh sb="4" eb="6">
      <t>モジ</t>
    </rPh>
    <rPh sb="6" eb="8">
      <t>ケイシキ</t>
    </rPh>
    <phoneticPr fontId="1"/>
  </si>
  <si>
    <t>選挙日(日付形式)</t>
    <rPh sb="0" eb="3">
      <t>センキョビ</t>
    </rPh>
    <rPh sb="4" eb="6">
      <t>ヒヅケ</t>
    </rPh>
    <rPh sb="6" eb="8">
      <t>ケイシキ</t>
    </rPh>
    <phoneticPr fontId="1"/>
  </si>
  <si>
    <t>までとなっておりますのでご注意ください。</t>
    <phoneticPr fontId="1"/>
  </si>
  <si>
    <t>ビラ作成費</t>
    <rPh sb="2" eb="4">
      <t>サクセイ</t>
    </rPh>
    <rPh sb="4" eb="5">
      <t>ヒ</t>
    </rPh>
    <phoneticPr fontId="1"/>
  </si>
  <si>
    <t>ビラ作成費
(公費負担分)</t>
    <rPh sb="2" eb="4">
      <t>サクセイ</t>
    </rPh>
    <rPh sb="4" eb="5">
      <t>ヒ</t>
    </rPh>
    <rPh sb="7" eb="9">
      <t>コウヒ</t>
    </rPh>
    <rPh sb="9" eb="11">
      <t>フタン</t>
    </rPh>
    <rPh sb="11" eb="12">
      <t>ブン</t>
    </rPh>
    <phoneticPr fontId="1"/>
  </si>
  <si>
    <t>ビラ作成単価
(公費負担分)</t>
    <rPh sb="2" eb="4">
      <t>サクセイ</t>
    </rPh>
    <rPh sb="4" eb="6">
      <t>タンカ</t>
    </rPh>
    <rPh sb="8" eb="10">
      <t>コウヒ</t>
    </rPh>
    <rPh sb="10" eb="12">
      <t>フタン</t>
    </rPh>
    <rPh sb="12" eb="13">
      <t>ブン</t>
    </rPh>
    <phoneticPr fontId="1"/>
  </si>
  <si>
    <t>ビラ作成枚数
(公費負担分)</t>
    <rPh sb="2" eb="4">
      <t>サクセイ</t>
    </rPh>
    <rPh sb="4" eb="6">
      <t>マイスウ</t>
    </rPh>
    <rPh sb="8" eb="10">
      <t>コウヒ</t>
    </rPh>
    <rPh sb="10" eb="12">
      <t>フタン</t>
    </rPh>
    <rPh sb="12" eb="13">
      <t>ブン</t>
    </rPh>
    <phoneticPr fontId="1"/>
  </si>
  <si>
    <t>ポスター作成単価
(公費負担分)</t>
    <rPh sb="4" eb="6">
      <t>サクセイ</t>
    </rPh>
    <rPh sb="6" eb="8">
      <t>タンカ</t>
    </rPh>
    <phoneticPr fontId="1"/>
  </si>
  <si>
    <t>ポスター作成枚数
(公費負担分)</t>
    <rPh sb="4" eb="6">
      <t>サクセイ</t>
    </rPh>
    <rPh sb="6" eb="8">
      <t>マイスウ</t>
    </rPh>
    <phoneticPr fontId="1"/>
  </si>
  <si>
    <t>公費負担のため</t>
    <rPh sb="0" eb="2">
      <t>コウヒ</t>
    </rPh>
    <rPh sb="2" eb="4">
      <t>フタン</t>
    </rPh>
    <phoneticPr fontId="7"/>
  </si>
  <si>
    <t>無償提供のため</t>
    <rPh sb="0" eb="2">
      <t>ムショウ</t>
    </rPh>
    <rPh sb="2" eb="4">
      <t>テイキョウ</t>
    </rPh>
    <phoneticPr fontId="7"/>
  </si>
  <si>
    <t>領収書が発行されないため</t>
    <rPh sb="0" eb="3">
      <t>リョウシュウショ</t>
    </rPh>
    <rPh sb="4" eb="6">
      <t>ハッコウ</t>
    </rPh>
    <phoneticPr fontId="7"/>
  </si>
  <si>
    <t>ビラ作成費
（公費負担分）</t>
    <rPh sb="2" eb="5">
      <t>サクセイヒ</t>
    </rPh>
    <rPh sb="7" eb="9">
      <t>コウヒ</t>
    </rPh>
    <rPh sb="9" eb="12">
      <t>フタンブン</t>
    </rPh>
    <phoneticPr fontId="1"/>
  </si>
  <si>
    <t>ポスター作成費
（公費負担分）</t>
    <rPh sb="4" eb="7">
      <t>サクセイヒ</t>
    </rPh>
    <rPh sb="9" eb="11">
      <t>コウヒ</t>
    </rPh>
    <rPh sb="11" eb="14">
      <t>フタンブン</t>
    </rPh>
    <phoneticPr fontId="1"/>
  </si>
  <si>
    <t>自動計算（参考）</t>
    <rPh sb="0" eb="4">
      <t>ジドウケイサン</t>
    </rPh>
    <rPh sb="5" eb="7">
      <t>サンコウ</t>
    </rPh>
    <phoneticPr fontId="1"/>
  </si>
  <si>
    <t>寄　附　を　し　た　者</t>
    <rPh sb="0" eb="1">
      <t>ヨ</t>
    </rPh>
    <rPh sb="2" eb="3">
      <t>フ</t>
    </rPh>
    <rPh sb="10" eb="11">
      <t>モノ</t>
    </rPh>
    <phoneticPr fontId="1"/>
  </si>
  <si>
    <t>金銭以外の寄附及びその他収入の見積の根拠</t>
    <rPh sb="0" eb="2">
      <t>キンセン</t>
    </rPh>
    <rPh sb="2" eb="4">
      <t>イガイ</t>
    </rPh>
    <rPh sb="5" eb="7">
      <t>キフ</t>
    </rPh>
    <rPh sb="7" eb="8">
      <t>オヨ</t>
    </rPh>
    <rPh sb="11" eb="12">
      <t>タ</t>
    </rPh>
    <rPh sb="12" eb="14">
      <t>シュウニュウ</t>
    </rPh>
    <rPh sb="15" eb="17">
      <t>ミツ</t>
    </rPh>
    <rPh sb="18" eb="20">
      <t>コンキョ</t>
    </rPh>
    <phoneticPr fontId="1"/>
  </si>
  <si>
    <t>寄　　　附</t>
    <rPh sb="0" eb="1">
      <t>ヨ</t>
    </rPh>
    <rPh sb="4" eb="5">
      <t>フ</t>
    </rPh>
    <phoneticPr fontId="1"/>
  </si>
  <si>
    <t>選　挙　運　動　費　用　収　支　報　告　書</t>
    <rPh sb="0" eb="1">
      <t>セン</t>
    </rPh>
    <rPh sb="2" eb="3">
      <t>コゾル</t>
    </rPh>
    <rPh sb="4" eb="5">
      <t>ウン</t>
    </rPh>
    <rPh sb="6" eb="7">
      <t>ドウ</t>
    </rPh>
    <rPh sb="8" eb="9">
      <t>ヒ</t>
    </rPh>
    <rPh sb="10" eb="11">
      <t>ヨウ</t>
    </rPh>
    <rPh sb="12" eb="13">
      <t>オサム</t>
    </rPh>
    <rPh sb="14" eb="15">
      <t>シ</t>
    </rPh>
    <rPh sb="16" eb="17">
      <t>ホウ</t>
    </rPh>
    <rPh sb="18" eb="19">
      <t>コク</t>
    </rPh>
    <rPh sb="20" eb="21">
      <t>ショ</t>
    </rPh>
    <phoneticPr fontId="1"/>
  </si>
  <si>
    <t>令和7年7月20日</t>
    <rPh sb="0" eb="2">
      <t>レイワ</t>
    </rPh>
    <rPh sb="3" eb="4">
      <t>ネン</t>
    </rPh>
    <rPh sb="5" eb="6">
      <t>ガツ</t>
    </rPh>
    <rPh sb="8" eb="9">
      <t>ニチ</t>
    </rPh>
    <phoneticPr fontId="1"/>
  </si>
  <si>
    <t>那覇市議会議員一般選挙</t>
    <phoneticPr fontId="1"/>
  </si>
  <si>
    <t>人件費</t>
    <rPh sb="0" eb="3">
      <t>ジンケンヒ</t>
    </rPh>
    <phoneticPr fontId="1"/>
  </si>
  <si>
    <t>通信費</t>
    <rPh sb="0" eb="3">
      <t>ツウシンヒ</t>
    </rPh>
    <phoneticPr fontId="1"/>
  </si>
  <si>
    <t>印刷費</t>
    <rPh sb="0" eb="3">
      <t>インサツヒ</t>
    </rPh>
    <phoneticPr fontId="1"/>
  </si>
  <si>
    <t>文具費</t>
    <rPh sb="0" eb="2">
      <t>ブング</t>
    </rPh>
    <rPh sb="2" eb="3">
      <t>ヒ</t>
    </rPh>
    <phoneticPr fontId="1"/>
  </si>
  <si>
    <t>休泊費</t>
    <rPh sb="0" eb="1">
      <t>キュウ</t>
    </rPh>
    <rPh sb="1" eb="2">
      <t>ト</t>
    </rPh>
    <rPh sb="2" eb="3">
      <t>ヒ</t>
    </rPh>
    <phoneticPr fontId="1"/>
  </si>
  <si>
    <t>雑費</t>
    <rPh sb="0" eb="2">
      <t>ザッピ</t>
    </rPh>
    <phoneticPr fontId="1"/>
  </si>
  <si>
    <t>広告費</t>
    <rPh sb="0" eb="3">
      <t>コウコクヒ</t>
    </rPh>
    <phoneticPr fontId="1"/>
  </si>
  <si>
    <t>交通費</t>
    <rPh sb="0" eb="3">
      <t>コウツウヒ</t>
    </rPh>
    <phoneticPr fontId="1"/>
  </si>
  <si>
    <t>家屋費</t>
    <rPh sb="0" eb="2">
      <t>カオク</t>
    </rPh>
    <rPh sb="2" eb="3">
      <t>ヒ</t>
    </rPh>
    <phoneticPr fontId="1"/>
  </si>
  <si>
    <t>収入入力</t>
    <rPh sb="0" eb="2">
      <t>シュウニュウ</t>
    </rPh>
    <rPh sb="2" eb="4">
      <t>ニュウリョク</t>
    </rPh>
    <phoneticPr fontId="1"/>
  </si>
  <si>
    <t>食糧費</t>
    <rPh sb="0" eb="3">
      <t>ショクリョウヒ</t>
    </rPh>
    <phoneticPr fontId="1"/>
  </si>
  <si>
    <t>メイン画面に戻る</t>
    <rPh sb="3" eb="5">
      <t>ガメン</t>
    </rPh>
    <rPh sb="6" eb="7">
      <t>モド</t>
    </rPh>
    <phoneticPr fontId="6"/>
  </si>
  <si>
    <t>※参考資料</t>
    <rPh sb="1" eb="3">
      <t>サンコウ</t>
    </rPh>
    <rPh sb="3" eb="5">
      <t>シリョウ</t>
    </rPh>
    <phoneticPr fontId="1"/>
  </si>
  <si>
    <t>収支確認</t>
    <rPh sb="0" eb="2">
      <t>シュウシ</t>
    </rPh>
    <rPh sb="2" eb="4">
      <t>カクニン</t>
    </rPh>
    <phoneticPr fontId="1"/>
  </si>
  <si>
    <t>領収書が無い支出の入力</t>
    <phoneticPr fontId="1"/>
  </si>
  <si>
    <t>領収書等を徴し難い事情があった支出の明細書</t>
    <rPh sb="0" eb="3">
      <t>リョウシュウショ</t>
    </rPh>
    <rPh sb="3" eb="4">
      <t>ナド</t>
    </rPh>
    <rPh sb="5" eb="6">
      <t>チョウ</t>
    </rPh>
    <rPh sb="7" eb="8">
      <t>ガタ</t>
    </rPh>
    <rPh sb="9" eb="11">
      <t>ジジョウ</t>
    </rPh>
    <rPh sb="15" eb="17">
      <t>シシュツ</t>
    </rPh>
    <rPh sb="18" eb="21">
      <t>メイサイショ</t>
    </rPh>
    <phoneticPr fontId="7"/>
  </si>
  <si>
    <t>集計表</t>
    <rPh sb="0" eb="3">
      <t>シュウケイヒョウ</t>
    </rPh>
    <phoneticPr fontId="1"/>
  </si>
  <si>
    <t>ビラ単価限度額</t>
    <rPh sb="2" eb="4">
      <t>タンカ</t>
    </rPh>
    <rPh sb="4" eb="7">
      <t>ゲンドガク</t>
    </rPh>
    <phoneticPr fontId="1"/>
  </si>
  <si>
    <t>ビラ限度額</t>
    <rPh sb="2" eb="5">
      <t>ゲンドガク</t>
    </rPh>
    <phoneticPr fontId="1"/>
  </si>
  <si>
    <t>ポスター単価限度額</t>
    <rPh sb="4" eb="6">
      <t>タンカ</t>
    </rPh>
    <rPh sb="6" eb="9">
      <t>ゲンドガク</t>
    </rPh>
    <phoneticPr fontId="1"/>
  </si>
  <si>
    <t>ビラ法定枚数</t>
    <rPh sb="2" eb="4">
      <t>ホウテイ</t>
    </rPh>
    <rPh sb="4" eb="6">
      <t>マイスウ</t>
    </rPh>
    <phoneticPr fontId="1"/>
  </si>
  <si>
    <t>ポスター掲示場数</t>
    <rPh sb="4" eb="8">
      <t>ケイジジョウスウ</t>
    </rPh>
    <phoneticPr fontId="1"/>
  </si>
  <si>
    <t>提出回数</t>
    <rPh sb="0" eb="4">
      <t>テイシュツカイスウ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</si>
</sst>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quot;月&quot;d&quot;日&quot;;@"/>
    <numFmt numFmtId="177" formatCode="[$-411]ggge&quot;年&quot;m&quot;月&quot;d&quot;日&quot;;@"/>
    <numFmt numFmtId="178" formatCode="#,###&quot;円&quot;"/>
    <numFmt numFmtId="179" formatCode="#,###.00&quot;円&quot;"/>
    <numFmt numFmtId="180" formatCode="#,##0_ "/>
    <numFmt numFmtId="181" formatCode="#,##0&quot;円&quot;"/>
    <numFmt numFmtId="182" formatCode="#,##0&quot;枚&quot;"/>
    <numFmt numFmtId="183" formatCode="#,##0.0#&quot;円&quot;"/>
    <numFmt numFmtId="184" formatCode="#,##0.0&quot;円&quot;"/>
    <numFmt numFmtId="185" formatCode="#,##0.00&quot;円&quot;"/>
  </numFmts>
  <fonts count="38"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明朝"/>
      <family val="1"/>
      <charset val="128"/>
    </font>
    <font>
      <sz val="11"/>
      <color theme="1"/>
      <name val="ＭＳ Ｐゴシック"/>
      <family val="3"/>
      <charset val="128"/>
    </font>
    <font>
      <sz val="11"/>
      <color theme="1"/>
      <name val="ＭＳ Ｐ明朝"/>
      <family val="1"/>
      <charset val="128"/>
    </font>
    <font>
      <b/>
      <sz val="16"/>
      <color theme="1"/>
      <name val="ＭＳ Ｐ明朝"/>
      <family val="1"/>
      <charset val="128"/>
    </font>
    <font>
      <sz val="16"/>
      <color theme="1"/>
      <name val="ＭＳ Ｐ明朝"/>
      <family val="1"/>
      <charset val="128"/>
    </font>
    <font>
      <sz val="10"/>
      <color theme="0"/>
      <name val="ＭＳ Ｐ明朝"/>
      <family val="1"/>
      <charset val="128"/>
    </font>
    <font>
      <b/>
      <sz val="10"/>
      <color theme="1"/>
      <name val="ＭＳ Ｐ明朝"/>
      <family val="1"/>
      <charset val="128"/>
    </font>
    <font>
      <b/>
      <sz val="14"/>
      <color theme="1"/>
      <name val="ＭＳ Ｐ明朝"/>
      <family val="1"/>
      <charset val="128"/>
    </font>
    <font>
      <b/>
      <sz val="11"/>
      <color theme="1"/>
      <name val="ＭＳ Ｐ明朝"/>
      <family val="1"/>
      <charset val="128"/>
    </font>
    <font>
      <b/>
      <sz val="20"/>
      <color theme="1"/>
      <name val="ＭＳ Ｐ明朝"/>
      <family val="1"/>
      <charset val="128"/>
    </font>
    <font>
      <sz val="8"/>
      <color theme="1"/>
      <name val="ＭＳ Ｐ明朝"/>
      <family val="1"/>
      <charset val="128"/>
    </font>
    <font>
      <sz val="9"/>
      <color indexed="81"/>
      <name val="ＭＳ Ｐゴシック"/>
      <family val="3"/>
      <charset val="128"/>
      <scheme val="minor"/>
    </font>
    <font>
      <b/>
      <sz val="9"/>
      <color indexed="81"/>
      <name val="ＭＳ Ｐゴシック"/>
      <family val="3"/>
      <charset val="128"/>
      <scheme val="minor"/>
    </font>
    <font>
      <u/>
      <sz val="11"/>
      <color theme="10"/>
      <name val="ＭＳ Ｐゴシック"/>
      <family val="3"/>
      <charset val="128"/>
      <scheme val="minor"/>
    </font>
    <font>
      <u/>
      <sz val="12"/>
      <color theme="10"/>
      <name val="BIZ UDゴシック"/>
      <family val="3"/>
      <charset val="128"/>
    </font>
    <font>
      <sz val="11"/>
      <color indexed="81"/>
      <name val="BIZ UDPゴシック"/>
      <family val="3"/>
      <charset val="128"/>
    </font>
    <font>
      <sz val="10"/>
      <color theme="1"/>
      <name val="BIZ UDP明朝 Medium"/>
      <family val="1"/>
      <charset val="128"/>
    </font>
    <font>
      <sz val="12"/>
      <color theme="1"/>
      <name val="ＭＳ Ｐ明朝"/>
      <family val="1"/>
      <charset val="128"/>
    </font>
    <font>
      <sz val="10"/>
      <color rgb="FF000000"/>
      <name val="BIZ UDP明朝 Medium"/>
      <family val="1"/>
      <charset val="128"/>
    </font>
    <font>
      <sz val="11"/>
      <color theme="1"/>
      <name val="BIZ UDP明朝 Medium"/>
      <family val="1"/>
      <charset val="128"/>
    </font>
    <font>
      <b/>
      <sz val="18"/>
      <color theme="1"/>
      <name val="BIZ UDPゴシック"/>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14"/>
      <color theme="1"/>
      <name val="BIZ UDPゴシック"/>
      <family val="3"/>
      <charset val="128"/>
    </font>
    <font>
      <u/>
      <sz val="16"/>
      <color theme="10"/>
      <name val="BIZ UDPゴシック"/>
      <family val="3"/>
      <charset val="128"/>
    </font>
    <font>
      <u/>
      <sz val="14"/>
      <color theme="10"/>
      <name val="BIZ UDPゴシック"/>
      <family val="3"/>
      <charset val="128"/>
    </font>
    <font>
      <b/>
      <sz val="12"/>
      <color rgb="FFFF0000"/>
      <name val="BIZ UDP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10">
    <xf numFmtId="0" fontId="0" fillId="0" borderId="0" xfId="0">
      <alignment vertical="center"/>
    </xf>
    <xf numFmtId="0" fontId="10" fillId="0" borderId="0" xfId="0" applyFont="1">
      <alignment vertical="center"/>
    </xf>
    <xf numFmtId="0" fontId="11" fillId="0" borderId="1" xfId="0" applyFont="1" applyBorder="1">
      <alignment vertical="center"/>
    </xf>
    <xf numFmtId="49" fontId="11" fillId="0" borderId="1" xfId="0" applyNumberFormat="1"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10" fillId="0" borderId="0" xfId="0" applyFont="1" applyProtection="1">
      <alignment vertical="center"/>
    </xf>
    <xf numFmtId="0" fontId="10" fillId="0" borderId="0" xfId="0" applyFont="1" applyAlignment="1" applyProtection="1">
      <alignment horizontal="left" vertical="center" shrinkToFit="1"/>
    </xf>
    <xf numFmtId="0" fontId="10" fillId="0" borderId="1" xfId="0" applyFont="1" applyBorder="1" applyAlignment="1" applyProtection="1">
      <alignment horizontal="left" vertical="center" shrinkToFit="1"/>
    </xf>
    <xf numFmtId="0" fontId="10" fillId="0" borderId="1" xfId="0" applyFont="1" applyBorder="1" applyAlignment="1" applyProtection="1">
      <alignment horizontal="center" vertical="center"/>
    </xf>
    <xf numFmtId="38" fontId="10" fillId="0" borderId="1" xfId="1" applyFont="1" applyBorder="1" applyAlignment="1" applyProtection="1">
      <alignment horizontal="left" vertical="center" shrinkToFit="1"/>
    </xf>
    <xf numFmtId="0" fontId="10" fillId="0" borderId="2" xfId="0" applyFont="1" applyBorder="1" applyAlignment="1" applyProtection="1">
      <alignment horizontal="center" vertical="center"/>
    </xf>
    <xf numFmtId="0" fontId="10" fillId="0" borderId="0" xfId="0" applyFont="1" applyAlignment="1" applyProtection="1">
      <alignment horizontal="center" vertical="center"/>
    </xf>
    <xf numFmtId="0" fontId="12" fillId="0" borderId="0" xfId="0" applyFont="1">
      <alignment vertical="center"/>
    </xf>
    <xf numFmtId="0" fontId="12" fillId="0" borderId="0" xfId="0" applyFont="1" applyProtection="1">
      <alignment vertical="center"/>
    </xf>
    <xf numFmtId="0" fontId="13" fillId="0" borderId="0" xfId="0" applyFont="1" applyBorder="1" applyAlignment="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horizontal="center" vertical="center"/>
    </xf>
    <xf numFmtId="176" fontId="16" fillId="0" borderId="1" xfId="0" applyNumberFormat="1" applyFont="1" applyBorder="1" applyAlignment="1" applyProtection="1">
      <alignment horizontal="center" vertical="center"/>
    </xf>
    <xf numFmtId="178" fontId="16" fillId="0" borderId="1" xfId="1" applyNumberFormat="1" applyFont="1" applyBorder="1" applyAlignment="1" applyProtection="1">
      <alignment horizontal="right" vertical="center" shrinkToFit="1"/>
    </xf>
    <xf numFmtId="0" fontId="10" fillId="0" borderId="1" xfId="0" applyNumberFormat="1" applyFont="1" applyBorder="1" applyAlignment="1" applyProtection="1">
      <alignment horizontal="center" vertical="center" shrinkToFit="1"/>
    </xf>
    <xf numFmtId="0" fontId="10" fillId="0" borderId="1" xfId="1" applyNumberFormat="1" applyFont="1" applyBorder="1" applyAlignment="1" applyProtection="1">
      <alignment horizontal="left" vertical="center" shrinkToFit="1"/>
    </xf>
    <xf numFmtId="0" fontId="10" fillId="0" borderId="1" xfId="0" applyNumberFormat="1" applyFont="1" applyBorder="1" applyAlignment="1" applyProtection="1">
      <alignment horizontal="left" vertical="center" shrinkToFit="1"/>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shrinkToFit="1"/>
    </xf>
    <xf numFmtId="0" fontId="10" fillId="0" borderId="0" xfId="0" applyFont="1" applyBorder="1" applyAlignment="1" applyProtection="1">
      <alignment horizontal="center" vertical="center"/>
    </xf>
    <xf numFmtId="0" fontId="10" fillId="0" borderId="0" xfId="0" applyFont="1" applyAlignment="1">
      <alignment vertical="center" shrinkToFit="1"/>
    </xf>
    <xf numFmtId="0" fontId="12" fillId="0" borderId="0" xfId="0" applyFont="1" applyAlignment="1" applyProtection="1">
      <alignment horizontal="center" vertical="center"/>
    </xf>
    <xf numFmtId="0" fontId="12" fillId="0" borderId="1" xfId="0" applyFont="1" applyBorder="1" applyAlignment="1" applyProtection="1">
      <alignment horizontal="center" vertical="center"/>
    </xf>
    <xf numFmtId="0" fontId="12" fillId="0" borderId="0" xfId="0" applyFont="1" applyAlignment="1" applyProtection="1">
      <alignment horizontal="left" vertical="center" indent="1"/>
    </xf>
    <xf numFmtId="177" fontId="12" fillId="0" borderId="0" xfId="0" applyNumberFormat="1" applyFont="1" applyAlignment="1" applyProtection="1">
      <alignment horizontal="left" vertical="center" indent="2"/>
    </xf>
    <xf numFmtId="0" fontId="15" fillId="0" borderId="0" xfId="0" applyFont="1" applyProtection="1">
      <alignment vertical="center"/>
    </xf>
    <xf numFmtId="178" fontId="10" fillId="0" borderId="2" xfId="0" applyNumberFormat="1" applyFont="1" applyBorder="1" applyAlignment="1" applyProtection="1">
      <alignment horizontal="center" vertical="center"/>
    </xf>
    <xf numFmtId="178" fontId="10" fillId="0" borderId="3" xfId="0" applyNumberFormat="1" applyFont="1" applyBorder="1" applyAlignment="1" applyProtection="1">
      <alignment horizontal="right" vertical="center" indent="1"/>
    </xf>
    <xf numFmtId="0" fontId="10" fillId="0" borderId="4" xfId="0" applyFont="1" applyBorder="1" applyProtection="1">
      <alignment vertical="center"/>
    </xf>
    <xf numFmtId="0" fontId="10" fillId="0" borderId="5" xfId="0" applyFont="1" applyBorder="1" applyProtection="1">
      <alignment vertical="center"/>
    </xf>
    <xf numFmtId="178" fontId="10" fillId="0" borderId="6" xfId="0" applyNumberFormat="1" applyFont="1" applyBorder="1" applyAlignment="1" applyProtection="1">
      <alignment horizontal="right" vertical="center" indent="1"/>
    </xf>
    <xf numFmtId="0" fontId="10" fillId="0" borderId="7" xfId="0" applyFont="1" applyBorder="1" applyProtection="1">
      <alignment vertical="center"/>
    </xf>
    <xf numFmtId="0" fontId="10" fillId="0" borderId="8" xfId="0" applyFont="1" applyBorder="1" applyProtection="1">
      <alignment vertical="center"/>
    </xf>
    <xf numFmtId="0" fontId="10" fillId="0" borderId="7" xfId="0" applyFont="1" applyBorder="1" applyAlignment="1" applyProtection="1">
      <alignment horizontal="center" vertical="center"/>
    </xf>
    <xf numFmtId="178" fontId="10" fillId="0" borderId="9" xfId="0" applyNumberFormat="1" applyFont="1" applyBorder="1" applyAlignment="1" applyProtection="1">
      <alignment horizontal="right" vertical="center" indent="1"/>
    </xf>
    <xf numFmtId="0" fontId="10" fillId="0" borderId="10" xfId="0" applyFont="1" applyBorder="1" applyProtection="1">
      <alignment vertical="center"/>
    </xf>
    <xf numFmtId="0" fontId="10" fillId="0" borderId="11" xfId="0" applyFont="1" applyBorder="1" applyProtection="1">
      <alignment vertical="center"/>
    </xf>
    <xf numFmtId="0" fontId="10" fillId="0" borderId="1" xfId="0" applyFont="1" applyBorder="1" applyAlignment="1" applyProtection="1">
      <alignment horizontal="right" vertical="center"/>
    </xf>
    <xf numFmtId="178" fontId="10" fillId="0" borderId="1" xfId="0" applyNumberFormat="1" applyFont="1" applyBorder="1" applyProtection="1">
      <alignment vertical="center"/>
    </xf>
    <xf numFmtId="38" fontId="12" fillId="0" borderId="0" xfId="1" applyFont="1" applyAlignment="1">
      <alignment horizontal="center" vertical="center"/>
    </xf>
    <xf numFmtId="38" fontId="12" fillId="0" borderId="0" xfId="1" applyFont="1">
      <alignment vertical="center"/>
    </xf>
    <xf numFmtId="38" fontId="12" fillId="0" borderId="1" xfId="1" applyFont="1" applyBorder="1">
      <alignment vertical="center"/>
    </xf>
    <xf numFmtId="38" fontId="18" fillId="0" borderId="1" xfId="1" applyFont="1" applyBorder="1" applyAlignment="1">
      <alignment horizontal="center" vertical="center"/>
    </xf>
    <xf numFmtId="38" fontId="12" fillId="0" borderId="1" xfId="1" applyFont="1" applyBorder="1" applyAlignment="1">
      <alignment horizontal="center" vertical="center"/>
    </xf>
    <xf numFmtId="177" fontId="11" fillId="0" borderId="1" xfId="0" applyNumberFormat="1" applyFont="1" applyBorder="1" applyAlignment="1">
      <alignment horizontal="center" vertical="center"/>
    </xf>
    <xf numFmtId="0" fontId="15" fillId="0" borderId="0" xfId="0" applyFont="1" applyBorder="1" applyAlignment="1" applyProtection="1">
      <alignment horizontal="center" vertical="center"/>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24" fillId="0" borderId="0" xfId="2" applyFont="1">
      <alignment vertical="center"/>
    </xf>
    <xf numFmtId="0" fontId="11" fillId="0" borderId="1" xfId="0" applyFont="1" applyFill="1" applyBorder="1">
      <alignment vertical="center"/>
    </xf>
    <xf numFmtId="178" fontId="10" fillId="0" borderId="41" xfId="0" applyNumberFormat="1" applyFont="1" applyBorder="1" applyAlignment="1" applyProtection="1">
      <alignment horizontal="right" vertical="center" indent="1"/>
    </xf>
    <xf numFmtId="178" fontId="10" fillId="0" borderId="43" xfId="0" applyNumberFormat="1" applyFont="1" applyBorder="1" applyAlignment="1" applyProtection="1">
      <alignment horizontal="right" vertical="center" indent="1"/>
    </xf>
    <xf numFmtId="0" fontId="26" fillId="2" borderId="1" xfId="0" applyNumberFormat="1" applyFont="1" applyFill="1" applyBorder="1" applyAlignment="1" applyProtection="1">
      <alignment horizontal="left" vertical="center" wrapText="1"/>
      <protection locked="0"/>
    </xf>
    <xf numFmtId="178" fontId="26" fillId="2" borderId="1" xfId="0" applyNumberFormat="1" applyFont="1" applyFill="1" applyBorder="1" applyAlignment="1" applyProtection="1">
      <alignment horizontal="right" vertical="center"/>
      <protection locked="0"/>
    </xf>
    <xf numFmtId="0" fontId="26" fillId="2" borderId="1" xfId="0" applyNumberFormat="1" applyFont="1" applyFill="1" applyBorder="1" applyAlignment="1" applyProtection="1">
      <alignment horizontal="left" vertical="center" shrinkToFit="1"/>
      <protection locked="0"/>
    </xf>
    <xf numFmtId="0" fontId="26" fillId="2" borderId="1" xfId="0" applyNumberFormat="1" applyFont="1" applyFill="1" applyBorder="1" applyAlignment="1" applyProtection="1">
      <alignment horizontal="left" vertical="center"/>
      <protection locked="0"/>
    </xf>
    <xf numFmtId="176" fontId="26" fillId="2" borderId="1" xfId="0" applyNumberFormat="1" applyFont="1" applyFill="1" applyBorder="1" applyAlignment="1" applyProtection="1">
      <alignment horizontal="right" vertical="center" wrapText="1"/>
      <protection locked="0"/>
    </xf>
    <xf numFmtId="0" fontId="28" fillId="3" borderId="1" xfId="0" applyFont="1" applyFill="1" applyBorder="1" applyAlignment="1" applyProtection="1">
      <alignment horizontal="left" vertical="center" wrapText="1"/>
      <protection locked="0"/>
    </xf>
    <xf numFmtId="177" fontId="29" fillId="2" borderId="1" xfId="0" applyNumberFormat="1" applyFont="1" applyFill="1" applyBorder="1" applyAlignment="1" applyProtection="1">
      <alignment vertical="center" shrinkToFit="1"/>
      <protection locked="0"/>
    </xf>
    <xf numFmtId="178" fontId="29" fillId="2" borderId="1" xfId="0" applyNumberFormat="1" applyFont="1" applyFill="1" applyBorder="1" applyAlignment="1" applyProtection="1">
      <alignment vertical="center" shrinkToFit="1"/>
      <protection locked="0"/>
    </xf>
    <xf numFmtId="0" fontId="29" fillId="2" borderId="1" xfId="0" applyNumberFormat="1" applyFont="1" applyFill="1" applyBorder="1" applyAlignment="1" applyProtection="1">
      <alignment vertical="center" shrinkToFit="1"/>
      <protection locked="0"/>
    </xf>
    <xf numFmtId="0" fontId="29" fillId="2" borderId="1" xfId="0" applyFont="1" applyFill="1" applyBorder="1" applyProtection="1">
      <alignment vertical="center"/>
      <protection locked="0"/>
    </xf>
    <xf numFmtId="178" fontId="26" fillId="2" borderId="1" xfId="1" applyNumberFormat="1" applyFont="1" applyFill="1" applyBorder="1" applyAlignment="1" applyProtection="1">
      <alignment horizontal="right" vertical="center" indent="1"/>
      <protection locked="0"/>
    </xf>
    <xf numFmtId="0" fontId="26" fillId="2" borderId="1" xfId="0" applyFont="1" applyFill="1" applyBorder="1" applyAlignment="1" applyProtection="1">
      <alignment horizontal="center" vertical="center" shrinkToFit="1"/>
      <protection locked="0"/>
    </xf>
    <xf numFmtId="176" fontId="26" fillId="2" borderId="1" xfId="0" applyNumberFormat="1" applyFont="1" applyFill="1" applyBorder="1" applyAlignment="1" applyProtection="1">
      <alignment horizontal="center" vertical="center" wrapText="1"/>
      <protection locked="0"/>
    </xf>
    <xf numFmtId="0" fontId="26" fillId="2" borderId="1" xfId="0" applyFont="1" applyFill="1" applyBorder="1" applyAlignment="1" applyProtection="1">
      <alignment horizontal="left" vertical="center" wrapText="1"/>
      <protection locked="0"/>
    </xf>
    <xf numFmtId="181" fontId="10" fillId="2" borderId="6" xfId="0" applyNumberFormat="1" applyFont="1" applyFill="1" applyBorder="1" applyAlignment="1" applyProtection="1">
      <alignment horizontal="right" vertical="center" indent="1"/>
      <protection locked="0"/>
    </xf>
    <xf numFmtId="0" fontId="31" fillId="0" borderId="0" xfId="0" applyFont="1">
      <alignment vertical="center"/>
    </xf>
    <xf numFmtId="0" fontId="32" fillId="0" borderId="0" xfId="0" applyFont="1">
      <alignment vertical="center"/>
    </xf>
    <xf numFmtId="0" fontId="33" fillId="0" borderId="0" xfId="0" applyFont="1" applyBorder="1" applyAlignment="1">
      <alignment horizontal="left" vertical="center"/>
    </xf>
    <xf numFmtId="0" fontId="31" fillId="0" borderId="0" xfId="0" applyFont="1" applyBorder="1" applyAlignment="1">
      <alignment horizontal="center" vertical="center"/>
    </xf>
    <xf numFmtId="177" fontId="31" fillId="0" borderId="2" xfId="0" applyNumberFormat="1" applyFont="1" applyBorder="1" applyAlignment="1">
      <alignment vertical="center"/>
    </xf>
    <xf numFmtId="0" fontId="31" fillId="0" borderId="2" xfId="0" applyFont="1" applyBorder="1" applyAlignment="1">
      <alignment vertical="center"/>
    </xf>
    <xf numFmtId="181" fontId="10" fillId="0" borderId="8" xfId="1" applyNumberFormat="1" applyFont="1" applyBorder="1" applyAlignment="1" applyProtection="1">
      <alignment horizontal="right" vertical="center" indent="1"/>
    </xf>
    <xf numFmtId="180" fontId="33" fillId="2" borderId="37" xfId="1" applyNumberFormat="1" applyFont="1" applyFill="1" applyBorder="1" applyAlignment="1" applyProtection="1">
      <alignment horizontal="center" vertical="center" shrinkToFit="1"/>
      <protection locked="0"/>
    </xf>
    <xf numFmtId="180" fontId="33" fillId="2" borderId="38" xfId="1" applyNumberFormat="1" applyFont="1" applyFill="1" applyBorder="1" applyAlignment="1" applyProtection="1">
      <alignment horizontal="center" vertical="center" shrinkToFit="1"/>
      <protection locked="0"/>
    </xf>
    <xf numFmtId="180" fontId="33" fillId="2" borderId="39" xfId="1" applyNumberFormat="1" applyFont="1" applyFill="1" applyBorder="1" applyAlignment="1" applyProtection="1">
      <alignment horizontal="center" vertical="center" shrinkToFit="1"/>
      <protection locked="0"/>
    </xf>
    <xf numFmtId="0" fontId="31" fillId="0" borderId="2" xfId="0" applyFont="1" applyBorder="1" applyAlignment="1">
      <alignment horizontal="center" vertical="center"/>
    </xf>
    <xf numFmtId="177" fontId="37" fillId="0" borderId="2" xfId="0" applyNumberFormat="1" applyFont="1" applyBorder="1" applyAlignment="1">
      <alignment horizontal="center" vertical="center"/>
    </xf>
    <xf numFmtId="0" fontId="30" fillId="0" borderId="0" xfId="0" applyFont="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19" xfId="0" applyFont="1" applyBorder="1" applyAlignment="1">
      <alignment horizontal="center" vertical="center"/>
    </xf>
    <xf numFmtId="0" fontId="33" fillId="0" borderId="1" xfId="0" applyFont="1" applyBorder="1" applyAlignment="1">
      <alignment horizontal="center" vertical="center"/>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3" fillId="2" borderId="33" xfId="0" applyFont="1" applyFill="1" applyBorder="1" applyAlignment="1" applyProtection="1">
      <alignment horizontal="left" vertical="center" indent="1" shrinkToFit="1"/>
      <protection locked="0"/>
    </xf>
    <xf numFmtId="0" fontId="33" fillId="2" borderId="34" xfId="0" applyFont="1" applyFill="1" applyBorder="1" applyAlignment="1" applyProtection="1">
      <alignment horizontal="left" vertical="center" indent="1" shrinkToFit="1"/>
      <protection locked="0"/>
    </xf>
    <xf numFmtId="0" fontId="33" fillId="2" borderId="35" xfId="0" applyFont="1" applyFill="1" applyBorder="1" applyAlignment="1" applyProtection="1">
      <alignment horizontal="left" vertical="center" indent="1" shrinkToFit="1"/>
      <protection locked="0"/>
    </xf>
    <xf numFmtId="0" fontId="33" fillId="2" borderId="15" xfId="0" applyFont="1" applyFill="1" applyBorder="1" applyAlignment="1" applyProtection="1">
      <alignment horizontal="left" vertical="center" indent="1" shrinkToFit="1"/>
      <protection locked="0"/>
    </xf>
    <xf numFmtId="0" fontId="33" fillId="2" borderId="13" xfId="0" applyFont="1" applyFill="1" applyBorder="1" applyAlignment="1" applyProtection="1">
      <alignment horizontal="left" vertical="center" indent="1" shrinkToFit="1"/>
      <protection locked="0"/>
    </xf>
    <xf numFmtId="0" fontId="33" fillId="2" borderId="36" xfId="0" applyFont="1" applyFill="1" applyBorder="1" applyAlignment="1" applyProtection="1">
      <alignment horizontal="left" vertical="center" indent="1" shrinkToFit="1"/>
      <protection locked="0"/>
    </xf>
    <xf numFmtId="177" fontId="33" fillId="2" borderId="15" xfId="0" applyNumberFormat="1" applyFont="1" applyFill="1" applyBorder="1" applyAlignment="1" applyProtection="1">
      <alignment horizontal="center" vertical="center"/>
      <protection locked="0"/>
    </xf>
    <xf numFmtId="177" fontId="33" fillId="2" borderId="13" xfId="0" applyNumberFormat="1" applyFont="1" applyFill="1" applyBorder="1" applyAlignment="1" applyProtection="1">
      <alignment horizontal="center" vertical="center"/>
      <protection locked="0"/>
    </xf>
    <xf numFmtId="177" fontId="33" fillId="2" borderId="36" xfId="0" applyNumberFormat="1" applyFont="1" applyFill="1" applyBorder="1" applyAlignment="1" applyProtection="1">
      <alignment horizontal="center" vertical="center"/>
      <protection locked="0"/>
    </xf>
    <xf numFmtId="0" fontId="31" fillId="0" borderId="15" xfId="0" applyFont="1" applyBorder="1" applyAlignment="1" applyProtection="1">
      <alignment horizontal="center" vertical="center"/>
    </xf>
    <xf numFmtId="0" fontId="31" fillId="0" borderId="14" xfId="0" applyFont="1" applyBorder="1" applyAlignment="1" applyProtection="1">
      <alignment horizontal="center" vertical="center"/>
    </xf>
    <xf numFmtId="182" fontId="33" fillId="2" borderId="1" xfId="1" applyNumberFormat="1" applyFont="1" applyFill="1" applyBorder="1" applyAlignment="1" applyProtection="1">
      <alignment horizontal="center" vertical="center"/>
      <protection locked="0"/>
    </xf>
    <xf numFmtId="182" fontId="33" fillId="2" borderId="6" xfId="1" applyNumberFormat="1" applyFont="1" applyFill="1" applyBorder="1" applyAlignment="1" applyProtection="1">
      <alignment horizontal="center" vertical="center"/>
      <protection locked="0"/>
    </xf>
    <xf numFmtId="177" fontId="33" fillId="2" borderId="14" xfId="0" applyNumberFormat="1" applyFont="1" applyFill="1" applyBorder="1" applyAlignment="1" applyProtection="1">
      <alignment horizontal="center" vertical="center"/>
      <protection locked="0"/>
    </xf>
    <xf numFmtId="0" fontId="31" fillId="0" borderId="19" xfId="0" applyFont="1" applyBorder="1" applyAlignment="1">
      <alignment horizontal="center" vertical="center" wrapText="1"/>
    </xf>
    <xf numFmtId="0" fontId="31" fillId="0" borderId="1" xfId="0" applyFont="1" applyBorder="1" applyAlignment="1">
      <alignment horizontal="center" vertical="center"/>
    </xf>
    <xf numFmtId="177" fontId="33" fillId="2" borderId="37" xfId="1" applyNumberFormat="1" applyFont="1" applyFill="1" applyBorder="1" applyAlignment="1" applyProtection="1">
      <alignment horizontal="center" vertical="center" shrinkToFit="1"/>
      <protection locked="0"/>
    </xf>
    <xf numFmtId="177" fontId="33" fillId="2" borderId="38" xfId="1" applyNumberFormat="1" applyFont="1" applyFill="1" applyBorder="1" applyAlignment="1" applyProtection="1">
      <alignment horizontal="center" vertical="center" shrinkToFit="1"/>
      <protection locked="0"/>
    </xf>
    <xf numFmtId="0" fontId="35" fillId="0" borderId="1" xfId="2" applyFont="1" applyBorder="1" applyAlignment="1">
      <alignment horizontal="center" vertical="center"/>
    </xf>
    <xf numFmtId="182" fontId="33" fillId="2" borderId="15" xfId="1" applyNumberFormat="1" applyFont="1" applyFill="1" applyBorder="1" applyAlignment="1" applyProtection="1">
      <alignment horizontal="center" vertical="center"/>
      <protection locked="0"/>
    </xf>
    <xf numFmtId="182" fontId="33" fillId="2" borderId="13" xfId="1" applyNumberFormat="1" applyFont="1" applyFill="1" applyBorder="1" applyAlignment="1" applyProtection="1">
      <alignment horizontal="center" vertical="center"/>
      <protection locked="0"/>
    </xf>
    <xf numFmtId="178" fontId="31" fillId="0" borderId="1" xfId="1" applyNumberFormat="1" applyFont="1" applyFill="1" applyBorder="1" applyAlignment="1" applyProtection="1">
      <alignment horizontal="center" vertical="center" wrapText="1"/>
    </xf>
    <xf numFmtId="178" fontId="31" fillId="0" borderId="1" xfId="1" applyNumberFormat="1" applyFont="1" applyFill="1" applyBorder="1" applyAlignment="1" applyProtection="1">
      <alignment horizontal="center" vertical="center"/>
    </xf>
    <xf numFmtId="181" fontId="33" fillId="2" borderId="15" xfId="1" applyNumberFormat="1" applyFont="1" applyFill="1" applyBorder="1" applyAlignment="1" applyProtection="1">
      <alignment horizontal="center" vertical="center"/>
      <protection locked="0"/>
    </xf>
    <xf numFmtId="181" fontId="33" fillId="2" borderId="13" xfId="1" applyNumberFormat="1" applyFont="1" applyFill="1" applyBorder="1" applyAlignment="1" applyProtection="1">
      <alignment horizontal="center" vertical="center"/>
      <protection locked="0"/>
    </xf>
    <xf numFmtId="178" fontId="31" fillId="0" borderId="24" xfId="1" applyNumberFormat="1" applyFont="1" applyFill="1" applyBorder="1" applyAlignment="1" applyProtection="1">
      <alignment horizontal="center" vertical="center" wrapText="1"/>
    </xf>
    <xf numFmtId="178" fontId="31" fillId="0" borderId="24" xfId="1" applyNumberFormat="1" applyFont="1" applyFill="1" applyBorder="1" applyAlignment="1" applyProtection="1">
      <alignment horizontal="center" vertical="center"/>
    </xf>
    <xf numFmtId="0" fontId="34" fillId="0" borderId="1" xfId="0" applyFont="1" applyBorder="1" applyAlignment="1">
      <alignment horizontal="center" vertical="center" wrapText="1"/>
    </xf>
    <xf numFmtId="181" fontId="33" fillId="2" borderId="1" xfId="1" applyNumberFormat="1" applyFont="1" applyFill="1" applyBorder="1" applyAlignment="1" applyProtection="1">
      <alignment horizontal="center" vertical="center"/>
      <protection locked="0"/>
    </xf>
    <xf numFmtId="181" fontId="33" fillId="2" borderId="6" xfId="1" applyNumberFormat="1" applyFont="1" applyFill="1" applyBorder="1" applyAlignment="1" applyProtection="1">
      <alignment horizontal="center" vertical="center"/>
      <protection locked="0"/>
    </xf>
    <xf numFmtId="0" fontId="31" fillId="0" borderId="1" xfId="0" applyFont="1" applyBorder="1" applyAlignment="1">
      <alignment horizontal="center" vertical="center" wrapText="1"/>
    </xf>
    <xf numFmtId="179" fontId="31" fillId="0" borderId="1" xfId="0" applyNumberFormat="1" applyFont="1" applyBorder="1" applyAlignment="1">
      <alignment horizontal="right" vertical="center"/>
    </xf>
    <xf numFmtId="183" fontId="33" fillId="2" borderId="15" xfId="1" applyNumberFormat="1" applyFont="1" applyFill="1" applyBorder="1" applyAlignment="1" applyProtection="1">
      <alignment horizontal="center" vertical="center"/>
      <protection locked="0"/>
    </xf>
    <xf numFmtId="183" fontId="33" fillId="2" borderId="13" xfId="1" applyNumberFormat="1" applyFont="1" applyFill="1" applyBorder="1" applyAlignment="1" applyProtection="1">
      <alignment horizontal="center" vertical="center"/>
      <protection locked="0"/>
    </xf>
    <xf numFmtId="184" fontId="33" fillId="2" borderId="1" xfId="1" applyNumberFormat="1" applyFont="1" applyFill="1" applyBorder="1" applyAlignment="1" applyProtection="1">
      <alignment horizontal="center" vertical="center"/>
      <protection locked="0"/>
    </xf>
    <xf numFmtId="184" fontId="33" fillId="2" borderId="6" xfId="1" applyNumberFormat="1" applyFont="1" applyFill="1" applyBorder="1" applyAlignment="1" applyProtection="1">
      <alignment horizontal="center" vertical="center"/>
      <protection locked="0"/>
    </xf>
    <xf numFmtId="0" fontId="36" fillId="0" borderId="1" xfId="2" applyFont="1" applyBorder="1" applyAlignment="1">
      <alignment horizontal="center" vertical="center" wrapText="1"/>
    </xf>
    <xf numFmtId="38" fontId="12" fillId="0" borderId="0" xfId="1" applyFont="1" applyAlignment="1">
      <alignment horizontal="right" vertical="center" indent="1"/>
    </xf>
    <xf numFmtId="38" fontId="12" fillId="0" borderId="1" xfId="1" applyFont="1" applyBorder="1" applyAlignment="1">
      <alignment horizontal="center" vertical="center"/>
    </xf>
    <xf numFmtId="0" fontId="10" fillId="0" borderId="42"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22" xfId="0" applyFont="1" applyBorder="1" applyAlignment="1" applyProtection="1">
      <alignment horizontal="center" vertical="center"/>
    </xf>
    <xf numFmtId="0" fontId="19" fillId="0" borderId="0" xfId="0" applyFont="1" applyAlignment="1" applyProtection="1">
      <alignment horizontal="center" vertical="center"/>
    </xf>
    <xf numFmtId="0" fontId="15" fillId="0" borderId="20" xfId="0" applyFont="1" applyBorder="1" applyAlignment="1" applyProtection="1">
      <alignment horizontal="center" vertical="center"/>
    </xf>
    <xf numFmtId="0" fontId="20" fillId="0" borderId="1" xfId="0" applyFont="1" applyBorder="1" applyAlignment="1" applyProtection="1">
      <alignment horizontal="center" vertical="center" wrapText="1"/>
    </xf>
    <xf numFmtId="177" fontId="12" fillId="0" borderId="0" xfId="0" applyNumberFormat="1" applyFont="1" applyAlignment="1" applyProtection="1">
      <alignment horizontal="center" vertical="center"/>
    </xf>
    <xf numFmtId="0" fontId="10" fillId="0" borderId="1"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178" fontId="17" fillId="0" borderId="15" xfId="1" applyNumberFormat="1" applyFont="1" applyBorder="1" applyAlignment="1" applyProtection="1">
      <alignment horizontal="right" vertical="center" shrinkToFit="1"/>
    </xf>
    <xf numFmtId="178" fontId="17" fillId="0" borderId="14" xfId="1" applyNumberFormat="1" applyFont="1" applyBorder="1" applyAlignment="1" applyProtection="1">
      <alignment horizontal="right" vertical="center" shrinkToFit="1"/>
    </xf>
    <xf numFmtId="0" fontId="16" fillId="0" borderId="15" xfId="0" applyFont="1" applyBorder="1" applyAlignment="1" applyProtection="1">
      <alignment horizontal="center" vertical="center" shrinkToFit="1"/>
    </xf>
    <xf numFmtId="0" fontId="16" fillId="0" borderId="14" xfId="0" applyFont="1" applyBorder="1" applyAlignment="1" applyProtection="1">
      <alignment horizontal="center" vertical="center" shrinkToFit="1"/>
    </xf>
    <xf numFmtId="0" fontId="12" fillId="0" borderId="0" xfId="0" applyFont="1" applyAlignment="1" applyProtection="1">
      <alignment horizontal="left" vertical="center"/>
    </xf>
    <xf numFmtId="0" fontId="17" fillId="0" borderId="0" xfId="0" applyFont="1" applyAlignment="1" applyProtection="1">
      <alignment horizontal="center" vertical="center"/>
    </xf>
    <xf numFmtId="177"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shrinkToFit="1"/>
    </xf>
    <xf numFmtId="0" fontId="10" fillId="0" borderId="32" xfId="0" applyFont="1" applyBorder="1" applyAlignment="1">
      <alignment horizontal="center" vertical="center"/>
    </xf>
    <xf numFmtId="178" fontId="27" fillId="0" borderId="28" xfId="0" applyNumberFormat="1" applyFont="1" applyBorder="1" applyAlignment="1">
      <alignment horizontal="right" vertical="center" indent="1"/>
    </xf>
    <xf numFmtId="0" fontId="27" fillId="0" borderId="2" xfId="0" applyFont="1" applyBorder="1" applyAlignment="1">
      <alignment horizontal="right" vertical="center" indent="1"/>
    </xf>
    <xf numFmtId="0" fontId="27" fillId="0" borderId="29" xfId="0" applyFont="1" applyBorder="1" applyAlignment="1">
      <alignment horizontal="right" vertical="center" indent="1"/>
    </xf>
    <xf numFmtId="0" fontId="27" fillId="0" borderId="30" xfId="0" applyFont="1" applyBorder="1" applyAlignment="1">
      <alignment horizontal="right" vertical="center" indent="1"/>
    </xf>
    <xf numFmtId="0" fontId="27" fillId="0" borderId="12" xfId="0" applyFont="1" applyBorder="1" applyAlignment="1">
      <alignment horizontal="right" vertical="center" indent="1"/>
    </xf>
    <xf numFmtId="0" fontId="27" fillId="0" borderId="31" xfId="0" applyFont="1" applyBorder="1" applyAlignment="1">
      <alignment horizontal="right" vertical="center" indent="1"/>
    </xf>
    <xf numFmtId="185" fontId="27" fillId="0" borderId="28" xfId="0" applyNumberFormat="1" applyFont="1" applyFill="1" applyBorder="1" applyAlignment="1">
      <alignment horizontal="right" vertical="center" indent="1"/>
    </xf>
    <xf numFmtId="185" fontId="27" fillId="0" borderId="2" xfId="0" applyNumberFormat="1" applyFont="1" applyFill="1" applyBorder="1" applyAlignment="1">
      <alignment horizontal="right" vertical="center" indent="1"/>
    </xf>
    <xf numFmtId="185" fontId="27" fillId="0" borderId="29" xfId="0" applyNumberFormat="1" applyFont="1" applyFill="1" applyBorder="1" applyAlignment="1">
      <alignment horizontal="right" vertical="center" indent="1"/>
    </xf>
    <xf numFmtId="185" fontId="27" fillId="0" borderId="30" xfId="0" applyNumberFormat="1" applyFont="1" applyFill="1" applyBorder="1" applyAlignment="1">
      <alignment horizontal="right" vertical="center" indent="1"/>
    </xf>
    <xf numFmtId="185" fontId="27" fillId="0" borderId="12" xfId="0" applyNumberFormat="1" applyFont="1" applyFill="1" applyBorder="1" applyAlignment="1">
      <alignment horizontal="right" vertical="center" indent="1"/>
    </xf>
    <xf numFmtId="185" fontId="27" fillId="0" borderId="31" xfId="0" applyNumberFormat="1" applyFont="1" applyFill="1" applyBorder="1" applyAlignment="1">
      <alignment horizontal="right" vertical="center" indent="1"/>
    </xf>
    <xf numFmtId="182" fontId="27" fillId="0" borderId="28" xfId="0" applyNumberFormat="1" applyFont="1" applyFill="1" applyBorder="1" applyAlignment="1" applyProtection="1">
      <alignment horizontal="right" vertical="center" indent="1"/>
    </xf>
    <xf numFmtId="182" fontId="27" fillId="0" borderId="2" xfId="0" applyNumberFormat="1" applyFont="1" applyFill="1" applyBorder="1" applyAlignment="1" applyProtection="1">
      <alignment horizontal="right" vertical="center" indent="1"/>
    </xf>
    <xf numFmtId="182" fontId="27" fillId="0" borderId="29" xfId="0" applyNumberFormat="1" applyFont="1" applyFill="1" applyBorder="1" applyAlignment="1" applyProtection="1">
      <alignment horizontal="right" vertical="center" indent="1"/>
    </xf>
    <xf numFmtId="182" fontId="27" fillId="0" borderId="30" xfId="0" applyNumberFormat="1" applyFont="1" applyFill="1" applyBorder="1" applyAlignment="1" applyProtection="1">
      <alignment horizontal="right" vertical="center" indent="1"/>
    </xf>
    <xf numFmtId="182" fontId="27" fillId="0" borderId="12" xfId="0" applyNumberFormat="1" applyFont="1" applyFill="1" applyBorder="1" applyAlignment="1" applyProtection="1">
      <alignment horizontal="right" vertical="center" indent="1"/>
    </xf>
    <xf numFmtId="182" fontId="27" fillId="0" borderId="31" xfId="0" applyNumberFormat="1" applyFont="1" applyFill="1" applyBorder="1" applyAlignment="1" applyProtection="1">
      <alignment horizontal="right" vertical="center" indent="1"/>
    </xf>
    <xf numFmtId="181" fontId="27" fillId="0" borderId="1" xfId="0" applyNumberFormat="1" applyFont="1" applyBorder="1" applyAlignment="1">
      <alignment horizontal="right" vertical="center" inden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8" xfId="0" applyFont="1" applyBorder="1" applyAlignment="1">
      <alignment horizontal="center" vertical="center"/>
    </xf>
    <xf numFmtId="0" fontId="10" fillId="0" borderId="2"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0" fillId="0" borderId="3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178" fontId="10" fillId="0" borderId="1" xfId="0" applyNumberFormat="1" applyFont="1" applyBorder="1" applyAlignment="1">
      <alignment horizontal="right" vertical="center" indent="1"/>
    </xf>
    <xf numFmtId="178" fontId="10" fillId="0" borderId="1" xfId="1" applyNumberFormat="1" applyFont="1" applyBorder="1" applyAlignment="1">
      <alignment horizontal="right" vertical="center" indent="1"/>
    </xf>
    <xf numFmtId="181" fontId="10" fillId="2" borderId="1" xfId="0" applyNumberFormat="1" applyFont="1" applyFill="1" applyBorder="1" applyAlignment="1" applyProtection="1">
      <alignment horizontal="right" vertical="center" indent="1"/>
      <protection locked="0"/>
    </xf>
    <xf numFmtId="178" fontId="10" fillId="0" borderId="28" xfId="1" applyNumberFormat="1" applyFont="1" applyBorder="1" applyAlignment="1">
      <alignment horizontal="right" vertical="center" indent="1"/>
    </xf>
    <xf numFmtId="178" fontId="10" fillId="0" borderId="2" xfId="1" applyNumberFormat="1" applyFont="1" applyBorder="1" applyAlignment="1">
      <alignment horizontal="right" vertical="center" indent="1"/>
    </xf>
    <xf numFmtId="178" fontId="10" fillId="0" borderId="29" xfId="1" applyNumberFormat="1" applyFont="1" applyBorder="1" applyAlignment="1">
      <alignment horizontal="right" vertical="center" indent="1"/>
    </xf>
    <xf numFmtId="178" fontId="10" fillId="0" borderId="30" xfId="1" applyNumberFormat="1" applyFont="1" applyBorder="1" applyAlignment="1">
      <alignment horizontal="right" vertical="center" indent="1"/>
    </xf>
    <xf numFmtId="178" fontId="10" fillId="0" borderId="12" xfId="1" applyNumberFormat="1" applyFont="1" applyBorder="1" applyAlignment="1">
      <alignment horizontal="right" vertical="center" indent="1"/>
    </xf>
    <xf numFmtId="178" fontId="10" fillId="0" borderId="31" xfId="1" applyNumberFormat="1" applyFont="1" applyBorder="1" applyAlignment="1">
      <alignment horizontal="right" vertical="center" inden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F19"/>
  <sheetViews>
    <sheetView tabSelected="1" zoomScaleNormal="100" workbookViewId="0">
      <selection activeCell="F5" sqref="F5:R5"/>
    </sheetView>
  </sheetViews>
  <sheetFormatPr defaultColWidth="5.375" defaultRowHeight="31.5" customHeight="1" x14ac:dyDescent="0.15"/>
  <cols>
    <col min="1" max="16384" width="5.375" style="75"/>
  </cols>
  <sheetData>
    <row r="1" spans="2:32" ht="31.5" customHeight="1" x14ac:dyDescent="0.15">
      <c r="B1" s="87" t="s">
        <v>9</v>
      </c>
      <c r="C1" s="87"/>
      <c r="D1" s="87"/>
      <c r="E1" s="87"/>
      <c r="F1" s="87"/>
      <c r="G1" s="87"/>
      <c r="H1" s="87"/>
      <c r="I1" s="87"/>
      <c r="J1" s="87"/>
      <c r="K1" s="87"/>
      <c r="L1" s="87"/>
      <c r="M1" s="87"/>
      <c r="N1" s="87"/>
      <c r="O1" s="87"/>
      <c r="P1" s="87"/>
      <c r="Q1" s="87"/>
      <c r="R1" s="87"/>
    </row>
    <row r="2" spans="2:32" ht="31.5" customHeight="1" x14ac:dyDescent="0.15">
      <c r="S2" s="76"/>
      <c r="T2" s="76"/>
      <c r="U2" s="76"/>
      <c r="V2" s="76"/>
      <c r="W2" s="76"/>
      <c r="X2" s="76"/>
      <c r="Y2" s="76"/>
      <c r="Z2" s="76"/>
      <c r="AA2" s="76"/>
      <c r="AB2" s="76"/>
      <c r="AC2" s="76"/>
      <c r="AD2" s="76"/>
      <c r="AE2" s="76"/>
      <c r="AF2" s="76"/>
    </row>
    <row r="3" spans="2:32" ht="31.5" customHeight="1" thickBot="1" x14ac:dyDescent="0.2">
      <c r="B3" s="77" t="s">
        <v>114</v>
      </c>
      <c r="C3" s="77"/>
      <c r="D3" s="77"/>
      <c r="E3" s="77"/>
      <c r="F3" s="77"/>
      <c r="G3" s="77"/>
      <c r="H3" s="77"/>
      <c r="I3" s="77"/>
      <c r="J3" s="77"/>
      <c r="K3" s="77"/>
      <c r="L3" s="77"/>
      <c r="M3" s="77"/>
      <c r="N3" s="77"/>
      <c r="O3" s="77"/>
      <c r="P3" s="77"/>
      <c r="Q3" s="77"/>
      <c r="R3" s="77"/>
    </row>
    <row r="4" spans="2:32" ht="31.5" customHeight="1" x14ac:dyDescent="0.15">
      <c r="B4" s="88" t="s">
        <v>0</v>
      </c>
      <c r="C4" s="89"/>
      <c r="D4" s="89"/>
      <c r="E4" s="89"/>
      <c r="F4" s="94"/>
      <c r="G4" s="95"/>
      <c r="H4" s="95"/>
      <c r="I4" s="95"/>
      <c r="J4" s="95"/>
      <c r="K4" s="95"/>
      <c r="L4" s="95"/>
      <c r="M4" s="95"/>
      <c r="N4" s="95"/>
      <c r="O4" s="95"/>
      <c r="P4" s="95"/>
      <c r="Q4" s="95"/>
      <c r="R4" s="96"/>
      <c r="S4" s="76"/>
      <c r="T4" s="76"/>
      <c r="U4" s="76"/>
      <c r="V4" s="76"/>
      <c r="W4" s="76"/>
      <c r="X4" s="76"/>
      <c r="Y4" s="76"/>
      <c r="Z4" s="76"/>
      <c r="AA4" s="76"/>
      <c r="AB4" s="76"/>
      <c r="AC4" s="76"/>
      <c r="AD4" s="76"/>
      <c r="AE4" s="76"/>
      <c r="AF4" s="76"/>
    </row>
    <row r="5" spans="2:32" ht="31.5" customHeight="1" x14ac:dyDescent="0.15">
      <c r="B5" s="90" t="s">
        <v>1</v>
      </c>
      <c r="C5" s="91"/>
      <c r="D5" s="91"/>
      <c r="E5" s="91"/>
      <c r="F5" s="97"/>
      <c r="G5" s="98"/>
      <c r="H5" s="98"/>
      <c r="I5" s="98"/>
      <c r="J5" s="98"/>
      <c r="K5" s="98"/>
      <c r="L5" s="98"/>
      <c r="M5" s="98"/>
      <c r="N5" s="98"/>
      <c r="O5" s="98"/>
      <c r="P5" s="98"/>
      <c r="Q5" s="98"/>
      <c r="R5" s="99"/>
      <c r="S5" s="76"/>
      <c r="T5" s="76"/>
      <c r="U5" s="76"/>
      <c r="V5" s="76"/>
      <c r="W5" s="76"/>
      <c r="X5" s="76"/>
      <c r="Y5" s="76"/>
      <c r="Z5" s="76"/>
      <c r="AA5" s="76"/>
      <c r="AB5" s="76"/>
      <c r="AC5" s="76"/>
      <c r="AD5" s="76"/>
      <c r="AE5" s="76"/>
      <c r="AF5" s="76"/>
    </row>
    <row r="6" spans="2:32" ht="31.5" customHeight="1" x14ac:dyDescent="0.15">
      <c r="B6" s="90" t="s">
        <v>3</v>
      </c>
      <c r="C6" s="91"/>
      <c r="D6" s="91"/>
      <c r="E6" s="91"/>
      <c r="F6" s="97"/>
      <c r="G6" s="98"/>
      <c r="H6" s="98"/>
      <c r="I6" s="98"/>
      <c r="J6" s="98"/>
      <c r="K6" s="98"/>
      <c r="L6" s="98"/>
      <c r="M6" s="98"/>
      <c r="N6" s="98"/>
      <c r="O6" s="98"/>
      <c r="P6" s="98"/>
      <c r="Q6" s="98"/>
      <c r="R6" s="99"/>
      <c r="S6" s="76"/>
      <c r="T6" s="76"/>
      <c r="U6" s="76"/>
      <c r="V6" s="76"/>
      <c r="W6" s="76"/>
      <c r="X6" s="76"/>
      <c r="Y6" s="76"/>
      <c r="Z6" s="76"/>
      <c r="AA6" s="76"/>
      <c r="AB6" s="76"/>
      <c r="AC6" s="76"/>
      <c r="AD6" s="76"/>
      <c r="AE6" s="76"/>
      <c r="AF6" s="76"/>
    </row>
    <row r="7" spans="2:32" ht="31.5" customHeight="1" x14ac:dyDescent="0.15">
      <c r="B7" s="90" t="s">
        <v>4</v>
      </c>
      <c r="C7" s="91"/>
      <c r="D7" s="91"/>
      <c r="E7" s="91"/>
      <c r="F7" s="97"/>
      <c r="G7" s="98"/>
      <c r="H7" s="98"/>
      <c r="I7" s="98"/>
      <c r="J7" s="98"/>
      <c r="K7" s="98"/>
      <c r="L7" s="98"/>
      <c r="M7" s="98"/>
      <c r="N7" s="98"/>
      <c r="O7" s="98"/>
      <c r="P7" s="98"/>
      <c r="Q7" s="98"/>
      <c r="R7" s="99"/>
      <c r="S7" s="76"/>
      <c r="T7" s="76"/>
      <c r="U7" s="76"/>
      <c r="V7" s="76"/>
      <c r="W7" s="76"/>
      <c r="X7" s="76"/>
      <c r="Y7" s="76"/>
      <c r="Z7" s="76"/>
      <c r="AA7" s="76"/>
      <c r="AB7" s="76"/>
      <c r="AC7" s="76"/>
      <c r="AD7" s="76"/>
      <c r="AE7" s="76"/>
      <c r="AF7" s="76"/>
    </row>
    <row r="8" spans="2:32" ht="31.5" customHeight="1" x14ac:dyDescent="0.15">
      <c r="B8" s="90" t="s">
        <v>6</v>
      </c>
      <c r="C8" s="91"/>
      <c r="D8" s="91"/>
      <c r="E8" s="91"/>
      <c r="F8" s="100"/>
      <c r="G8" s="101"/>
      <c r="H8" s="101"/>
      <c r="I8" s="101"/>
      <c r="J8" s="107"/>
      <c r="K8" s="103" t="s">
        <v>7</v>
      </c>
      <c r="L8" s="104"/>
      <c r="M8" s="100"/>
      <c r="N8" s="101"/>
      <c r="O8" s="101"/>
      <c r="P8" s="101"/>
      <c r="Q8" s="101"/>
      <c r="R8" s="102"/>
      <c r="S8" s="76"/>
      <c r="T8" s="76"/>
      <c r="U8" s="76"/>
      <c r="V8" s="76"/>
      <c r="W8" s="76"/>
      <c r="X8" s="76"/>
      <c r="Y8" s="76"/>
      <c r="Z8" s="76"/>
      <c r="AA8" s="76"/>
      <c r="AB8" s="76"/>
      <c r="AC8" s="76"/>
      <c r="AD8" s="76"/>
      <c r="AE8" s="76"/>
      <c r="AF8" s="76"/>
    </row>
    <row r="9" spans="2:32" ht="40.5" customHeight="1" x14ac:dyDescent="0.15">
      <c r="B9" s="108" t="s">
        <v>125</v>
      </c>
      <c r="C9" s="109"/>
      <c r="D9" s="109"/>
      <c r="E9" s="109"/>
      <c r="F9" s="126"/>
      <c r="G9" s="127"/>
      <c r="H9" s="127"/>
      <c r="I9" s="127"/>
      <c r="J9" s="127"/>
      <c r="K9" s="115" t="s">
        <v>127</v>
      </c>
      <c r="L9" s="116"/>
      <c r="M9" s="116"/>
      <c r="N9" s="128"/>
      <c r="O9" s="128"/>
      <c r="P9" s="128"/>
      <c r="Q9" s="128"/>
      <c r="R9" s="129"/>
      <c r="T9" s="121" t="s">
        <v>134</v>
      </c>
      <c r="U9" s="121"/>
      <c r="V9" s="121"/>
      <c r="W9" s="121"/>
      <c r="X9" s="121"/>
      <c r="Y9" s="121"/>
    </row>
    <row r="10" spans="2:32" ht="40.5" customHeight="1" x14ac:dyDescent="0.15">
      <c r="B10" s="108" t="s">
        <v>126</v>
      </c>
      <c r="C10" s="109"/>
      <c r="D10" s="109"/>
      <c r="E10" s="109"/>
      <c r="F10" s="113"/>
      <c r="G10" s="114"/>
      <c r="H10" s="114"/>
      <c r="I10" s="114"/>
      <c r="J10" s="114"/>
      <c r="K10" s="115" t="s">
        <v>128</v>
      </c>
      <c r="L10" s="116"/>
      <c r="M10" s="116"/>
      <c r="N10" s="105"/>
      <c r="O10" s="105"/>
      <c r="P10" s="105"/>
      <c r="Q10" s="105"/>
      <c r="R10" s="106"/>
      <c r="T10" s="124" t="s">
        <v>132</v>
      </c>
      <c r="U10" s="109"/>
      <c r="V10" s="109"/>
      <c r="W10" s="124" t="s">
        <v>133</v>
      </c>
      <c r="X10" s="109"/>
      <c r="Y10" s="109"/>
    </row>
    <row r="11" spans="2:32" ht="40.5" customHeight="1" x14ac:dyDescent="0.15">
      <c r="B11" s="108" t="s">
        <v>124</v>
      </c>
      <c r="C11" s="109"/>
      <c r="D11" s="109"/>
      <c r="E11" s="109"/>
      <c r="F11" s="117"/>
      <c r="G11" s="118"/>
      <c r="H11" s="118"/>
      <c r="I11" s="118"/>
      <c r="J11" s="118"/>
      <c r="K11" s="115" t="s">
        <v>8</v>
      </c>
      <c r="L11" s="116"/>
      <c r="M11" s="116"/>
      <c r="N11" s="122"/>
      <c r="O11" s="122"/>
      <c r="P11" s="122"/>
      <c r="Q11" s="122"/>
      <c r="R11" s="123"/>
      <c r="T11" s="125">
        <f>IF(F9&lt;選管入力用!$B$6,F9,選管入力用!$B$6)*IF(F10&lt;選管入力用!$B$8,F10,選管入力用!$B$8)</f>
        <v>0</v>
      </c>
      <c r="U11" s="125"/>
      <c r="V11" s="125"/>
      <c r="W11" s="125">
        <f>IF(N9&lt;選管入力用!$B$9,N9,選管入力用!$B$9)*IF(N10&lt;選管入力用!$B$11,N10,選管入力用!$B$11)</f>
        <v>0</v>
      </c>
      <c r="X11" s="125"/>
      <c r="Y11" s="125"/>
    </row>
    <row r="12" spans="2:32" ht="40.5" customHeight="1" thickBot="1" x14ac:dyDescent="0.2">
      <c r="B12" s="92" t="s">
        <v>83</v>
      </c>
      <c r="C12" s="93"/>
      <c r="D12" s="93"/>
      <c r="E12" s="93"/>
      <c r="F12" s="110"/>
      <c r="G12" s="111"/>
      <c r="H12" s="111"/>
      <c r="I12" s="111"/>
      <c r="J12" s="111"/>
      <c r="K12" s="119" t="s">
        <v>163</v>
      </c>
      <c r="L12" s="120"/>
      <c r="M12" s="120"/>
      <c r="N12" s="82"/>
      <c r="O12" s="83"/>
      <c r="P12" s="83"/>
      <c r="Q12" s="83"/>
      <c r="R12" s="84"/>
    </row>
    <row r="13" spans="2:32" ht="31.5" customHeight="1" x14ac:dyDescent="0.15">
      <c r="B13" s="78"/>
      <c r="C13" s="78"/>
      <c r="D13" s="78"/>
      <c r="E13" s="78"/>
      <c r="F13" s="78"/>
      <c r="G13" s="78"/>
      <c r="H13" s="78"/>
      <c r="I13" s="78"/>
      <c r="J13" s="78"/>
      <c r="K13" s="78"/>
      <c r="L13" s="78"/>
      <c r="M13" s="78"/>
      <c r="N13" s="78"/>
      <c r="O13" s="78"/>
      <c r="P13" s="78"/>
      <c r="Q13" s="78"/>
      <c r="R13" s="78"/>
    </row>
    <row r="14" spans="2:32" ht="31.5" customHeight="1" x14ac:dyDescent="0.15">
      <c r="B14" s="109" t="s">
        <v>115</v>
      </c>
      <c r="C14" s="109"/>
      <c r="D14" s="109"/>
      <c r="E14" s="109" t="s">
        <v>116</v>
      </c>
      <c r="F14" s="109"/>
      <c r="G14" s="109"/>
      <c r="H14" s="109"/>
      <c r="I14" s="109"/>
      <c r="J14" s="109"/>
      <c r="K14" s="109"/>
      <c r="L14" s="109"/>
      <c r="M14" s="109"/>
      <c r="N14" s="109"/>
      <c r="O14" s="109"/>
      <c r="P14" s="109"/>
      <c r="Q14" s="109"/>
      <c r="R14" s="109"/>
      <c r="S14" s="109"/>
      <c r="T14" s="109" t="s">
        <v>117</v>
      </c>
      <c r="U14" s="109"/>
      <c r="V14" s="109"/>
      <c r="W14" s="109" t="s">
        <v>118</v>
      </c>
      <c r="X14" s="109"/>
      <c r="Y14" s="109"/>
      <c r="Z14" s="109" t="s">
        <v>153</v>
      </c>
      <c r="AA14" s="109"/>
      <c r="AB14" s="109"/>
    </row>
    <row r="15" spans="2:32" ht="31.5" customHeight="1" x14ac:dyDescent="0.15">
      <c r="B15" s="112" t="s">
        <v>150</v>
      </c>
      <c r="C15" s="112"/>
      <c r="D15" s="112"/>
      <c r="E15" s="112" t="s">
        <v>141</v>
      </c>
      <c r="F15" s="112"/>
      <c r="G15" s="112"/>
      <c r="H15" s="112" t="s">
        <v>142</v>
      </c>
      <c r="I15" s="112"/>
      <c r="J15" s="112"/>
      <c r="K15" s="112" t="s">
        <v>143</v>
      </c>
      <c r="L15" s="112"/>
      <c r="M15" s="112"/>
      <c r="N15" s="112" t="s">
        <v>144</v>
      </c>
      <c r="O15" s="112"/>
      <c r="P15" s="112"/>
      <c r="Q15" s="112" t="s">
        <v>145</v>
      </c>
      <c r="R15" s="112"/>
      <c r="S15" s="112"/>
      <c r="T15" s="130" t="s">
        <v>155</v>
      </c>
      <c r="U15" s="130"/>
      <c r="V15" s="130"/>
      <c r="W15" s="112" t="s">
        <v>157</v>
      </c>
      <c r="X15" s="112"/>
      <c r="Y15" s="112"/>
      <c r="Z15" s="112" t="s">
        <v>154</v>
      </c>
      <c r="AA15" s="112"/>
      <c r="AB15" s="112"/>
    </row>
    <row r="16" spans="2:32" ht="31.5" customHeight="1" x14ac:dyDescent="0.15">
      <c r="B16" s="112"/>
      <c r="C16" s="112"/>
      <c r="D16" s="112"/>
      <c r="E16" s="112"/>
      <c r="F16" s="112"/>
      <c r="G16" s="112"/>
      <c r="H16" s="112"/>
      <c r="I16" s="112"/>
      <c r="J16" s="112"/>
      <c r="K16" s="112"/>
      <c r="L16" s="112"/>
      <c r="M16" s="112"/>
      <c r="N16" s="112"/>
      <c r="O16" s="112"/>
      <c r="P16" s="112"/>
      <c r="Q16" s="112"/>
      <c r="R16" s="112"/>
      <c r="S16" s="112"/>
      <c r="T16" s="130"/>
      <c r="U16" s="130"/>
      <c r="V16" s="130"/>
      <c r="W16" s="112"/>
      <c r="X16" s="112"/>
      <c r="Y16" s="112"/>
      <c r="Z16" s="112"/>
      <c r="AA16" s="112"/>
      <c r="AB16" s="112"/>
    </row>
    <row r="17" spans="2:28" ht="31.5" customHeight="1" x14ac:dyDescent="0.15">
      <c r="B17" s="112"/>
      <c r="C17" s="112"/>
      <c r="D17" s="112"/>
      <c r="E17" s="112" t="s">
        <v>149</v>
      </c>
      <c r="F17" s="112"/>
      <c r="G17" s="112"/>
      <c r="H17" s="112" t="s">
        <v>148</v>
      </c>
      <c r="I17" s="112"/>
      <c r="J17" s="112"/>
      <c r="K17" s="112" t="s">
        <v>147</v>
      </c>
      <c r="L17" s="112"/>
      <c r="M17" s="112"/>
      <c r="N17" s="112" t="s">
        <v>151</v>
      </c>
      <c r="O17" s="112"/>
      <c r="P17" s="112"/>
      <c r="Q17" s="112" t="s">
        <v>146</v>
      </c>
      <c r="R17" s="112"/>
      <c r="S17" s="112"/>
      <c r="T17" s="130"/>
      <c r="U17" s="130"/>
      <c r="V17" s="130"/>
      <c r="W17" s="112"/>
      <c r="X17" s="112"/>
      <c r="Y17" s="112"/>
      <c r="Z17" s="112"/>
      <c r="AA17" s="112"/>
      <c r="AB17" s="112"/>
    </row>
    <row r="18" spans="2:28" ht="31.5" customHeight="1" x14ac:dyDescent="0.15">
      <c r="B18" s="112"/>
      <c r="C18" s="112"/>
      <c r="D18" s="112"/>
      <c r="E18" s="112"/>
      <c r="F18" s="112"/>
      <c r="G18" s="112"/>
      <c r="H18" s="112"/>
      <c r="I18" s="112"/>
      <c r="J18" s="112"/>
      <c r="K18" s="112"/>
      <c r="L18" s="112"/>
      <c r="M18" s="112"/>
      <c r="N18" s="112"/>
      <c r="O18" s="112"/>
      <c r="P18" s="112"/>
      <c r="Q18" s="112"/>
      <c r="R18" s="112"/>
      <c r="S18" s="112"/>
      <c r="T18" s="130"/>
      <c r="U18" s="130"/>
      <c r="V18" s="130"/>
      <c r="W18" s="112"/>
      <c r="X18" s="112"/>
      <c r="Y18" s="112"/>
      <c r="Z18" s="112"/>
      <c r="AA18" s="112"/>
      <c r="AB18" s="112"/>
    </row>
    <row r="19" spans="2:28" ht="31.5" customHeight="1" x14ac:dyDescent="0.15">
      <c r="B19" s="85" t="s">
        <v>119</v>
      </c>
      <c r="C19" s="85"/>
      <c r="D19" s="85"/>
      <c r="E19" s="85"/>
      <c r="F19" s="85"/>
      <c r="G19" s="85"/>
      <c r="H19" s="85"/>
      <c r="I19" s="85"/>
      <c r="J19" s="86">
        <f>選管入力用!B3+15</f>
        <v>45873</v>
      </c>
      <c r="K19" s="86"/>
      <c r="L19" s="86"/>
      <c r="M19" s="86"/>
      <c r="N19" s="79" t="s">
        <v>122</v>
      </c>
      <c r="O19" s="80"/>
      <c r="P19" s="80"/>
      <c r="Q19" s="80"/>
      <c r="R19" s="80"/>
      <c r="S19" s="80"/>
    </row>
  </sheetData>
  <sheetProtection algorithmName="SHA-512" hashValue="2XS39q9ICc3rl1BOG6wgq0oxm4X92vBnRBIqoDEZNySOQLHfvgL5l2SiZX31wmsZqYjPrQ/gT3eebRXTWKtW/g==" saltValue="TzteVsnyADAeRwoQwLIv5A==" spinCount="100000" sheet="1" objects="1" scenarios="1"/>
  <mergeCells count="55">
    <mergeCell ref="Z14:AB14"/>
    <mergeCell ref="Z15:AB18"/>
    <mergeCell ref="W14:Y14"/>
    <mergeCell ref="T15:V18"/>
    <mergeCell ref="W15:Y18"/>
    <mergeCell ref="T14:V14"/>
    <mergeCell ref="F5:R5"/>
    <mergeCell ref="F7:R7"/>
    <mergeCell ref="F9:J9"/>
    <mergeCell ref="K9:M9"/>
    <mergeCell ref="N9:R9"/>
    <mergeCell ref="T9:Y9"/>
    <mergeCell ref="N11:R11"/>
    <mergeCell ref="T10:V10"/>
    <mergeCell ref="W10:Y10"/>
    <mergeCell ref="T11:V11"/>
    <mergeCell ref="W11:Y11"/>
    <mergeCell ref="B6:E6"/>
    <mergeCell ref="B7:E7"/>
    <mergeCell ref="B14:D14"/>
    <mergeCell ref="F10:J10"/>
    <mergeCell ref="K10:M10"/>
    <mergeCell ref="B9:E9"/>
    <mergeCell ref="B11:E11"/>
    <mergeCell ref="K11:M11"/>
    <mergeCell ref="F11:J11"/>
    <mergeCell ref="K12:M12"/>
    <mergeCell ref="B15:D18"/>
    <mergeCell ref="E14:S14"/>
    <mergeCell ref="E15:G16"/>
    <mergeCell ref="E17:G18"/>
    <mergeCell ref="H15:J16"/>
    <mergeCell ref="H17:J18"/>
    <mergeCell ref="K15:M16"/>
    <mergeCell ref="K17:M18"/>
    <mergeCell ref="N15:P16"/>
    <mergeCell ref="N17:P18"/>
    <mergeCell ref="Q15:S16"/>
    <mergeCell ref="Q17:S18"/>
    <mergeCell ref="N12:R12"/>
    <mergeCell ref="B19:I19"/>
    <mergeCell ref="J19:M19"/>
    <mergeCell ref="B1:R1"/>
    <mergeCell ref="B4:E4"/>
    <mergeCell ref="B5:E5"/>
    <mergeCell ref="B12:E12"/>
    <mergeCell ref="F4:R4"/>
    <mergeCell ref="F6:R6"/>
    <mergeCell ref="M8:R8"/>
    <mergeCell ref="K8:L8"/>
    <mergeCell ref="N10:R10"/>
    <mergeCell ref="B8:E8"/>
    <mergeCell ref="F8:J8"/>
    <mergeCell ref="B10:E10"/>
    <mergeCell ref="F12:J12"/>
  </mergeCells>
  <phoneticPr fontId="1"/>
  <dataValidations count="7">
    <dataValidation type="whole" allowBlank="1" showInputMessage="1" showErrorMessage="1" error="数値のみ入力してください" sqref="N10:R10" xr:uid="{3DEE273B-BE71-4935-916E-CF3E59915383}">
      <formula1>0</formula1>
      <formula2>371</formula2>
    </dataValidation>
    <dataValidation type="decimal" allowBlank="1" showInputMessage="1" showErrorMessage="1" error="数値のみ入力してください" sqref="F9:J9" xr:uid="{693BBE44-0F26-4972-94E1-544C0E9A455B}">
      <formula1>0</formula1>
      <formula2>8.38</formula2>
    </dataValidation>
    <dataValidation operator="greaterThan" allowBlank="1" showInputMessage="1" showErrorMessage="1" sqref="F12 N12" xr:uid="{D420E42B-67E0-4D5A-8B28-30F702B164A7}"/>
    <dataValidation type="whole" allowBlank="1" showInputMessage="1" showErrorMessage="1" error="数値のみ入力してください" sqref="F10:J10" xr:uid="{3D18C56D-8266-44C0-8A84-5CB0DB44CE42}">
      <formula1>0</formula1>
      <formula2>4000</formula2>
    </dataValidation>
    <dataValidation type="whole" allowBlank="1" showInputMessage="1" showErrorMessage="1" error="数値のみ入力してください" sqref="F11:J11" xr:uid="{C5717284-F845-473B-8FF6-FC8739746671}">
      <formula1>0</formula1>
      <formula2>33520</formula2>
    </dataValidation>
    <dataValidation type="whole" allowBlank="1" showInputMessage="1" showErrorMessage="1" error="数値のみ入力してください" sqref="N11:R11" xr:uid="{F11B076F-B249-410B-BBC9-AEDF7E5BE09A}">
      <formula1>0</formula1>
      <formula2>534240</formula2>
    </dataValidation>
    <dataValidation type="decimal" allowBlank="1" showInputMessage="1" showErrorMessage="1" error="数値のみ入力してください" sqref="N9:R9" xr:uid="{7A2FAA2D-6F10-4374-BECE-0ADAF5AF3ADB}">
      <formula1>0</formula1>
      <formula2>1440</formula2>
    </dataValidation>
  </dataValidations>
  <hyperlinks>
    <hyperlink ref="B15:D18" location="収入の部!A1" display="収入入力" xr:uid="{1E4FC387-71E8-4916-B0C5-C4054E653B6F}"/>
    <hyperlink ref="E15:G16" location="'支出の部(人件費)'!A1" display="人件費" xr:uid="{5D8957E4-2A7E-4E9B-AF80-4D9621580554}"/>
    <hyperlink ref="H15:J16" location="'支出の部(通信費)'!A1" display="通信費" xr:uid="{C9688FDA-ABFB-4755-81AD-69A78FF63E1B}"/>
    <hyperlink ref="K15:M16" location="'支出の部(印刷費)'!A1" display="印刷費" xr:uid="{8A9C25CD-24B3-4B8B-ACA4-7BC3C8AB0E9C}"/>
    <hyperlink ref="N15:P16" location="'支出の部(文具費)'!A1" display="文具費" xr:uid="{9E4135D4-284F-40F6-8A4A-6647268B5734}"/>
    <hyperlink ref="Q15:S16" location="'支出の部(休泊費)'!Print_Titles" display="休泊費" xr:uid="{83C6075E-618D-429F-9F79-133269F2631B}"/>
    <hyperlink ref="E17:G18" location="'支出の部(家屋費)'!Print_Titles" display="家屋費" xr:uid="{9A1ACDC8-E502-4051-A608-50C7F8945FA1}"/>
    <hyperlink ref="H17:J18" location="'支出の部(交通費)'!Print_Titles" display="交通費" xr:uid="{4A34B133-06A4-4851-B442-A96AD79EDAA0}"/>
    <hyperlink ref="K17:M18" location="'支出の部(広告費)'!A1" display="広告費" xr:uid="{CD4CE5DE-55F7-4DE7-AAA2-235649CCDC8D}"/>
    <hyperlink ref="N17:P18" location="'支出の部(食糧費)'!A1" display="食糧費" xr:uid="{E5F0527E-D563-4F58-B3B1-CAC50A0B6B0D}"/>
    <hyperlink ref="Q17:S18" location="'支出の部(雑費)'!A1" display="雑費" xr:uid="{1A5108A1-24B6-477D-B3A6-272CFA393724}"/>
    <hyperlink ref="T15:V18" location="領収書無明細書!A1" display="領収書が無い支出の入力へ" xr:uid="{F26BEFE4-909B-492B-935A-08F8C6E43D76}"/>
    <hyperlink ref="W15:Y18" location="集計表!A1" display="集計表画面へ" xr:uid="{117E5636-FC1E-4B56-979D-033E3CAB259E}"/>
    <hyperlink ref="Z15:AB18" location="確認表!A1" display="収支確認" xr:uid="{78C75129-DA41-4DC7-90FA-ECC6BDB06813}"/>
  </hyperlinks>
  <pageMargins left="0.51181102362204722" right="0.51181102362204722" top="0.55118110236220474" bottom="0.55118110236220474" header="0.31496062992125984" footer="0.31496062992125984"/>
  <pageSetup paperSize="9" scale="94"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8.375" style="6" customWidth="1"/>
    <col min="13" max="16384" width="4.5" style="6"/>
  </cols>
  <sheetData>
    <row r="1" spans="1:21" ht="18.75" customHeight="1" x14ac:dyDescent="0.15">
      <c r="A1" s="14">
        <v>5</v>
      </c>
      <c r="B1" s="14" t="s">
        <v>29</v>
      </c>
    </row>
    <row r="2" spans="1:21" ht="18.75" customHeight="1" x14ac:dyDescent="0.15">
      <c r="A2" s="15"/>
      <c r="B2" s="16" t="s">
        <v>42</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c r="C5" s="61"/>
      <c r="D5" s="62"/>
      <c r="E5" s="60"/>
      <c r="F5" s="65"/>
      <c r="G5" s="60"/>
      <c r="H5" s="60"/>
      <c r="I5" s="60"/>
      <c r="J5" s="60"/>
    </row>
    <row r="6" spans="1:21" ht="24.95" customHeight="1" x14ac:dyDescent="0.15">
      <c r="A6" s="55"/>
      <c r="B6" s="64"/>
      <c r="C6" s="61"/>
      <c r="D6" s="62"/>
      <c r="E6" s="60"/>
      <c r="F6" s="65"/>
      <c r="G6" s="60"/>
      <c r="H6" s="60"/>
      <c r="I6" s="60"/>
      <c r="J6" s="60"/>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0</v>
      </c>
      <c r="D23" s="21"/>
      <c r="E23" s="22"/>
      <c r="F23" s="23"/>
      <c r="G23" s="23"/>
      <c r="H23" s="23"/>
      <c r="I23" s="23"/>
      <c r="J23" s="23"/>
    </row>
    <row r="24" spans="1:10" ht="18.75" customHeight="1" x14ac:dyDescent="0.15">
      <c r="A24" s="55"/>
      <c r="B24" s="19" t="s">
        <v>35</v>
      </c>
      <c r="C24" s="159">
        <f>IF(AND(B25="",B46=""),G24+J24,"")</f>
        <v>0</v>
      </c>
      <c r="D24" s="160"/>
      <c r="E24" s="161" t="s">
        <v>36</v>
      </c>
      <c r="F24" s="162"/>
      <c r="G24" s="53">
        <f>IF(AND(B25="",B46=""),SUMIF(D5:D22,"立候補準備",C5:C22),"")</f>
        <v>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56" t="s">
        <v>35</v>
      </c>
      <c r="H67" s="157"/>
      <c r="I67" s="158"/>
      <c r="J67" s="45">
        <f>H66+J66</f>
        <v>0</v>
      </c>
    </row>
  </sheetData>
  <sheetProtection algorithmName="SHA-512" hashValue="0SPwleLs6DZi2UyMy0qQg7wIuxXKjO2OSf++UhsoNHfIvhdnCavsxe8/0uAX4EmDo37rvWkQ8PuVcntQFGMotg==" saltValue="gG4nZB79jp+ANajcS8fubg=="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5E3F7041-6CA2-4087-B7A5-188E69007FBE}">
      <formula1>"立候補準備,選挙運動"</formula1>
    </dataValidation>
    <dataValidation type="whole" operator="greaterThan" allowBlank="1" showInputMessage="1" showErrorMessage="1" sqref="C46:C58 C5:C22 C25:C43" xr:uid="{A9D3E1AE-D01B-4BC0-9951-4B6FF30DDEF9}">
      <formula1>0</formula1>
    </dataValidation>
  </dataValidations>
  <hyperlinks>
    <hyperlink ref="L2" location="☆メイン画面☆!A1" display="メイン画面に戻る" xr:uid="{A60594BB-7809-4D67-A906-96843A6889B0}"/>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6.25" style="6" customWidth="1"/>
    <col min="13" max="16384" width="4.5" style="6"/>
  </cols>
  <sheetData>
    <row r="1" spans="1:21" ht="18.75" customHeight="1" x14ac:dyDescent="0.15">
      <c r="A1" s="14">
        <v>5</v>
      </c>
      <c r="B1" s="14" t="s">
        <v>29</v>
      </c>
    </row>
    <row r="2" spans="1:21" ht="18.75" customHeight="1" x14ac:dyDescent="0.15">
      <c r="A2" s="15"/>
      <c r="B2" s="16" t="s">
        <v>46</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c r="C5" s="61"/>
      <c r="D5" s="62"/>
      <c r="E5" s="60"/>
      <c r="F5" s="65"/>
      <c r="G5" s="60"/>
      <c r="H5" s="60"/>
      <c r="I5" s="60"/>
      <c r="J5" s="60"/>
    </row>
    <row r="6" spans="1:21" ht="24.95" customHeight="1" x14ac:dyDescent="0.15">
      <c r="A6" s="55"/>
      <c r="B6" s="64"/>
      <c r="C6" s="61"/>
      <c r="D6" s="62"/>
      <c r="E6" s="60"/>
      <c r="F6" s="65"/>
      <c r="G6" s="60"/>
      <c r="H6" s="60"/>
      <c r="I6" s="60"/>
      <c r="J6" s="60"/>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0</v>
      </c>
      <c r="D23" s="21"/>
      <c r="E23" s="22"/>
      <c r="F23" s="23"/>
      <c r="G23" s="23"/>
      <c r="H23" s="23"/>
      <c r="I23" s="23"/>
      <c r="J23" s="23"/>
    </row>
    <row r="24" spans="1:10" ht="18.75" customHeight="1" x14ac:dyDescent="0.15">
      <c r="A24" s="55"/>
      <c r="B24" s="19" t="s">
        <v>35</v>
      </c>
      <c r="C24" s="159">
        <f>IF(AND(B25="",B46=""),G24+J24,"")</f>
        <v>0</v>
      </c>
      <c r="D24" s="160"/>
      <c r="E24" s="161" t="s">
        <v>36</v>
      </c>
      <c r="F24" s="162"/>
      <c r="G24" s="53">
        <f>IF(AND(B25="",B46=""),SUMIF(D5:D22,"立候補準備",C5:C22),"")</f>
        <v>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56" t="s">
        <v>35</v>
      </c>
      <c r="H67" s="157"/>
      <c r="I67" s="158"/>
      <c r="J67" s="45">
        <f>H66+J66</f>
        <v>0</v>
      </c>
    </row>
  </sheetData>
  <sheetProtection algorithmName="SHA-512" hashValue="fpodKz1jV2j8CFN96gXuIMw8JiSnIc1rqh67NHNy9GdctxojGG1NH/WZAAbX0iBhXjdtePw8MjvTh9lH8slwvw==" saltValue="vT9ieweIbB8clibGQIJnrg=="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62D65850-2644-4AE2-A54C-7B6DEE3B451D}">
      <formula1>"立候補準備,選挙運動"</formula1>
    </dataValidation>
    <dataValidation type="whole" operator="greaterThan" allowBlank="1" showInputMessage="1" showErrorMessage="1" sqref="C46:C58 C5:C22 C25:C43" xr:uid="{25AC77A9-A8A1-4D3E-B851-003D455022B4}">
      <formula1>0</formula1>
    </dataValidation>
  </dataValidations>
  <hyperlinks>
    <hyperlink ref="L2" location="☆メイン画面☆!A1" display="メイン画面に戻る" xr:uid="{EB3AECCD-7B9F-4CE3-8408-73E96E2C09C0}"/>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7" style="6" customWidth="1"/>
    <col min="13" max="16384" width="4.5" style="6"/>
  </cols>
  <sheetData>
    <row r="1" spans="1:21" ht="18.75" customHeight="1" x14ac:dyDescent="0.15">
      <c r="A1" s="14">
        <v>5</v>
      </c>
      <c r="B1" s="14" t="s">
        <v>29</v>
      </c>
    </row>
    <row r="2" spans="1:21" ht="18.75" customHeight="1" x14ac:dyDescent="0.15">
      <c r="A2" s="15"/>
      <c r="B2" s="16" t="s">
        <v>45</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c r="C5" s="61"/>
      <c r="D5" s="62"/>
      <c r="E5" s="60"/>
      <c r="F5" s="60"/>
      <c r="G5" s="60"/>
      <c r="H5" s="60"/>
      <c r="I5" s="60"/>
      <c r="J5" s="60"/>
    </row>
    <row r="6" spans="1:21" ht="24.95" customHeight="1" x14ac:dyDescent="0.15">
      <c r="A6" s="55"/>
      <c r="B6" s="64"/>
      <c r="C6" s="61"/>
      <c r="D6" s="62"/>
      <c r="E6" s="60"/>
      <c r="F6" s="60"/>
      <c r="G6" s="60"/>
      <c r="H6" s="60"/>
      <c r="I6" s="60"/>
      <c r="J6" s="60"/>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0</v>
      </c>
      <c r="D23" s="21"/>
      <c r="E23" s="22"/>
      <c r="F23" s="23"/>
      <c r="G23" s="23"/>
      <c r="H23" s="23"/>
      <c r="I23" s="23"/>
      <c r="J23" s="23"/>
    </row>
    <row r="24" spans="1:10" ht="18.75" customHeight="1" x14ac:dyDescent="0.15">
      <c r="A24" s="55"/>
      <c r="B24" s="19" t="s">
        <v>35</v>
      </c>
      <c r="C24" s="159">
        <f>IF(AND(B25="",B46=""),G24+J24,"")</f>
        <v>0</v>
      </c>
      <c r="D24" s="160"/>
      <c r="E24" s="161" t="s">
        <v>36</v>
      </c>
      <c r="F24" s="162"/>
      <c r="G24" s="53">
        <f>IF(AND(B25="",B46=""),SUMIF(D5:D22,"立候補準備",C5:C22),"")</f>
        <v>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56" t="s">
        <v>35</v>
      </c>
      <c r="H67" s="157"/>
      <c r="I67" s="158"/>
      <c r="J67" s="45">
        <f>H66+J66</f>
        <v>0</v>
      </c>
    </row>
  </sheetData>
  <sheetProtection algorithmName="SHA-512" hashValue="oWDLbCsr2JTE5GoqlXWhAFHA0H13tnNcGbhNdKktUZjUmgF794aFu1iucbHjoA2sPImmewUVjNX1+UEmP3qlbQ==" saltValue="+hUyH8exQAw4g53VUuVVJA=="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51FDEA76-8CF2-45B4-90FA-A3D9C83EF429}">
      <formula1>"立候補準備,選挙運動"</formula1>
    </dataValidation>
    <dataValidation type="whole" operator="greaterThan" allowBlank="1" showInputMessage="1" showErrorMessage="1" sqref="C46:C58 C5:C22 C25:C43" xr:uid="{AD288A04-BD86-4603-B0F3-00BC7E700D32}">
      <formula1>0</formula1>
    </dataValidation>
  </dataValidations>
  <hyperlinks>
    <hyperlink ref="L2" location="☆メイン画面☆!A1" display="メイン画面に戻る" xr:uid="{C993F748-1818-448C-9F06-B83ABDEFC133}"/>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7.125" style="6" customWidth="1"/>
    <col min="13" max="16384" width="4.5" style="6"/>
  </cols>
  <sheetData>
    <row r="1" spans="1:21" ht="18.75" customHeight="1" x14ac:dyDescent="0.15">
      <c r="A1" s="14">
        <v>5</v>
      </c>
      <c r="B1" s="14" t="s">
        <v>29</v>
      </c>
    </row>
    <row r="2" spans="1:21" ht="18.75" customHeight="1" x14ac:dyDescent="0.15">
      <c r="A2" s="15"/>
      <c r="B2" s="16" t="s">
        <v>44</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c r="C5" s="61"/>
      <c r="D5" s="62"/>
      <c r="E5" s="60"/>
      <c r="F5" s="65"/>
      <c r="G5" s="60"/>
      <c r="H5" s="60"/>
      <c r="I5" s="60"/>
      <c r="J5" s="60"/>
    </row>
    <row r="6" spans="1:21" ht="24.95" customHeight="1" x14ac:dyDescent="0.15">
      <c r="A6" s="55"/>
      <c r="B6" s="64"/>
      <c r="C6" s="61"/>
      <c r="D6" s="62"/>
      <c r="E6" s="60"/>
      <c r="F6" s="65"/>
      <c r="G6" s="60"/>
      <c r="H6" s="60"/>
      <c r="I6" s="60"/>
      <c r="J6" s="60"/>
    </row>
    <row r="7" spans="1:21" s="12" customFormat="1" ht="24.95" customHeight="1" x14ac:dyDescent="0.15">
      <c r="A7" s="55"/>
      <c r="B7" s="64"/>
      <c r="C7" s="61"/>
      <c r="D7" s="62"/>
      <c r="E7" s="60"/>
      <c r="F7" s="65"/>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0</v>
      </c>
      <c r="D23" s="21"/>
      <c r="E23" s="22"/>
      <c r="F23" s="23"/>
      <c r="G23" s="23"/>
      <c r="H23" s="23"/>
      <c r="I23" s="23"/>
      <c r="J23" s="23"/>
    </row>
    <row r="24" spans="1:10" ht="18.75" customHeight="1" x14ac:dyDescent="0.15">
      <c r="A24" s="55"/>
      <c r="B24" s="19" t="s">
        <v>35</v>
      </c>
      <c r="C24" s="159">
        <f>IF(AND(B25="",B46=""),G24+J24,"")</f>
        <v>0</v>
      </c>
      <c r="D24" s="160"/>
      <c r="E24" s="161" t="s">
        <v>36</v>
      </c>
      <c r="F24" s="162"/>
      <c r="G24" s="53">
        <f>IF(AND(B25="",B46=""),SUMIF(D5:D22,"立候補準備",C5:C22),"")</f>
        <v>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56" t="s">
        <v>35</v>
      </c>
      <c r="H67" s="157"/>
      <c r="I67" s="158"/>
      <c r="J67" s="45">
        <f>H66+J66</f>
        <v>0</v>
      </c>
    </row>
  </sheetData>
  <sheetProtection algorithmName="SHA-512" hashValue="dZGwYUpHrsWIUF/oYlQZh5RA44urWfW0peV2g884hGym5wkvmI7SCM+uRfTkyTvQWn+fJMoq89DSn99nPEf5Ow==" saltValue="BVGH8ovq4F7Nf+wDf43/vw==" spinCount="100000" sheet="1" objects="1" scenarios="1"/>
  <mergeCells count="20">
    <mergeCell ref="F3:H3"/>
    <mergeCell ref="I3:I4"/>
    <mergeCell ref="J3:J4"/>
    <mergeCell ref="A3:A4"/>
    <mergeCell ref="B3:B4"/>
    <mergeCell ref="C3:C4"/>
    <mergeCell ref="D3:D4"/>
    <mergeCell ref="E3:E4"/>
    <mergeCell ref="C24:D2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A350823D-439C-4899-9043-9830D87C9D90}">
      <formula1>"立候補準備,選挙運動"</formula1>
    </dataValidation>
    <dataValidation type="whole" operator="greaterThan" allowBlank="1" showInputMessage="1" showErrorMessage="1" sqref="C46:C58 C5:C22 C25:C43" xr:uid="{1D3F1D74-5D52-497B-956A-92875BDE4430}">
      <formula1>0</formula1>
    </dataValidation>
  </dataValidations>
  <hyperlinks>
    <hyperlink ref="L2" location="☆メイン画面☆!A1" display="メイン画面に戻る" xr:uid="{0ABA8B9E-100C-4D7A-9F12-7BA457493A76}"/>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tabColor rgb="FFFFC000"/>
  </sheetPr>
  <dimension ref="A1:L27"/>
  <sheetViews>
    <sheetView view="pageBreakPreview" zoomScaleNormal="100" zoomScaleSheetLayoutView="100" workbookViewId="0">
      <selection activeCell="B4" sqref="B4"/>
    </sheetView>
  </sheetViews>
  <sheetFormatPr defaultColWidth="11.125" defaultRowHeight="21" customHeight="1" x14ac:dyDescent="0.15"/>
  <cols>
    <col min="1" max="1" width="2.875" style="14" customWidth="1"/>
    <col min="2" max="2" width="17.375" style="14" customWidth="1"/>
    <col min="3" max="3" width="16" style="14" customWidth="1"/>
    <col min="4" max="4" width="17.5" style="14" customWidth="1"/>
    <col min="5" max="5" width="18.375" style="14" customWidth="1"/>
    <col min="6" max="6" width="56.375" style="14" customWidth="1"/>
    <col min="7" max="16384" width="11.125" style="14"/>
  </cols>
  <sheetData>
    <row r="1" spans="1:12" ht="21" customHeight="1" x14ac:dyDescent="0.15">
      <c r="A1" s="164" t="s">
        <v>156</v>
      </c>
      <c r="B1" s="164"/>
      <c r="C1" s="164"/>
      <c r="D1" s="164"/>
      <c r="E1" s="164"/>
      <c r="F1" s="164"/>
    </row>
    <row r="2" spans="1:12" ht="13.5" customHeight="1" x14ac:dyDescent="0.15"/>
    <row r="3" spans="1:12" s="28" customFormat="1" ht="21" customHeight="1" x14ac:dyDescent="0.15">
      <c r="B3" s="29" t="s">
        <v>71</v>
      </c>
      <c r="C3" s="29" t="s">
        <v>70</v>
      </c>
      <c r="D3" s="29" t="s">
        <v>74</v>
      </c>
      <c r="E3" s="29" t="s">
        <v>72</v>
      </c>
      <c r="F3" s="29" t="s">
        <v>73</v>
      </c>
      <c r="H3" s="56" t="s">
        <v>152</v>
      </c>
      <c r="L3" s="28" t="s">
        <v>82</v>
      </c>
    </row>
    <row r="4" spans="1:12" ht="21" customHeight="1" x14ac:dyDescent="0.15">
      <c r="B4" s="66"/>
      <c r="C4" s="67"/>
      <c r="D4" s="62"/>
      <c r="E4" s="68"/>
      <c r="F4" s="69"/>
      <c r="L4" s="14" t="s">
        <v>129</v>
      </c>
    </row>
    <row r="5" spans="1:12" ht="21" customHeight="1" x14ac:dyDescent="0.15">
      <c r="B5" s="66"/>
      <c r="C5" s="67"/>
      <c r="D5" s="62"/>
      <c r="E5" s="68"/>
      <c r="F5" s="69"/>
      <c r="L5" s="14" t="s">
        <v>130</v>
      </c>
    </row>
    <row r="6" spans="1:12" ht="21" customHeight="1" x14ac:dyDescent="0.15">
      <c r="B6" s="66"/>
      <c r="C6" s="67"/>
      <c r="D6" s="62"/>
      <c r="E6" s="68"/>
      <c r="F6" s="69"/>
      <c r="L6" s="14" t="s">
        <v>131</v>
      </c>
    </row>
    <row r="7" spans="1:12" ht="21" customHeight="1" x14ac:dyDescent="0.15">
      <c r="B7" s="66"/>
      <c r="C7" s="67"/>
      <c r="D7" s="62"/>
      <c r="E7" s="68"/>
      <c r="F7" s="69"/>
    </row>
    <row r="8" spans="1:12" ht="21" customHeight="1" x14ac:dyDescent="0.15">
      <c r="B8" s="66"/>
      <c r="C8" s="67"/>
      <c r="D8" s="62"/>
      <c r="E8" s="68"/>
      <c r="F8" s="69"/>
    </row>
    <row r="9" spans="1:12" ht="21" customHeight="1" x14ac:dyDescent="0.15">
      <c r="B9" s="66"/>
      <c r="C9" s="67"/>
      <c r="D9" s="62"/>
      <c r="E9" s="68"/>
      <c r="F9" s="69"/>
    </row>
    <row r="10" spans="1:12" ht="21" customHeight="1" x14ac:dyDescent="0.15">
      <c r="B10" s="66"/>
      <c r="C10" s="67"/>
      <c r="D10" s="62"/>
      <c r="E10" s="68"/>
      <c r="F10" s="69"/>
    </row>
    <row r="11" spans="1:12" ht="21" customHeight="1" x14ac:dyDescent="0.15">
      <c r="B11" s="66"/>
      <c r="C11" s="67"/>
      <c r="D11" s="62"/>
      <c r="E11" s="68"/>
      <c r="F11" s="69"/>
    </row>
    <row r="12" spans="1:12" ht="21" customHeight="1" x14ac:dyDescent="0.15">
      <c r="B12" s="66"/>
      <c r="C12" s="67"/>
      <c r="D12" s="62"/>
      <c r="E12" s="68"/>
      <c r="F12" s="69"/>
    </row>
    <row r="13" spans="1:12" ht="21" customHeight="1" x14ac:dyDescent="0.15">
      <c r="B13" s="66"/>
      <c r="C13" s="67"/>
      <c r="D13" s="62"/>
      <c r="E13" s="68"/>
      <c r="F13" s="69"/>
    </row>
    <row r="14" spans="1:12" ht="21" customHeight="1" x14ac:dyDescent="0.15">
      <c r="B14" s="66"/>
      <c r="C14" s="67"/>
      <c r="D14" s="62"/>
      <c r="E14" s="68"/>
      <c r="F14" s="69"/>
    </row>
    <row r="15" spans="1:12" ht="21" customHeight="1" x14ac:dyDescent="0.15">
      <c r="B15" s="66"/>
      <c r="C15" s="67"/>
      <c r="D15" s="62"/>
      <c r="E15" s="68"/>
      <c r="F15" s="69"/>
    </row>
    <row r="16" spans="1:12" ht="21" customHeight="1" x14ac:dyDescent="0.15">
      <c r="B16" s="66"/>
      <c r="C16" s="67"/>
      <c r="D16" s="62"/>
      <c r="E16" s="68"/>
      <c r="F16" s="69"/>
    </row>
    <row r="17" spans="2:6" ht="21" customHeight="1" x14ac:dyDescent="0.15">
      <c r="B17" s="66"/>
      <c r="C17" s="67"/>
      <c r="D17" s="62"/>
      <c r="E17" s="68"/>
      <c r="F17" s="69"/>
    </row>
    <row r="18" spans="2:6" ht="21" customHeight="1" x14ac:dyDescent="0.15">
      <c r="B18" s="66"/>
      <c r="C18" s="67"/>
      <c r="D18" s="62"/>
      <c r="E18" s="68"/>
      <c r="F18" s="69"/>
    </row>
    <row r="19" spans="2:6" ht="14.25" customHeight="1" x14ac:dyDescent="0.15"/>
    <row r="20" spans="2:6" ht="21" customHeight="1" x14ac:dyDescent="0.15">
      <c r="B20" s="14">
        <v>1</v>
      </c>
      <c r="C20" s="30" t="str">
        <f>CONCATENATE(選管入力用!B2,"執行   ",選管入力用!B4)</f>
        <v>令和7年7月20日執行   那覇市議会議員一般選挙</v>
      </c>
    </row>
    <row r="21" spans="2:6" ht="21" customHeight="1" x14ac:dyDescent="0.15">
      <c r="B21" s="14">
        <v>2</v>
      </c>
      <c r="C21" s="30" t="s">
        <v>75</v>
      </c>
      <c r="D21" s="28" t="s">
        <v>77</v>
      </c>
      <c r="E21" s="163" t="str">
        <f>IF(☆メイン画面☆!F5="","",☆メイン画面☆!F5)</f>
        <v/>
      </c>
      <c r="F21" s="163"/>
    </row>
    <row r="22" spans="2:6" ht="21" customHeight="1" x14ac:dyDescent="0.15">
      <c r="C22" s="30"/>
      <c r="D22" s="28" t="s">
        <v>78</v>
      </c>
      <c r="E22" s="14" t="str">
        <f>IF(☆メイン画面☆!F4="","",☆メイン画面☆!F4)</f>
        <v/>
      </c>
    </row>
    <row r="23" spans="2:6" ht="21" customHeight="1" x14ac:dyDescent="0.15">
      <c r="B23" s="14">
        <v>3</v>
      </c>
      <c r="C23" s="30" t="s">
        <v>76</v>
      </c>
      <c r="D23" s="28" t="s">
        <v>77</v>
      </c>
      <c r="E23" s="163" t="str">
        <f>IF(☆メイン画面☆!F7="","",☆メイン画面☆!F7)</f>
        <v/>
      </c>
      <c r="F23" s="163"/>
    </row>
    <row r="24" spans="2:6" ht="21" customHeight="1" x14ac:dyDescent="0.15">
      <c r="D24" s="28" t="s">
        <v>78</v>
      </c>
      <c r="E24" s="14" t="str">
        <f>IF(☆メイン画面☆!F6="","",☆メイン画面☆!F6)</f>
        <v/>
      </c>
    </row>
    <row r="25" spans="2:6" ht="21" customHeight="1" x14ac:dyDescent="0.15">
      <c r="C25" s="14" t="s">
        <v>79</v>
      </c>
    </row>
    <row r="26" spans="2:6" ht="21" customHeight="1" x14ac:dyDescent="0.15">
      <c r="C26" s="30" t="s">
        <v>80</v>
      </c>
    </row>
    <row r="27" spans="2:6" ht="21" customHeight="1" x14ac:dyDescent="0.15">
      <c r="C27" s="30" t="s">
        <v>81</v>
      </c>
    </row>
  </sheetData>
  <sheetProtection algorithmName="SHA-512" hashValue="+xvU7h+T0j7fiHKbJuJ9kPOn4G/4hvUT9LpQExcdUMtRVVmzwPxLFcMDcprxfIqX3MOh+OZ/Sg+9hky0PteVLw==" saltValue="MPPvS+wO2u/DFNGDE0USJA==" spinCount="100000" sheet="1" objects="1" scenarios="1"/>
  <mergeCells count="3">
    <mergeCell ref="E21:F21"/>
    <mergeCell ref="E23:F23"/>
    <mergeCell ref="A1:F1"/>
  </mergeCells>
  <phoneticPr fontId="7"/>
  <dataValidations count="3">
    <dataValidation type="list" errorStyle="information" allowBlank="1" showInputMessage="1" sqref="F4:F18" xr:uid="{00000000-0002-0000-0D00-000000000000}">
      <formula1>$L$4:$L$6</formula1>
    </dataValidation>
    <dataValidation type="list" allowBlank="1" showInputMessage="1" showErrorMessage="1" sqref="D4:D18" xr:uid="{00000000-0002-0000-0D00-000001000000}">
      <formula1>"立候補準備,選挙運動"</formula1>
    </dataValidation>
    <dataValidation type="whole" operator="greaterThan" allowBlank="1" showInputMessage="1" showErrorMessage="1" sqref="C4:C18" xr:uid="{B657CE9C-1518-4991-94C8-C3D0311ED11C}">
      <formula1>0</formula1>
    </dataValidation>
  </dataValidations>
  <hyperlinks>
    <hyperlink ref="H3" location="☆メイン画面☆!A1" display="メイン画面に戻る" xr:uid="{99F47BD4-1888-4741-953E-325000AE3202}"/>
  </hyperlinks>
  <printOptions horizontalCentered="1"/>
  <pageMargins left="0.23622047244094491" right="0.27559055118110237" top="0.43307086614173229" bottom="0.55118110236220474" header="0.19685039370078741" footer="0.31496062992125984"/>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tabColor rgb="FF92D050"/>
  </sheetPr>
  <dimension ref="A1:AA27"/>
  <sheetViews>
    <sheetView view="pageBreakPreview" zoomScaleNormal="100" zoomScaleSheetLayoutView="100" workbookViewId="0">
      <selection activeCell="S13" sqref="S13:V16"/>
    </sheetView>
  </sheetViews>
  <sheetFormatPr defaultColWidth="5.5" defaultRowHeight="19.5" customHeight="1" x14ac:dyDescent="0.15"/>
  <cols>
    <col min="1" max="1" width="2.875" style="1" customWidth="1"/>
    <col min="2" max="26" width="5.5" style="1"/>
    <col min="27" max="27" width="15.5" style="1" customWidth="1"/>
    <col min="28" max="16384" width="5.5" style="1"/>
  </cols>
  <sheetData>
    <row r="1" spans="1:27" ht="19.5" customHeight="1" x14ac:dyDescent="0.15">
      <c r="A1" s="13">
        <v>6</v>
      </c>
      <c r="B1" s="13" t="s">
        <v>47</v>
      </c>
    </row>
    <row r="2" spans="1:27" ht="19.5" customHeight="1" x14ac:dyDescent="0.15">
      <c r="B2" s="198" t="s">
        <v>49</v>
      </c>
      <c r="C2" s="188" t="s">
        <v>51</v>
      </c>
      <c r="D2" s="189"/>
      <c r="E2" s="189"/>
      <c r="F2" s="204">
        <f>確認表!C20</f>
        <v>0</v>
      </c>
      <c r="G2" s="205"/>
      <c r="H2" s="206"/>
      <c r="J2" s="198" t="s">
        <v>50</v>
      </c>
      <c r="K2" s="188" t="s">
        <v>51</v>
      </c>
      <c r="L2" s="189"/>
      <c r="M2" s="189"/>
      <c r="N2" s="203">
        <v>0</v>
      </c>
      <c r="O2" s="203"/>
      <c r="P2" s="203"/>
      <c r="R2" s="198" t="s">
        <v>69</v>
      </c>
      <c r="S2" s="188" t="s">
        <v>51</v>
      </c>
      <c r="T2" s="189"/>
      <c r="U2" s="189"/>
      <c r="V2" s="201">
        <f>F2+N2</f>
        <v>0</v>
      </c>
      <c r="W2" s="201"/>
      <c r="X2" s="201"/>
      <c r="AA2" s="56" t="s">
        <v>152</v>
      </c>
    </row>
    <row r="3" spans="1:27" ht="19.5" customHeight="1" x14ac:dyDescent="0.15">
      <c r="B3" s="199"/>
      <c r="C3" s="189"/>
      <c r="D3" s="189"/>
      <c r="E3" s="189"/>
      <c r="F3" s="207"/>
      <c r="G3" s="208"/>
      <c r="H3" s="209"/>
      <c r="J3" s="199"/>
      <c r="K3" s="189"/>
      <c r="L3" s="189"/>
      <c r="M3" s="189"/>
      <c r="N3" s="203"/>
      <c r="O3" s="203"/>
      <c r="P3" s="203"/>
      <c r="R3" s="199"/>
      <c r="S3" s="189"/>
      <c r="T3" s="189"/>
      <c r="U3" s="189"/>
      <c r="V3" s="201"/>
      <c r="W3" s="201"/>
      <c r="X3" s="201"/>
    </row>
    <row r="4" spans="1:27" ht="19.5" customHeight="1" x14ac:dyDescent="0.15">
      <c r="B4" s="199"/>
      <c r="C4" s="188" t="s">
        <v>52</v>
      </c>
      <c r="D4" s="189"/>
      <c r="E4" s="189"/>
      <c r="F4" s="202">
        <f>確認表!D20</f>
        <v>0</v>
      </c>
      <c r="G4" s="202"/>
      <c r="H4" s="202"/>
      <c r="J4" s="199"/>
      <c r="K4" s="188" t="s">
        <v>52</v>
      </c>
      <c r="L4" s="189"/>
      <c r="M4" s="189"/>
      <c r="N4" s="203">
        <v>0</v>
      </c>
      <c r="O4" s="203"/>
      <c r="P4" s="203"/>
      <c r="R4" s="199"/>
      <c r="S4" s="188" t="s">
        <v>52</v>
      </c>
      <c r="T4" s="189"/>
      <c r="U4" s="189"/>
      <c r="V4" s="201">
        <f>F4+N4</f>
        <v>0</v>
      </c>
      <c r="W4" s="201"/>
      <c r="X4" s="201"/>
    </row>
    <row r="5" spans="1:27" ht="19.5" customHeight="1" x14ac:dyDescent="0.15">
      <c r="B5" s="199"/>
      <c r="C5" s="189"/>
      <c r="D5" s="189"/>
      <c r="E5" s="189"/>
      <c r="F5" s="202"/>
      <c r="G5" s="202"/>
      <c r="H5" s="202"/>
      <c r="J5" s="199"/>
      <c r="K5" s="189"/>
      <c r="L5" s="189"/>
      <c r="M5" s="189"/>
      <c r="N5" s="203"/>
      <c r="O5" s="203"/>
      <c r="P5" s="203"/>
      <c r="R5" s="199"/>
      <c r="S5" s="189"/>
      <c r="T5" s="189"/>
      <c r="U5" s="189"/>
      <c r="V5" s="201"/>
      <c r="W5" s="201"/>
      <c r="X5" s="201"/>
    </row>
    <row r="6" spans="1:27" ht="19.5" customHeight="1" x14ac:dyDescent="0.15">
      <c r="B6" s="199"/>
      <c r="C6" s="189" t="s">
        <v>48</v>
      </c>
      <c r="D6" s="189"/>
      <c r="E6" s="189"/>
      <c r="F6" s="202">
        <f>SUM(F2:H5)</f>
        <v>0</v>
      </c>
      <c r="G6" s="202"/>
      <c r="H6" s="202"/>
      <c r="J6" s="199"/>
      <c r="K6" s="189" t="s">
        <v>48</v>
      </c>
      <c r="L6" s="189"/>
      <c r="M6" s="189"/>
      <c r="N6" s="202">
        <f>SUM(N2:P5)</f>
        <v>0</v>
      </c>
      <c r="O6" s="202"/>
      <c r="P6" s="202"/>
      <c r="R6" s="199"/>
      <c r="S6" s="189" t="s">
        <v>48</v>
      </c>
      <c r="T6" s="189"/>
      <c r="U6" s="189"/>
      <c r="V6" s="202">
        <f>SUM(V2:X5)</f>
        <v>0</v>
      </c>
      <c r="W6" s="202"/>
      <c r="X6" s="202"/>
    </row>
    <row r="7" spans="1:27" ht="19.5" customHeight="1" x14ac:dyDescent="0.15">
      <c r="B7" s="200"/>
      <c r="C7" s="189"/>
      <c r="D7" s="189"/>
      <c r="E7" s="189"/>
      <c r="F7" s="202"/>
      <c r="G7" s="202"/>
      <c r="H7" s="202"/>
      <c r="J7" s="200"/>
      <c r="K7" s="189"/>
      <c r="L7" s="189"/>
      <c r="M7" s="189"/>
      <c r="N7" s="202"/>
      <c r="O7" s="202"/>
      <c r="P7" s="202"/>
      <c r="R7" s="200"/>
      <c r="S7" s="189"/>
      <c r="T7" s="189"/>
      <c r="U7" s="189"/>
      <c r="V7" s="202"/>
      <c r="W7" s="202"/>
      <c r="X7" s="202"/>
    </row>
    <row r="9" spans="1:27" ht="19.5" customHeight="1" x14ac:dyDescent="0.15">
      <c r="B9" s="188" t="s">
        <v>53</v>
      </c>
      <c r="C9" s="189"/>
      <c r="D9" s="189"/>
      <c r="E9" s="190" t="s">
        <v>57</v>
      </c>
      <c r="F9" s="191"/>
      <c r="G9" s="191"/>
      <c r="H9" s="191"/>
      <c r="I9" s="191"/>
      <c r="J9" s="192"/>
      <c r="K9" s="188" t="s">
        <v>56</v>
      </c>
      <c r="L9" s="189"/>
      <c r="M9" s="189"/>
      <c r="N9" s="189"/>
      <c r="O9" s="188" t="s">
        <v>55</v>
      </c>
      <c r="P9" s="189"/>
      <c r="Q9" s="189"/>
      <c r="R9" s="189"/>
      <c r="S9" s="188" t="s">
        <v>54</v>
      </c>
      <c r="T9" s="189"/>
      <c r="U9" s="189"/>
      <c r="V9" s="189"/>
    </row>
    <row r="10" spans="1:27" ht="19.5" customHeight="1" x14ac:dyDescent="0.15">
      <c r="B10" s="189"/>
      <c r="C10" s="189"/>
      <c r="D10" s="189"/>
      <c r="E10" s="193"/>
      <c r="F10" s="194"/>
      <c r="G10" s="194"/>
      <c r="H10" s="194"/>
      <c r="I10" s="194"/>
      <c r="J10" s="195"/>
      <c r="K10" s="189"/>
      <c r="L10" s="189"/>
      <c r="M10" s="189"/>
      <c r="N10" s="189"/>
      <c r="O10" s="189"/>
      <c r="P10" s="189"/>
      <c r="Q10" s="189"/>
      <c r="R10" s="189"/>
      <c r="S10" s="189"/>
      <c r="T10" s="189"/>
      <c r="U10" s="189"/>
      <c r="V10" s="189"/>
    </row>
    <row r="11" spans="1:27" ht="19.5" customHeight="1" x14ac:dyDescent="0.15">
      <c r="B11" s="189"/>
      <c r="C11" s="189"/>
      <c r="D11" s="189"/>
      <c r="E11" s="196" t="s">
        <v>58</v>
      </c>
      <c r="F11" s="196"/>
      <c r="G11" s="196"/>
      <c r="H11" s="196"/>
      <c r="I11" s="196"/>
      <c r="J11" s="196"/>
      <c r="K11" s="168"/>
      <c r="L11" s="168"/>
      <c r="M11" s="168"/>
      <c r="N11" s="168"/>
      <c r="O11" s="168"/>
      <c r="P11" s="168"/>
      <c r="Q11" s="168"/>
      <c r="R11" s="168"/>
      <c r="S11" s="168"/>
      <c r="T11" s="168"/>
      <c r="U11" s="168"/>
      <c r="V11" s="168"/>
    </row>
    <row r="12" spans="1:27" ht="19.5" customHeight="1" x14ac:dyDescent="0.15">
      <c r="B12" s="189"/>
      <c r="C12" s="189"/>
      <c r="D12" s="189"/>
      <c r="E12" s="196"/>
      <c r="F12" s="196"/>
      <c r="G12" s="196"/>
      <c r="H12" s="196"/>
      <c r="I12" s="196"/>
      <c r="J12" s="196"/>
      <c r="K12" s="168"/>
      <c r="L12" s="168"/>
      <c r="M12" s="168"/>
      <c r="N12" s="168"/>
      <c r="O12" s="168"/>
      <c r="P12" s="168"/>
      <c r="Q12" s="168"/>
      <c r="R12" s="168"/>
      <c r="S12" s="168"/>
      <c r="T12" s="168"/>
      <c r="U12" s="168"/>
      <c r="V12" s="168"/>
    </row>
    <row r="13" spans="1:27" ht="19.5" customHeight="1" x14ac:dyDescent="0.15">
      <c r="B13" s="189"/>
      <c r="C13" s="189"/>
      <c r="D13" s="189"/>
      <c r="E13" s="196" t="s">
        <v>59</v>
      </c>
      <c r="F13" s="196"/>
      <c r="G13" s="196"/>
      <c r="H13" s="196"/>
      <c r="I13" s="196"/>
      <c r="J13" s="196"/>
      <c r="K13" s="175">
        <f>☆メイン画面☆!F9</f>
        <v>0</v>
      </c>
      <c r="L13" s="176"/>
      <c r="M13" s="176"/>
      <c r="N13" s="177"/>
      <c r="O13" s="181">
        <f>☆メイン画面☆!F10</f>
        <v>0</v>
      </c>
      <c r="P13" s="182"/>
      <c r="Q13" s="182"/>
      <c r="R13" s="183"/>
      <c r="S13" s="187">
        <f>☆メイン画面☆!F11</f>
        <v>0</v>
      </c>
      <c r="T13" s="187"/>
      <c r="U13" s="187"/>
      <c r="V13" s="187"/>
    </row>
    <row r="14" spans="1:27" ht="19.5" customHeight="1" x14ac:dyDescent="0.15">
      <c r="B14" s="189"/>
      <c r="C14" s="189"/>
      <c r="D14" s="189"/>
      <c r="E14" s="196"/>
      <c r="F14" s="196"/>
      <c r="G14" s="196"/>
      <c r="H14" s="196"/>
      <c r="I14" s="196"/>
      <c r="J14" s="196"/>
      <c r="K14" s="178"/>
      <c r="L14" s="179"/>
      <c r="M14" s="179"/>
      <c r="N14" s="180"/>
      <c r="O14" s="184"/>
      <c r="P14" s="185"/>
      <c r="Q14" s="185"/>
      <c r="R14" s="186"/>
      <c r="S14" s="187"/>
      <c r="T14" s="187"/>
      <c r="U14" s="187"/>
      <c r="V14" s="187"/>
    </row>
    <row r="15" spans="1:27" ht="19.5" customHeight="1" x14ac:dyDescent="0.15">
      <c r="B15" s="189"/>
      <c r="C15" s="189"/>
      <c r="D15" s="189"/>
      <c r="E15" s="196" t="s">
        <v>60</v>
      </c>
      <c r="F15" s="196"/>
      <c r="G15" s="196"/>
      <c r="H15" s="196"/>
      <c r="I15" s="196"/>
      <c r="J15" s="196"/>
      <c r="K15" s="175">
        <f>☆メイン画面☆!N9</f>
        <v>0</v>
      </c>
      <c r="L15" s="176"/>
      <c r="M15" s="176"/>
      <c r="N15" s="177"/>
      <c r="O15" s="181">
        <f>☆メイン画面☆!N10</f>
        <v>0</v>
      </c>
      <c r="P15" s="182"/>
      <c r="Q15" s="182"/>
      <c r="R15" s="183"/>
      <c r="S15" s="187">
        <f>☆メイン画面☆!N11</f>
        <v>0</v>
      </c>
      <c r="T15" s="187"/>
      <c r="U15" s="187"/>
      <c r="V15" s="187"/>
    </row>
    <row r="16" spans="1:27" ht="19.5" customHeight="1" x14ac:dyDescent="0.15">
      <c r="B16" s="189"/>
      <c r="C16" s="189"/>
      <c r="D16" s="189"/>
      <c r="E16" s="196"/>
      <c r="F16" s="196"/>
      <c r="G16" s="196"/>
      <c r="H16" s="196"/>
      <c r="I16" s="196"/>
      <c r="J16" s="196"/>
      <c r="K16" s="178"/>
      <c r="L16" s="179"/>
      <c r="M16" s="179"/>
      <c r="N16" s="180"/>
      <c r="O16" s="184"/>
      <c r="P16" s="185"/>
      <c r="Q16" s="185"/>
      <c r="R16" s="186"/>
      <c r="S16" s="187"/>
      <c r="T16" s="187"/>
      <c r="U16" s="187"/>
      <c r="V16" s="187"/>
    </row>
    <row r="17" spans="2:24" ht="19.5" customHeight="1" x14ac:dyDescent="0.15">
      <c r="B17" s="189"/>
      <c r="C17" s="189"/>
      <c r="D17" s="189"/>
      <c r="E17" s="196" t="s">
        <v>63</v>
      </c>
      <c r="F17" s="196"/>
      <c r="G17" s="196"/>
      <c r="H17" s="196"/>
      <c r="I17" s="196"/>
      <c r="J17" s="196"/>
      <c r="K17" s="168"/>
      <c r="L17" s="168"/>
      <c r="M17" s="168"/>
      <c r="N17" s="168"/>
      <c r="O17" s="168"/>
      <c r="P17" s="168"/>
      <c r="Q17" s="168"/>
      <c r="R17" s="168"/>
      <c r="S17" s="168"/>
      <c r="T17" s="168"/>
      <c r="U17" s="168"/>
      <c r="V17" s="168"/>
    </row>
    <row r="18" spans="2:24" ht="19.5" customHeight="1" x14ac:dyDescent="0.15">
      <c r="B18" s="189"/>
      <c r="C18" s="189"/>
      <c r="D18" s="189"/>
      <c r="E18" s="196"/>
      <c r="F18" s="196"/>
      <c r="G18" s="196"/>
      <c r="H18" s="196"/>
      <c r="I18" s="196"/>
      <c r="J18" s="196"/>
      <c r="K18" s="168"/>
      <c r="L18" s="168"/>
      <c r="M18" s="168"/>
      <c r="N18" s="168"/>
      <c r="O18" s="168"/>
      <c r="P18" s="168"/>
      <c r="Q18" s="168"/>
      <c r="R18" s="168"/>
      <c r="S18" s="168"/>
      <c r="T18" s="168"/>
      <c r="U18" s="168"/>
      <c r="V18" s="168"/>
    </row>
    <row r="19" spans="2:24" ht="19.5" customHeight="1" x14ac:dyDescent="0.15">
      <c r="B19" s="189"/>
      <c r="C19" s="189"/>
      <c r="D19" s="189"/>
      <c r="E19" s="197" t="s">
        <v>61</v>
      </c>
      <c r="F19" s="196"/>
      <c r="G19" s="196"/>
      <c r="H19" s="196"/>
      <c r="I19" s="196"/>
      <c r="J19" s="196"/>
      <c r="K19" s="168"/>
      <c r="L19" s="168"/>
      <c r="M19" s="168"/>
      <c r="N19" s="168"/>
      <c r="O19" s="168"/>
      <c r="P19" s="168"/>
      <c r="Q19" s="168"/>
      <c r="R19" s="168"/>
      <c r="S19" s="168"/>
      <c r="T19" s="168"/>
      <c r="U19" s="168"/>
      <c r="V19" s="168"/>
    </row>
    <row r="20" spans="2:24" ht="19.5" customHeight="1" x14ac:dyDescent="0.15">
      <c r="B20" s="189"/>
      <c r="C20" s="189"/>
      <c r="D20" s="189"/>
      <c r="E20" s="196"/>
      <c r="F20" s="196"/>
      <c r="G20" s="196"/>
      <c r="H20" s="196"/>
      <c r="I20" s="196"/>
      <c r="J20" s="196"/>
      <c r="K20" s="168"/>
      <c r="L20" s="168"/>
      <c r="M20" s="168"/>
      <c r="N20" s="168"/>
      <c r="O20" s="168"/>
      <c r="P20" s="168"/>
      <c r="Q20" s="168"/>
      <c r="R20" s="168"/>
      <c r="S20" s="168"/>
      <c r="T20" s="168"/>
      <c r="U20" s="168"/>
      <c r="V20" s="168"/>
    </row>
    <row r="21" spans="2:24" ht="19.5" customHeight="1" x14ac:dyDescent="0.15">
      <c r="B21" s="189"/>
      <c r="C21" s="189"/>
      <c r="D21" s="189"/>
      <c r="E21" s="196" t="s">
        <v>62</v>
      </c>
      <c r="F21" s="196"/>
      <c r="G21" s="196"/>
      <c r="H21" s="196"/>
      <c r="I21" s="196"/>
      <c r="J21" s="196"/>
      <c r="K21" s="168"/>
      <c r="L21" s="168"/>
      <c r="M21" s="168"/>
      <c r="N21" s="168"/>
      <c r="O21" s="168"/>
      <c r="P21" s="168"/>
      <c r="Q21" s="168"/>
      <c r="R21" s="168"/>
      <c r="S21" s="168"/>
      <c r="T21" s="168"/>
      <c r="U21" s="168"/>
      <c r="V21" s="168"/>
    </row>
    <row r="22" spans="2:24" ht="19.5" customHeight="1" x14ac:dyDescent="0.15">
      <c r="B22" s="189"/>
      <c r="C22" s="189"/>
      <c r="D22" s="189"/>
      <c r="E22" s="196"/>
      <c r="F22" s="196"/>
      <c r="G22" s="196"/>
      <c r="H22" s="196"/>
      <c r="I22" s="196"/>
      <c r="J22" s="196"/>
      <c r="K22" s="168"/>
      <c r="L22" s="168"/>
      <c r="M22" s="168"/>
      <c r="N22" s="168"/>
      <c r="O22" s="168"/>
      <c r="P22" s="168"/>
      <c r="Q22" s="168"/>
      <c r="R22" s="168"/>
      <c r="S22" s="168"/>
      <c r="T22" s="168"/>
      <c r="U22" s="168"/>
      <c r="V22" s="168"/>
    </row>
    <row r="23" spans="2:24" ht="19.5" customHeight="1" x14ac:dyDescent="0.15">
      <c r="B23" s="189"/>
      <c r="C23" s="189"/>
      <c r="D23" s="189"/>
      <c r="E23" s="190" t="s">
        <v>48</v>
      </c>
      <c r="F23" s="191"/>
      <c r="G23" s="191"/>
      <c r="H23" s="191"/>
      <c r="I23" s="191"/>
      <c r="J23" s="192"/>
      <c r="K23" s="168"/>
      <c r="L23" s="168"/>
      <c r="M23" s="168"/>
      <c r="N23" s="168"/>
      <c r="O23" s="168"/>
      <c r="P23" s="168"/>
      <c r="Q23" s="168"/>
      <c r="R23" s="168"/>
      <c r="S23" s="169">
        <f>SUM(S11:V22)</f>
        <v>0</v>
      </c>
      <c r="T23" s="170"/>
      <c r="U23" s="170"/>
      <c r="V23" s="171"/>
    </row>
    <row r="24" spans="2:24" ht="19.5" customHeight="1" x14ac:dyDescent="0.15">
      <c r="B24" s="189"/>
      <c r="C24" s="189"/>
      <c r="D24" s="189"/>
      <c r="E24" s="193"/>
      <c r="F24" s="194"/>
      <c r="G24" s="194"/>
      <c r="H24" s="194"/>
      <c r="I24" s="194"/>
      <c r="J24" s="195"/>
      <c r="K24" s="168"/>
      <c r="L24" s="168"/>
      <c r="M24" s="168"/>
      <c r="N24" s="168"/>
      <c r="O24" s="168"/>
      <c r="P24" s="168"/>
      <c r="Q24" s="168"/>
      <c r="R24" s="168"/>
      <c r="S24" s="172"/>
      <c r="T24" s="173"/>
      <c r="U24" s="173"/>
      <c r="V24" s="174"/>
    </row>
    <row r="25" spans="2:24" ht="19.5" customHeight="1" x14ac:dyDescent="0.15">
      <c r="C25" s="1" t="s">
        <v>64</v>
      </c>
    </row>
    <row r="26" spans="2:24" ht="19.5" customHeight="1" x14ac:dyDescent="0.15">
      <c r="C26" s="165" t="str">
        <f>IF(☆メイン画面☆!F12="","令和　　　年　　　月　　　日",☆メイン画面☆!F12)</f>
        <v>令和　　　年　　　月　　　日</v>
      </c>
      <c r="D26" s="165"/>
      <c r="E26" s="165"/>
      <c r="F26" s="165"/>
      <c r="G26" s="165"/>
      <c r="H26" s="165"/>
      <c r="I26" s="165"/>
      <c r="L26" s="166" t="s">
        <v>65</v>
      </c>
      <c r="M26" s="166"/>
      <c r="N26" s="166"/>
      <c r="O26" s="166" t="s">
        <v>66</v>
      </c>
      <c r="P26" s="166"/>
      <c r="Q26" s="167" t="str">
        <f>IF(☆メイン画面☆!F7="","",☆メイン画面☆!F7)</f>
        <v/>
      </c>
      <c r="R26" s="167"/>
      <c r="S26" s="167"/>
      <c r="T26" s="167"/>
      <c r="U26" s="167"/>
      <c r="V26" s="167"/>
      <c r="W26" s="167"/>
      <c r="X26" s="167"/>
    </row>
    <row r="27" spans="2:24" ht="19.5" customHeight="1" x14ac:dyDescent="0.15">
      <c r="O27" s="166" t="s">
        <v>67</v>
      </c>
      <c r="P27" s="166"/>
      <c r="Q27" s="167" t="str">
        <f>IF(☆メイン画面☆!F6="","",☆メイン画面☆!F6)</f>
        <v/>
      </c>
      <c r="R27" s="167"/>
      <c r="S27" s="167"/>
      <c r="T27" s="167"/>
      <c r="U27" s="167"/>
      <c r="V27" s="167"/>
      <c r="W27" s="27" t="s">
        <v>68</v>
      </c>
      <c r="X27" s="27"/>
    </row>
  </sheetData>
  <sheetProtection algorithmName="SHA-512" hashValue="Ob0U/WuK1lesNDX4J9K2Gv8po5660G8RyS64lquVUyRKKuEZ7bBlJ5gh6Zse6SIBu9O1ZdhgJrw0Aa8UpOMBBA==" saltValue="3q8LJG717JoMcmrLWhEz0A==" spinCount="100000" sheet="1" objects="1" scenarios="1"/>
  <mergeCells count="60">
    <mergeCell ref="B2:B7"/>
    <mergeCell ref="C2:E3"/>
    <mergeCell ref="C4:E5"/>
    <mergeCell ref="C6:E7"/>
    <mergeCell ref="F2:H3"/>
    <mergeCell ref="F4:H5"/>
    <mergeCell ref="F6:H7"/>
    <mergeCell ref="J2:J7"/>
    <mergeCell ref="K2:M3"/>
    <mergeCell ref="N2:P3"/>
    <mergeCell ref="K4:M5"/>
    <mergeCell ref="N4:P5"/>
    <mergeCell ref="K6:M7"/>
    <mergeCell ref="N6:P7"/>
    <mergeCell ref="R2:R7"/>
    <mergeCell ref="S2:U3"/>
    <mergeCell ref="V2:X3"/>
    <mergeCell ref="S4:U5"/>
    <mergeCell ref="V4:X5"/>
    <mergeCell ref="S6:U7"/>
    <mergeCell ref="V6:X7"/>
    <mergeCell ref="B9:D24"/>
    <mergeCell ref="E9:J10"/>
    <mergeCell ref="E11:J12"/>
    <mergeCell ref="E13:J14"/>
    <mergeCell ref="E15:J16"/>
    <mergeCell ref="E17:J18"/>
    <mergeCell ref="E19:J20"/>
    <mergeCell ref="E21:J22"/>
    <mergeCell ref="E23:J24"/>
    <mergeCell ref="K9:N10"/>
    <mergeCell ref="O9:R10"/>
    <mergeCell ref="S9:V10"/>
    <mergeCell ref="K11:N12"/>
    <mergeCell ref="O11:R12"/>
    <mergeCell ref="S11:V12"/>
    <mergeCell ref="K13:N14"/>
    <mergeCell ref="O13:R14"/>
    <mergeCell ref="S13:V14"/>
    <mergeCell ref="K15:N16"/>
    <mergeCell ref="O15:R16"/>
    <mergeCell ref="S15:V16"/>
    <mergeCell ref="K17:N18"/>
    <mergeCell ref="O17:R18"/>
    <mergeCell ref="S17:V18"/>
    <mergeCell ref="K19:N20"/>
    <mergeCell ref="O19:R20"/>
    <mergeCell ref="S19:V20"/>
    <mergeCell ref="K21:N22"/>
    <mergeCell ref="O21:R22"/>
    <mergeCell ref="S21:V22"/>
    <mergeCell ref="K23:N24"/>
    <mergeCell ref="O23:R24"/>
    <mergeCell ref="S23:V24"/>
    <mergeCell ref="C26:I26"/>
    <mergeCell ref="L26:N26"/>
    <mergeCell ref="O26:P26"/>
    <mergeCell ref="O27:P27"/>
    <mergeCell ref="Q26:X26"/>
    <mergeCell ref="Q27:V27"/>
  </mergeCells>
  <phoneticPr fontId="6"/>
  <hyperlinks>
    <hyperlink ref="AA2" location="☆メイン画面☆!A1" display="メイン画面に戻る" xr:uid="{A83258F7-30F3-4F2E-AB75-2FAFD17E3FDD}"/>
  </hyperlinks>
  <printOptions horizontalCentered="1"/>
  <pageMargins left="0.23622047244094491" right="0.27559055118110237" top="0.43307086614173229" bottom="0.55118110236220474" header="0.19685039370078741"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2:B11"/>
  <sheetViews>
    <sheetView zoomScale="130" zoomScaleNormal="130" workbookViewId="0">
      <selection activeCell="B9" sqref="B9"/>
    </sheetView>
  </sheetViews>
  <sheetFormatPr defaultRowHeight="19.5" customHeight="1" x14ac:dyDescent="0.15"/>
  <cols>
    <col min="1" max="1" width="19.5" style="4" customWidth="1"/>
    <col min="2" max="2" width="23.5" style="4" bestFit="1" customWidth="1"/>
    <col min="3" max="16384" width="9" style="4"/>
  </cols>
  <sheetData>
    <row r="2" spans="1:2" ht="19.5" customHeight="1" x14ac:dyDescent="0.15">
      <c r="A2" s="2" t="s">
        <v>120</v>
      </c>
      <c r="B2" s="3" t="s">
        <v>139</v>
      </c>
    </row>
    <row r="3" spans="1:2" ht="19.5" customHeight="1" x14ac:dyDescent="0.15">
      <c r="A3" s="2" t="s">
        <v>121</v>
      </c>
      <c r="B3" s="51">
        <v>45858</v>
      </c>
    </row>
    <row r="4" spans="1:2" ht="19.5" customHeight="1" x14ac:dyDescent="0.15">
      <c r="A4" s="2" t="s">
        <v>10</v>
      </c>
      <c r="B4" s="5" t="s">
        <v>140</v>
      </c>
    </row>
    <row r="6" spans="1:2" ht="19.5" customHeight="1" x14ac:dyDescent="0.15">
      <c r="A6" s="57" t="s">
        <v>158</v>
      </c>
      <c r="B6" s="2">
        <v>8.3800000000000008</v>
      </c>
    </row>
    <row r="7" spans="1:2" ht="19.5" customHeight="1" x14ac:dyDescent="0.15">
      <c r="A7" s="57" t="s">
        <v>159</v>
      </c>
      <c r="B7" s="2">
        <v>33520</v>
      </c>
    </row>
    <row r="8" spans="1:2" ht="19.5" customHeight="1" x14ac:dyDescent="0.15">
      <c r="A8" s="57" t="s">
        <v>161</v>
      </c>
      <c r="B8" s="2">
        <v>4000</v>
      </c>
    </row>
    <row r="9" spans="1:2" ht="19.5" customHeight="1" x14ac:dyDescent="0.15">
      <c r="A9" s="57" t="s">
        <v>160</v>
      </c>
      <c r="B9" s="2">
        <v>1440</v>
      </c>
    </row>
    <row r="10" spans="1:2" ht="19.5" customHeight="1" x14ac:dyDescent="0.15">
      <c r="A10" s="57" t="s">
        <v>160</v>
      </c>
      <c r="B10" s="2">
        <v>534240</v>
      </c>
    </row>
    <row r="11" spans="1:2" ht="19.5" customHeight="1" x14ac:dyDescent="0.15">
      <c r="A11" s="57" t="s">
        <v>162</v>
      </c>
      <c r="B11" s="57">
        <v>371</v>
      </c>
    </row>
  </sheetData>
  <sheetProtection algorithmName="SHA-512" hashValue="K11Z4/+5Zk6pgLdulNkMSEiiGlLNJ+BFbNAv469QjCLKWJ12fU9l+HRhenXKedRUyd4Y3OMo0NTQReKyOSsdrw==" saltValue="bvy5DrsJcGwAqqfJbgcW4Q=="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0"/>
  <sheetViews>
    <sheetView workbookViewId="0">
      <selection activeCell="G3" sqref="G3"/>
    </sheetView>
  </sheetViews>
  <sheetFormatPr defaultColWidth="12.75" defaultRowHeight="27.75" customHeight="1" x14ac:dyDescent="0.15"/>
  <cols>
    <col min="1" max="16384" width="12.75" style="47"/>
  </cols>
  <sheetData>
    <row r="1" spans="1:7" ht="27.75" customHeight="1" x14ac:dyDescent="0.15">
      <c r="A1" s="46" t="s">
        <v>112</v>
      </c>
      <c r="B1" s="131" t="str">
        <f>IF(☆メイン画面☆!F4="","",☆メイン画面☆!F4)</f>
        <v/>
      </c>
      <c r="C1" s="131"/>
      <c r="D1" s="47" t="s">
        <v>113</v>
      </c>
    </row>
    <row r="2" spans="1:7" ht="27.75" customHeight="1" x14ac:dyDescent="0.15">
      <c r="B2" s="47" t="s">
        <v>90</v>
      </c>
    </row>
    <row r="3" spans="1:7" s="46" customFormat="1" ht="27.75" customHeight="1" x14ac:dyDescent="0.15">
      <c r="B3" s="132" t="s">
        <v>91</v>
      </c>
      <c r="C3" s="132" t="s">
        <v>92</v>
      </c>
      <c r="D3" s="132"/>
      <c r="E3" s="132" t="s">
        <v>95</v>
      </c>
      <c r="G3" s="56" t="s">
        <v>152</v>
      </c>
    </row>
    <row r="4" spans="1:7" s="46" customFormat="1" ht="27.75" customHeight="1" x14ac:dyDescent="0.15">
      <c r="B4" s="132"/>
      <c r="C4" s="50" t="s">
        <v>93</v>
      </c>
      <c r="D4" s="50" t="s">
        <v>94</v>
      </c>
      <c r="E4" s="132"/>
    </row>
    <row r="5" spans="1:7" ht="27.75" customHeight="1" x14ac:dyDescent="0.15">
      <c r="B5" s="48" t="s">
        <v>96</v>
      </c>
      <c r="C5" s="48">
        <f>収入の部!E42</f>
        <v>0</v>
      </c>
      <c r="D5" s="48">
        <f>収入の部!E43</f>
        <v>0</v>
      </c>
      <c r="E5" s="48">
        <f>SUM(C5:D5)</f>
        <v>0</v>
      </c>
    </row>
    <row r="7" spans="1:7" ht="27.75" customHeight="1" x14ac:dyDescent="0.15">
      <c r="B7" s="47" t="s">
        <v>97</v>
      </c>
    </row>
    <row r="8" spans="1:7" ht="27.75" customHeight="1" x14ac:dyDescent="0.15">
      <c r="B8" s="132" t="s">
        <v>91</v>
      </c>
      <c r="C8" s="132" t="s">
        <v>98</v>
      </c>
      <c r="D8" s="132"/>
      <c r="E8" s="132" t="s">
        <v>101</v>
      </c>
    </row>
    <row r="9" spans="1:7" s="46" customFormat="1" ht="27.75" customHeight="1" x14ac:dyDescent="0.15">
      <c r="B9" s="132"/>
      <c r="C9" s="50" t="s">
        <v>99</v>
      </c>
      <c r="D9" s="50" t="s">
        <v>100</v>
      </c>
      <c r="E9" s="132"/>
    </row>
    <row r="10" spans="1:7" ht="27.75" customHeight="1" x14ac:dyDescent="0.15">
      <c r="B10" s="48" t="s">
        <v>102</v>
      </c>
      <c r="C10" s="48">
        <f>'支出の部(人件費)'!H66</f>
        <v>0</v>
      </c>
      <c r="D10" s="48">
        <f>'支出の部(人件費)'!J66</f>
        <v>0</v>
      </c>
      <c r="E10" s="48">
        <f>SUM(C10:D10)</f>
        <v>0</v>
      </c>
    </row>
    <row r="11" spans="1:7" ht="27.75" customHeight="1" x14ac:dyDescent="0.15">
      <c r="B11" s="48" t="s">
        <v>103</v>
      </c>
      <c r="C11" s="48">
        <f>'支出の部(家屋費)'!H66</f>
        <v>0</v>
      </c>
      <c r="D11" s="48">
        <f>'支出の部(家屋費)'!J66</f>
        <v>0</v>
      </c>
      <c r="E11" s="48">
        <f t="shared" ref="E11:E20" si="0">SUM(C11:D11)</f>
        <v>0</v>
      </c>
    </row>
    <row r="12" spans="1:7" ht="27.75" customHeight="1" x14ac:dyDescent="0.15">
      <c r="B12" s="48" t="s">
        <v>104</v>
      </c>
      <c r="C12" s="48">
        <f>'支出の部(通信費)'!H66</f>
        <v>0</v>
      </c>
      <c r="D12" s="48">
        <f>'支出の部(通信費)'!J66</f>
        <v>0</v>
      </c>
      <c r="E12" s="48">
        <f t="shared" si="0"/>
        <v>0</v>
      </c>
    </row>
    <row r="13" spans="1:7" ht="27.75" customHeight="1" x14ac:dyDescent="0.15">
      <c r="B13" s="48" t="s">
        <v>105</v>
      </c>
      <c r="C13" s="48">
        <f>'支出の部(交通費)'!H66</f>
        <v>0</v>
      </c>
      <c r="D13" s="48">
        <f>'支出の部(交通費)'!J66</f>
        <v>0</v>
      </c>
      <c r="E13" s="48">
        <f t="shared" si="0"/>
        <v>0</v>
      </c>
    </row>
    <row r="14" spans="1:7" ht="27.75" customHeight="1" x14ac:dyDescent="0.15">
      <c r="B14" s="48" t="s">
        <v>106</v>
      </c>
      <c r="C14" s="48">
        <f>'支出の部(印刷費)'!H66</f>
        <v>0</v>
      </c>
      <c r="D14" s="48">
        <f>'支出の部(印刷費)'!J66</f>
        <v>0</v>
      </c>
      <c r="E14" s="48">
        <f t="shared" si="0"/>
        <v>0</v>
      </c>
    </row>
    <row r="15" spans="1:7" ht="27.75" customHeight="1" x14ac:dyDescent="0.15">
      <c r="B15" s="48" t="s">
        <v>107</v>
      </c>
      <c r="C15" s="48">
        <f>'支出の部(広告費)'!H66</f>
        <v>0</v>
      </c>
      <c r="D15" s="48">
        <f>'支出の部(広告費)'!J66</f>
        <v>0</v>
      </c>
      <c r="E15" s="48">
        <f t="shared" si="0"/>
        <v>0</v>
      </c>
    </row>
    <row r="16" spans="1:7" ht="27.75" customHeight="1" x14ac:dyDescent="0.15">
      <c r="B16" s="48" t="s">
        <v>108</v>
      </c>
      <c r="C16" s="48">
        <f>'支出の部(文具費)'!H66</f>
        <v>0</v>
      </c>
      <c r="D16" s="48">
        <f>'支出の部(文具費)'!J66</f>
        <v>0</v>
      </c>
      <c r="E16" s="48">
        <f t="shared" si="0"/>
        <v>0</v>
      </c>
    </row>
    <row r="17" spans="2:5" ht="27.75" customHeight="1" x14ac:dyDescent="0.15">
      <c r="B17" s="48" t="s">
        <v>109</v>
      </c>
      <c r="C17" s="48">
        <f>'支出の部(食糧費)'!H66</f>
        <v>0</v>
      </c>
      <c r="D17" s="48">
        <f>'支出の部(食糧費)'!J66</f>
        <v>0</v>
      </c>
      <c r="E17" s="48">
        <f t="shared" si="0"/>
        <v>0</v>
      </c>
    </row>
    <row r="18" spans="2:5" ht="27.75" customHeight="1" x14ac:dyDescent="0.15">
      <c r="B18" s="48" t="s">
        <v>110</v>
      </c>
      <c r="C18" s="48">
        <f>'支出の部(休泊費)'!H66</f>
        <v>0</v>
      </c>
      <c r="D18" s="48">
        <f>'支出の部(休泊費)'!J66</f>
        <v>0</v>
      </c>
      <c r="E18" s="48">
        <f t="shared" si="0"/>
        <v>0</v>
      </c>
    </row>
    <row r="19" spans="2:5" ht="27.75" customHeight="1" x14ac:dyDescent="0.15">
      <c r="B19" s="48" t="s">
        <v>111</v>
      </c>
      <c r="C19" s="48">
        <f>'支出の部(雑費)'!H66</f>
        <v>0</v>
      </c>
      <c r="D19" s="48">
        <f>'支出の部(雑費)'!J66</f>
        <v>0</v>
      </c>
      <c r="E19" s="48">
        <f t="shared" si="0"/>
        <v>0</v>
      </c>
    </row>
    <row r="20" spans="2:5" ht="27.75" customHeight="1" x14ac:dyDescent="0.15">
      <c r="B20" s="49" t="s">
        <v>95</v>
      </c>
      <c r="C20" s="48">
        <f>SUM(C10:C19)</f>
        <v>0</v>
      </c>
      <c r="D20" s="48">
        <f>SUM(D10:D19)</f>
        <v>0</v>
      </c>
      <c r="E20" s="48">
        <f t="shared" si="0"/>
        <v>0</v>
      </c>
    </row>
  </sheetData>
  <sheetProtection algorithmName="SHA-512" hashValue="2RG24hhGOHcslnvyE8SKqxK4HISXoTaR4t0iWagtMdfjBtERrVOheS9cawdQ6chRsoMOJ26PpLql4hRfGzgvRA==" saltValue="EJGAQUQbGimc4sxgEPhlYA==" spinCount="100000" sheet="1" objects="1" scenarios="1"/>
  <mergeCells count="7">
    <mergeCell ref="B1:C1"/>
    <mergeCell ref="C3:D3"/>
    <mergeCell ref="B3:B4"/>
    <mergeCell ref="E3:E4"/>
    <mergeCell ref="B8:B9"/>
    <mergeCell ref="C8:D8"/>
    <mergeCell ref="E8:E9"/>
  </mergeCells>
  <phoneticPr fontId="8"/>
  <hyperlinks>
    <hyperlink ref="G3" location="☆メイン画面☆!A1" display="メイン画面に戻る" xr:uid="{F1807448-52AD-4E9C-910B-35892311E56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K51"/>
  <sheetViews>
    <sheetView view="pageBreakPreview" zoomScaleNormal="100" zoomScaleSheetLayoutView="100" workbookViewId="0">
      <selection activeCell="B13" sqref="B13"/>
    </sheetView>
  </sheetViews>
  <sheetFormatPr defaultColWidth="5.5" defaultRowHeight="18.75" customHeight="1" x14ac:dyDescent="0.15"/>
  <cols>
    <col min="1" max="1" width="2.875" style="6" customWidth="1"/>
    <col min="2" max="2" width="10.625" style="6" customWidth="1"/>
    <col min="3" max="3" width="13" style="6" bestFit="1" customWidth="1"/>
    <col min="4" max="4" width="12.5" style="6" customWidth="1"/>
    <col min="5" max="5" width="31.75" style="6" customWidth="1"/>
    <col min="6" max="6" width="17.625" style="6" customWidth="1"/>
    <col min="7" max="7" width="11.75" style="6" customWidth="1"/>
    <col min="8" max="8" width="19.375" style="6" customWidth="1"/>
    <col min="9" max="9" width="18.125" style="6" customWidth="1"/>
    <col min="10" max="10" width="5.5" style="6"/>
    <col min="11" max="11" width="18" style="6" customWidth="1"/>
    <col min="12" max="16384" width="5.5" style="6"/>
  </cols>
  <sheetData>
    <row r="1" spans="1:11" ht="21.75" customHeight="1" x14ac:dyDescent="0.15">
      <c r="A1" s="145" t="s">
        <v>138</v>
      </c>
      <c r="B1" s="145"/>
      <c r="C1" s="145"/>
      <c r="D1" s="145"/>
      <c r="E1" s="145"/>
      <c r="F1" s="145"/>
      <c r="G1" s="145"/>
      <c r="H1" s="145"/>
      <c r="I1" s="145"/>
    </row>
    <row r="2" spans="1:11" ht="18.75" customHeight="1" x14ac:dyDescent="0.15">
      <c r="A2" s="145"/>
      <c r="B2" s="145"/>
      <c r="C2" s="145"/>
      <c r="D2" s="145"/>
      <c r="E2" s="145"/>
      <c r="F2" s="145"/>
      <c r="G2" s="145"/>
      <c r="H2" s="145"/>
      <c r="I2" s="145"/>
      <c r="K2" s="56" t="s">
        <v>152</v>
      </c>
    </row>
    <row r="3" spans="1:11" ht="18.75" customHeight="1" x14ac:dyDescent="0.15">
      <c r="A3" s="6">
        <v>1</v>
      </c>
      <c r="B3" s="30" t="str">
        <f>CONCATENATE(選管入力用!B2,"執行  　",選管入力用!B4)</f>
        <v>令和7年7月20日執行  　那覇市議会議員一般選挙</v>
      </c>
    </row>
    <row r="4" spans="1:11" ht="12.75" customHeight="1" x14ac:dyDescent="0.15"/>
    <row r="5" spans="1:11" ht="18.75" customHeight="1" x14ac:dyDescent="0.15">
      <c r="A5" s="6">
        <v>2</v>
      </c>
      <c r="B5" s="30" t="s">
        <v>11</v>
      </c>
      <c r="D5" s="14" t="s">
        <v>12</v>
      </c>
      <c r="E5" s="14" t="str">
        <f>IF(☆メイン画面☆!F5="","",☆メイン画面☆!F5)</f>
        <v/>
      </c>
    </row>
    <row r="6" spans="1:11" ht="18.75" customHeight="1" x14ac:dyDescent="0.15">
      <c r="D6" s="14" t="s">
        <v>13</v>
      </c>
      <c r="E6" s="14" t="str">
        <f>IF(☆メイン画面☆!F4="","",☆メイン画面☆!F4)</f>
        <v/>
      </c>
    </row>
    <row r="7" spans="1:11" ht="12.75" customHeight="1" x14ac:dyDescent="0.15"/>
    <row r="8" spans="1:11" ht="18.75" customHeight="1" x14ac:dyDescent="0.15">
      <c r="A8" s="6">
        <v>3</v>
      </c>
      <c r="B8" s="148" t="str">
        <f>IF(☆メイン画面☆!F8="","　年　　月　　日",☆メイン画面☆!F8)</f>
        <v>　年　　月　　日</v>
      </c>
      <c r="C8" s="148"/>
      <c r="D8" s="28" t="s">
        <v>20</v>
      </c>
      <c r="E8" s="31" t="str">
        <f>IF(☆メイン画面☆!M8="","　年　　月　　日",☆メイン画面☆!M8)</f>
        <v>　年　　月　　日</v>
      </c>
      <c r="F8" s="14" t="str">
        <f>"(第　"&amp;☆メイン画面☆!N12&amp;"　回分)"</f>
        <v>(第　　回分)</v>
      </c>
    </row>
    <row r="9" spans="1:11" ht="12.75" customHeight="1" x14ac:dyDescent="0.15"/>
    <row r="10" spans="1:11" ht="18.75" customHeight="1" x14ac:dyDescent="0.15">
      <c r="A10" s="6">
        <v>4</v>
      </c>
      <c r="B10" s="14" t="s">
        <v>28</v>
      </c>
    </row>
    <row r="11" spans="1:11" ht="18.75" customHeight="1" x14ac:dyDescent="0.15">
      <c r="A11" s="146"/>
      <c r="B11" s="136" t="s">
        <v>14</v>
      </c>
      <c r="C11" s="149" t="s">
        <v>19</v>
      </c>
      <c r="D11" s="136" t="s">
        <v>18</v>
      </c>
      <c r="E11" s="136" t="s">
        <v>135</v>
      </c>
      <c r="F11" s="136"/>
      <c r="G11" s="136"/>
      <c r="H11" s="147" t="s">
        <v>136</v>
      </c>
      <c r="I11" s="136" t="s">
        <v>16</v>
      </c>
    </row>
    <row r="12" spans="1:11" ht="18.75" customHeight="1" x14ac:dyDescent="0.15">
      <c r="A12" s="146"/>
      <c r="B12" s="136"/>
      <c r="C12" s="149"/>
      <c r="D12" s="136"/>
      <c r="E12" s="9" t="s">
        <v>15</v>
      </c>
      <c r="F12" s="9" t="s">
        <v>2</v>
      </c>
      <c r="G12" s="9" t="s">
        <v>17</v>
      </c>
      <c r="H12" s="147"/>
      <c r="I12" s="136"/>
    </row>
    <row r="13" spans="1:11" ht="24" customHeight="1" x14ac:dyDescent="0.15">
      <c r="A13" s="32"/>
      <c r="B13" s="72"/>
      <c r="C13" s="70"/>
      <c r="D13" s="71"/>
      <c r="E13" s="73"/>
      <c r="F13" s="73"/>
      <c r="G13" s="73"/>
      <c r="H13" s="73"/>
      <c r="I13" s="73"/>
    </row>
    <row r="14" spans="1:11" ht="24" customHeight="1" x14ac:dyDescent="0.15">
      <c r="A14" s="32"/>
      <c r="B14" s="72"/>
      <c r="C14" s="70"/>
      <c r="D14" s="71"/>
      <c r="E14" s="73"/>
      <c r="F14" s="73"/>
      <c r="G14" s="73"/>
      <c r="H14" s="73"/>
      <c r="I14" s="73"/>
    </row>
    <row r="15" spans="1:11" ht="24" customHeight="1" x14ac:dyDescent="0.15">
      <c r="A15" s="32"/>
      <c r="B15" s="72"/>
      <c r="C15" s="70"/>
      <c r="D15" s="71"/>
      <c r="E15" s="73"/>
      <c r="F15" s="73"/>
      <c r="G15" s="73"/>
      <c r="H15" s="73"/>
      <c r="I15" s="73"/>
    </row>
    <row r="16" spans="1:11" ht="24" customHeight="1" x14ac:dyDescent="0.15">
      <c r="A16" s="32"/>
      <c r="B16" s="72"/>
      <c r="C16" s="70"/>
      <c r="D16" s="71"/>
      <c r="E16" s="60"/>
      <c r="F16" s="60"/>
      <c r="G16" s="60"/>
      <c r="H16" s="60"/>
      <c r="I16" s="60"/>
    </row>
    <row r="17" spans="1:9" ht="24" customHeight="1" x14ac:dyDescent="0.15">
      <c r="A17" s="32"/>
      <c r="B17" s="72"/>
      <c r="C17" s="70"/>
      <c r="D17" s="71"/>
      <c r="E17" s="60"/>
      <c r="F17" s="60"/>
      <c r="G17" s="60"/>
      <c r="H17" s="60"/>
      <c r="I17" s="73"/>
    </row>
    <row r="18" spans="1:9" ht="24" customHeight="1" x14ac:dyDescent="0.15">
      <c r="A18" s="32"/>
      <c r="B18" s="72"/>
      <c r="C18" s="70"/>
      <c r="D18" s="71"/>
      <c r="E18" s="60"/>
      <c r="F18" s="73"/>
      <c r="G18" s="73"/>
      <c r="H18" s="73"/>
      <c r="I18" s="73"/>
    </row>
    <row r="19" spans="1:9" ht="24" customHeight="1" x14ac:dyDescent="0.15">
      <c r="A19" s="32"/>
      <c r="B19" s="72"/>
      <c r="C19" s="70"/>
      <c r="D19" s="71"/>
      <c r="E19" s="73"/>
      <c r="F19" s="73"/>
      <c r="G19" s="73"/>
      <c r="H19" s="73"/>
      <c r="I19" s="73"/>
    </row>
    <row r="20" spans="1:9" ht="24" customHeight="1" x14ac:dyDescent="0.15">
      <c r="A20" s="32"/>
      <c r="B20" s="72"/>
      <c r="C20" s="70"/>
      <c r="D20" s="71"/>
      <c r="E20" s="60"/>
      <c r="F20" s="60"/>
      <c r="G20" s="60"/>
      <c r="H20" s="60"/>
      <c r="I20" s="73"/>
    </row>
    <row r="21" spans="1:9" ht="24" customHeight="1" x14ac:dyDescent="0.15">
      <c r="A21" s="32"/>
      <c r="B21" s="72"/>
      <c r="C21" s="70"/>
      <c r="D21" s="71"/>
      <c r="E21" s="73"/>
      <c r="F21" s="73"/>
      <c r="G21" s="73"/>
      <c r="H21" s="73"/>
      <c r="I21" s="73"/>
    </row>
    <row r="22" spans="1:9" ht="24" customHeight="1" x14ac:dyDescent="0.15">
      <c r="A22" s="32"/>
      <c r="B22" s="72"/>
      <c r="C22" s="70"/>
      <c r="D22" s="71"/>
      <c r="E22" s="73"/>
      <c r="F22" s="73"/>
      <c r="G22" s="73"/>
      <c r="H22" s="73"/>
      <c r="I22" s="73"/>
    </row>
    <row r="23" spans="1:9" ht="24" customHeight="1" x14ac:dyDescent="0.15">
      <c r="A23" s="32"/>
      <c r="B23" s="72"/>
      <c r="C23" s="70"/>
      <c r="D23" s="71"/>
      <c r="E23" s="73"/>
      <c r="F23" s="73"/>
      <c r="G23" s="73"/>
      <c r="H23" s="73"/>
      <c r="I23" s="73"/>
    </row>
    <row r="24" spans="1:9" ht="24" customHeight="1" x14ac:dyDescent="0.15">
      <c r="A24" s="32"/>
      <c r="B24" s="72"/>
      <c r="C24" s="70"/>
      <c r="D24" s="71"/>
      <c r="E24" s="73"/>
      <c r="F24" s="73"/>
      <c r="G24" s="73"/>
      <c r="H24" s="73"/>
      <c r="I24" s="73"/>
    </row>
    <row r="25" spans="1:9" ht="24" customHeight="1" x14ac:dyDescent="0.15">
      <c r="A25" s="32"/>
      <c r="B25" s="72"/>
      <c r="C25" s="70"/>
      <c r="D25" s="71"/>
      <c r="E25" s="73"/>
      <c r="F25" s="73"/>
      <c r="G25" s="73"/>
      <c r="H25" s="73"/>
      <c r="I25" s="73"/>
    </row>
    <row r="26" spans="1:9" ht="24" customHeight="1" x14ac:dyDescent="0.15">
      <c r="A26" s="32"/>
      <c r="B26" s="72"/>
      <c r="C26" s="70"/>
      <c r="D26" s="71"/>
      <c r="E26" s="73"/>
      <c r="F26" s="73"/>
      <c r="G26" s="73"/>
      <c r="H26" s="73"/>
      <c r="I26" s="73"/>
    </row>
    <row r="27" spans="1:9" ht="24" customHeight="1" x14ac:dyDescent="0.15">
      <c r="A27" s="32"/>
      <c r="B27" s="72"/>
      <c r="C27" s="70"/>
      <c r="D27" s="71"/>
      <c r="E27" s="73"/>
      <c r="F27" s="73"/>
      <c r="G27" s="73"/>
      <c r="H27" s="73"/>
      <c r="I27" s="73"/>
    </row>
    <row r="28" spans="1:9" ht="24" customHeight="1" x14ac:dyDescent="0.15">
      <c r="A28" s="32"/>
      <c r="B28" s="72"/>
      <c r="C28" s="70"/>
      <c r="D28" s="71"/>
      <c r="E28" s="73"/>
      <c r="F28" s="73"/>
      <c r="G28" s="73"/>
      <c r="H28" s="73"/>
      <c r="I28" s="73"/>
    </row>
    <row r="29" spans="1:9" ht="24" customHeight="1" x14ac:dyDescent="0.15">
      <c r="A29" s="32"/>
      <c r="B29" s="72"/>
      <c r="C29" s="70"/>
      <c r="D29" s="71"/>
      <c r="E29" s="73"/>
      <c r="F29" s="73"/>
      <c r="G29" s="73"/>
      <c r="H29" s="73"/>
      <c r="I29" s="73"/>
    </row>
    <row r="30" spans="1:9" ht="24" customHeight="1" x14ac:dyDescent="0.15">
      <c r="A30" s="32"/>
      <c r="B30" s="72"/>
      <c r="C30" s="70"/>
      <c r="D30" s="71"/>
      <c r="E30" s="73"/>
      <c r="F30" s="73"/>
      <c r="G30" s="73"/>
      <c r="H30" s="73"/>
      <c r="I30" s="73"/>
    </row>
    <row r="31" spans="1:9" ht="24" customHeight="1" x14ac:dyDescent="0.15">
      <c r="A31" s="32"/>
      <c r="B31" s="72"/>
      <c r="C31" s="70"/>
      <c r="D31" s="71"/>
      <c r="E31" s="73"/>
      <c r="F31" s="73"/>
      <c r="G31" s="73"/>
      <c r="H31" s="73"/>
      <c r="I31" s="73"/>
    </row>
    <row r="32" spans="1:9" ht="24" customHeight="1" x14ac:dyDescent="0.15">
      <c r="A32" s="32"/>
      <c r="B32" s="72"/>
      <c r="C32" s="70"/>
      <c r="D32" s="71"/>
      <c r="E32" s="73"/>
      <c r="F32" s="73"/>
      <c r="G32" s="73"/>
      <c r="H32" s="73"/>
      <c r="I32" s="73"/>
    </row>
    <row r="33" spans="1:9" ht="24" customHeight="1" x14ac:dyDescent="0.15">
      <c r="A33" s="32"/>
      <c r="B33" s="72"/>
      <c r="C33" s="70"/>
      <c r="D33" s="71"/>
      <c r="E33" s="73"/>
      <c r="F33" s="73"/>
      <c r="G33" s="73"/>
      <c r="H33" s="73"/>
      <c r="I33" s="73"/>
    </row>
    <row r="34" spans="1:9" ht="24" customHeight="1" x14ac:dyDescent="0.15">
      <c r="A34" s="32"/>
      <c r="B34" s="72"/>
      <c r="C34" s="70"/>
      <c r="D34" s="71"/>
      <c r="E34" s="73"/>
      <c r="F34" s="73"/>
      <c r="G34" s="73"/>
      <c r="H34" s="73"/>
      <c r="I34" s="73"/>
    </row>
    <row r="35" spans="1:9" ht="24" customHeight="1" x14ac:dyDescent="0.15">
      <c r="A35" s="32"/>
      <c r="B35" s="72"/>
      <c r="C35" s="70"/>
      <c r="D35" s="71"/>
      <c r="E35" s="73"/>
      <c r="F35" s="73"/>
      <c r="G35" s="73"/>
      <c r="H35" s="73"/>
      <c r="I35" s="73"/>
    </row>
    <row r="36" spans="1:9" ht="24" customHeight="1" x14ac:dyDescent="0.15">
      <c r="A36" s="32"/>
      <c r="B36" s="72"/>
      <c r="C36" s="70"/>
      <c r="D36" s="71"/>
      <c r="E36" s="73"/>
      <c r="F36" s="73"/>
      <c r="G36" s="73"/>
      <c r="H36" s="73"/>
      <c r="I36" s="73"/>
    </row>
    <row r="37" spans="1:9" ht="24" customHeight="1" x14ac:dyDescent="0.15">
      <c r="A37" s="32"/>
      <c r="B37" s="72"/>
      <c r="C37" s="70"/>
      <c r="D37" s="71"/>
      <c r="E37" s="73"/>
      <c r="F37" s="73"/>
      <c r="G37" s="73"/>
      <c r="H37" s="73"/>
      <c r="I37" s="73"/>
    </row>
    <row r="38" spans="1:9" ht="24" customHeight="1" x14ac:dyDescent="0.15">
      <c r="A38" s="32"/>
      <c r="B38" s="72"/>
      <c r="C38" s="70"/>
      <c r="D38" s="71"/>
      <c r="E38" s="73"/>
      <c r="F38" s="73"/>
      <c r="G38" s="73"/>
      <c r="H38" s="73"/>
      <c r="I38" s="73"/>
    </row>
    <row r="39" spans="1:9" ht="24" customHeight="1" x14ac:dyDescent="0.15">
      <c r="A39" s="32"/>
      <c r="B39" s="72"/>
      <c r="C39" s="70"/>
      <c r="D39" s="71"/>
      <c r="E39" s="73"/>
      <c r="F39" s="73"/>
      <c r="G39" s="73"/>
      <c r="H39" s="73"/>
      <c r="I39" s="73"/>
    </row>
    <row r="40" spans="1:9" ht="24" customHeight="1" x14ac:dyDescent="0.15">
      <c r="A40" s="32"/>
      <c r="B40" s="72"/>
      <c r="C40" s="70"/>
      <c r="D40" s="71"/>
      <c r="E40" s="73"/>
      <c r="F40" s="73"/>
      <c r="G40" s="73"/>
      <c r="H40" s="73"/>
      <c r="I40" s="73"/>
    </row>
    <row r="41" spans="1:9" ht="18.75" customHeight="1" thickBot="1" x14ac:dyDescent="0.2">
      <c r="B41" s="11"/>
      <c r="C41" s="33"/>
      <c r="D41" s="11"/>
      <c r="E41" s="11"/>
      <c r="F41" s="11"/>
      <c r="G41" s="11"/>
      <c r="H41" s="11"/>
      <c r="I41" s="11"/>
    </row>
    <row r="42" spans="1:9" ht="18.75" customHeight="1" x14ac:dyDescent="0.15">
      <c r="B42" s="141" t="s">
        <v>22</v>
      </c>
      <c r="C42" s="144" t="s">
        <v>137</v>
      </c>
      <c r="D42" s="144"/>
      <c r="E42" s="34">
        <f>SUMIF(D13:D40,"寄附",C13:C40)</f>
        <v>0</v>
      </c>
      <c r="F42" s="32"/>
      <c r="G42" s="137" t="s">
        <v>25</v>
      </c>
      <c r="H42" s="35"/>
      <c r="I42" s="36"/>
    </row>
    <row r="43" spans="1:9" ht="18.75" customHeight="1" x14ac:dyDescent="0.15">
      <c r="B43" s="134"/>
      <c r="C43" s="136" t="s">
        <v>21</v>
      </c>
      <c r="D43" s="136"/>
      <c r="E43" s="37">
        <f>SUMIF(D13:D40,"その他の収入",C13:C40)</f>
        <v>0</v>
      </c>
      <c r="G43" s="138"/>
      <c r="H43" s="38"/>
      <c r="I43" s="39"/>
    </row>
    <row r="44" spans="1:9" ht="18.75" customHeight="1" x14ac:dyDescent="0.15">
      <c r="B44" s="142"/>
      <c r="C44" s="150" t="s">
        <v>22</v>
      </c>
      <c r="D44" s="150"/>
      <c r="E44" s="58">
        <f>SUM(E42:E43)</f>
        <v>0</v>
      </c>
      <c r="G44" s="138"/>
      <c r="H44" s="38" t="s">
        <v>26</v>
      </c>
      <c r="I44" s="39"/>
    </row>
    <row r="45" spans="1:9" ht="18.75" customHeight="1" x14ac:dyDescent="0.15">
      <c r="B45" s="134" t="s">
        <v>23</v>
      </c>
      <c r="C45" s="136" t="s">
        <v>137</v>
      </c>
      <c r="D45" s="136"/>
      <c r="E45" s="74">
        <v>0</v>
      </c>
      <c r="G45" s="138"/>
      <c r="H45" s="40" t="s">
        <v>123</v>
      </c>
      <c r="I45" s="81" t="str">
        <f>IF(OR(☆メイン画面☆!F11="",ISTEXT(☆メイン画面☆!F11)),"円",☆メイン画面☆!F11)</f>
        <v>円</v>
      </c>
    </row>
    <row r="46" spans="1:9" ht="18.75" customHeight="1" x14ac:dyDescent="0.15">
      <c r="B46" s="134"/>
      <c r="C46" s="136" t="s">
        <v>21</v>
      </c>
      <c r="D46" s="136"/>
      <c r="E46" s="74">
        <v>0</v>
      </c>
      <c r="G46" s="138"/>
      <c r="H46" s="40" t="s">
        <v>27</v>
      </c>
      <c r="I46" s="81" t="str">
        <f>IF(OR(☆メイン画面☆!N11="",ISTEXT(☆メイン画面☆!N11)),"円",☆メイン画面☆!N11)</f>
        <v>円</v>
      </c>
    </row>
    <row r="47" spans="1:9" ht="18.75" customHeight="1" x14ac:dyDescent="0.15">
      <c r="B47" s="134"/>
      <c r="C47" s="136" t="s">
        <v>22</v>
      </c>
      <c r="D47" s="136"/>
      <c r="E47" s="37">
        <f>SUM(E45:E46)</f>
        <v>0</v>
      </c>
      <c r="G47" s="138"/>
      <c r="H47" s="38"/>
      <c r="I47" s="39"/>
    </row>
    <row r="48" spans="1:9" ht="18.75" customHeight="1" x14ac:dyDescent="0.15">
      <c r="B48" s="133" t="s">
        <v>24</v>
      </c>
      <c r="C48" s="143" t="s">
        <v>137</v>
      </c>
      <c r="D48" s="143"/>
      <c r="E48" s="59">
        <f>E42+E45</f>
        <v>0</v>
      </c>
      <c r="G48" s="138"/>
      <c r="H48" s="38"/>
      <c r="I48" s="39"/>
    </row>
    <row r="49" spans="2:9" ht="18.75" customHeight="1" x14ac:dyDescent="0.15">
      <c r="B49" s="134"/>
      <c r="C49" s="136" t="s">
        <v>21</v>
      </c>
      <c r="D49" s="136"/>
      <c r="E49" s="37">
        <f>E43+E46</f>
        <v>0</v>
      </c>
      <c r="G49" s="138"/>
      <c r="H49" s="38"/>
      <c r="I49" s="39"/>
    </row>
    <row r="50" spans="2:9" ht="18.75" customHeight="1" thickBot="1" x14ac:dyDescent="0.2">
      <c r="B50" s="135"/>
      <c r="C50" s="140" t="s">
        <v>22</v>
      </c>
      <c r="D50" s="140"/>
      <c r="E50" s="41">
        <f>E44+E47</f>
        <v>0</v>
      </c>
      <c r="G50" s="139"/>
      <c r="H50" s="42"/>
      <c r="I50" s="43"/>
    </row>
    <row r="51" spans="2:9" ht="7.5" customHeight="1" x14ac:dyDescent="0.15"/>
  </sheetData>
  <sheetProtection algorithmName="SHA-512" hashValue="eyc/94MxIv5rVzrRYzzersYIXBnW7AciTCWOuZihXwHY5lo3xgBYbYZWW+dJecBp36Yea1l5yG263Iz1cXMKtw==" saltValue="wRJS8STDqbunJCfTK9O/4Q==" spinCount="100000" sheet="1" objects="1" scenarios="1"/>
  <mergeCells count="22">
    <mergeCell ref="A1:I2"/>
    <mergeCell ref="C45:D45"/>
    <mergeCell ref="B45:B47"/>
    <mergeCell ref="A11:A12"/>
    <mergeCell ref="H11:H12"/>
    <mergeCell ref="B8:C8"/>
    <mergeCell ref="E11:G11"/>
    <mergeCell ref="C11:C12"/>
    <mergeCell ref="I11:I12"/>
    <mergeCell ref="B11:B12"/>
    <mergeCell ref="D11:D12"/>
    <mergeCell ref="C46:D46"/>
    <mergeCell ref="C44:D44"/>
    <mergeCell ref="B48:B50"/>
    <mergeCell ref="C49:D49"/>
    <mergeCell ref="G42:G50"/>
    <mergeCell ref="C50:D50"/>
    <mergeCell ref="C43:D43"/>
    <mergeCell ref="B42:B44"/>
    <mergeCell ref="C47:D47"/>
    <mergeCell ref="C48:D48"/>
    <mergeCell ref="C42:D42"/>
  </mergeCells>
  <phoneticPr fontId="1"/>
  <dataValidations count="2">
    <dataValidation type="whole" operator="greaterThan" allowBlank="1" showInputMessage="1" showErrorMessage="1" sqref="C13:C40" xr:uid="{023B3418-D894-4A0C-A29D-73F358DC08BE}">
      <formula1>0</formula1>
    </dataValidation>
    <dataValidation type="list" allowBlank="1" showInputMessage="1" showErrorMessage="1" sqref="D13:D40" xr:uid="{39A20058-8BFC-4853-BB0F-EDC0A4A53ED0}">
      <formula1>"寄附,その他の収入"</formula1>
    </dataValidation>
  </dataValidations>
  <hyperlinks>
    <hyperlink ref="K2" location="☆メイン画面☆!A1" display="メイン画面に戻る" xr:uid="{3D296A1F-E628-4D07-81DF-A33CFFD98D44}"/>
  </hyperlinks>
  <printOptions horizontalCentered="1"/>
  <pageMargins left="0.43307086614173229" right="0.31496062992125984" top="0.51181102362204722" bottom="0.51181102362204722" header="0.23622047244094491" footer="0.19685039370078741"/>
  <pageSetup paperSize="9" orientation="landscape" r:id="rId1"/>
  <rowBreaks count="1" manualBreakCount="1">
    <brk id="2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9" width="14.625" style="6" customWidth="1"/>
    <col min="10" max="10" width="21" style="6" customWidth="1"/>
    <col min="11" max="11" width="3.25" style="6" customWidth="1"/>
    <col min="12" max="12" width="16.75" style="6" customWidth="1"/>
    <col min="13" max="16384" width="4.5" style="6"/>
  </cols>
  <sheetData>
    <row r="1" spans="1:21" ht="18.75" customHeight="1" x14ac:dyDescent="0.15">
      <c r="A1" s="14">
        <v>5</v>
      </c>
      <c r="B1" s="14" t="s">
        <v>29</v>
      </c>
    </row>
    <row r="2" spans="1:21" ht="18.75" customHeight="1" x14ac:dyDescent="0.15">
      <c r="A2" s="15"/>
      <c r="B2" s="16" t="s">
        <v>30</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18"/>
      <c r="B5" s="64"/>
      <c r="C5" s="61"/>
      <c r="D5" s="62"/>
      <c r="E5" s="60"/>
      <c r="F5" s="60"/>
      <c r="G5" s="60"/>
      <c r="H5" s="60"/>
      <c r="I5" s="60"/>
      <c r="J5" s="60"/>
    </row>
    <row r="6" spans="1:21" ht="24.95" customHeight="1" x14ac:dyDescent="0.15">
      <c r="A6" s="18"/>
      <c r="B6" s="64"/>
      <c r="C6" s="61"/>
      <c r="D6" s="62"/>
      <c r="E6" s="60"/>
      <c r="F6" s="60"/>
      <c r="G6" s="60"/>
      <c r="H6" s="60"/>
      <c r="I6" s="60"/>
      <c r="J6" s="60"/>
    </row>
    <row r="7" spans="1:21" s="12" customFormat="1" ht="24.95" customHeight="1" x14ac:dyDescent="0.15">
      <c r="A7" s="18"/>
      <c r="B7" s="64"/>
      <c r="C7" s="61"/>
      <c r="D7" s="62"/>
      <c r="E7" s="60"/>
      <c r="F7" s="60"/>
      <c r="G7" s="60"/>
      <c r="H7" s="60"/>
      <c r="I7" s="60"/>
      <c r="J7" s="60"/>
      <c r="U7" s="6"/>
    </row>
    <row r="8" spans="1:21" s="12" customFormat="1" ht="24.95" customHeight="1" x14ac:dyDescent="0.15">
      <c r="A8" s="18"/>
      <c r="B8" s="64"/>
      <c r="C8" s="61"/>
      <c r="D8" s="62"/>
      <c r="E8" s="60"/>
      <c r="F8" s="60"/>
      <c r="G8" s="60"/>
      <c r="H8" s="60"/>
      <c r="I8" s="60"/>
      <c r="J8" s="60"/>
      <c r="U8" s="6"/>
    </row>
    <row r="9" spans="1:21" ht="24.95" customHeight="1" x14ac:dyDescent="0.15">
      <c r="A9" s="18"/>
      <c r="B9" s="64"/>
      <c r="C9" s="61"/>
      <c r="D9" s="62"/>
      <c r="E9" s="60"/>
      <c r="F9" s="60"/>
      <c r="G9" s="60"/>
      <c r="H9" s="60"/>
      <c r="I9" s="60"/>
      <c r="J9" s="60"/>
    </row>
    <row r="10" spans="1:21" ht="24.95" customHeight="1" x14ac:dyDescent="0.15">
      <c r="A10" s="18"/>
      <c r="B10" s="64"/>
      <c r="C10" s="61"/>
      <c r="D10" s="62"/>
      <c r="E10" s="60"/>
      <c r="F10" s="60"/>
      <c r="G10" s="60"/>
      <c r="H10" s="60"/>
      <c r="I10" s="60"/>
      <c r="J10" s="60"/>
    </row>
    <row r="11" spans="1:21" ht="24.95" customHeight="1" x14ac:dyDescent="0.15">
      <c r="A11" s="18"/>
      <c r="B11" s="64"/>
      <c r="C11" s="61"/>
      <c r="D11" s="62"/>
      <c r="E11" s="60"/>
      <c r="F11" s="60"/>
      <c r="G11" s="60"/>
      <c r="H11" s="60"/>
      <c r="I11" s="60"/>
      <c r="J11" s="60"/>
    </row>
    <row r="12" spans="1:21" ht="24.95" customHeight="1" x14ac:dyDescent="0.15">
      <c r="A12" s="18"/>
      <c r="B12" s="64"/>
      <c r="C12" s="61"/>
      <c r="D12" s="62"/>
      <c r="E12" s="60"/>
      <c r="F12" s="60"/>
      <c r="G12" s="60"/>
      <c r="H12" s="60"/>
      <c r="I12" s="60"/>
      <c r="J12" s="60"/>
    </row>
    <row r="13" spans="1:21" ht="24.95" customHeight="1" x14ac:dyDescent="0.15">
      <c r="A13" s="18"/>
      <c r="B13" s="64"/>
      <c r="C13" s="61"/>
      <c r="D13" s="62"/>
      <c r="E13" s="60"/>
      <c r="F13" s="60"/>
      <c r="G13" s="60"/>
      <c r="H13" s="60"/>
      <c r="I13" s="60"/>
      <c r="J13" s="60"/>
    </row>
    <row r="14" spans="1:21" ht="24.95" customHeight="1" x14ac:dyDescent="0.15">
      <c r="A14" s="18"/>
      <c r="B14" s="64"/>
      <c r="C14" s="61"/>
      <c r="D14" s="62"/>
      <c r="E14" s="60"/>
      <c r="F14" s="60"/>
      <c r="G14" s="60"/>
      <c r="H14" s="60"/>
      <c r="I14" s="60"/>
      <c r="J14" s="60"/>
    </row>
    <row r="15" spans="1:21" ht="24.95" customHeight="1" x14ac:dyDescent="0.15">
      <c r="A15" s="18"/>
      <c r="B15" s="64"/>
      <c r="C15" s="61"/>
      <c r="D15" s="62"/>
      <c r="E15" s="60"/>
      <c r="F15" s="60"/>
      <c r="G15" s="60"/>
      <c r="H15" s="60"/>
      <c r="I15" s="60"/>
      <c r="J15" s="60"/>
    </row>
    <row r="16" spans="1:21" ht="24.95" customHeight="1" x14ac:dyDescent="0.15">
      <c r="A16" s="18"/>
      <c r="B16" s="64"/>
      <c r="C16" s="61"/>
      <c r="D16" s="62"/>
      <c r="E16" s="60"/>
      <c r="F16" s="60"/>
      <c r="G16" s="60"/>
      <c r="H16" s="60"/>
      <c r="I16" s="60"/>
      <c r="J16" s="60"/>
    </row>
    <row r="17" spans="1:10" ht="24.95" customHeight="1" x14ac:dyDescent="0.15">
      <c r="A17" s="18"/>
      <c r="B17" s="64"/>
      <c r="C17" s="61"/>
      <c r="D17" s="62"/>
      <c r="E17" s="60"/>
      <c r="F17" s="60"/>
      <c r="G17" s="60"/>
      <c r="H17" s="60"/>
      <c r="I17" s="60"/>
      <c r="J17" s="60"/>
    </row>
    <row r="18" spans="1:10" ht="24.95" customHeight="1" x14ac:dyDescent="0.15">
      <c r="A18" s="18"/>
      <c r="B18" s="64"/>
      <c r="C18" s="61"/>
      <c r="D18" s="62"/>
      <c r="E18" s="60"/>
      <c r="F18" s="60"/>
      <c r="G18" s="60"/>
      <c r="H18" s="60"/>
      <c r="I18" s="60"/>
      <c r="J18" s="60"/>
    </row>
    <row r="19" spans="1:10" ht="24.95" customHeight="1" x14ac:dyDescent="0.15">
      <c r="A19" s="18"/>
      <c r="B19" s="64"/>
      <c r="C19" s="61"/>
      <c r="D19" s="62"/>
      <c r="E19" s="60"/>
      <c r="F19" s="60"/>
      <c r="G19" s="60"/>
      <c r="H19" s="60"/>
      <c r="I19" s="60"/>
      <c r="J19" s="60"/>
    </row>
    <row r="20" spans="1:10" ht="24.95" customHeight="1" x14ac:dyDescent="0.15">
      <c r="A20" s="18"/>
      <c r="B20" s="64"/>
      <c r="C20" s="61"/>
      <c r="D20" s="62"/>
      <c r="E20" s="60"/>
      <c r="F20" s="60"/>
      <c r="G20" s="60"/>
      <c r="H20" s="60"/>
      <c r="I20" s="60"/>
      <c r="J20" s="60"/>
    </row>
    <row r="21" spans="1:10" ht="24.95" customHeight="1" x14ac:dyDescent="0.15">
      <c r="A21" s="18"/>
      <c r="B21" s="64"/>
      <c r="C21" s="61"/>
      <c r="D21" s="62"/>
      <c r="E21" s="60"/>
      <c r="F21" s="60"/>
      <c r="G21" s="60"/>
      <c r="H21" s="60"/>
      <c r="I21" s="60"/>
      <c r="J21" s="60"/>
    </row>
    <row r="22" spans="1:10" ht="24.95" customHeight="1" x14ac:dyDescent="0.15">
      <c r="A22" s="18"/>
      <c r="B22" s="64"/>
      <c r="C22" s="61"/>
      <c r="D22" s="62"/>
      <c r="E22" s="60"/>
      <c r="F22" s="60"/>
      <c r="G22" s="60"/>
      <c r="H22" s="60"/>
      <c r="I22" s="60"/>
      <c r="J22" s="60"/>
    </row>
    <row r="23" spans="1:10" ht="18.75" customHeight="1" x14ac:dyDescent="0.15">
      <c r="A23" s="18"/>
      <c r="B23" s="19" t="s">
        <v>34</v>
      </c>
      <c r="C23" s="20">
        <f>SUM(C5:C22)</f>
        <v>0</v>
      </c>
      <c r="D23" s="21"/>
      <c r="E23" s="22"/>
      <c r="F23" s="23"/>
      <c r="G23" s="23"/>
      <c r="H23" s="23"/>
      <c r="I23" s="23"/>
      <c r="J23" s="23"/>
    </row>
    <row r="24" spans="1:10" ht="18.75" customHeight="1" x14ac:dyDescent="0.15">
      <c r="A24" s="18"/>
      <c r="B24" s="19" t="s">
        <v>35</v>
      </c>
      <c r="C24" s="152">
        <f>IF(AND(B25="",B46=""),G24+J24,"")</f>
        <v>0</v>
      </c>
      <c r="D24" s="152"/>
      <c r="E24" s="151" t="s">
        <v>36</v>
      </c>
      <c r="F24" s="151"/>
      <c r="G24" s="24">
        <f>IF(AND(B25="",B46=""),SUMIF(D5:D22,"立候補準備",C5:C22),"")</f>
        <v>0</v>
      </c>
      <c r="H24" s="151" t="s">
        <v>37</v>
      </c>
      <c r="I24" s="151"/>
      <c r="J24" s="24">
        <f>IF(AND(B25="",B46=""),SUMIF(D5:D22,"選挙運動",C5:C22),"")</f>
        <v>0</v>
      </c>
    </row>
    <row r="25" spans="1:10" ht="24.6" customHeight="1" x14ac:dyDescent="0.15">
      <c r="A25" s="18"/>
      <c r="B25" s="64"/>
      <c r="C25" s="61"/>
      <c r="D25" s="63"/>
      <c r="E25" s="60"/>
      <c r="F25" s="60"/>
      <c r="G25" s="60"/>
      <c r="H25" s="60"/>
      <c r="I25" s="60"/>
      <c r="J25" s="60"/>
    </row>
    <row r="26" spans="1:10" ht="24.6" customHeight="1" x14ac:dyDescent="0.15">
      <c r="A26" s="18"/>
      <c r="B26" s="64"/>
      <c r="C26" s="61"/>
      <c r="D26" s="63"/>
      <c r="E26" s="60"/>
      <c r="F26" s="60"/>
      <c r="G26" s="60"/>
      <c r="H26" s="60"/>
      <c r="I26" s="60"/>
      <c r="J26" s="60"/>
    </row>
    <row r="27" spans="1:10" ht="24.6" customHeight="1" x14ac:dyDescent="0.15">
      <c r="A27" s="18"/>
      <c r="B27" s="64"/>
      <c r="C27" s="61"/>
      <c r="D27" s="63"/>
      <c r="E27" s="60"/>
      <c r="F27" s="60"/>
      <c r="G27" s="60"/>
      <c r="H27" s="60"/>
      <c r="I27" s="60"/>
      <c r="J27" s="60"/>
    </row>
    <row r="28" spans="1:10" ht="24.6" customHeight="1" x14ac:dyDescent="0.15">
      <c r="A28" s="18"/>
      <c r="B28" s="64"/>
      <c r="C28" s="61"/>
      <c r="D28" s="63"/>
      <c r="E28" s="60"/>
      <c r="F28" s="60"/>
      <c r="G28" s="60"/>
      <c r="H28" s="60"/>
      <c r="I28" s="60"/>
      <c r="J28" s="60"/>
    </row>
    <row r="29" spans="1:10" ht="24.6" customHeight="1" x14ac:dyDescent="0.15">
      <c r="A29" s="18"/>
      <c r="B29" s="64"/>
      <c r="C29" s="61"/>
      <c r="D29" s="63"/>
      <c r="E29" s="60"/>
      <c r="F29" s="60"/>
      <c r="G29" s="60"/>
      <c r="H29" s="60"/>
      <c r="I29" s="60"/>
      <c r="J29" s="60"/>
    </row>
    <row r="30" spans="1:10" ht="24.6" customHeight="1" x14ac:dyDescent="0.15">
      <c r="A30" s="18"/>
      <c r="B30" s="64"/>
      <c r="C30" s="61"/>
      <c r="D30" s="63"/>
      <c r="E30" s="60"/>
      <c r="F30" s="60"/>
      <c r="G30" s="60"/>
      <c r="H30" s="60"/>
      <c r="I30" s="60"/>
      <c r="J30" s="60"/>
    </row>
    <row r="31" spans="1:10" ht="24.6" customHeight="1" x14ac:dyDescent="0.15">
      <c r="A31" s="18"/>
      <c r="B31" s="64"/>
      <c r="C31" s="61"/>
      <c r="D31" s="63"/>
      <c r="E31" s="60"/>
      <c r="F31" s="60"/>
      <c r="G31" s="60"/>
      <c r="H31" s="60"/>
      <c r="I31" s="60"/>
      <c r="J31" s="60"/>
    </row>
    <row r="32" spans="1:10" ht="24.6" customHeight="1" x14ac:dyDescent="0.15">
      <c r="A32" s="18"/>
      <c r="B32" s="64"/>
      <c r="C32" s="61"/>
      <c r="D32" s="63"/>
      <c r="E32" s="60"/>
      <c r="F32" s="60"/>
      <c r="G32" s="60"/>
      <c r="H32" s="60"/>
      <c r="I32" s="60"/>
      <c r="J32" s="60"/>
    </row>
    <row r="33" spans="1:10" ht="24.6" customHeight="1" x14ac:dyDescent="0.15">
      <c r="A33" s="18"/>
      <c r="B33" s="64"/>
      <c r="C33" s="61"/>
      <c r="D33" s="63"/>
      <c r="E33" s="60"/>
      <c r="F33" s="60"/>
      <c r="G33" s="60"/>
      <c r="H33" s="60"/>
      <c r="I33" s="60"/>
      <c r="J33" s="60"/>
    </row>
    <row r="34" spans="1:10" ht="24.6" customHeight="1" x14ac:dyDescent="0.15">
      <c r="A34" s="18"/>
      <c r="B34" s="64"/>
      <c r="C34" s="61"/>
      <c r="D34" s="63"/>
      <c r="E34" s="60"/>
      <c r="F34" s="60"/>
      <c r="G34" s="60"/>
      <c r="H34" s="60"/>
      <c r="I34" s="60"/>
      <c r="J34" s="60"/>
    </row>
    <row r="35" spans="1:10" ht="24.6" customHeight="1" x14ac:dyDescent="0.15">
      <c r="A35" s="18"/>
      <c r="B35" s="64"/>
      <c r="C35" s="61"/>
      <c r="D35" s="63"/>
      <c r="E35" s="60"/>
      <c r="F35" s="60"/>
      <c r="G35" s="60"/>
      <c r="H35" s="60"/>
      <c r="I35" s="60"/>
      <c r="J35" s="60"/>
    </row>
    <row r="36" spans="1:10" ht="24.6" customHeight="1" x14ac:dyDescent="0.15">
      <c r="A36" s="18"/>
      <c r="B36" s="64"/>
      <c r="C36" s="61"/>
      <c r="D36" s="63"/>
      <c r="E36" s="60"/>
      <c r="F36" s="60"/>
      <c r="G36" s="60"/>
      <c r="H36" s="60"/>
      <c r="I36" s="60"/>
      <c r="J36" s="60"/>
    </row>
    <row r="37" spans="1:10" ht="24.6" customHeight="1" x14ac:dyDescent="0.15">
      <c r="A37" s="18"/>
      <c r="B37" s="64"/>
      <c r="C37" s="61"/>
      <c r="D37" s="63"/>
      <c r="E37" s="60"/>
      <c r="F37" s="60"/>
      <c r="G37" s="60"/>
      <c r="H37" s="60"/>
      <c r="I37" s="60"/>
      <c r="J37" s="60"/>
    </row>
    <row r="38" spans="1:10" ht="24.6" customHeight="1" x14ac:dyDescent="0.15">
      <c r="A38" s="18"/>
      <c r="B38" s="64"/>
      <c r="C38" s="61"/>
      <c r="D38" s="63"/>
      <c r="E38" s="60"/>
      <c r="F38" s="60"/>
      <c r="G38" s="60"/>
      <c r="H38" s="60"/>
      <c r="I38" s="60"/>
      <c r="J38" s="60"/>
    </row>
    <row r="39" spans="1:10" ht="24.6" customHeight="1" x14ac:dyDescent="0.15">
      <c r="A39" s="18"/>
      <c r="B39" s="64"/>
      <c r="C39" s="61"/>
      <c r="D39" s="63"/>
      <c r="E39" s="60"/>
      <c r="F39" s="60"/>
      <c r="G39" s="60"/>
      <c r="H39" s="60"/>
      <c r="I39" s="60"/>
      <c r="J39" s="60"/>
    </row>
    <row r="40" spans="1:10" ht="24.6" customHeight="1" x14ac:dyDescent="0.15">
      <c r="A40" s="18"/>
      <c r="B40" s="64"/>
      <c r="C40" s="61"/>
      <c r="D40" s="63"/>
      <c r="E40" s="60"/>
      <c r="F40" s="60"/>
      <c r="G40" s="60"/>
      <c r="H40" s="60"/>
      <c r="I40" s="60"/>
      <c r="J40" s="60"/>
    </row>
    <row r="41" spans="1:10" ht="24.6" customHeight="1" x14ac:dyDescent="0.15">
      <c r="A41" s="18"/>
      <c r="B41" s="64"/>
      <c r="C41" s="61"/>
      <c r="D41" s="63"/>
      <c r="E41" s="60"/>
      <c r="F41" s="60"/>
      <c r="G41" s="60"/>
      <c r="H41" s="60"/>
      <c r="I41" s="60"/>
      <c r="J41" s="60"/>
    </row>
    <row r="42" spans="1:10" ht="24.6" customHeight="1" x14ac:dyDescent="0.15">
      <c r="A42" s="18"/>
      <c r="B42" s="64"/>
      <c r="C42" s="61"/>
      <c r="D42" s="63"/>
      <c r="E42" s="60"/>
      <c r="F42" s="60"/>
      <c r="G42" s="60"/>
      <c r="H42" s="60"/>
      <c r="I42" s="60"/>
      <c r="J42" s="60"/>
    </row>
    <row r="43" spans="1:10" ht="24.6" customHeight="1" x14ac:dyDescent="0.15">
      <c r="A43" s="18"/>
      <c r="B43" s="64"/>
      <c r="C43" s="61"/>
      <c r="D43" s="63"/>
      <c r="E43" s="60"/>
      <c r="F43" s="60"/>
      <c r="G43" s="60"/>
      <c r="H43" s="60"/>
      <c r="I43" s="60"/>
      <c r="J43" s="60"/>
    </row>
    <row r="44" spans="1:10" ht="18.75" customHeight="1" x14ac:dyDescent="0.15">
      <c r="A44" s="18"/>
      <c r="B44" s="19" t="s">
        <v>34</v>
      </c>
      <c r="C44" s="20">
        <f>SUM(C25:C43)</f>
        <v>0</v>
      </c>
      <c r="D44" s="25"/>
      <c r="E44" s="10"/>
      <c r="F44" s="8"/>
      <c r="G44" s="8"/>
      <c r="H44" s="8"/>
      <c r="I44" s="8"/>
      <c r="J44" s="8"/>
    </row>
    <row r="45" spans="1:10" ht="18.75" customHeight="1" x14ac:dyDescent="0.15">
      <c r="A45" s="26"/>
      <c r="B45" s="19" t="s">
        <v>35</v>
      </c>
      <c r="C45" s="152" t="str">
        <f>IF(AND(C24="",B46=""),G45+J45,"")</f>
        <v/>
      </c>
      <c r="D45" s="152"/>
      <c r="E45" s="151" t="s">
        <v>36</v>
      </c>
      <c r="F45" s="151"/>
      <c r="G45" s="24" t="str">
        <f>IF(AND(C24="",B46=""),SUMIF(D5:D22,"立候補準備",C5:C22)+SUMIF(D25:D43,"立候補準備",C25:C43),"")</f>
        <v/>
      </c>
      <c r="H45" s="151" t="s">
        <v>37</v>
      </c>
      <c r="I45" s="151"/>
      <c r="J45" s="24" t="str">
        <f>IF(AND(C24="",B46=""),SUMIF(D5:D22,"選挙運動",C5:C22)+SUMIF(D25:D43,"選挙運動",C25:C43),"")</f>
        <v/>
      </c>
    </row>
    <row r="46" spans="1:10" ht="24.95" customHeight="1" x14ac:dyDescent="0.15">
      <c r="A46" s="18"/>
      <c r="B46" s="64"/>
      <c r="C46" s="61"/>
      <c r="D46" s="63"/>
      <c r="E46" s="60"/>
      <c r="F46" s="60"/>
      <c r="G46" s="60"/>
      <c r="H46" s="60"/>
      <c r="I46" s="60"/>
      <c r="J46" s="60"/>
    </row>
    <row r="47" spans="1:10" ht="24.95" customHeight="1" x14ac:dyDescent="0.15">
      <c r="A47" s="18"/>
      <c r="B47" s="64"/>
      <c r="C47" s="61"/>
      <c r="D47" s="63"/>
      <c r="E47" s="60"/>
      <c r="F47" s="60"/>
      <c r="G47" s="60"/>
      <c r="H47" s="60"/>
      <c r="I47" s="60"/>
      <c r="J47" s="60"/>
    </row>
    <row r="48" spans="1:10" ht="24.95" customHeight="1" x14ac:dyDescent="0.15">
      <c r="A48" s="18"/>
      <c r="B48" s="64"/>
      <c r="C48" s="61"/>
      <c r="D48" s="63"/>
      <c r="E48" s="60"/>
      <c r="F48" s="60"/>
      <c r="G48" s="60"/>
      <c r="H48" s="60"/>
      <c r="I48" s="60"/>
      <c r="J48" s="60"/>
    </row>
    <row r="49" spans="1:10" ht="24.95" customHeight="1" x14ac:dyDescent="0.15">
      <c r="A49" s="18"/>
      <c r="B49" s="64"/>
      <c r="C49" s="61"/>
      <c r="D49" s="63"/>
      <c r="E49" s="60"/>
      <c r="F49" s="60"/>
      <c r="G49" s="60"/>
      <c r="H49" s="60"/>
      <c r="I49" s="60"/>
      <c r="J49" s="60"/>
    </row>
    <row r="50" spans="1:10" ht="24.95" customHeight="1" x14ac:dyDescent="0.15">
      <c r="A50" s="18"/>
      <c r="B50" s="64"/>
      <c r="C50" s="61"/>
      <c r="D50" s="63"/>
      <c r="E50" s="60"/>
      <c r="F50" s="60"/>
      <c r="G50" s="60"/>
      <c r="H50" s="60"/>
      <c r="I50" s="60"/>
      <c r="J50" s="60"/>
    </row>
    <row r="51" spans="1:10" ht="24.95" customHeight="1" x14ac:dyDescent="0.15">
      <c r="A51" s="18"/>
      <c r="B51" s="64"/>
      <c r="C51" s="61"/>
      <c r="D51" s="63"/>
      <c r="E51" s="60"/>
      <c r="F51" s="60"/>
      <c r="G51" s="60"/>
      <c r="H51" s="60"/>
      <c r="I51" s="60"/>
      <c r="J51" s="60"/>
    </row>
    <row r="52" spans="1:10" ht="24.95" customHeight="1" x14ac:dyDescent="0.15">
      <c r="A52" s="18"/>
      <c r="B52" s="64"/>
      <c r="C52" s="61"/>
      <c r="D52" s="63"/>
      <c r="E52" s="60"/>
      <c r="F52" s="60"/>
      <c r="G52" s="60"/>
      <c r="H52" s="60"/>
      <c r="I52" s="60"/>
      <c r="J52" s="60"/>
    </row>
    <row r="53" spans="1:10" ht="24.95" customHeight="1" x14ac:dyDescent="0.15">
      <c r="A53" s="52"/>
      <c r="B53" s="64"/>
      <c r="C53" s="61"/>
      <c r="D53" s="63"/>
      <c r="E53" s="60"/>
      <c r="F53" s="60"/>
      <c r="G53" s="60"/>
      <c r="H53" s="60"/>
      <c r="I53" s="60"/>
      <c r="J53" s="60"/>
    </row>
    <row r="54" spans="1:10" ht="24.95" customHeight="1" x14ac:dyDescent="0.15">
      <c r="A54" s="18"/>
      <c r="B54" s="64"/>
      <c r="C54" s="61"/>
      <c r="D54" s="63"/>
      <c r="E54" s="60"/>
      <c r="F54" s="60"/>
      <c r="G54" s="60"/>
      <c r="H54" s="60"/>
      <c r="I54" s="60"/>
      <c r="J54" s="60"/>
    </row>
    <row r="55" spans="1:10" ht="24.95" customHeight="1" x14ac:dyDescent="0.15">
      <c r="A55" s="18"/>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18"/>
      <c r="B57" s="64"/>
      <c r="C57" s="61"/>
      <c r="D57" s="63"/>
      <c r="E57" s="60"/>
      <c r="F57" s="60"/>
      <c r="G57" s="60"/>
      <c r="H57" s="60"/>
      <c r="I57" s="60"/>
      <c r="J57" s="60"/>
    </row>
    <row r="58" spans="1:10" ht="24.95" customHeight="1" x14ac:dyDescent="0.15">
      <c r="A58" s="18"/>
      <c r="B58" s="64"/>
      <c r="C58" s="61"/>
      <c r="D58" s="63"/>
      <c r="E58" s="60"/>
      <c r="F58" s="60"/>
      <c r="G58" s="60"/>
      <c r="H58" s="60"/>
      <c r="I58" s="60"/>
      <c r="J58" s="60"/>
    </row>
    <row r="59" spans="1:10" ht="18.75" customHeight="1" x14ac:dyDescent="0.15">
      <c r="A59" s="18"/>
      <c r="B59" s="19" t="s">
        <v>34</v>
      </c>
      <c r="C59" s="20">
        <f>SUM(C46:C58)</f>
        <v>0</v>
      </c>
      <c r="D59" s="23"/>
      <c r="E59" s="22"/>
      <c r="F59" s="23"/>
      <c r="G59" s="23"/>
      <c r="H59" s="23"/>
      <c r="I59" s="23"/>
      <c r="J59" s="23"/>
    </row>
    <row r="60" spans="1:10" ht="18.75" customHeight="1" x14ac:dyDescent="0.15">
      <c r="A60" s="26"/>
      <c r="B60" s="19" t="s">
        <v>35</v>
      </c>
      <c r="C60" s="152" t="str">
        <f>IF(AND(C24="",C45=""),G60+J60,"")</f>
        <v/>
      </c>
      <c r="D60" s="152"/>
      <c r="E60" s="151" t="s">
        <v>36</v>
      </c>
      <c r="F60" s="151"/>
      <c r="G60" s="24" t="str">
        <f>IF(AND(C24="",C45=""),SUMIF(D5:D22,"立候補準備",C5:C22)+SUMIF(D25:D43,"立候補準備",C25:C43)+SUMIF(D46:D58,"立候補準備",C46:C58),"")</f>
        <v/>
      </c>
      <c r="H60" s="151" t="s">
        <v>37</v>
      </c>
      <c r="I60" s="151"/>
      <c r="J60" s="24" t="str">
        <f>IF(AND(C24="",C45=""),SUMIF(D5:D22,"選挙運動",C5:C22)+SUMIF(D25:D43,"選挙運動",C25:C43)+SUMIF(D46:D58,"選挙運動",C46:C58),"")</f>
        <v/>
      </c>
    </row>
    <row r="62" spans="1:10" ht="18.75" customHeight="1" x14ac:dyDescent="0.15">
      <c r="G62" s="136" t="s">
        <v>87</v>
      </c>
      <c r="H62" s="136"/>
      <c r="I62" s="136" t="s">
        <v>88</v>
      </c>
      <c r="J62" s="136"/>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36" t="s">
        <v>35</v>
      </c>
      <c r="H67" s="136"/>
      <c r="I67" s="136"/>
      <c r="J67" s="45">
        <f>H66+J66</f>
        <v>0</v>
      </c>
    </row>
  </sheetData>
  <sheetProtection algorithmName="SHA-512" hashValue="E+3i0c++5dc6UPs/RiksX9yI6XX3mM/AasV25SZaAu9UmRRUUkxYIjpNW8mHFdzuVewx1xXh/x/nbukh0wCqGA==" saltValue="Ap2T6f0l1BSpzLM+SCxOXQ==" spinCount="100000" sheet="1" objects="1" scenarios="1"/>
  <mergeCells count="20">
    <mergeCell ref="G62:H62"/>
    <mergeCell ref="I62:J62"/>
    <mergeCell ref="G67:I67"/>
    <mergeCell ref="C60:D60"/>
    <mergeCell ref="E60:F60"/>
    <mergeCell ref="H60:I60"/>
    <mergeCell ref="I3:I4"/>
    <mergeCell ref="J3:J4"/>
    <mergeCell ref="A3:A4"/>
    <mergeCell ref="B3:B4"/>
    <mergeCell ref="D3:D4"/>
    <mergeCell ref="E3:E4"/>
    <mergeCell ref="C3:C4"/>
    <mergeCell ref="F3:H3"/>
    <mergeCell ref="H24:I24"/>
    <mergeCell ref="E24:F24"/>
    <mergeCell ref="C24:D24"/>
    <mergeCell ref="C45:D45"/>
    <mergeCell ref="E45:F45"/>
    <mergeCell ref="H45:I45"/>
  </mergeCells>
  <phoneticPr fontId="3"/>
  <dataValidations count="2">
    <dataValidation type="list" allowBlank="1" showInputMessage="1" showErrorMessage="1" sqref="D46:D58 D5:D22 D25:D43" xr:uid="{00000000-0002-0000-0300-000000000000}">
      <formula1>"立候補準備,選挙運動"</formula1>
    </dataValidation>
    <dataValidation type="whole" operator="greaterThan" allowBlank="1" showInputMessage="1" showErrorMessage="1" sqref="C46:C58 C5:C22 C25:C43" xr:uid="{4967B7A1-8955-49F9-A43A-C74F06E01DA3}">
      <formula1>0</formula1>
    </dataValidation>
  </dataValidations>
  <hyperlinks>
    <hyperlink ref="L2" location="☆メイン画面☆!A1" display="メイン画面に戻る" xr:uid="{E0C701C4-47F7-4717-8B9B-7BE8210D577D}"/>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6383" man="1"/>
    <brk id="4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9" width="14.625" style="6" customWidth="1"/>
    <col min="10" max="10" width="21" style="6" customWidth="1"/>
    <col min="11" max="11" width="3.25" style="6" customWidth="1"/>
    <col min="12" max="12" width="16.75" style="6" customWidth="1"/>
    <col min="13" max="16384" width="4.5" style="6"/>
  </cols>
  <sheetData>
    <row r="1" spans="1:21" ht="18.75" customHeight="1" x14ac:dyDescent="0.15">
      <c r="A1" s="14">
        <v>5</v>
      </c>
      <c r="B1" s="14" t="s">
        <v>29</v>
      </c>
    </row>
    <row r="2" spans="1:21" ht="18.75" customHeight="1" x14ac:dyDescent="0.15">
      <c r="A2" s="15"/>
      <c r="B2" s="16" t="s">
        <v>38</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c r="C5" s="61"/>
      <c r="D5" s="62"/>
      <c r="E5" s="60"/>
      <c r="F5" s="60"/>
      <c r="G5" s="60"/>
      <c r="H5" s="60"/>
      <c r="I5" s="60"/>
      <c r="J5" s="60"/>
    </row>
    <row r="6" spans="1:21" ht="24.95" customHeight="1" x14ac:dyDescent="0.15">
      <c r="A6" s="55"/>
      <c r="B6" s="64"/>
      <c r="C6" s="61"/>
      <c r="D6" s="62"/>
      <c r="E6" s="60"/>
      <c r="F6" s="60"/>
      <c r="G6" s="60"/>
      <c r="H6" s="60"/>
      <c r="I6" s="60"/>
      <c r="J6" s="60"/>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0</v>
      </c>
      <c r="D23" s="21"/>
      <c r="E23" s="22"/>
      <c r="F23" s="23"/>
      <c r="G23" s="23"/>
      <c r="H23" s="23"/>
      <c r="I23" s="23"/>
      <c r="J23" s="23"/>
    </row>
    <row r="24" spans="1:10" ht="18.75" customHeight="1" x14ac:dyDescent="0.15">
      <c r="A24" s="55"/>
      <c r="B24" s="19" t="s">
        <v>35</v>
      </c>
      <c r="C24" s="159">
        <f>IF(AND(B25="",B46=""),G24+J24,"")</f>
        <v>0</v>
      </c>
      <c r="D24" s="160"/>
      <c r="E24" s="161" t="s">
        <v>36</v>
      </c>
      <c r="F24" s="162"/>
      <c r="G24" s="53">
        <f>IF(AND(B25="",B46=""),SUMIF(D5:D22,"立候補準備",C5:C22),"")</f>
        <v>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56" t="s">
        <v>35</v>
      </c>
      <c r="H67" s="157"/>
      <c r="I67" s="158"/>
      <c r="J67" s="45">
        <f>H66+J66</f>
        <v>0</v>
      </c>
    </row>
  </sheetData>
  <sheetProtection algorithmName="SHA-512" hashValue="NAu5maA4gBEdOExV1MB6rHZfjV89aspxIgnXrW2aeBCrXL15nDgx+ZDWx8s5ATVu7fV9CElcSc2EXBwPYH6WXA==" saltValue="qZfbGQuF7El3BBXuPZV/rQ==" spinCount="100000" sheet="1" objects="1" scenarios="1"/>
  <mergeCells count="20">
    <mergeCell ref="H60:I60"/>
    <mergeCell ref="G62:H62"/>
    <mergeCell ref="I62:J62"/>
    <mergeCell ref="J3:J4"/>
    <mergeCell ref="G67:I67"/>
    <mergeCell ref="A3:A4"/>
    <mergeCell ref="B3:B4"/>
    <mergeCell ref="C3:C4"/>
    <mergeCell ref="D3:D4"/>
    <mergeCell ref="E3:E4"/>
    <mergeCell ref="C60:D60"/>
    <mergeCell ref="C24:D24"/>
    <mergeCell ref="E24:F24"/>
    <mergeCell ref="H24:I24"/>
    <mergeCell ref="C45:D45"/>
    <mergeCell ref="E45:F45"/>
    <mergeCell ref="H45:I45"/>
    <mergeCell ref="F3:H3"/>
    <mergeCell ref="I3:I4"/>
    <mergeCell ref="E60:F60"/>
  </mergeCells>
  <phoneticPr fontId="4"/>
  <dataValidations count="2">
    <dataValidation type="list" allowBlank="1" showInputMessage="1" showErrorMessage="1" sqref="D46:D58 D5:D22 D25:D43" xr:uid="{50DE7943-7397-4FAF-B10C-180E9DA8EC3A}">
      <formula1>"立候補準備,選挙運動"</formula1>
    </dataValidation>
    <dataValidation type="whole" operator="greaterThan" allowBlank="1" showInputMessage="1" showErrorMessage="1" sqref="C46:C58 C5:C22 C25:C43" xr:uid="{CC692DDD-5FE2-4CD1-8F31-8C40C55B7A0B}">
      <formula1>0</formula1>
    </dataValidation>
  </dataValidations>
  <hyperlinks>
    <hyperlink ref="L2" location="☆メイン画面☆!A1" display="メイン画面に戻る" xr:uid="{3056B994-7E80-46B6-BF4D-F6331E4309A9}"/>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6383" man="1"/>
    <brk id="4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6384" width="4.5" style="6"/>
  </cols>
  <sheetData>
    <row r="1" spans="1:21" ht="18.75" customHeight="1" x14ac:dyDescent="0.15">
      <c r="A1" s="14">
        <v>5</v>
      </c>
      <c r="B1" s="14" t="s">
        <v>29</v>
      </c>
    </row>
    <row r="2" spans="1:21" ht="18.75" customHeight="1" x14ac:dyDescent="0.15">
      <c r="A2" s="15"/>
      <c r="B2" s="16" t="s">
        <v>40</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c r="C5" s="61"/>
      <c r="D5" s="62"/>
      <c r="E5" s="60"/>
      <c r="F5" s="60"/>
      <c r="G5" s="60"/>
      <c r="H5" s="60"/>
      <c r="I5" s="60"/>
      <c r="J5" s="60"/>
    </row>
    <row r="6" spans="1:21" ht="24.95" customHeight="1" x14ac:dyDescent="0.15">
      <c r="A6" s="55"/>
      <c r="B6" s="64"/>
      <c r="C6" s="61"/>
      <c r="D6" s="62"/>
      <c r="E6" s="60"/>
      <c r="F6" s="60"/>
      <c r="G6" s="60"/>
      <c r="H6" s="60"/>
      <c r="I6" s="60"/>
      <c r="J6" s="60"/>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0</v>
      </c>
      <c r="D23" s="21"/>
      <c r="E23" s="22"/>
      <c r="F23" s="23"/>
      <c r="G23" s="23"/>
      <c r="H23" s="23"/>
      <c r="I23" s="23"/>
      <c r="J23" s="23"/>
    </row>
    <row r="24" spans="1:10" ht="18.75" customHeight="1" x14ac:dyDescent="0.15">
      <c r="A24" s="55"/>
      <c r="B24" s="19" t="s">
        <v>35</v>
      </c>
      <c r="C24" s="159">
        <f>IF(AND(B25="",B46=""),G24+J24,"")</f>
        <v>0</v>
      </c>
      <c r="D24" s="160"/>
      <c r="E24" s="161" t="s">
        <v>36</v>
      </c>
      <c r="F24" s="162"/>
      <c r="G24" s="53">
        <f>IF(AND(B25="",B46=""),SUMIF(D5:D22,"立候補準備",C5:C22),"")</f>
        <v>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56" t="s">
        <v>35</v>
      </c>
      <c r="H67" s="157"/>
      <c r="I67" s="158"/>
      <c r="J67" s="45">
        <f>H66+J66</f>
        <v>0</v>
      </c>
    </row>
  </sheetData>
  <sheetProtection algorithmName="SHA-512" hashValue="QmJxUg8yUm1En2o3aJdaBMPCJj0x2DkKy7vc9IDDldMDsKxq90QRX/PNhwosf7NNgmvo+jq1qCRDecOiwnMfeg==" saltValue="GuXGS6cwz1Q8n+LgO+yDfw=="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D7957BCC-9BCD-4847-8C0A-189FE4C9C08C}">
      <formula1>"立候補準備,選挙運動"</formula1>
    </dataValidation>
    <dataValidation type="whole" operator="greaterThan" allowBlank="1" showInputMessage="1" showErrorMessage="1" sqref="C46:C58 C5:C22 C25:C43" xr:uid="{ACE90B05-BF43-4637-8733-A6BF3C2A6847}">
      <formula1>0</formula1>
    </dataValidation>
  </dataValidations>
  <hyperlinks>
    <hyperlink ref="L2" location="☆メイン画面☆!A1" display="メイン画面に戻る" xr:uid="{F5A2A138-6ED5-4C04-BF16-FB6E8C311A2A}"/>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6384" width="4.5" style="6"/>
  </cols>
  <sheetData>
    <row r="1" spans="1:21" ht="18.75" customHeight="1" x14ac:dyDescent="0.15">
      <c r="A1" s="14">
        <v>5</v>
      </c>
      <c r="B1" s="14" t="s">
        <v>29</v>
      </c>
    </row>
    <row r="2" spans="1:21" ht="18.75" customHeight="1" x14ac:dyDescent="0.15">
      <c r="A2" s="15"/>
      <c r="B2" s="16" t="s">
        <v>39</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c r="C5" s="61"/>
      <c r="D5" s="62"/>
      <c r="E5" s="60"/>
      <c r="F5" s="60"/>
      <c r="G5" s="60"/>
      <c r="H5" s="60"/>
      <c r="I5" s="60"/>
      <c r="J5" s="60"/>
    </row>
    <row r="6" spans="1:21" ht="24.95" customHeight="1" x14ac:dyDescent="0.15">
      <c r="A6" s="55"/>
      <c r="B6" s="64"/>
      <c r="C6" s="61"/>
      <c r="D6" s="62"/>
      <c r="E6" s="60"/>
      <c r="F6" s="60"/>
      <c r="G6" s="60"/>
      <c r="H6" s="60"/>
      <c r="I6" s="60"/>
      <c r="J6" s="60"/>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0</v>
      </c>
      <c r="D23" s="21"/>
      <c r="E23" s="22"/>
      <c r="F23" s="23"/>
      <c r="G23" s="23"/>
      <c r="H23" s="23"/>
      <c r="I23" s="23"/>
      <c r="J23" s="23"/>
    </row>
    <row r="24" spans="1:10" ht="18.75" customHeight="1" x14ac:dyDescent="0.15">
      <c r="A24" s="55"/>
      <c r="B24" s="19" t="s">
        <v>35</v>
      </c>
      <c r="C24" s="159">
        <f>IF(AND(B25="",B46=""),G24+J24,"")</f>
        <v>0</v>
      </c>
      <c r="D24" s="160"/>
      <c r="E24" s="161" t="s">
        <v>36</v>
      </c>
      <c r="F24" s="162"/>
      <c r="G24" s="53">
        <f>IF(AND(B25="",B46=""),SUMIF(D5:D22,"立候補準備",C5:C22),"")</f>
        <v>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56" t="s">
        <v>35</v>
      </c>
      <c r="H67" s="157"/>
      <c r="I67" s="158"/>
      <c r="J67" s="45">
        <f>H66+J66</f>
        <v>0</v>
      </c>
    </row>
  </sheetData>
  <sheetProtection algorithmName="SHA-512" hashValue="KY90PPpLLd1nynyA38U5NLHX+qqL7E/aoTkXGXYGF3XW+sWMKfrkg/NNURuQLIXl2s0pd6PtLMA0x++Jx+/rpg==" saltValue="9d0Bb2ZM0rVzfqKkPS3Kmw=="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3D5EC13C-9CF0-492A-89DC-E3BB3DB885EC}">
      <formula1>"立候補準備,選挙運動"</formula1>
    </dataValidation>
    <dataValidation type="whole" operator="greaterThan" allowBlank="1" showInputMessage="1" showErrorMessage="1" sqref="C46:C58 C5:C22 C25:C43" xr:uid="{AE1BFCDD-B4EF-4A16-A3D7-B56546E0FEA4}">
      <formula1>0</formula1>
    </dataValidation>
  </dataValidations>
  <hyperlinks>
    <hyperlink ref="L2" location="☆メイン画面☆!A1" display="メイン画面に戻る" xr:uid="{6A6EE414-BCE2-4F08-A776-E969224B0905}"/>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J23" sqref="J23"/>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24" style="6" customWidth="1"/>
    <col min="13" max="16384" width="4.5" style="6"/>
  </cols>
  <sheetData>
    <row r="1" spans="1:21" ht="18.75" customHeight="1" x14ac:dyDescent="0.15">
      <c r="A1" s="14">
        <v>5</v>
      </c>
      <c r="B1" s="14" t="s">
        <v>29</v>
      </c>
    </row>
    <row r="2" spans="1:21" ht="18.75" customHeight="1" x14ac:dyDescent="0.15">
      <c r="A2" s="15"/>
      <c r="B2" s="16" t="s">
        <v>41</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c r="C5" s="61"/>
      <c r="D5" s="62"/>
      <c r="E5" s="60"/>
      <c r="F5" s="60"/>
      <c r="G5" s="60"/>
      <c r="H5" s="60"/>
      <c r="I5" s="60"/>
      <c r="J5" s="60"/>
    </row>
    <row r="6" spans="1:21" ht="24.95" customHeight="1" x14ac:dyDescent="0.15">
      <c r="A6" s="55"/>
      <c r="B6" s="64"/>
      <c r="C6" s="61"/>
      <c r="D6" s="62"/>
      <c r="E6" s="60"/>
      <c r="F6" s="60"/>
      <c r="G6" s="60"/>
      <c r="H6" s="60"/>
      <c r="I6" s="60"/>
      <c r="J6" s="60"/>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0</v>
      </c>
      <c r="D23" s="21"/>
      <c r="E23" s="22"/>
      <c r="F23" s="23"/>
      <c r="G23" s="23"/>
      <c r="H23" s="23"/>
      <c r="I23" s="23"/>
      <c r="J23" s="23"/>
    </row>
    <row r="24" spans="1:10" ht="18.75" customHeight="1" x14ac:dyDescent="0.15">
      <c r="A24" s="55"/>
      <c r="B24" s="19" t="s">
        <v>35</v>
      </c>
      <c r="C24" s="159">
        <f>IF(AND(B25="",B46=""),G24+J24,"")</f>
        <v>0</v>
      </c>
      <c r="D24" s="160"/>
      <c r="E24" s="161" t="s">
        <v>36</v>
      </c>
      <c r="F24" s="162"/>
      <c r="G24" s="53">
        <f>IF(AND(B25="",B46=""),SUMIF(D5:D22,"立候補準備",C5:C22),"")</f>
        <v>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56" t="s">
        <v>35</v>
      </c>
      <c r="H67" s="157"/>
      <c r="I67" s="158"/>
      <c r="J67" s="45">
        <f>H66+J66</f>
        <v>0</v>
      </c>
    </row>
  </sheetData>
  <sheetProtection algorithmName="SHA-512" hashValue="jnBaOIT3UbjNfyhc3gTvJNP1U0o/EdD52N54B0QLBrVxJ0IwINN52kiZ4h2MtYkHj7/bPBMdUNuySWWU/lTVkQ==" saltValue="VfCdMWLn4b3+LmsbUFXPGg=="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43E82D3C-B2E9-4D79-ACAE-6F7538AA2723}">
      <formula1>"立候補準備,選挙運動"</formula1>
    </dataValidation>
    <dataValidation type="whole" operator="greaterThan" allowBlank="1" showInputMessage="1" showErrorMessage="1" sqref="C46:C58 C5:C22 C25:C43" xr:uid="{2E1B14A3-5921-47FB-8E1B-2074C4D24A0A}">
      <formula1>0</formula1>
    </dataValidation>
  </dataValidations>
  <hyperlinks>
    <hyperlink ref="L2" location="☆メイン画面☆!A1" display="メイン画面に戻る" xr:uid="{B5BA7C97-0BF3-4E97-8C8C-5DDFE669AEF4}"/>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8.375" style="6" customWidth="1"/>
    <col min="13" max="16384" width="4.5" style="6"/>
  </cols>
  <sheetData>
    <row r="1" spans="1:21" ht="18.75" customHeight="1" x14ac:dyDescent="0.15">
      <c r="A1" s="14">
        <v>5</v>
      </c>
      <c r="B1" s="14" t="s">
        <v>29</v>
      </c>
    </row>
    <row r="2" spans="1:21" ht="18.75" customHeight="1" x14ac:dyDescent="0.15">
      <c r="A2" s="15"/>
      <c r="B2" s="16" t="s">
        <v>43</v>
      </c>
      <c r="C2" s="17"/>
      <c r="D2" s="15"/>
      <c r="E2" s="15"/>
      <c r="F2" s="15"/>
      <c r="G2" s="15"/>
      <c r="H2" s="15"/>
      <c r="I2" s="15"/>
      <c r="J2" s="15"/>
      <c r="L2" s="56"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5"/>
      <c r="B5" s="64"/>
      <c r="C5" s="61"/>
      <c r="D5" s="62"/>
      <c r="E5" s="60"/>
      <c r="F5" s="60"/>
      <c r="G5" s="60"/>
      <c r="H5" s="60"/>
      <c r="I5" s="60"/>
      <c r="J5" s="60"/>
    </row>
    <row r="6" spans="1:21" ht="24.95" customHeight="1" x14ac:dyDescent="0.15">
      <c r="A6" s="55"/>
      <c r="B6" s="64"/>
      <c r="C6" s="61"/>
      <c r="D6" s="62"/>
      <c r="E6" s="60"/>
      <c r="F6" s="60"/>
      <c r="G6" s="60"/>
      <c r="H6" s="60"/>
      <c r="I6" s="60"/>
      <c r="J6" s="60"/>
    </row>
    <row r="7" spans="1:21" s="12" customFormat="1" ht="24.95" customHeight="1" x14ac:dyDescent="0.15">
      <c r="A7" s="55"/>
      <c r="B7" s="64"/>
      <c r="C7" s="61"/>
      <c r="D7" s="62"/>
      <c r="E7" s="60"/>
      <c r="F7" s="60"/>
      <c r="G7" s="60"/>
      <c r="H7" s="60"/>
      <c r="I7" s="60"/>
      <c r="J7" s="60"/>
      <c r="U7" s="6"/>
    </row>
    <row r="8" spans="1:21" s="12" customFormat="1" ht="24.95" customHeight="1" x14ac:dyDescent="0.15">
      <c r="A8" s="55"/>
      <c r="B8" s="64"/>
      <c r="C8" s="61"/>
      <c r="D8" s="62"/>
      <c r="E8" s="60"/>
      <c r="F8" s="60"/>
      <c r="G8" s="60"/>
      <c r="H8" s="60"/>
      <c r="I8" s="60"/>
      <c r="J8" s="60"/>
      <c r="U8" s="6"/>
    </row>
    <row r="9" spans="1:21" ht="24.95" customHeight="1" x14ac:dyDescent="0.15">
      <c r="A9" s="55"/>
      <c r="B9" s="64"/>
      <c r="C9" s="61"/>
      <c r="D9" s="62"/>
      <c r="E9" s="60"/>
      <c r="F9" s="60"/>
      <c r="G9" s="60"/>
      <c r="H9" s="60"/>
      <c r="I9" s="60"/>
      <c r="J9" s="60"/>
    </row>
    <row r="10" spans="1:21" ht="24.95" customHeight="1" x14ac:dyDescent="0.15">
      <c r="A10" s="55"/>
      <c r="B10" s="64"/>
      <c r="C10" s="61"/>
      <c r="D10" s="62"/>
      <c r="E10" s="60"/>
      <c r="F10" s="60"/>
      <c r="G10" s="60"/>
      <c r="H10" s="60"/>
      <c r="I10" s="60"/>
      <c r="J10" s="60"/>
    </row>
    <row r="11" spans="1:21" ht="24.95" customHeight="1" x14ac:dyDescent="0.15">
      <c r="A11" s="55"/>
      <c r="B11" s="64"/>
      <c r="C11" s="61"/>
      <c r="D11" s="62"/>
      <c r="E11" s="60"/>
      <c r="F11" s="60"/>
      <c r="G11" s="60"/>
      <c r="H11" s="60"/>
      <c r="I11" s="60"/>
      <c r="J11" s="60"/>
    </row>
    <row r="12" spans="1:21" ht="24.95" customHeight="1" x14ac:dyDescent="0.15">
      <c r="A12" s="55"/>
      <c r="B12" s="64"/>
      <c r="C12" s="61"/>
      <c r="D12" s="62"/>
      <c r="E12" s="60"/>
      <c r="F12" s="60"/>
      <c r="G12" s="60"/>
      <c r="H12" s="60"/>
      <c r="I12" s="60"/>
      <c r="J12" s="60"/>
    </row>
    <row r="13" spans="1:21" ht="24.95" customHeight="1" x14ac:dyDescent="0.15">
      <c r="A13" s="55"/>
      <c r="B13" s="64"/>
      <c r="C13" s="61"/>
      <c r="D13" s="62"/>
      <c r="E13" s="60"/>
      <c r="F13" s="60"/>
      <c r="G13" s="60"/>
      <c r="H13" s="60"/>
      <c r="I13" s="60"/>
      <c r="J13" s="60"/>
    </row>
    <row r="14" spans="1:21" ht="24.95" customHeight="1" x14ac:dyDescent="0.15">
      <c r="A14" s="55"/>
      <c r="B14" s="64"/>
      <c r="C14" s="61"/>
      <c r="D14" s="62"/>
      <c r="E14" s="60"/>
      <c r="F14" s="60"/>
      <c r="G14" s="60"/>
      <c r="H14" s="60"/>
      <c r="I14" s="60"/>
      <c r="J14" s="60"/>
    </row>
    <row r="15" spans="1:21" ht="24.95" customHeight="1" x14ac:dyDescent="0.15">
      <c r="A15" s="55"/>
      <c r="B15" s="64"/>
      <c r="C15" s="61"/>
      <c r="D15" s="62"/>
      <c r="E15" s="60"/>
      <c r="F15" s="60"/>
      <c r="G15" s="60"/>
      <c r="H15" s="60"/>
      <c r="I15" s="60"/>
      <c r="J15" s="60"/>
    </row>
    <row r="16" spans="1:21" ht="24.95" customHeight="1" x14ac:dyDescent="0.15">
      <c r="A16" s="55"/>
      <c r="B16" s="64"/>
      <c r="C16" s="61"/>
      <c r="D16" s="62"/>
      <c r="E16" s="60"/>
      <c r="F16" s="60"/>
      <c r="G16" s="60"/>
      <c r="H16" s="60"/>
      <c r="I16" s="60"/>
      <c r="J16" s="60"/>
    </row>
    <row r="17" spans="1:10" ht="24.95" customHeight="1" x14ac:dyDescent="0.15">
      <c r="A17" s="55"/>
      <c r="B17" s="64"/>
      <c r="C17" s="61"/>
      <c r="D17" s="62"/>
      <c r="E17" s="60"/>
      <c r="F17" s="60"/>
      <c r="G17" s="60"/>
      <c r="H17" s="60"/>
      <c r="I17" s="60"/>
      <c r="J17" s="60"/>
    </row>
    <row r="18" spans="1:10" ht="24.95" customHeight="1" x14ac:dyDescent="0.15">
      <c r="A18" s="55"/>
      <c r="B18" s="64"/>
      <c r="C18" s="61"/>
      <c r="D18" s="62"/>
      <c r="E18" s="60"/>
      <c r="F18" s="60"/>
      <c r="G18" s="60"/>
      <c r="H18" s="60"/>
      <c r="I18" s="60"/>
      <c r="J18" s="60"/>
    </row>
    <row r="19" spans="1:10" ht="24.95" customHeight="1" x14ac:dyDescent="0.15">
      <c r="A19" s="55"/>
      <c r="B19" s="64"/>
      <c r="C19" s="61"/>
      <c r="D19" s="62"/>
      <c r="E19" s="60"/>
      <c r="F19" s="60"/>
      <c r="G19" s="60"/>
      <c r="H19" s="60"/>
      <c r="I19" s="60"/>
      <c r="J19" s="60"/>
    </row>
    <row r="20" spans="1:10" ht="24.95" customHeight="1" x14ac:dyDescent="0.15">
      <c r="A20" s="55"/>
      <c r="B20" s="64"/>
      <c r="C20" s="61"/>
      <c r="D20" s="62"/>
      <c r="E20" s="60"/>
      <c r="F20" s="60"/>
      <c r="G20" s="60"/>
      <c r="H20" s="60"/>
      <c r="I20" s="60"/>
      <c r="J20" s="60"/>
    </row>
    <row r="21" spans="1:10" ht="24.95" customHeight="1" x14ac:dyDescent="0.15">
      <c r="A21" s="55"/>
      <c r="B21" s="64"/>
      <c r="C21" s="61"/>
      <c r="D21" s="62"/>
      <c r="E21" s="60"/>
      <c r="F21" s="60"/>
      <c r="G21" s="60"/>
      <c r="H21" s="60"/>
      <c r="I21" s="60"/>
      <c r="J21" s="60"/>
    </row>
    <row r="22" spans="1:10" ht="24.95" customHeight="1" x14ac:dyDescent="0.15">
      <c r="A22" s="55"/>
      <c r="B22" s="64"/>
      <c r="C22" s="61"/>
      <c r="D22" s="62"/>
      <c r="E22" s="60"/>
      <c r="F22" s="60"/>
      <c r="G22" s="60"/>
      <c r="H22" s="60"/>
      <c r="I22" s="60"/>
      <c r="J22" s="60"/>
    </row>
    <row r="23" spans="1:10" ht="18.75" customHeight="1" x14ac:dyDescent="0.15">
      <c r="A23" s="55"/>
      <c r="B23" s="19" t="s">
        <v>34</v>
      </c>
      <c r="C23" s="20">
        <f>SUM(C5:C22)</f>
        <v>0</v>
      </c>
      <c r="D23" s="21"/>
      <c r="E23" s="22"/>
      <c r="F23" s="23"/>
      <c r="G23" s="23"/>
      <c r="H23" s="23"/>
      <c r="I23" s="23"/>
      <c r="J23" s="23"/>
    </row>
    <row r="24" spans="1:10" ht="18.75" customHeight="1" x14ac:dyDescent="0.15">
      <c r="A24" s="55"/>
      <c r="B24" s="19" t="s">
        <v>35</v>
      </c>
      <c r="C24" s="159">
        <f>IF(AND(B25="",B46=""),G24+J24,"")</f>
        <v>0</v>
      </c>
      <c r="D24" s="160"/>
      <c r="E24" s="161" t="s">
        <v>36</v>
      </c>
      <c r="F24" s="162"/>
      <c r="G24" s="53">
        <f>IF(AND(B25="",B46=""),SUMIF(D5:D22,"立候補準備",C5:C22),"")</f>
        <v>0</v>
      </c>
      <c r="H24" s="161" t="s">
        <v>37</v>
      </c>
      <c r="I24" s="162"/>
      <c r="J24" s="53">
        <f>IF(AND(B25="",B46=""),SUMIF(D5:D22,"選挙運動",C5:C22),"")</f>
        <v>0</v>
      </c>
    </row>
    <row r="25" spans="1:10" ht="24.6" customHeight="1" x14ac:dyDescent="0.15">
      <c r="A25" s="55"/>
      <c r="B25" s="64"/>
      <c r="C25" s="61"/>
      <c r="D25" s="63"/>
      <c r="E25" s="63"/>
      <c r="F25" s="60"/>
      <c r="G25" s="60"/>
      <c r="H25" s="60"/>
      <c r="I25" s="60"/>
      <c r="J25" s="60"/>
    </row>
    <row r="26" spans="1:10" ht="24.6" customHeight="1" x14ac:dyDescent="0.15">
      <c r="A26" s="55"/>
      <c r="B26" s="64"/>
      <c r="C26" s="61"/>
      <c r="D26" s="63"/>
      <c r="E26" s="60"/>
      <c r="F26" s="60"/>
      <c r="G26" s="60"/>
      <c r="H26" s="60"/>
      <c r="I26" s="60"/>
      <c r="J26" s="60"/>
    </row>
    <row r="27" spans="1:10" ht="24.6" customHeight="1" x14ac:dyDescent="0.15">
      <c r="A27" s="55"/>
      <c r="B27" s="64"/>
      <c r="C27" s="61"/>
      <c r="D27" s="63"/>
      <c r="E27" s="60"/>
      <c r="F27" s="60"/>
      <c r="G27" s="60"/>
      <c r="H27" s="60"/>
      <c r="I27" s="60"/>
      <c r="J27" s="60"/>
    </row>
    <row r="28" spans="1:10" ht="24.6" customHeight="1" x14ac:dyDescent="0.15">
      <c r="A28" s="55"/>
      <c r="B28" s="64"/>
      <c r="C28" s="61"/>
      <c r="D28" s="63"/>
      <c r="E28" s="60"/>
      <c r="F28" s="60"/>
      <c r="G28" s="60"/>
      <c r="H28" s="60"/>
      <c r="I28" s="60"/>
      <c r="J28" s="60"/>
    </row>
    <row r="29" spans="1:10" ht="24.6" customHeight="1" x14ac:dyDescent="0.15">
      <c r="A29" s="55"/>
      <c r="B29" s="64"/>
      <c r="C29" s="61"/>
      <c r="D29" s="63"/>
      <c r="E29" s="60"/>
      <c r="F29" s="60"/>
      <c r="G29" s="60"/>
      <c r="H29" s="60"/>
      <c r="I29" s="60"/>
      <c r="J29" s="60"/>
    </row>
    <row r="30" spans="1:10" ht="24.6" customHeight="1" x14ac:dyDescent="0.15">
      <c r="A30" s="55"/>
      <c r="B30" s="64"/>
      <c r="C30" s="61"/>
      <c r="D30" s="63"/>
      <c r="E30" s="60"/>
      <c r="F30" s="60"/>
      <c r="G30" s="60"/>
      <c r="H30" s="60"/>
      <c r="I30" s="60"/>
      <c r="J30" s="60"/>
    </row>
    <row r="31" spans="1:10" ht="24.6" customHeight="1" x14ac:dyDescent="0.15">
      <c r="A31" s="55"/>
      <c r="B31" s="64"/>
      <c r="C31" s="61"/>
      <c r="D31" s="63"/>
      <c r="E31" s="60"/>
      <c r="F31" s="60"/>
      <c r="G31" s="60"/>
      <c r="H31" s="60"/>
      <c r="I31" s="60"/>
      <c r="J31" s="60"/>
    </row>
    <row r="32" spans="1:10" ht="24.6" customHeight="1" x14ac:dyDescent="0.15">
      <c r="A32" s="55"/>
      <c r="B32" s="64"/>
      <c r="C32" s="61"/>
      <c r="D32" s="63"/>
      <c r="E32" s="60"/>
      <c r="F32" s="60"/>
      <c r="G32" s="60"/>
      <c r="H32" s="60"/>
      <c r="I32" s="60"/>
      <c r="J32" s="60"/>
    </row>
    <row r="33" spans="1:10" ht="24.6" customHeight="1" x14ac:dyDescent="0.15">
      <c r="A33" s="55"/>
      <c r="B33" s="64"/>
      <c r="C33" s="61"/>
      <c r="D33" s="63"/>
      <c r="E33" s="60"/>
      <c r="F33" s="60"/>
      <c r="G33" s="60"/>
      <c r="H33" s="60"/>
      <c r="I33" s="60"/>
      <c r="J33" s="60"/>
    </row>
    <row r="34" spans="1:10" ht="24.6" customHeight="1" x14ac:dyDescent="0.15">
      <c r="A34" s="55"/>
      <c r="B34" s="64"/>
      <c r="C34" s="61"/>
      <c r="D34" s="63"/>
      <c r="E34" s="60"/>
      <c r="F34" s="60"/>
      <c r="G34" s="60"/>
      <c r="H34" s="60"/>
      <c r="I34" s="60"/>
      <c r="J34" s="60"/>
    </row>
    <row r="35" spans="1:10" ht="24.6" customHeight="1" x14ac:dyDescent="0.15">
      <c r="A35" s="55"/>
      <c r="B35" s="64"/>
      <c r="C35" s="61"/>
      <c r="D35" s="63"/>
      <c r="E35" s="60"/>
      <c r="F35" s="60"/>
      <c r="G35" s="60"/>
      <c r="H35" s="60"/>
      <c r="I35" s="60"/>
      <c r="J35" s="60"/>
    </row>
    <row r="36" spans="1:10" ht="24.6" customHeight="1" x14ac:dyDescent="0.15">
      <c r="A36" s="55"/>
      <c r="B36" s="64"/>
      <c r="C36" s="61"/>
      <c r="D36" s="63"/>
      <c r="E36" s="60"/>
      <c r="F36" s="60"/>
      <c r="G36" s="60"/>
      <c r="H36" s="60"/>
      <c r="I36" s="60"/>
      <c r="J36" s="60"/>
    </row>
    <row r="37" spans="1:10" ht="24.6" customHeight="1" x14ac:dyDescent="0.15">
      <c r="A37" s="55"/>
      <c r="B37" s="64"/>
      <c r="C37" s="61"/>
      <c r="D37" s="63"/>
      <c r="E37" s="60"/>
      <c r="F37" s="60"/>
      <c r="G37" s="60"/>
      <c r="H37" s="60"/>
      <c r="I37" s="60"/>
      <c r="J37" s="60"/>
    </row>
    <row r="38" spans="1:10" ht="24.6" customHeight="1" x14ac:dyDescent="0.15">
      <c r="A38" s="55"/>
      <c r="B38" s="64"/>
      <c r="C38" s="61"/>
      <c r="D38" s="63"/>
      <c r="E38" s="60"/>
      <c r="F38" s="60"/>
      <c r="G38" s="60"/>
      <c r="H38" s="60"/>
      <c r="I38" s="60"/>
      <c r="J38" s="60"/>
    </row>
    <row r="39" spans="1:10" ht="24.6" customHeight="1" x14ac:dyDescent="0.15">
      <c r="A39" s="55"/>
      <c r="B39" s="64"/>
      <c r="C39" s="61"/>
      <c r="D39" s="63"/>
      <c r="E39" s="60"/>
      <c r="F39" s="60"/>
      <c r="G39" s="60"/>
      <c r="H39" s="60"/>
      <c r="I39" s="60"/>
      <c r="J39" s="60"/>
    </row>
    <row r="40" spans="1:10" ht="24.6" customHeight="1" x14ac:dyDescent="0.15">
      <c r="A40" s="55"/>
      <c r="B40" s="64"/>
      <c r="C40" s="61"/>
      <c r="D40" s="63"/>
      <c r="E40" s="60"/>
      <c r="F40" s="60"/>
      <c r="G40" s="60"/>
      <c r="H40" s="60"/>
      <c r="I40" s="60"/>
      <c r="J40" s="60"/>
    </row>
    <row r="41" spans="1:10" ht="24.6" customHeight="1" x14ac:dyDescent="0.15">
      <c r="A41" s="55"/>
      <c r="B41" s="64"/>
      <c r="C41" s="61"/>
      <c r="D41" s="63"/>
      <c r="E41" s="60"/>
      <c r="F41" s="60"/>
      <c r="G41" s="60"/>
      <c r="H41" s="60"/>
      <c r="I41" s="60"/>
      <c r="J41" s="60"/>
    </row>
    <row r="42" spans="1:10" ht="24.6" customHeight="1" x14ac:dyDescent="0.15">
      <c r="A42" s="55"/>
      <c r="B42" s="64"/>
      <c r="C42" s="61"/>
      <c r="D42" s="63"/>
      <c r="E42" s="60"/>
      <c r="F42" s="60"/>
      <c r="G42" s="60"/>
      <c r="H42" s="60"/>
      <c r="I42" s="60"/>
      <c r="J42" s="60"/>
    </row>
    <row r="43" spans="1:10" ht="24.6" customHeight="1" x14ac:dyDescent="0.15">
      <c r="A43" s="55"/>
      <c r="B43" s="64"/>
      <c r="C43" s="61"/>
      <c r="D43" s="63"/>
      <c r="E43" s="60"/>
      <c r="F43" s="60"/>
      <c r="G43" s="60"/>
      <c r="H43" s="60"/>
      <c r="I43" s="60"/>
      <c r="J43" s="60"/>
    </row>
    <row r="44" spans="1:10" ht="18.75" customHeight="1" x14ac:dyDescent="0.15">
      <c r="A44" s="55"/>
      <c r="B44" s="19" t="s">
        <v>34</v>
      </c>
      <c r="C44" s="20">
        <f>SUM(C25:C43)</f>
        <v>0</v>
      </c>
      <c r="D44" s="54"/>
      <c r="E44" s="10"/>
      <c r="F44" s="8"/>
      <c r="G44" s="8"/>
      <c r="H44" s="8"/>
      <c r="I44" s="8"/>
      <c r="J44" s="8"/>
    </row>
    <row r="45" spans="1:10" ht="18.75" customHeight="1" x14ac:dyDescent="0.15">
      <c r="A45" s="26"/>
      <c r="B45" s="19" t="s">
        <v>35</v>
      </c>
      <c r="C45" s="159" t="str">
        <f>IF(AND(C24="",B46=""),G45+J45,"")</f>
        <v/>
      </c>
      <c r="D45" s="160"/>
      <c r="E45" s="161" t="s">
        <v>36</v>
      </c>
      <c r="F45" s="162"/>
      <c r="G45" s="53" t="str">
        <f>IF(AND(C24="",B46=""),SUMIF(D5:D22,"立候補準備",C5:C22)+SUMIF(D25:D43,"立候補準備",C25:C43),"")</f>
        <v/>
      </c>
      <c r="H45" s="161" t="s">
        <v>37</v>
      </c>
      <c r="I45" s="162"/>
      <c r="J45" s="53" t="str">
        <f>IF(AND(C24="",B46=""),SUMIF(D5:D22,"選挙運動",C5:C22)+SUMIF(D25:D43,"選挙運動",C25:C43),"")</f>
        <v/>
      </c>
    </row>
    <row r="46" spans="1:10" ht="24.95" customHeight="1" x14ac:dyDescent="0.15">
      <c r="A46" s="55"/>
      <c r="B46" s="64"/>
      <c r="C46" s="61"/>
      <c r="D46" s="63"/>
      <c r="E46" s="60"/>
      <c r="F46" s="60"/>
      <c r="G46" s="60"/>
      <c r="H46" s="60"/>
      <c r="I46" s="60"/>
      <c r="J46" s="60"/>
    </row>
    <row r="47" spans="1:10" ht="24.95" customHeight="1" x14ac:dyDescent="0.15">
      <c r="A47" s="55"/>
      <c r="B47" s="64"/>
      <c r="C47" s="61"/>
      <c r="D47" s="63"/>
      <c r="E47" s="60"/>
      <c r="F47" s="60"/>
      <c r="G47" s="60"/>
      <c r="H47" s="60"/>
      <c r="I47" s="60"/>
      <c r="J47" s="60"/>
    </row>
    <row r="48" spans="1:10" ht="24.95" customHeight="1" x14ac:dyDescent="0.15">
      <c r="A48" s="55"/>
      <c r="B48" s="64"/>
      <c r="C48" s="61"/>
      <c r="D48" s="63"/>
      <c r="E48" s="60"/>
      <c r="F48" s="60"/>
      <c r="G48" s="60"/>
      <c r="H48" s="60"/>
      <c r="I48" s="60"/>
      <c r="J48" s="60"/>
    </row>
    <row r="49" spans="1:10" ht="24.95" customHeight="1" x14ac:dyDescent="0.15">
      <c r="A49" s="55"/>
      <c r="B49" s="64"/>
      <c r="C49" s="61"/>
      <c r="D49" s="63"/>
      <c r="E49" s="60"/>
      <c r="F49" s="60"/>
      <c r="G49" s="60"/>
      <c r="H49" s="60"/>
      <c r="I49" s="60"/>
      <c r="J49" s="60"/>
    </row>
    <row r="50" spans="1:10" ht="24.95" customHeight="1" x14ac:dyDescent="0.15">
      <c r="A50" s="55"/>
      <c r="B50" s="64"/>
      <c r="C50" s="61"/>
      <c r="D50" s="63"/>
      <c r="E50" s="60"/>
      <c r="F50" s="60"/>
      <c r="G50" s="60"/>
      <c r="H50" s="60"/>
      <c r="I50" s="60"/>
      <c r="J50" s="60"/>
    </row>
    <row r="51" spans="1:10" ht="24.95" customHeight="1" x14ac:dyDescent="0.15">
      <c r="A51" s="55"/>
      <c r="B51" s="64"/>
      <c r="C51" s="61"/>
      <c r="D51" s="63"/>
      <c r="E51" s="60"/>
      <c r="F51" s="60"/>
      <c r="G51" s="60"/>
      <c r="H51" s="60"/>
      <c r="I51" s="60"/>
      <c r="J51" s="60"/>
    </row>
    <row r="52" spans="1:10" ht="24.95" customHeight="1" x14ac:dyDescent="0.15">
      <c r="A52" s="55"/>
      <c r="B52" s="64"/>
      <c r="C52" s="61"/>
      <c r="D52" s="63"/>
      <c r="E52" s="60"/>
      <c r="F52" s="60"/>
      <c r="G52" s="60"/>
      <c r="H52" s="60"/>
      <c r="I52" s="60"/>
      <c r="J52" s="60"/>
    </row>
    <row r="53" spans="1:10" ht="24.95" customHeight="1" x14ac:dyDescent="0.15">
      <c r="A53" s="55"/>
      <c r="B53" s="64"/>
      <c r="C53" s="61"/>
      <c r="D53" s="63"/>
      <c r="E53" s="60"/>
      <c r="F53" s="60"/>
      <c r="G53" s="60"/>
      <c r="H53" s="60"/>
      <c r="I53" s="60"/>
      <c r="J53" s="60"/>
    </row>
    <row r="54" spans="1:10" ht="24.95" customHeight="1" x14ac:dyDescent="0.15">
      <c r="A54" s="55"/>
      <c r="B54" s="64"/>
      <c r="C54" s="61"/>
      <c r="D54" s="63"/>
      <c r="E54" s="60"/>
      <c r="F54" s="60"/>
      <c r="G54" s="60"/>
      <c r="H54" s="60"/>
      <c r="I54" s="60"/>
      <c r="J54" s="60"/>
    </row>
    <row r="55" spans="1:10" ht="24.95" customHeight="1" x14ac:dyDescent="0.15">
      <c r="A55" s="55"/>
      <c r="B55" s="64"/>
      <c r="C55" s="61"/>
      <c r="D55" s="63"/>
      <c r="E55" s="60"/>
      <c r="F55" s="60"/>
      <c r="G55" s="60"/>
      <c r="H55" s="60"/>
      <c r="I55" s="60"/>
      <c r="J55" s="60"/>
    </row>
    <row r="56" spans="1:10" ht="24.95" customHeight="1" x14ac:dyDescent="0.15">
      <c r="A56" s="55"/>
      <c r="B56" s="64"/>
      <c r="C56" s="61"/>
      <c r="D56" s="63"/>
      <c r="E56" s="60"/>
      <c r="F56" s="60"/>
      <c r="G56" s="60"/>
      <c r="H56" s="60"/>
      <c r="I56" s="60"/>
      <c r="J56" s="60"/>
    </row>
    <row r="57" spans="1:10" ht="24.95" customHeight="1" x14ac:dyDescent="0.15">
      <c r="A57" s="55"/>
      <c r="B57" s="64"/>
      <c r="C57" s="61"/>
      <c r="D57" s="63"/>
      <c r="E57" s="60"/>
      <c r="F57" s="60"/>
      <c r="G57" s="60"/>
      <c r="H57" s="60"/>
      <c r="I57" s="60"/>
      <c r="J57" s="60"/>
    </row>
    <row r="58" spans="1:10" ht="24.95" customHeight="1" x14ac:dyDescent="0.15">
      <c r="A58" s="55"/>
      <c r="B58" s="64"/>
      <c r="C58" s="61"/>
      <c r="D58" s="63"/>
      <c r="E58" s="60"/>
      <c r="F58" s="60"/>
      <c r="G58" s="60"/>
      <c r="H58" s="60"/>
      <c r="I58" s="60"/>
      <c r="J58" s="60"/>
    </row>
    <row r="59" spans="1:10" ht="18.75" customHeight="1" x14ac:dyDescent="0.15">
      <c r="A59" s="55"/>
      <c r="B59" s="19" t="s">
        <v>34</v>
      </c>
      <c r="C59" s="20">
        <f>SUM(C46:C58)</f>
        <v>0</v>
      </c>
      <c r="D59" s="23"/>
      <c r="E59" s="22"/>
      <c r="F59" s="23"/>
      <c r="G59" s="23"/>
      <c r="H59" s="23"/>
      <c r="I59" s="23"/>
      <c r="J59" s="23"/>
    </row>
    <row r="60" spans="1:10" ht="18.75" customHeight="1" x14ac:dyDescent="0.15">
      <c r="A60" s="26"/>
      <c r="B60" s="19" t="s">
        <v>35</v>
      </c>
      <c r="C60" s="159" t="str">
        <f>IF(AND(C24="",C45=""),G60+J60,"")</f>
        <v/>
      </c>
      <c r="D60" s="160"/>
      <c r="E60" s="161" t="s">
        <v>36</v>
      </c>
      <c r="F60" s="162"/>
      <c r="G60" s="53" t="str">
        <f>IF(AND(C24="",C45=""),SUMIF(D5:D22,"立候補準備",C5:C22)+SUMIF(D25:D43,"立候補準備",C25:C43)+SUMIF(D46:D58,"立候補準備",C46:C58),"")</f>
        <v/>
      </c>
      <c r="H60" s="161" t="s">
        <v>37</v>
      </c>
      <c r="I60" s="162"/>
      <c r="J60" s="53" t="str">
        <f>IF(AND(C24="",C45=""),SUMIF(D5:D22,"選挙運動",C5:C22)+SUMIF(D25:D43,"選挙運動",C25:C43)+SUMIF(D46:D58,"選挙運動",C46:C58),"")</f>
        <v/>
      </c>
    </row>
    <row r="62" spans="1:10" ht="18.75" customHeight="1" x14ac:dyDescent="0.15">
      <c r="G62" s="156" t="s">
        <v>87</v>
      </c>
      <c r="H62" s="158"/>
      <c r="I62" s="156" t="s">
        <v>88</v>
      </c>
      <c r="J62" s="158"/>
    </row>
    <row r="63" spans="1:10" ht="18.75" customHeight="1" x14ac:dyDescent="0.15">
      <c r="G63" s="44" t="s">
        <v>84</v>
      </c>
      <c r="H63" s="45">
        <f>SUMIF(D5:D22,"立候補準備",C5:C22)</f>
        <v>0</v>
      </c>
      <c r="I63" s="44" t="s">
        <v>84</v>
      </c>
      <c r="J63" s="45">
        <f>SUMIF(D5:D22,"選挙運動",C5:C22)</f>
        <v>0</v>
      </c>
    </row>
    <row r="64" spans="1:10" ht="18.75" customHeight="1" x14ac:dyDescent="0.15">
      <c r="G64" s="44" t="s">
        <v>85</v>
      </c>
      <c r="H64" s="45">
        <f>SUMIF(D25:D43,"立候補準備",C25:C43)</f>
        <v>0</v>
      </c>
      <c r="I64" s="44" t="s">
        <v>85</v>
      </c>
      <c r="J64" s="45">
        <f>SUMIF(D25:D43,"選挙運動",C25:C43)</f>
        <v>0</v>
      </c>
    </row>
    <row r="65" spans="7:10" ht="18.75" customHeight="1" x14ac:dyDescent="0.15">
      <c r="G65" s="44" t="s">
        <v>86</v>
      </c>
      <c r="H65" s="45">
        <f>SUMIF(D46:D58,"立候補準備",C46:C58)</f>
        <v>0</v>
      </c>
      <c r="I65" s="44" t="s">
        <v>86</v>
      </c>
      <c r="J65" s="45">
        <f>SUMIF(D46:D58,"選挙運動",C46:C58)</f>
        <v>0</v>
      </c>
    </row>
    <row r="66" spans="7:10" ht="18.75" customHeight="1" x14ac:dyDescent="0.15">
      <c r="G66" s="44" t="s">
        <v>89</v>
      </c>
      <c r="H66" s="45">
        <f>H63+H64+H65</f>
        <v>0</v>
      </c>
      <c r="I66" s="44" t="s">
        <v>89</v>
      </c>
      <c r="J66" s="45">
        <f>J63+J64+J65</f>
        <v>0</v>
      </c>
    </row>
    <row r="67" spans="7:10" ht="18.75" customHeight="1" x14ac:dyDescent="0.15">
      <c r="G67" s="156" t="s">
        <v>35</v>
      </c>
      <c r="H67" s="157"/>
      <c r="I67" s="158"/>
      <c r="J67" s="45">
        <f>H66+J66</f>
        <v>0</v>
      </c>
    </row>
  </sheetData>
  <sheetProtection algorithmName="SHA-512" hashValue="XOtTWROzbRZAWE2ECO6JU2UqzgFhGzCBs5M1qncwHo5uiwOc3M1otVQqfduhs3FSNb96vQqXgufurJWv97ZEhA==" saltValue="cKRe85Zwqenfkk0voJYxRQ=="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25:D43 D5:D22" xr:uid="{A7401E38-1115-4C34-9DDF-7E690DF58659}">
      <formula1>"立候補準備,選挙運動"</formula1>
    </dataValidation>
    <dataValidation type="whole" operator="greaterThan" allowBlank="1" showInputMessage="1" showErrorMessage="1" sqref="C46:C58 C25:C43 C5:C22" xr:uid="{E3768D69-7DCD-4366-BEF9-25F4EDF33016}">
      <formula1>0</formula1>
    </dataValidation>
  </dataValidations>
  <hyperlinks>
    <hyperlink ref="L2" location="☆メイン画面☆!A1" display="メイン画面に戻る" xr:uid="{CC6519C4-BD8F-4382-99CF-74D268475A8C}"/>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24</vt:i4>
      </vt:variant>
    </vt:vector>
  </HeadingPairs>
  <TitlesOfParts>
    <vt:vector size="40" baseType="lpstr">
      <vt:lpstr>☆メイン画面☆</vt:lpstr>
      <vt:lpstr>確認表</vt:lpstr>
      <vt:lpstr>収入の部</vt:lpstr>
      <vt:lpstr>支出の部(人件費)</vt:lpstr>
      <vt:lpstr>支出の部(家屋費)</vt:lpstr>
      <vt:lpstr>支出の部(通信費)</vt:lpstr>
      <vt:lpstr>支出の部(交通費)</vt:lpstr>
      <vt:lpstr>支出の部(印刷費)</vt:lpstr>
      <vt:lpstr>支出の部(広告費)</vt:lpstr>
      <vt:lpstr>支出の部(文具費)</vt:lpstr>
      <vt:lpstr>支出の部(食糧費)</vt:lpstr>
      <vt:lpstr>支出の部(休泊費)</vt:lpstr>
      <vt:lpstr>支出の部(雑費)</vt:lpstr>
      <vt:lpstr>領収書無明細書</vt:lpstr>
      <vt:lpstr>集計表</vt:lpstr>
      <vt:lpstr>選管入力用</vt:lpstr>
      <vt:lpstr>'支出の部(印刷費)'!Print_Area</vt:lpstr>
      <vt:lpstr>'支出の部(家屋費)'!Print_Area</vt:lpstr>
      <vt:lpstr>'支出の部(休泊費)'!Print_Area</vt:lpstr>
      <vt:lpstr>'支出の部(交通費)'!Print_Area</vt:lpstr>
      <vt:lpstr>'支出の部(広告費)'!Print_Area</vt:lpstr>
      <vt:lpstr>'支出の部(雑費)'!Print_Area</vt:lpstr>
      <vt:lpstr>'支出の部(食糧費)'!Print_Area</vt:lpstr>
      <vt:lpstr>'支出の部(人件費)'!Print_Area</vt:lpstr>
      <vt:lpstr>'支出の部(通信費)'!Print_Area</vt:lpstr>
      <vt:lpstr>'支出の部(文具費)'!Print_Area</vt:lpstr>
      <vt:lpstr>収入の部!Print_Area</vt:lpstr>
      <vt:lpstr>集計表!Print_Area</vt:lpstr>
      <vt:lpstr>領収書無明細書!Print_Area</vt:lpstr>
      <vt:lpstr>'支出の部(印刷費)'!Print_Titles</vt:lpstr>
      <vt:lpstr>'支出の部(家屋費)'!Print_Titles</vt:lpstr>
      <vt:lpstr>'支出の部(休泊費)'!Print_Titles</vt:lpstr>
      <vt:lpstr>'支出の部(交通費)'!Print_Titles</vt:lpstr>
      <vt:lpstr>'支出の部(広告費)'!Print_Titles</vt:lpstr>
      <vt:lpstr>'支出の部(雑費)'!Print_Titles</vt:lpstr>
      <vt:lpstr>'支出の部(食糧費)'!Print_Titles</vt:lpstr>
      <vt:lpstr>'支出の部(人件費)'!Print_Titles</vt:lpstr>
      <vt:lpstr>'支出の部(通信費)'!Print_Titles</vt:lpstr>
      <vt:lpstr>'支出の部(文具費)'!Print_Titles</vt:lpstr>
      <vt:lpstr>収入の部!Print_Titles</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選挙管理委員会事務局0008</cp:lastModifiedBy>
  <cp:lastPrinted>2025-05-04T04:43:41Z</cp:lastPrinted>
  <dcterms:created xsi:type="dcterms:W3CDTF">2013-07-31T02:04:39Z</dcterms:created>
  <dcterms:modified xsi:type="dcterms:W3CDTF">2025-07-22T05:31:46Z</dcterms:modified>
</cp:coreProperties>
</file>