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企財)財政課\data - Zs-it-sv-01\data(新)\160　財政公表に関すること\060　財政状況等一覧表\R06 財政状況資料集（R5決算）\05_HP掲載\"/>
    </mc:Choice>
  </mc:AlternateContent>
  <xr:revisionPtr revIDLastSave="0" documentId="13_ncr:1_{A6E17463-BF7E-4326-AEE9-68ABFB4036AB}" xr6:coauthVersionLast="47" xr6:coauthVersionMax="47" xr10:uidLastSave="{00000000-0000-0000-0000-000000000000}"/>
  <bookViews>
    <workbookView xWindow="-120" yWindow="450" windowWidth="29040" windowHeight="1515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BE37" i="10"/>
  <c r="AM37" i="10"/>
  <c r="U37" i="10"/>
  <c r="BE36" i="10"/>
  <c r="AM36" i="10"/>
  <c r="BE35" i="10"/>
  <c r="BW34" i="10"/>
  <c r="BW35" i="10" s="1"/>
  <c r="BW36" i="10" s="1"/>
  <c r="BW37" i="10" s="1"/>
  <c r="BW38" i="10" s="1"/>
  <c r="BW39" i="10" s="1"/>
  <c r="BW40" i="10" s="1"/>
  <c r="BW41" i="10" s="1"/>
  <c r="BE34" i="10"/>
  <c r="C34" i="10"/>
  <c r="CO34" i="10" l="1"/>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c r="U35" i="10" s="1"/>
  <c r="U36" i="10" s="1"/>
  <c r="AM34" i="10" l="1"/>
  <c r="AM35" i="10" s="1"/>
</calcChain>
</file>

<file path=xl/sharedStrings.xml><?xml version="1.0" encoding="utf-8"?>
<sst xmlns="http://schemas.openxmlformats.org/spreadsheetml/2006/main" count="1057" uniqueCount="567">
  <si>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</si>
  <si>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</si>
  <si>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</si>
  <si>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</si>
  <si>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</si>
  <si>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</si>
  <si>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</si>
  <si>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</si>
  <si>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</si>
  <si>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</si>
  <si>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</si>
  <si>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</si>
  <si>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</si>
  <si>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</si>
  <si>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</si>
  <si>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</si>
  <si>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</si>
  <si>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</si>
  <si>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</si>
  <si>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</si>
  <si>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</si>
  <si>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</si>
  <si>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</si>
  <si>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</si>
  <si>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</si>
  <si>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</si>
  <si>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</si>
  <si>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</si>
  <si>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</si>
  <si>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</si>
  <si>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</si>
  <si>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</si>
  <si>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</si>
  <si>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</si>
  <si>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</si>
  <si>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</si>
  <si>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</si>
  <si>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</si>
  <si>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</si>
  <si>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</si>
  <si>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</si>
  <si>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</si>
  <si>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</si>
  <si>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</si>
  <si>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</si>
  <si>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</si>
  <si>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</si>
  <si>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</si>
  <si>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</si>
  <si>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</si>
  <si>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</si>
  <si>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</si>
  <si>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</si>
  <si>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</si>
  <si>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</si>
  <si>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</si>
  <si>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</si>
  <si>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</si>
  <si>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</si>
  <si>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</si>
  <si>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</si>
  <si>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</si>
  <si>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</si>
  <si>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</si>
  <si>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</si>
  <si>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</si>
  <si>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</si>
  <si>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</si>
  <si>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</si>
  <si>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</si>
  <si>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</si>
  <si>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</si>
  <si>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</si>
  <si>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</si>
  <si>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</si>
  <si>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</si>
  <si>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</si>
  <si>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</si>
  <si>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</si>
  <si>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</si>
  <si>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</si>
  <si>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</si>
  <si>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</si>
  <si>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</si>
  <si>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</si>
  <si>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</si>
  <si>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</si>
  <si>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</si>
  <si>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</si>
  <si>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</si>
  <si>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</si>
  <si>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</si>
  <si>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</si>
  <si>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</si>
  <si>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</si>
  <si>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</si>
  <si>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</si>
  <si>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</si>
  <si>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</si>
  <si>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</si>
  <si>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</si>
  <si>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</si>
  <si>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</si>
  <si>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</si>
  <si>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</si>
  <si>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</si>
  <si>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</si>
  <si>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</si>
  <si>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</si>
  <si>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</si>
  <si>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</si>
  <si>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</si>
  <si>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</si>
  <si>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</si>
  <si>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</si>
  <si>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</si>
  <si>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</si>
  <si>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</si>
  <si>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</si>
  <si>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</si>
  <si>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</si>
  <si>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</si>
  <si>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</si>
  <si>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</si>
  <si>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</si>
  <si>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</si>
  <si>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</si>
  <si>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</si>
  <si>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</si>
  <si>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</si>
  <si>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</si>
  <si>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</si>
  <si>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</si>
  <si>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</si>
  <si>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</si>
  <si>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</si>
  <si>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</si>
  <si>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</si>
  <si>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</si>
  <si>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</si>
  <si>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</si>
  <si>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</si>
  <si>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</si>
  <si>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</si>
  <si>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</si>
  <si>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</si>
  <si>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</si>
  <si>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</si>
  <si>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</si>
  <si>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</si>
  <si>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</si>
  <si>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</si>
  <si>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</si>
  <si>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</si>
  <si>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</si>
  <si>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</si>
  <si>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</si>
  <si>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</si>
  <si>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</si>
  <si>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</si>
  <si>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</si>
  <si>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</si>
  <si>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</si>
  <si>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</si>
  <si>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</si>
  <si>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</si>
  <si>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</si>
  <si>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</si>
  <si>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</si>
  <si>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</si>
  <si>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</si>
  <si>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</si>
  <si>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</si>
  <si>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</si>
  <si>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</si>
  <si>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</si>
  <si>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</si>
  <si>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</si>
  <si>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</si>
  <si>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</si>
  <si>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</si>
  <si>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</si>
  <si>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</si>
  <si>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</si>
  <si>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</si>
  <si>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</si>
  <si>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</si>
  <si>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</si>
  <si>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</si>
  <si>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</si>
  <si>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</si>
  <si>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</si>
  <si>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</si>
  <si>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</si>
  <si>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</si>
  <si>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</si>
  <si>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</si>
  <si>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</si>
  <si>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</si>
  <si>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</si>
  <si>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</si>
  <si>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</si>
  <si>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</si>
  <si>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沖縄県那覇市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</si>
  <si>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</si>
  <si>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</si>
  <si>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</si>
  <si>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</si>
  <si>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</si>
  <si>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</si>
  <si>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</si>
  <si>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</si>
  <si>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</si>
  <si>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</si>
  <si>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</si>
  <si>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</si>
  <si>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</si>
  <si>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</si>
  <si>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</si>
  <si>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</si>
  <si>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</si>
  <si>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</si>
  <si>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</si>
  <si>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</si>
  <si>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</si>
  <si>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</si>
  <si>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</si>
  <si>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</si>
  <si>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</si>
  <si>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</si>
  <si>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</si>
  <si>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</si>
  <si>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</si>
  <si>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</si>
  <si>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</si>
  <si>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</si>
  <si>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</si>
  <si>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</si>
  <si>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</si>
  <si>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</si>
  <si>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</si>
  <si>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</si>
  <si>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</si>
  <si>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</si>
  <si>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</si>
  <si>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</si>
  <si>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</si>
  <si>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</si>
  <si>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</si>
  <si>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</si>
  <si>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</si>
  <si>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</si>
  <si>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</si>
  <si>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</si>
  <si>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</si>
  <si>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</si>
  <si>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</si>
  <si>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</si>
  <si>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</si>
  <si>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</si>
  <si>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</si>
  <si>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</si>
  <si>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</si>
  <si>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</si>
  <si>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</si>
  <si>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</si>
  <si>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</si>
  <si>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</si>
  <si>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</si>
  <si>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</si>
  <si>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</si>
  <si>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</si>
  <si>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</si>
  <si>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</si>
  <si>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</si>
  <si>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</si>
  <si>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</si>
  <si>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</si>
  <si>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</si>
  <si>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</si>
  <si>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</si>
  <si>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</si>
  <si>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</si>
  <si>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</si>
  <si>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</si>
  <si>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</si>
  <si>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</si>
  <si>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</si>
  <si>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</si>
  <si>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</si>
  <si>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</si>
  <si>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</si>
  <si>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</si>
  <si>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</si>
  <si>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</si>
  <si>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</si>
  <si>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</si>
  <si>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</si>
  <si>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</si>
  <si>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</si>
  <si>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</si>
  <si>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</si>
  <si>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</si>
  <si>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</si>
  <si>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</si>
  <si>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</si>
  <si>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</si>
  <si>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</si>
  <si>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</si>
  <si>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</si>
  <si>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</si>
  <si>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</si>
  <si>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</si>
  <si>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</si>
  <si>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</si>
  <si>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</si>
  <si>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</si>
  <si>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</si>
  <si>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</si>
  <si>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</si>
  <si>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</si>
  <si>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</si>
  <si>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</si>
  <si>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</si>
  <si>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</si>
  <si>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</si>
  <si>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</si>
  <si>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</si>
  <si>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</si>
  <si>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</si>
  <si>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</si>
  <si>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</si>
  <si>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</si>
  <si>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</si>
  <si>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</si>
  <si>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</si>
  <si>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</si>
  <si>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</si>
  <si>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</si>
  <si>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</si>
  <si>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</si>
  <si>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</si>
  <si>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</si>
  <si>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</si>
  <si>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</si>
  <si>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</si>
  <si>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</si>
  <si>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</si>
  <si>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</si>
  <si>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</si>
  <si>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</si>
  <si>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</si>
  <si>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</si>
  <si>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</si>
  <si>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沖縄県那覇市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</si>
  <si>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</si>
  <si>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</si>
  <si>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</si>
  <si>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</si>
  <si>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</si>
  <si>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</si>
  <si>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</si>
  <si>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</si>
  <si>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</si>
  <si>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</si>
  <si>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</si>
  <si>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</si>
  <si>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</si>
  <si>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</si>
  <si>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</si>
  <si>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</si>
  <si>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</si>
  <si>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</si>
  <si>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</si>
  <si>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</si>
  <si>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</si>
  <si>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</si>
  <si>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</si>
  <si>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</si>
  <si>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</si>
  <si>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</si>
  <si>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</si>
  <si>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</si>
  <si>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</si>
  <si>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</si>
  <si>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</si>
  <si>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</si>
  <si>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</si>
  <si>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</si>
  <si>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</si>
  <si>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</si>
  <si>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</si>
  <si>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</si>
  <si>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</si>
  <si>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</si>
  <si>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</si>
  <si>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</si>
  <si>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</si>
  <si>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</si>
  <si>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</si>
  <si>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</si>
  <si>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</si>
  <si>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</si>
  <si>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</si>
  <si>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</si>
  <si>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</si>
  <si>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</si>
  <si>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</si>
  <si>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</si>
  <si>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</si>
  <si>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</si>
  <si>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</si>
  <si>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</si>
  <si>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</si>
  <si>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</si>
  <si>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</si>
  <si>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</si>
  <si>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</si>
  <si>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</si>
  <si>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</si>
  <si>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</si>
  <si>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</si>
  <si>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</si>
  <si>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</si>
  <si>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</si>
  <si>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</si>
  <si>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</si>
  <si>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</si>
  <si>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</si>
  <si>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</si>
  <si>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</si>
  <si>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</si>
  <si>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</si>
  <si>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</si>
  <si>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</si>
  <si>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</si>
  <si>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</si>
  <si>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</si>
  <si>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</si>
  <si>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</si>
  <si>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</si>
  <si>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</si>
  <si>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</si>
  <si>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</si>
  <si>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</si>
  <si>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</si>
  <si>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</si>
  <si>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</si>
  <si>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</si>
  <si>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</si>
  <si>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</si>
  <si>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</si>
  <si>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</si>
  <si>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</si>
  <si>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</si>
  <si>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</si>
  <si>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</si>
  <si>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</si>
  <si>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</si>
  <si>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</si>
  <si>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</si>
  <si>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</si>
  <si>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</si>
  <si>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</si>
  <si>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</si>
  <si>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</si>
  <si>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</si>
  <si>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</si>
  <si>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</si>
  <si>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</si>
  <si>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</si>
  <si>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</si>
  <si>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</si>
  <si>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</si>
  <si>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</si>
  <si>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</si>
  <si>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</si>
  <si>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</si>
  <si>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</si>
  <si>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</si>
  <si>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</si>
  <si>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</si>
  <si>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</si>
  <si>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</si>
  <si>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</si>
  <si>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</si>
  <si>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</si>
  <si>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</si>
  <si>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</si>
  <si>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</si>
  <si>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</si>
  <si>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</si>
  <si>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</si>
  <si>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</si>
  <si>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</si>
  <si>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</si>
  <si>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</si>
  <si>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</si>
  <si>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</si>
  <si>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</si>
  <si>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</si>
  <si>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</si>
  <si>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</si>
  <si>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</si>
  <si>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</si>
  <si>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</si>
  <si>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</si>
  <si>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</si>
  <si>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</si>
  <si>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</si>
  <si>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</si>
  <si>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</si>
  <si>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</si>
  <si>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</si>
  <si>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</si>
  <si>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</si>
  <si>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</si>
  <si>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</si>
  <si>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</si>
  <si>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</si>
  <si>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</si>
  <si>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</si>
  <si>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</si>
  <si>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</si>
  <si>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</si>
  <si>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</si>
  <si>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</si>
  <si>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</si>
  <si>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</si>
  <si>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</si>
  <si>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</si>
  <si>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</si>
  <si>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</si>
  <si>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1.20</t>
  </si>
  <si>
    <t>▲ 2.31</t>
  </si>
  <si>
    <t>水道事業会計</t>
  </si>
  <si>
    <t>一般会計</t>
  </si>
  <si>
    <t>下水道事業会計</t>
  </si>
  <si>
    <t>介護保険事業特別会計</t>
  </si>
  <si>
    <t>国民健康保険事業特別会計</t>
  </si>
  <si>
    <t>後期高齢者医療特別会計</t>
  </si>
  <si>
    <t>土地区画整理事業特別会計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</si>
  <si>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</si>
  <si>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</si>
  <si>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</si>
  <si>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</si>
  <si>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</si>
  <si>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</si>
  <si>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</si>
  <si>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</si>
  <si>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泊ふ頭開発株式会社</t>
    <rPh sb="0" eb="1">
      <t>ト</t>
    </rPh>
    <rPh sb="2" eb="3">
      <t>アタマ</t>
    </rPh>
    <rPh sb="3" eb="5">
      <t>カイハツ</t>
    </rPh>
    <rPh sb="5" eb="7">
      <t>カブシキ</t>
    </rPh>
    <rPh sb="7" eb="9">
      <t>カイシャ</t>
    </rPh>
    <phoneticPr fontId="12"/>
  </si>
  <si>
    <t>那覇市土地開発公社</t>
    <rPh sb="0" eb="3">
      <t>ナハシ</t>
    </rPh>
    <rPh sb="3" eb="5">
      <t>トチ</t>
    </rPh>
    <rPh sb="5" eb="7">
      <t>カイハツ</t>
    </rPh>
    <rPh sb="7" eb="9">
      <t>コウシャ</t>
    </rPh>
    <phoneticPr fontId="12"/>
  </si>
  <si>
    <t>地方独立行政法人那覇市立病院</t>
    <rPh sb="0" eb="2">
      <t>チホウ</t>
    </rPh>
    <rPh sb="2" eb="4">
      <t>ドクリツ</t>
    </rPh>
    <rPh sb="4" eb="6">
      <t>ギョウセイ</t>
    </rPh>
    <rPh sb="6" eb="8">
      <t>ホウジン</t>
    </rPh>
    <rPh sb="8" eb="12">
      <t>ナハシリツ</t>
    </rPh>
    <rPh sb="12" eb="14">
      <t>ビョウイン</t>
    </rPh>
    <phoneticPr fontId="12"/>
  </si>
  <si>
    <t>沖縄都市モノレール株式会社</t>
    <rPh sb="0" eb="2">
      <t>オキナワ</t>
    </rPh>
    <rPh sb="2" eb="4">
      <t>トシ</t>
    </rPh>
    <rPh sb="9" eb="13">
      <t>カブシキガイシャ</t>
    </rPh>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</si>
  <si>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</si>
  <si>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</si>
  <si>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2"/>
  </si>
  <si>
    <t>那覇市・南風原町環境施設組合</t>
    <rPh sb="0" eb="3">
      <t>ナハシ</t>
    </rPh>
    <rPh sb="4" eb="7">
      <t>ハエバル</t>
    </rPh>
    <rPh sb="7" eb="8">
      <t>チョウ</t>
    </rPh>
    <rPh sb="8" eb="10">
      <t>カンキョウ</t>
    </rPh>
    <rPh sb="10" eb="12">
      <t>シセツ</t>
    </rPh>
    <rPh sb="12" eb="14">
      <t>クミアイ</t>
    </rPh>
    <phoneticPr fontId="12"/>
  </si>
  <si>
    <t>那覇港管理組合（一般会計）</t>
    <rPh sb="0" eb="3">
      <t>ナハコウ</t>
    </rPh>
    <rPh sb="3" eb="5">
      <t>カンリ</t>
    </rPh>
    <rPh sb="5" eb="7">
      <t>クミアイ</t>
    </rPh>
    <rPh sb="8" eb="10">
      <t>イッパン</t>
    </rPh>
    <rPh sb="10" eb="12">
      <t>カイケイ</t>
    </rPh>
    <phoneticPr fontId="12"/>
  </si>
  <si>
    <t>那覇港管理組合（特別会計）</t>
    <rPh sb="0" eb="3">
      <t>ナハコウ</t>
    </rPh>
    <rPh sb="3" eb="5">
      <t>カンリ</t>
    </rPh>
    <rPh sb="5" eb="7">
      <t>クミアイ</t>
    </rPh>
    <rPh sb="8" eb="10">
      <t>トクベツ</t>
    </rPh>
    <rPh sb="10" eb="12">
      <t>カイケイ</t>
    </rPh>
    <phoneticPr fontId="1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</si>
  <si>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</si>
  <si>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2"/>
  </si>
  <si>
    <t>施設整備基金</t>
  </si>
  <si>
    <t>市営住宅基金</t>
  </si>
  <si>
    <t>ふるさとづくり基金</t>
  </si>
  <si>
    <t>こどものみらい応援プロジェクト推進基金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</si>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</sst>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0720-4E7E-8912-EDAF708398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67428</c:v>
                </c:pt>
                <c:pt idx="1">
                  <c:v>72052</c:v>
                </c:pt>
                <c:pt idx="2">
                  <c:v>58689</c:v>
                </c:pt>
                <c:pt idx="3">
                  <c:v>66716</c:v>
                </c:pt>
                <c:pt idx="4">
                  <c:v>45175</c:v>
                </c:pt>
              </c:numCache>
            </c:numRef>
          </c:val>
          <c:smooth val="0"/>
          <c:extLst>
            <c:ext xmlns:c16="http://schemas.microsoft.com/office/drawing/2014/chart" uri="{C3380CC4-5D6E-409C-BE32-E72D297353CC}">
              <c16:uniqueId val="{00000001-0720-4E7E-8912-EDAF708398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5.34</c:v>
                </c:pt>
                <c:pt idx="1">
                  <c:v>11.3</c:v>
                </c:pt>
                <c:pt idx="2">
                  <c:v>8.74</c:v>
                </c:pt>
                <c:pt idx="3">
                  <c:v>10.29</c:v>
                </c:pt>
                <c:pt idx="4">
                  <c:v>7.08</c:v>
                </c:pt>
              </c:numCache>
            </c:numRef>
          </c:val>
          <c:extLst>
            <c:ext xmlns:c16="http://schemas.microsoft.com/office/drawing/2014/chart" uri="{C3380CC4-5D6E-409C-BE32-E72D297353CC}">
              <c16:uniqueId val="{00000000-8DEF-44F4-B671-9E50B83060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7.66</c:v>
                </c:pt>
                <c:pt idx="1">
                  <c:v>4.34</c:v>
                </c:pt>
                <c:pt idx="2">
                  <c:v>8.77</c:v>
                </c:pt>
                <c:pt idx="3">
                  <c:v>8.8800000000000008</c:v>
                </c:pt>
                <c:pt idx="4">
                  <c:v>9.32</c:v>
                </c:pt>
              </c:numCache>
            </c:numRef>
          </c:val>
          <c:extLst>
            <c:ext xmlns:c16="http://schemas.microsoft.com/office/drawing/2014/chart" uri="{C3380CC4-5D6E-409C-BE32-E72D297353CC}">
              <c16:uniqueId val="{00000001-8DEF-44F4-B671-9E50B83060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c:v>
                </c:pt>
                <c:pt idx="1">
                  <c:v>3</c:v>
                </c:pt>
                <c:pt idx="2">
                  <c:v>4.2</c:v>
                </c:pt>
                <c:pt idx="3">
                  <c:v>1.43</c:v>
                </c:pt>
                <c:pt idx="4">
                  <c:v>-2.31</c:v>
                </c:pt>
              </c:numCache>
            </c:numRef>
          </c:val>
          <c:smooth val="0"/>
          <c:extLst>
            <c:ext xmlns:c16="http://schemas.microsoft.com/office/drawing/2014/chart" uri="{C3380CC4-5D6E-409C-BE32-E72D297353CC}">
              <c16:uniqueId val="{00000002-8DEF-44F4-B671-9E50B83060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17D-4AFE-A9A9-8AC182331B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D-4AFE-A9A9-8AC182331B31}"/>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7D-4AFE-A9A9-8AC182331B31}"/>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7D-4AFE-A9A9-8AC182331B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D17D-4AFE-A9A9-8AC182331B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7.0000000000000007E-2</c:v>
                </c:pt>
                <c:pt idx="4">
                  <c:v>#N/A</c:v>
                </c:pt>
                <c:pt idx="5">
                  <c:v>0.08</c:v>
                </c:pt>
                <c:pt idx="6">
                  <c:v>#N/A</c:v>
                </c:pt>
                <c:pt idx="7">
                  <c:v>0.13</c:v>
                </c:pt>
                <c:pt idx="8">
                  <c:v>#N/A</c:v>
                </c:pt>
                <c:pt idx="9">
                  <c:v>0.09</c:v>
                </c:pt>
              </c:numCache>
            </c:numRef>
          </c:val>
          <c:extLst>
            <c:ext xmlns:c16="http://schemas.microsoft.com/office/drawing/2014/chart" uri="{C3380CC4-5D6E-409C-BE32-E72D297353CC}">
              <c16:uniqueId val="{00000005-D17D-4AFE-A9A9-8AC182331B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1.61</c:v>
                </c:pt>
                <c:pt idx="4">
                  <c:v>#N/A</c:v>
                </c:pt>
                <c:pt idx="5">
                  <c:v>1.48</c:v>
                </c:pt>
                <c:pt idx="6">
                  <c:v>#N/A</c:v>
                </c:pt>
                <c:pt idx="7">
                  <c:v>1.31</c:v>
                </c:pt>
                <c:pt idx="8">
                  <c:v>#N/A</c:v>
                </c:pt>
                <c:pt idx="9">
                  <c:v>1.05</c:v>
                </c:pt>
              </c:numCache>
            </c:numRef>
          </c:val>
          <c:extLst>
            <c:ext xmlns:c16="http://schemas.microsoft.com/office/drawing/2014/chart" uri="{C3380CC4-5D6E-409C-BE32-E72D297353CC}">
              <c16:uniqueId val="{00000006-D17D-4AFE-A9A9-8AC182331B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6.25</c:v>
                </c:pt>
                <c:pt idx="2">
                  <c:v>#N/A</c:v>
                </c:pt>
                <c:pt idx="3">
                  <c:v>6.31</c:v>
                </c:pt>
                <c:pt idx="4">
                  <c:v>#N/A</c:v>
                </c:pt>
                <c:pt idx="5">
                  <c:v>6.11</c:v>
                </c:pt>
                <c:pt idx="6">
                  <c:v>#N/A</c:v>
                </c:pt>
                <c:pt idx="7">
                  <c:v>6.35</c:v>
                </c:pt>
                <c:pt idx="8">
                  <c:v>#N/A</c:v>
                </c:pt>
                <c:pt idx="9">
                  <c:v>6.72</c:v>
                </c:pt>
              </c:numCache>
            </c:numRef>
          </c:val>
          <c:extLst>
            <c:ext xmlns:c16="http://schemas.microsoft.com/office/drawing/2014/chart" uri="{C3380CC4-5D6E-409C-BE32-E72D297353CC}">
              <c16:uniqueId val="{00000007-D17D-4AFE-A9A9-8AC182331B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5.33</c:v>
                </c:pt>
                <c:pt idx="2">
                  <c:v>#N/A</c:v>
                </c:pt>
                <c:pt idx="3">
                  <c:v>11.29</c:v>
                </c:pt>
                <c:pt idx="4">
                  <c:v>#N/A</c:v>
                </c:pt>
                <c:pt idx="5">
                  <c:v>8.73</c:v>
                </c:pt>
                <c:pt idx="6">
                  <c:v>#N/A</c:v>
                </c:pt>
                <c:pt idx="7">
                  <c:v>10.28</c:v>
                </c:pt>
                <c:pt idx="8">
                  <c:v>#N/A</c:v>
                </c:pt>
                <c:pt idx="9">
                  <c:v>7.07</c:v>
                </c:pt>
              </c:numCache>
            </c:numRef>
          </c:val>
          <c:extLst>
            <c:ext xmlns:c16="http://schemas.microsoft.com/office/drawing/2014/chart" uri="{C3380CC4-5D6E-409C-BE32-E72D297353CC}">
              <c16:uniqueId val="{00000008-D17D-4AFE-A9A9-8AC182331B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17.760000000000002</c:v>
                </c:pt>
                <c:pt idx="2">
                  <c:v>#N/A</c:v>
                </c:pt>
                <c:pt idx="3">
                  <c:v>16.48</c:v>
                </c:pt>
                <c:pt idx="4">
                  <c:v>#N/A</c:v>
                </c:pt>
                <c:pt idx="5">
                  <c:v>13.36</c:v>
                </c:pt>
                <c:pt idx="6">
                  <c:v>#N/A</c:v>
                </c:pt>
                <c:pt idx="7">
                  <c:v>13.1</c:v>
                </c:pt>
                <c:pt idx="8">
                  <c:v>#N/A</c:v>
                </c:pt>
                <c:pt idx="9">
                  <c:v>11.16</c:v>
                </c:pt>
              </c:numCache>
            </c:numRef>
          </c:val>
          <c:extLst>
            <c:ext xmlns:c16="http://schemas.microsoft.com/office/drawing/2014/chart" uri="{C3380CC4-5D6E-409C-BE32-E72D297353CC}">
              <c16:uniqueId val="{00000009-D17D-4AFE-A9A9-8AC182331B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7758</c:v>
                </c:pt>
                <c:pt idx="5">
                  <c:v>7321</c:v>
                </c:pt>
                <c:pt idx="8">
                  <c:v>7517</c:v>
                </c:pt>
                <c:pt idx="11">
                  <c:v>7445</c:v>
                </c:pt>
                <c:pt idx="14">
                  <c:v>7510</c:v>
                </c:pt>
              </c:numCache>
            </c:numRef>
          </c:val>
          <c:extLst>
            <c:ext xmlns:c16="http://schemas.microsoft.com/office/drawing/2014/chart" uri="{C3380CC4-5D6E-409C-BE32-E72D297353CC}">
              <c16:uniqueId val="{00000000-585D-4F05-9E28-AFBD421C13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5D-4F05-9E28-AFBD421C13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238</c:v>
                </c:pt>
                <c:pt idx="3">
                  <c:v>211</c:v>
                </c:pt>
                <c:pt idx="6">
                  <c:v>182</c:v>
                </c:pt>
                <c:pt idx="9">
                  <c:v>140</c:v>
                </c:pt>
                <c:pt idx="12">
                  <c:v>92</c:v>
                </c:pt>
              </c:numCache>
            </c:numRef>
          </c:val>
          <c:extLst>
            <c:ext xmlns:c16="http://schemas.microsoft.com/office/drawing/2014/chart" uri="{C3380CC4-5D6E-409C-BE32-E72D297353CC}">
              <c16:uniqueId val="{00000002-585D-4F05-9E28-AFBD421C13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697</c:v>
                </c:pt>
                <c:pt idx="3">
                  <c:v>376</c:v>
                </c:pt>
                <c:pt idx="6">
                  <c:v>279</c:v>
                </c:pt>
                <c:pt idx="9">
                  <c:v>273</c:v>
                </c:pt>
                <c:pt idx="12">
                  <c:v>261</c:v>
                </c:pt>
              </c:numCache>
            </c:numRef>
          </c:val>
          <c:extLst>
            <c:ext xmlns:c16="http://schemas.microsoft.com/office/drawing/2014/chart" uri="{C3380CC4-5D6E-409C-BE32-E72D297353CC}">
              <c16:uniqueId val="{00000003-585D-4F05-9E28-AFBD421C13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651</c:v>
                </c:pt>
                <c:pt idx="3">
                  <c:v>595</c:v>
                </c:pt>
                <c:pt idx="6">
                  <c:v>610</c:v>
                </c:pt>
                <c:pt idx="9">
                  <c:v>620</c:v>
                </c:pt>
                <c:pt idx="12">
                  <c:v>614</c:v>
                </c:pt>
              </c:numCache>
            </c:numRef>
          </c:val>
          <c:extLst>
            <c:ext xmlns:c16="http://schemas.microsoft.com/office/drawing/2014/chart" uri="{C3380CC4-5D6E-409C-BE32-E72D297353CC}">
              <c16:uniqueId val="{00000004-585D-4F05-9E28-AFBD421C13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5D-4F05-9E28-AFBD421C13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5D-4F05-9E28-AFBD421C13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12062</c:v>
                </c:pt>
                <c:pt idx="3">
                  <c:v>11787</c:v>
                </c:pt>
                <c:pt idx="6">
                  <c:v>11624</c:v>
                </c:pt>
                <c:pt idx="9">
                  <c:v>12959</c:v>
                </c:pt>
                <c:pt idx="12">
                  <c:v>11583</c:v>
                </c:pt>
              </c:numCache>
            </c:numRef>
          </c:val>
          <c:extLst>
            <c:ext xmlns:c16="http://schemas.microsoft.com/office/drawing/2014/chart" uri="{C3380CC4-5D6E-409C-BE32-E72D297353CC}">
              <c16:uniqueId val="{00000007-585D-4F05-9E28-AFBD421C13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5890</c:v>
                </c:pt>
                <c:pt idx="2">
                  <c:v>#N/A</c:v>
                </c:pt>
                <c:pt idx="3">
                  <c:v>#N/A</c:v>
                </c:pt>
                <c:pt idx="4">
                  <c:v>5648</c:v>
                </c:pt>
                <c:pt idx="5">
                  <c:v>#N/A</c:v>
                </c:pt>
                <c:pt idx="6">
                  <c:v>#N/A</c:v>
                </c:pt>
                <c:pt idx="7">
                  <c:v>5178</c:v>
                </c:pt>
                <c:pt idx="8">
                  <c:v>#N/A</c:v>
                </c:pt>
                <c:pt idx="9">
                  <c:v>#N/A</c:v>
                </c:pt>
                <c:pt idx="10">
                  <c:v>6547</c:v>
                </c:pt>
                <c:pt idx="11">
                  <c:v>#N/A</c:v>
                </c:pt>
                <c:pt idx="12">
                  <c:v>#N/A</c:v>
                </c:pt>
                <c:pt idx="13">
                  <c:v>5040</c:v>
                </c:pt>
                <c:pt idx="14">
                  <c:v>#N/A</c:v>
                </c:pt>
              </c:numCache>
            </c:numRef>
          </c:val>
          <c:smooth val="0"/>
          <c:extLst>
            <c:ext xmlns:c16="http://schemas.microsoft.com/office/drawing/2014/chart" uri="{C3380CC4-5D6E-409C-BE32-E72D297353CC}">
              <c16:uniqueId val="{00000008-585D-4F05-9E28-AFBD421C13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79149</c:v>
                </c:pt>
                <c:pt idx="5">
                  <c:v>81430</c:v>
                </c:pt>
                <c:pt idx="8">
                  <c:v>82302</c:v>
                </c:pt>
                <c:pt idx="11">
                  <c:v>79854</c:v>
                </c:pt>
                <c:pt idx="14">
                  <c:v>78418</c:v>
                </c:pt>
              </c:numCache>
            </c:numRef>
          </c:val>
          <c:extLst>
            <c:ext xmlns:c16="http://schemas.microsoft.com/office/drawing/2014/chart" uri="{C3380CC4-5D6E-409C-BE32-E72D297353CC}">
              <c16:uniqueId val="{00000000-10D3-4CB3-979F-BFDEE165CC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19785</c:v>
                </c:pt>
                <c:pt idx="5">
                  <c:v>19613</c:v>
                </c:pt>
                <c:pt idx="8">
                  <c:v>19893</c:v>
                </c:pt>
                <c:pt idx="11">
                  <c:v>20389</c:v>
                </c:pt>
                <c:pt idx="14">
                  <c:v>23602</c:v>
                </c:pt>
              </c:numCache>
            </c:numRef>
          </c:val>
          <c:extLst>
            <c:ext xmlns:c16="http://schemas.microsoft.com/office/drawing/2014/chart" uri="{C3380CC4-5D6E-409C-BE32-E72D297353CC}">
              <c16:uniqueId val="{00000001-10D3-4CB3-979F-BFDEE165CC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21021</c:v>
                </c:pt>
                <c:pt idx="5">
                  <c:v>18871</c:v>
                </c:pt>
                <c:pt idx="8">
                  <c:v>24551</c:v>
                </c:pt>
                <c:pt idx="11">
                  <c:v>25790</c:v>
                </c:pt>
                <c:pt idx="14">
                  <c:v>27834</c:v>
                </c:pt>
              </c:numCache>
            </c:numRef>
          </c:val>
          <c:extLst>
            <c:ext xmlns:c16="http://schemas.microsoft.com/office/drawing/2014/chart" uri="{C3380CC4-5D6E-409C-BE32-E72D297353CC}">
              <c16:uniqueId val="{00000002-10D3-4CB3-979F-BFDEE165CC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D3-4CB3-979F-BFDEE165CC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D3-4CB3-979F-BFDEE165CC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0</c:v>
                </c:pt>
                <c:pt idx="9">
                  <c:v>5</c:v>
                </c:pt>
                <c:pt idx="12">
                  <c:v>2</c:v>
                </c:pt>
              </c:numCache>
            </c:numRef>
          </c:val>
          <c:extLst>
            <c:ext xmlns:c16="http://schemas.microsoft.com/office/drawing/2014/chart" uri="{C3380CC4-5D6E-409C-BE32-E72D297353CC}">
              <c16:uniqueId val="{00000005-10D3-4CB3-979F-BFDEE165CC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14853</c:v>
                </c:pt>
                <c:pt idx="3">
                  <c:v>14214</c:v>
                </c:pt>
                <c:pt idx="6">
                  <c:v>13543</c:v>
                </c:pt>
                <c:pt idx="9">
                  <c:v>13121</c:v>
                </c:pt>
                <c:pt idx="12">
                  <c:v>13499</c:v>
                </c:pt>
              </c:numCache>
            </c:numRef>
          </c:val>
          <c:extLst>
            <c:ext xmlns:c16="http://schemas.microsoft.com/office/drawing/2014/chart" uri="{C3380CC4-5D6E-409C-BE32-E72D297353CC}">
              <c16:uniqueId val="{00000006-10D3-4CB3-979F-BFDEE165CC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4815</c:v>
                </c:pt>
                <c:pt idx="3">
                  <c:v>4714</c:v>
                </c:pt>
                <c:pt idx="6">
                  <c:v>4377</c:v>
                </c:pt>
                <c:pt idx="9">
                  <c:v>3892</c:v>
                </c:pt>
                <c:pt idx="12">
                  <c:v>3566</c:v>
                </c:pt>
              </c:numCache>
            </c:numRef>
          </c:val>
          <c:extLst>
            <c:ext xmlns:c16="http://schemas.microsoft.com/office/drawing/2014/chart" uri="{C3380CC4-5D6E-409C-BE32-E72D297353CC}">
              <c16:uniqueId val="{00000007-10D3-4CB3-979F-BFDEE165CC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7242</c:v>
                </c:pt>
                <c:pt idx="3">
                  <c:v>6912</c:v>
                </c:pt>
                <c:pt idx="6">
                  <c:v>7004</c:v>
                </c:pt>
                <c:pt idx="9">
                  <c:v>6258</c:v>
                </c:pt>
                <c:pt idx="12">
                  <c:v>6395</c:v>
                </c:pt>
              </c:numCache>
            </c:numRef>
          </c:val>
          <c:extLst>
            <c:ext xmlns:c16="http://schemas.microsoft.com/office/drawing/2014/chart" uri="{C3380CC4-5D6E-409C-BE32-E72D297353CC}">
              <c16:uniqueId val="{00000008-10D3-4CB3-979F-BFDEE165CC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669</c:v>
                </c:pt>
                <c:pt idx="3">
                  <c:v>471</c:v>
                </c:pt>
                <c:pt idx="6">
                  <c:v>297</c:v>
                </c:pt>
                <c:pt idx="9">
                  <c:v>161</c:v>
                </c:pt>
                <c:pt idx="12">
                  <c:v>72</c:v>
                </c:pt>
              </c:numCache>
            </c:numRef>
          </c:val>
          <c:extLst>
            <c:ext xmlns:c16="http://schemas.microsoft.com/office/drawing/2014/chart" uri="{C3380CC4-5D6E-409C-BE32-E72D297353CC}">
              <c16:uniqueId val="{00000009-10D3-4CB3-979F-BFDEE165CC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133436</c:v>
                </c:pt>
                <c:pt idx="3">
                  <c:v>136123</c:v>
                </c:pt>
                <c:pt idx="6">
                  <c:v>137114</c:v>
                </c:pt>
                <c:pt idx="9">
                  <c:v>133174</c:v>
                </c:pt>
                <c:pt idx="12">
                  <c:v>134797</c:v>
                </c:pt>
              </c:numCache>
            </c:numRef>
          </c:val>
          <c:extLst>
            <c:ext xmlns:c16="http://schemas.microsoft.com/office/drawing/2014/chart" uri="{C3380CC4-5D6E-409C-BE32-E72D297353CC}">
              <c16:uniqueId val="{0000000A-10D3-4CB3-979F-BFDEE165CC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41064</c:v>
                </c:pt>
                <c:pt idx="2">
                  <c:v>#N/A</c:v>
                </c:pt>
                <c:pt idx="3">
                  <c:v>#N/A</c:v>
                </c:pt>
                <c:pt idx="4">
                  <c:v>42521</c:v>
                </c:pt>
                <c:pt idx="5">
                  <c:v>#N/A</c:v>
                </c:pt>
                <c:pt idx="6">
                  <c:v>#N/A</c:v>
                </c:pt>
                <c:pt idx="7">
                  <c:v>35590</c:v>
                </c:pt>
                <c:pt idx="8">
                  <c:v>#N/A</c:v>
                </c:pt>
                <c:pt idx="9">
                  <c:v>#N/A</c:v>
                </c:pt>
                <c:pt idx="10">
                  <c:v>30578</c:v>
                </c:pt>
                <c:pt idx="11">
                  <c:v>#N/A</c:v>
                </c:pt>
                <c:pt idx="12">
                  <c:v>#N/A</c:v>
                </c:pt>
                <c:pt idx="13">
                  <c:v>28477</c:v>
                </c:pt>
                <c:pt idx="14">
                  <c:v>#N/A</c:v>
                </c:pt>
              </c:numCache>
            </c:numRef>
          </c:val>
          <c:smooth val="0"/>
          <c:extLst>
            <c:ext xmlns:c16="http://schemas.microsoft.com/office/drawing/2014/chart" uri="{C3380CC4-5D6E-409C-BE32-E72D297353CC}">
              <c16:uniqueId val="{0000000B-10D3-4CB3-979F-BFDEE165CC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6500</c:v>
                </c:pt>
                <c:pt idx="1">
                  <c:v>6499</c:v>
                </c:pt>
                <c:pt idx="2">
                  <c:v>6985</c:v>
                </c:pt>
              </c:numCache>
            </c:numRef>
          </c:val>
          <c:extLst>
            <c:ext xmlns:c16="http://schemas.microsoft.com/office/drawing/2014/chart" uri="{C3380CC4-5D6E-409C-BE32-E72D297353CC}">
              <c16:uniqueId val="{00000000-E7DA-45DF-A986-429C7D90E8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7202</c:v>
                </c:pt>
                <c:pt idx="1">
                  <c:v>9508</c:v>
                </c:pt>
                <c:pt idx="2">
                  <c:v>10016</c:v>
                </c:pt>
              </c:numCache>
            </c:numRef>
          </c:val>
          <c:extLst>
            <c:ext xmlns:c16="http://schemas.microsoft.com/office/drawing/2014/chart" uri="{C3380CC4-5D6E-409C-BE32-E72D297353CC}">
              <c16:uniqueId val="{00000001-E7DA-45DF-A986-429C7D90E8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8074</c:v>
                </c:pt>
                <c:pt idx="1">
                  <c:v>6579</c:v>
                </c:pt>
                <c:pt idx="2">
                  <c:v>7327</c:v>
                </c:pt>
              </c:numCache>
            </c:numRef>
          </c:val>
          <c:extLst>
            <c:ext xmlns:c16="http://schemas.microsoft.com/office/drawing/2014/chart" uri="{C3380CC4-5D6E-409C-BE32-E72D297353CC}">
              <c16:uniqueId val="{00000002-E7DA-45DF-A986-429C7D90E8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財政力指数は、近年一定水準を維持しておりＨ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年度からは類似団体を上回っている。基準財政収入額および需要額ともに前年度比で伸びているが、社会福祉費の増などにより収入額の伸び率を需要額の伸び率が上回ったため、財政力指数は前年度より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ポイント減となった。引き続き、歳入確保および歳出削減に努める。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経常収支比率は、全国平均及び類似団体の平均を上回っている。地方税および地方交付税が増となったため、経常一般財源等が前年比で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％の増、また、扶助費および維持補修費等の伸びによる充当額の増などにより、一般財源充当経費が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％増となった。結果として経常収支比率が前年度比で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ポイント改善した。今後も、事業の見直しを進め、経常経費の削減に努める。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218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56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77978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569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14749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1,557</a:t>
          </a:r>
          <a:r>
            <a:rPr kumimoji="1" lang="ja-JP" altLang="en-US" sz="1300">
              <a:latin typeface="ＭＳ Ｐゴシック" panose="020B0600070205080204" pitchFamily="50" charset="-128"/>
              <a:ea typeface="ＭＳ Ｐゴシック" panose="020B0600070205080204" pitchFamily="50" charset="-128"/>
            </a:rPr>
            <a:t>円の減で、類似団体の平均に比べ</a:t>
          </a:r>
          <a:r>
            <a:rPr kumimoji="1" lang="en-US" altLang="ja-JP" sz="1300">
              <a:latin typeface="ＭＳ Ｐゴシック" panose="020B0600070205080204" pitchFamily="50" charset="-128"/>
              <a:ea typeface="ＭＳ Ｐゴシック" panose="020B0600070205080204" pitchFamily="50" charset="-128"/>
            </a:rPr>
            <a:t>15,397</a:t>
          </a:r>
          <a:r>
            <a:rPr kumimoji="1" lang="ja-JP" altLang="en-US" sz="1300">
              <a:latin typeface="ＭＳ Ｐゴシック" panose="020B0600070205080204" pitchFamily="50" charset="-128"/>
              <a:ea typeface="ＭＳ Ｐゴシック" panose="020B0600070205080204" pitchFamily="50" charset="-128"/>
            </a:rPr>
            <a:t>円下回っており、類似団体の中でも上位に位置している。人件費および維持補修費について、「那覇市ファシリティマネジメント推進方針」および「指定管理者制度に関する運用指針」に基づき、引き続き適正化や歳出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169216</xdr:rowOff>
    </xdr:from>
    <xdr:to>
      <xdr:col>23</xdr:col>
      <xdr:colOff>133350</xdr:colOff>
      <xdr:row>82</xdr:row>
      <xdr:rowOff>29074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56666"/>
          <a:ext cx="838200" cy="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29074</xdr:rowOff>
    </xdr:from>
    <xdr:to>
      <xdr:col>19</xdr:col>
      <xdr:colOff>133350</xdr:colOff>
      <xdr:row>82</xdr:row>
      <xdr:rowOff>41340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87974"/>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124394</xdr:rowOff>
    </xdr:from>
    <xdr:to>
      <xdr:col>15</xdr:col>
      <xdr:colOff>82550</xdr:colOff>
      <xdr:row>82</xdr:row>
      <xdr:rowOff>41340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1844"/>
          <a:ext cx="889000" cy="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55891</xdr:rowOff>
    </xdr:from>
    <xdr:to>
      <xdr:col>11</xdr:col>
      <xdr:colOff>31750</xdr:colOff>
      <xdr:row>81</xdr:row>
      <xdr:rowOff>124394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71891"/>
          <a:ext cx="889000" cy="2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118416</xdr:rowOff>
    </xdr:from>
    <xdr:to>
      <xdr:col>23</xdr:col>
      <xdr:colOff>184150</xdr:colOff>
      <xdr:row>82</xdr:row>
      <xdr:rowOff>48566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134943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149724</xdr:rowOff>
    </xdr:from>
    <xdr:to>
      <xdr:col>19</xdr:col>
      <xdr:colOff>184150</xdr:colOff>
      <xdr:row>82</xdr:row>
      <xdr:rowOff>79874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90051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161990</xdr:rowOff>
    </xdr:from>
    <xdr:to>
      <xdr:col>15</xdr:col>
      <xdr:colOff>133350</xdr:colOff>
      <xdr:row>82</xdr:row>
      <xdr:rowOff>92140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102317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73594</xdr:rowOff>
    </xdr:from>
    <xdr:to>
      <xdr:col>11</xdr:col>
      <xdr:colOff>82550</xdr:colOff>
      <xdr:row>82</xdr:row>
      <xdr:rowOff>3744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5091</xdr:rowOff>
    </xdr:from>
    <xdr:to>
      <xdr:col>7</xdr:col>
      <xdr:colOff>31750</xdr:colOff>
      <xdr:row>80</xdr:row>
      <xdr:rowOff>106691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116868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ラスパイレス指数は横ばいであ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ポイント減少しており、国との差が広がっている。今後も引き続き給与水準の適正化に努める。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28928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502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年度からの</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年間を取組期間とする「中核市なは定員管理方針」では、中核市への移行や沖縄振興特別推進交付金への対応に伴う増員等に対応しつつ、特別会計等を含めた職員定員を</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2,300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人程度に抑制することを目標に定員管理に取り組んだ。その結果、平成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日現在の定員は</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2,333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人となり、一定の効果を上げられたと考えている。</a:t>
          </a: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月に策定した「定員管理方針」では、市の現状や課題などを踏まえ、市民サービスの維持・向上に努めるとともに、職員の心身の健康やワーク・ライフ・バランスに配慮しつつ、効果的な行政運営を進められるよう、令和</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日における定員を</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2,400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人程度へ増員することを基本方針とし取り組んでいるところである。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84667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8641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56515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42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24342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163619</xdr:rowOff>
    </xdr:from>
    <xdr:to>
      <xdr:col>68</xdr:col>
      <xdr:colOff>152400</xdr:colOff>
      <xdr:row>62</xdr:row>
      <xdr:rowOff>8255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220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33867</xdr:rowOff>
    </xdr:from>
    <xdr:to>
      <xdr:col>81</xdr:col>
      <xdr:colOff>95250</xdr:colOff>
      <xdr:row>62</xdr:row>
      <xdr:rowOff>135467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5944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分母となる標準財政規模について、固定資産税が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757,338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千円の増、地方消費税交付金が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700,796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千円の増、市民税が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481,755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千円の増となったことから、対前年度比で、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1,819,598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また、分子については、地方債の元利償還金等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1,376,369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千円減となったことから、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1,508,035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単年度の対前年度比で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％、３か年平均では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今後も起債事業の精選などにより、引き続き水準を抑える。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46990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主な要因としては、病院事業債の新規発行額が増えたため、地方債の現在高は前年比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1,623,215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千円増となったことである。しかし標準財政規模が前年比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1,819,598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千円増となったこと、充当可能財源等が前年度比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3,820,531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千円増となったことにより、将来負担比率は前年度比で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今後も起債事業の精選など財政健全化に努める。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107493</xdr:rowOff>
    </xdr:from>
    <xdr:to>
      <xdr:col>81</xdr:col>
      <xdr:colOff>44450</xdr:colOff>
      <xdr:row>16</xdr:row>
      <xdr:rowOff>148996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50693"/>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148996</xdr:rowOff>
    </xdr:from>
    <xdr:to>
      <xdr:col>77</xdr:col>
      <xdr:colOff>44450</xdr:colOff>
      <xdr:row>17</xdr:row>
      <xdr:rowOff>42215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92196"/>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42215</xdr:rowOff>
    </xdr:from>
    <xdr:to>
      <xdr:col>72</xdr:col>
      <xdr:colOff>203200</xdr:colOff>
      <xdr:row>17</xdr:row>
      <xdr:rowOff>163830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6865"/>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17</xdr:row>
      <xdr:rowOff>163830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7751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56693</xdr:rowOff>
    </xdr:from>
    <xdr:to>
      <xdr:col>81</xdr:col>
      <xdr:colOff>95250</xdr:colOff>
      <xdr:row>16</xdr:row>
      <xdr:rowOff>158293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28770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98196</xdr:rowOff>
    </xdr:from>
    <xdr:to>
      <xdr:col>77</xdr:col>
      <xdr:colOff>95250</xdr:colOff>
      <xdr:row>17</xdr:row>
      <xdr:rowOff>28346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13123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162865</xdr:rowOff>
    </xdr:from>
    <xdr:to>
      <xdr:col>73</xdr:col>
      <xdr:colOff>44450</xdr:colOff>
      <xdr:row>17</xdr:row>
      <xdr:rowOff>93015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77792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27957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112065</xdr:rowOff>
    </xdr:from>
    <xdr:to>
      <xdr:col>64</xdr:col>
      <xdr:colOff>152400</xdr:colOff>
      <xdr:row>18</xdr:row>
      <xdr:rowOff>42215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26992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ポイントの減、類似団体および全国平均も下回っている。職員給の増等により人件費は増加しているが、今後も、職員の定員管理方針に基づき、人件費の適正化に努める。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ポイントの増、類似団体および全国平均を下回っている。決算額は新型コロナウイルス関連事業の減などにより</a:t>
          </a:r>
          <a:r>
            <a:rPr kumimoji="1" lang="en-US" altLang="ja-JP" sz="1300">
              <a:latin typeface="ＭＳ Ｐゴシック" panose="020B0600070205080204" pitchFamily="50" charset="-128"/>
              <a:ea typeface="ＭＳ Ｐゴシック" panose="020B0600070205080204" pitchFamily="50" charset="-128"/>
            </a:rPr>
            <a:t>1,155,196</a:t>
          </a:r>
          <a:r>
            <a:rPr kumimoji="1" lang="ja-JP" altLang="en-US" sz="1300">
              <a:latin typeface="ＭＳ Ｐゴシック" panose="020B0600070205080204" pitchFamily="50" charset="-128"/>
              <a:ea typeface="ＭＳ Ｐゴシック" panose="020B0600070205080204" pitchFamily="50" charset="-128"/>
            </a:rPr>
            <a:t>千円減少しているが、物価高騰等により今後も歳出予算の増が見込まれるため、事業の見直しによる経費の削減に努める。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0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類似団体平均および全国平均に比べ高い状況が続いている。生活保護費、障がい福祉サービス等給付費、認定こども園施設型給付費等の伸びに伴う増などが今後も見込まれるため、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99785</xdr:rowOff>
    </xdr:from>
    <xdr:to>
      <xdr:col>24</xdr:col>
      <xdr:colOff>25400</xdr:colOff>
      <xdr:row>61</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86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88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1815</xdr:rowOff>
    </xdr:from>
    <xdr:to>
      <xdr:col>15</xdr:col>
      <xdr:colOff>98425</xdr:colOff>
      <xdr:row>60</xdr:row>
      <xdr:rowOff>121557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88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121557</xdr:rowOff>
    </xdr:from>
    <xdr:to>
      <xdr:col>11</xdr:col>
      <xdr:colOff>9525</xdr:colOff>
      <xdr:row>61</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0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48985</xdr:rowOff>
    </xdr:from>
    <xdr:to>
      <xdr:col>20</xdr:col>
      <xdr:colOff>38100</xdr:colOff>
      <xdr:row>60</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135362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122465</xdr:rowOff>
    </xdr:from>
    <xdr:to>
      <xdr:col>15</xdr:col>
      <xdr:colOff>149225</xdr:colOff>
      <xdr:row>60</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37392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70757</xdr:rowOff>
    </xdr:from>
    <xdr:to>
      <xdr:col>11</xdr:col>
      <xdr:colOff>60325</xdr:colOff>
      <xdr:row>61</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ポイントの増、類似団体平均を下回っている。主に市立病院建替に伴う病院事業債貸付金</a:t>
          </a:r>
          <a:r>
            <a:rPr kumimoji="1" lang="en-US" altLang="ja-JP" sz="1300">
              <a:latin typeface="ＭＳ Ｐゴシック" panose="020B0600070205080204" pitchFamily="50" charset="-128"/>
              <a:ea typeface="ＭＳ Ｐゴシック" panose="020B0600070205080204" pitchFamily="50" charset="-128"/>
            </a:rPr>
            <a:t>5,032,300</a:t>
          </a:r>
          <a:r>
            <a:rPr kumimoji="1" lang="ja-JP" altLang="en-US" sz="1300">
              <a:latin typeface="ＭＳ Ｐゴシック" panose="020B0600070205080204" pitchFamily="50" charset="-128"/>
              <a:ea typeface="ＭＳ Ｐゴシック" panose="020B0600070205080204" pitchFamily="50" charset="-128"/>
            </a:rPr>
            <a:t>千円の増、国民健康保険事業特別会計への繰出金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2,003,158</a:t>
          </a:r>
          <a:r>
            <a:rPr kumimoji="1" lang="ja-JP" altLang="en-US" sz="1300">
              <a:latin typeface="ＭＳ Ｐゴシック" panose="020B0600070205080204" pitchFamily="50" charset="-128"/>
              <a:ea typeface="ＭＳ Ｐゴシック" panose="020B0600070205080204" pitchFamily="50" charset="-128"/>
            </a:rPr>
            <a:t>千円の増等によるものである。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ポイントの増、類似団体および全国平均を下回っている。主な要因は出産・子育て応援事業で</a:t>
          </a:r>
          <a:r>
            <a:rPr kumimoji="1" lang="en-US" altLang="ja-JP" sz="1300">
              <a:latin typeface="ＭＳ Ｐゴシック" panose="020B0600070205080204" pitchFamily="50" charset="-128"/>
              <a:ea typeface="ＭＳ Ｐゴシック" panose="020B0600070205080204" pitchFamily="50" charset="-128"/>
            </a:rPr>
            <a:t>507,207</a:t>
          </a:r>
          <a:r>
            <a:rPr kumimoji="1" lang="ja-JP" altLang="en-US" sz="1300">
              <a:latin typeface="ＭＳ Ｐゴシック" panose="020B0600070205080204" pitchFamily="50" charset="-128"/>
              <a:ea typeface="ＭＳ Ｐゴシック" panose="020B0600070205080204" pitchFamily="50" charset="-128"/>
            </a:rPr>
            <a:t>千円、学校給食費支援事業で</a:t>
          </a:r>
          <a:r>
            <a:rPr kumimoji="1" lang="en-US" altLang="ja-JP" sz="1300">
              <a:latin typeface="ＭＳ Ｐゴシック" panose="020B0600070205080204" pitchFamily="50" charset="-128"/>
              <a:ea typeface="ＭＳ Ｐゴシック" panose="020B0600070205080204" pitchFamily="50" charset="-128"/>
            </a:rPr>
            <a:t>371,602</a:t>
          </a:r>
          <a:r>
            <a:rPr kumimoji="1" lang="ja-JP" altLang="en-US" sz="1300">
              <a:latin typeface="ＭＳ Ｐゴシック" panose="020B0600070205080204" pitchFamily="50" charset="-128"/>
              <a:ea typeface="ＭＳ Ｐゴシック" panose="020B0600070205080204" pitchFamily="50" charset="-128"/>
            </a:rPr>
            <a:t>千円の増となったことなどによるものである。今後も、本市が策定している補助金に関するガイドラインに沿って、継続・廃止等の検討を行い、補助金等の適正化を進める。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149860</xdr:rowOff>
    </xdr:from>
    <xdr:to>
      <xdr:col>82</xdr:col>
      <xdr:colOff>107950</xdr:colOff>
      <xdr:row>33</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6362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140716</xdr:rowOff>
    </xdr:from>
    <xdr:to>
      <xdr:col>78</xdr:col>
      <xdr:colOff>69850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140716</xdr:rowOff>
    </xdr:from>
    <xdr:to>
      <xdr:col>73</xdr:col>
      <xdr:colOff>180975</xdr:colOff>
      <xdr:row>33</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271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81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163068</xdr:rowOff>
    </xdr:from>
    <xdr:to>
      <xdr:col>82</xdr:col>
      <xdr:colOff>158750</xdr:colOff>
      <xdr:row>33</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71645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89916</xdr:rowOff>
    </xdr:from>
    <xdr:to>
      <xdr:col>74</xdr:col>
      <xdr:colOff>31750</xdr:colOff>
      <xdr:row>33</xdr:row>
      <xdr:rowOff>20066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30243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144780</xdr:rowOff>
    </xdr:from>
    <xdr:to>
      <xdr:col>69</xdr:col>
      <xdr:colOff>142875</xdr:colOff>
      <xdr:row>33</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85107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xdr:rowOff>
    </xdr:from>
    <xdr:to>
      <xdr:col>65</xdr:col>
      <xdr:colOff>53975</xdr:colOff>
      <xdr:row>33</xdr:row>
      <xdr:rowOff>102362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112539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比率としては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ポイント減となっており、決算額では前年度比</a:t>
          </a:r>
          <a:r>
            <a:rPr kumimoji="1" lang="en-US" altLang="ja-JP" sz="1300">
              <a:latin typeface="ＭＳ Ｐゴシック" panose="020B0600070205080204" pitchFamily="50" charset="-128"/>
              <a:ea typeface="ＭＳ Ｐゴシック" panose="020B0600070205080204" pitchFamily="50" charset="-128"/>
            </a:rPr>
            <a:t>1,502,748</a:t>
          </a:r>
          <a:r>
            <a:rPr kumimoji="1" lang="ja-JP" altLang="en-US" sz="1300">
              <a:latin typeface="ＭＳ Ｐゴシック" panose="020B0600070205080204" pitchFamily="50" charset="-128"/>
              <a:ea typeface="ＭＳ Ｐゴシック" panose="020B0600070205080204" pitchFamily="50" charset="-128"/>
            </a:rPr>
            <a:t>千円減となっている。市債については、借入額が償還額を下回るよう借入事業の見直しを行い、公債費の抑制に努める。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191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1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77</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14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全国平均を下回っている。主な要因として毎年伸びている扶助費や、市立病院建替事業に伴う貸付金の増が大きい。今後も事業の見直しや必要経費の見直しなどを行い、経常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05740"/>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75</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39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75</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390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6414</xdr:rowOff>
    </xdr:from>
    <xdr:to>
      <xdr:col>29</xdr:col>
      <xdr:colOff>127000</xdr:colOff>
      <xdr:row>17</xdr:row>
      <xdr:rowOff>51067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8689"/>
          <a:ext cx="6477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51067</xdr:rowOff>
    </xdr:from>
    <xdr:to>
      <xdr:col>26</xdr:col>
      <xdr:colOff>50800</xdr:colOff>
      <xdr:row>17</xdr:row>
      <xdr:rowOff>59487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3342"/>
          <a:ext cx="6985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59487</xdr:rowOff>
    </xdr:from>
    <xdr:to>
      <xdr:col>22</xdr:col>
      <xdr:colOff>114300</xdr:colOff>
      <xdr:row>17</xdr:row>
      <xdr:rowOff>110655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1762"/>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110655</xdr:rowOff>
    </xdr:from>
    <xdr:to>
      <xdr:col>18</xdr:col>
      <xdr:colOff>177800</xdr:colOff>
      <xdr:row>18</xdr:row>
      <xdr:rowOff>46380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2930"/>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127064</xdr:rowOff>
    </xdr:from>
    <xdr:to>
      <xdr:col>29</xdr:col>
      <xdr:colOff>177800</xdr:colOff>
      <xdr:row>17</xdr:row>
      <xdr:rowOff>57214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99141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267</xdr:rowOff>
    </xdr:from>
    <xdr:to>
      <xdr:col>26</xdr:col>
      <xdr:colOff>101600</xdr:colOff>
      <xdr:row>17</xdr:row>
      <xdr:rowOff>101867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8687</xdr:rowOff>
    </xdr:from>
    <xdr:to>
      <xdr:col>22</xdr:col>
      <xdr:colOff>165100</xdr:colOff>
      <xdr:row>17</xdr:row>
      <xdr:rowOff>110287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95064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59855</xdr:rowOff>
    </xdr:from>
    <xdr:to>
      <xdr:col>19</xdr:col>
      <xdr:colOff>38100</xdr:colOff>
      <xdr:row>17</xdr:row>
      <xdr:rowOff>161455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146232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167030</xdr:rowOff>
    </xdr:from>
    <xdr:to>
      <xdr:col>15</xdr:col>
      <xdr:colOff>101600</xdr:colOff>
      <xdr:row>18</xdr:row>
      <xdr:rowOff>97180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121133</xdr:rowOff>
    </xdr:from>
    <xdr:to>
      <xdr:col>29</xdr:col>
      <xdr:colOff>127000</xdr:colOff>
      <xdr:row>34</xdr:row>
      <xdr:rowOff>299403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88583"/>
          <a:ext cx="647700" cy="17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121133</xdr:rowOff>
    </xdr:from>
    <xdr:to>
      <xdr:col>26</xdr:col>
      <xdr:colOff>50800</xdr:colOff>
      <xdr:row>34</xdr:row>
      <xdr:rowOff>288316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88583"/>
          <a:ext cx="698500" cy="16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236500</xdr:rowOff>
    </xdr:from>
    <xdr:to>
      <xdr:col>22</xdr:col>
      <xdr:colOff>114300</xdr:colOff>
      <xdr:row>34</xdr:row>
      <xdr:rowOff>288316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03950"/>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211087</xdr:rowOff>
    </xdr:from>
    <xdr:to>
      <xdr:col>18</xdr:col>
      <xdr:colOff>177800</xdr:colOff>
      <xdr:row>34</xdr:row>
      <xdr:rowOff>236500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78537"/>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248603</xdr:rowOff>
    </xdr:from>
    <xdr:to>
      <xdr:col>29</xdr:col>
      <xdr:colOff>177800</xdr:colOff>
      <xdr:row>35</xdr:row>
      <xdr:rowOff>7303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1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93680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70333</xdr:rowOff>
    </xdr:from>
    <xdr:to>
      <xdr:col>26</xdr:col>
      <xdr:colOff>101600</xdr:colOff>
      <xdr:row>34</xdr:row>
      <xdr:rowOff>171933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182110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0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237516</xdr:rowOff>
    </xdr:from>
    <xdr:to>
      <xdr:col>22</xdr:col>
      <xdr:colOff>165100</xdr:colOff>
      <xdr:row>34</xdr:row>
      <xdr:rowOff>339116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0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185700</xdr:rowOff>
    </xdr:from>
    <xdr:to>
      <xdr:col>19</xdr:col>
      <xdr:colOff>38100</xdr:colOff>
      <xdr:row>34</xdr:row>
      <xdr:rowOff>287300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297477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160287</xdr:rowOff>
    </xdr:from>
    <xdr:to>
      <xdr:col>15</xdr:col>
      <xdr:colOff>101600</xdr:colOff>
      <xdr:row>34</xdr:row>
      <xdr:rowOff>261886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277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272064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9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17132</xdr:rowOff>
    </xdr:from>
    <xdr:to>
      <xdr:col>24</xdr:col>
      <xdr:colOff>63500</xdr:colOff>
      <xdr:row>36</xdr:row>
      <xdr:rowOff>84493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9332"/>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11456</xdr:rowOff>
    </xdr:from>
    <xdr:to>
      <xdr:col>19</xdr:col>
      <xdr:colOff>177800</xdr:colOff>
      <xdr:row>36</xdr:row>
      <xdr:rowOff>17132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3656"/>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11456</xdr:rowOff>
    </xdr:from>
    <xdr:to>
      <xdr:col>15</xdr:col>
      <xdr:colOff>50800</xdr:colOff>
      <xdr:row>36</xdr:row>
      <xdr:rowOff>71082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365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71082</xdr:rowOff>
    </xdr:from>
    <xdr:to>
      <xdr:col>10</xdr:col>
      <xdr:colOff>114300</xdr:colOff>
      <xdr:row>37</xdr:row>
      <xdr:rowOff>119736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3282"/>
          <a:ext cx="8890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33693</xdr:rowOff>
    </xdr:from>
    <xdr:to>
      <xdr:col>24</xdr:col>
      <xdr:colOff>114300</xdr:colOff>
      <xdr:row>36</xdr:row>
      <xdr:rowOff>135293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137782</xdr:rowOff>
    </xdr:from>
    <xdr:to>
      <xdr:col>20</xdr:col>
      <xdr:colOff>38100</xdr:colOff>
      <xdr:row>36</xdr:row>
      <xdr:rowOff>67932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84459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132106</xdr:rowOff>
    </xdr:from>
    <xdr:to>
      <xdr:col>15</xdr:col>
      <xdr:colOff>101600</xdr:colOff>
      <xdr:row>36</xdr:row>
      <xdr:rowOff>62256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78783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20282</xdr:rowOff>
    </xdr:from>
    <xdr:to>
      <xdr:col>10</xdr:col>
      <xdr:colOff>165100</xdr:colOff>
      <xdr:row>36</xdr:row>
      <xdr:rowOff>121882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138409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68936</xdr:rowOff>
    </xdr:from>
    <xdr:to>
      <xdr:col>6</xdr:col>
      <xdr:colOff>38100</xdr:colOff>
      <xdr:row>37</xdr:row>
      <xdr:rowOff>170535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2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161662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91270</xdr:rowOff>
    </xdr:from>
    <xdr:to>
      <xdr:col>24</xdr:col>
      <xdr:colOff>63500</xdr:colOff>
      <xdr:row>58</xdr:row>
      <xdr:rowOff>31213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3920"/>
          <a:ext cx="838200" cy="1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67234</xdr:rowOff>
    </xdr:from>
    <xdr:to>
      <xdr:col>19</xdr:col>
      <xdr:colOff>177800</xdr:colOff>
      <xdr:row>57</xdr:row>
      <xdr:rowOff>91270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3988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67234</xdr:rowOff>
    </xdr:from>
    <xdr:to>
      <xdr:col>15</xdr:col>
      <xdr:colOff>50800</xdr:colOff>
      <xdr:row>57</xdr:row>
      <xdr:rowOff>157106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9884"/>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157106</xdr:rowOff>
    </xdr:from>
    <xdr:to>
      <xdr:col>10</xdr:col>
      <xdr:colOff>114300</xdr:colOff>
      <xdr:row>59</xdr:row>
      <xdr:rowOff>44080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9756"/>
          <a:ext cx="889000" cy="2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151863</xdr:rowOff>
    </xdr:from>
    <xdr:to>
      <xdr:col>24</xdr:col>
      <xdr:colOff>114300</xdr:colOff>
      <xdr:row>58</xdr:row>
      <xdr:rowOff>82013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66790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40470</xdr:rowOff>
    </xdr:from>
    <xdr:to>
      <xdr:col>20</xdr:col>
      <xdr:colOff>38100</xdr:colOff>
      <xdr:row>57</xdr:row>
      <xdr:rowOff>142070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16434</xdr:rowOff>
    </xdr:from>
    <xdr:to>
      <xdr:col>15</xdr:col>
      <xdr:colOff>101600</xdr:colOff>
      <xdr:row>57</xdr:row>
      <xdr:rowOff>118034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109161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106306</xdr:rowOff>
    </xdr:from>
    <xdr:to>
      <xdr:col>10</xdr:col>
      <xdr:colOff>165100</xdr:colOff>
      <xdr:row>58</xdr:row>
      <xdr:rowOff>36456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164730</xdr:rowOff>
    </xdr:from>
    <xdr:to>
      <xdr:col>6</xdr:col>
      <xdr:colOff>38100</xdr:colOff>
      <xdr:row>59</xdr:row>
      <xdr:rowOff>94880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86007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12689</xdr:rowOff>
    </xdr:from>
    <xdr:to>
      <xdr:col>24</xdr:col>
      <xdr:colOff>63500</xdr:colOff>
      <xdr:row>76</xdr:row>
      <xdr:rowOff>113365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2889"/>
          <a:ext cx="8382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100746</xdr:rowOff>
    </xdr:from>
    <xdr:to>
      <xdr:col>19</xdr:col>
      <xdr:colOff>177800</xdr:colOff>
      <xdr:row>76</xdr:row>
      <xdr:rowOff>113365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30946"/>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100746</xdr:rowOff>
    </xdr:from>
    <xdr:to>
      <xdr:col>15</xdr:col>
      <xdr:colOff>50800</xdr:colOff>
      <xdr:row>76</xdr:row>
      <xdr:rowOff>124064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3094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115012</xdr:rowOff>
    </xdr:from>
    <xdr:to>
      <xdr:col>10</xdr:col>
      <xdr:colOff>114300</xdr:colOff>
      <xdr:row>76</xdr:row>
      <xdr:rowOff>124064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4521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133340</xdr:rowOff>
    </xdr:from>
    <xdr:to>
      <xdr:col>24</xdr:col>
      <xdr:colOff>114300</xdr:colOff>
      <xdr:row>76</xdr:row>
      <xdr:rowOff>63491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2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156217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62565</xdr:rowOff>
    </xdr:from>
    <xdr:to>
      <xdr:col>20</xdr:col>
      <xdr:colOff>38100</xdr:colOff>
      <xdr:row>76</xdr:row>
      <xdr:rowOff>164165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155292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49946</xdr:rowOff>
    </xdr:from>
    <xdr:to>
      <xdr:col>15</xdr:col>
      <xdr:colOff>101600</xdr:colOff>
      <xdr:row>76</xdr:row>
      <xdr:rowOff>151546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142673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73264</xdr:rowOff>
    </xdr:from>
    <xdr:to>
      <xdr:col>10</xdr:col>
      <xdr:colOff>165100</xdr:colOff>
      <xdr:row>77</xdr:row>
      <xdr:rowOff>3414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165991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9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64212</xdr:rowOff>
    </xdr:from>
    <xdr:to>
      <xdr:col>6</xdr:col>
      <xdr:colOff>38100</xdr:colOff>
      <xdr:row>76</xdr:row>
      <xdr:rowOff>165812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102972</xdr:rowOff>
    </xdr:from>
    <xdr:to>
      <xdr:col>24</xdr:col>
      <xdr:colOff>63500</xdr:colOff>
      <xdr:row>91</xdr:row>
      <xdr:rowOff>2257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533472"/>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102972</xdr:rowOff>
    </xdr:from>
    <xdr:to>
      <xdr:col>19</xdr:col>
      <xdr:colOff>177800</xdr:colOff>
      <xdr:row>91</xdr:row>
      <xdr:rowOff>126887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533472"/>
          <a:ext cx="889000" cy="1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126887</xdr:rowOff>
    </xdr:from>
    <xdr:to>
      <xdr:col>15</xdr:col>
      <xdr:colOff>50800</xdr:colOff>
      <xdr:row>93</xdr:row>
      <xdr:rowOff>55859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28837"/>
          <a:ext cx="889000" cy="2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55859</xdr:rowOff>
    </xdr:from>
    <xdr:to>
      <xdr:col>10</xdr:col>
      <xdr:colOff>114300</xdr:colOff>
      <xdr:row>93</xdr:row>
      <xdr:rowOff>123013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00709"/>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122907</xdr:rowOff>
    </xdr:from>
    <xdr:to>
      <xdr:col>24</xdr:col>
      <xdr:colOff>114300</xdr:colOff>
      <xdr:row>91</xdr:row>
      <xdr:rowOff>53057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75934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0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52172</xdr:rowOff>
    </xdr:from>
    <xdr:to>
      <xdr:col>20</xdr:col>
      <xdr:colOff>38100</xdr:colOff>
      <xdr:row>90</xdr:row>
      <xdr:rowOff>153772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170299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76087</xdr:rowOff>
    </xdr:from>
    <xdr:to>
      <xdr:col>15</xdr:col>
      <xdr:colOff>101600</xdr:colOff>
      <xdr:row>92</xdr:row>
      <xdr:rowOff>6237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22764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45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5059</xdr:rowOff>
    </xdr:from>
    <xdr:to>
      <xdr:col>10</xdr:col>
      <xdr:colOff>165100</xdr:colOff>
      <xdr:row>93</xdr:row>
      <xdr:rowOff>106659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123186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72213</xdr:rowOff>
    </xdr:from>
    <xdr:to>
      <xdr:col>6</xdr:col>
      <xdr:colOff>38100</xdr:colOff>
      <xdr:row>94</xdr:row>
      <xdr:rowOff>2363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18890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9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45462</xdr:rowOff>
    </xdr:from>
    <xdr:to>
      <xdr:col>55</xdr:col>
      <xdr:colOff>0</xdr:colOff>
      <xdr:row>37</xdr:row>
      <xdr:rowOff>64044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89112"/>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64044</xdr:rowOff>
    </xdr:from>
    <xdr:to>
      <xdr:col>50</xdr:col>
      <xdr:colOff>114300</xdr:colOff>
      <xdr:row>37</xdr:row>
      <xdr:rowOff>93261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7694"/>
          <a:ext cx="8890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150880</xdr:rowOff>
    </xdr:from>
    <xdr:to>
      <xdr:col>45</xdr:col>
      <xdr:colOff>177800</xdr:colOff>
      <xdr:row>37</xdr:row>
      <xdr:rowOff>93261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94380"/>
          <a:ext cx="889000" cy="1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150880</xdr:rowOff>
    </xdr:from>
    <xdr:to>
      <xdr:col>41</xdr:col>
      <xdr:colOff>50800</xdr:colOff>
      <xdr:row>37</xdr:row>
      <xdr:rowOff>165085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94380"/>
          <a:ext cx="889000" cy="12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166112</xdr:rowOff>
    </xdr:from>
    <xdr:to>
      <xdr:col>55</xdr:col>
      <xdr:colOff>50800</xdr:colOff>
      <xdr:row>37</xdr:row>
      <xdr:rowOff>96262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13244</xdr:rowOff>
    </xdr:from>
    <xdr:to>
      <xdr:col>50</xdr:col>
      <xdr:colOff>165100</xdr:colOff>
      <xdr:row>37</xdr:row>
      <xdr:rowOff>114844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105971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42461</xdr:rowOff>
    </xdr:from>
    <xdr:to>
      <xdr:col>46</xdr:col>
      <xdr:colOff>38100</xdr:colOff>
      <xdr:row>37</xdr:row>
      <xdr:rowOff>144061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135189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100080</xdr:rowOff>
    </xdr:from>
    <xdr:to>
      <xdr:col>41</xdr:col>
      <xdr:colOff>101600</xdr:colOff>
      <xdr:row>31</xdr:row>
      <xdr:rowOff>30230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21357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3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114286</xdr:rowOff>
    </xdr:from>
    <xdr:to>
      <xdr:col>36</xdr:col>
      <xdr:colOff>165100</xdr:colOff>
      <xdr:row>38</xdr:row>
      <xdr:rowOff>44436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21873</xdr:rowOff>
    </xdr:from>
    <xdr:to>
      <xdr:col>55</xdr:col>
      <xdr:colOff>0</xdr:colOff>
      <xdr:row>57</xdr:row>
      <xdr:rowOff>30707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51623"/>
          <a:ext cx="838200" cy="35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21873</xdr:rowOff>
    </xdr:from>
    <xdr:to>
      <xdr:col>50</xdr:col>
      <xdr:colOff>114300</xdr:colOff>
      <xdr:row>55</xdr:row>
      <xdr:rowOff>152943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51623"/>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106194</xdr:rowOff>
    </xdr:from>
    <xdr:to>
      <xdr:col>45</xdr:col>
      <xdr:colOff>177800</xdr:colOff>
      <xdr:row>55</xdr:row>
      <xdr:rowOff>152943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364494"/>
          <a:ext cx="8890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106194</xdr:rowOff>
    </xdr:from>
    <xdr:to>
      <xdr:col>41</xdr:col>
      <xdr:colOff>50800</xdr:colOff>
      <xdr:row>55</xdr:row>
      <xdr:rowOff>10247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364494"/>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151357</xdr:rowOff>
    </xdr:from>
    <xdr:to>
      <xdr:col>55</xdr:col>
      <xdr:colOff>50800</xdr:colOff>
      <xdr:row>57</xdr:row>
      <xdr:rowOff>81507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129784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142523</xdr:rowOff>
    </xdr:from>
    <xdr:to>
      <xdr:col>50</xdr:col>
      <xdr:colOff>165100</xdr:colOff>
      <xdr:row>55</xdr:row>
      <xdr:rowOff>72673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89200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102143</xdr:rowOff>
    </xdr:from>
    <xdr:to>
      <xdr:col>46</xdr:col>
      <xdr:colOff>38100</xdr:colOff>
      <xdr:row>56</xdr:row>
      <xdr:rowOff>32293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48820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55394</xdr:rowOff>
    </xdr:from>
    <xdr:to>
      <xdr:col>41</xdr:col>
      <xdr:colOff>101600</xdr:colOff>
      <xdr:row>54</xdr:row>
      <xdr:rowOff>156994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130897</xdr:rowOff>
    </xdr:from>
    <xdr:to>
      <xdr:col>36</xdr:col>
      <xdr:colOff>165100</xdr:colOff>
      <xdr:row>55</xdr:row>
      <xdr:rowOff>61047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77574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75487</xdr:rowOff>
    </xdr:from>
    <xdr:to>
      <xdr:col>55</xdr:col>
      <xdr:colOff>0</xdr:colOff>
      <xdr:row>78</xdr:row>
      <xdr:rowOff>128544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48587"/>
          <a:ext cx="8382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xdr:rowOff>
    </xdr:from>
    <xdr:to>
      <xdr:col>50</xdr:col>
      <xdr:colOff>114300</xdr:colOff>
      <xdr:row>78</xdr:row>
      <xdr:rowOff>75487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03321"/>
          <a:ext cx="889000" cy="2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68994</xdr:rowOff>
    </xdr:from>
    <xdr:to>
      <xdr:col>45</xdr:col>
      <xdr:colOff>177800</xdr:colOff>
      <xdr:row>77</xdr:row>
      <xdr:rowOff>1671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27744"/>
          <a:ext cx="889000" cy="27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68994</xdr:rowOff>
    </xdr:from>
    <xdr:to>
      <xdr:col>41</xdr:col>
      <xdr:colOff>50800</xdr:colOff>
      <xdr:row>76</xdr:row>
      <xdr:rowOff>164114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27744"/>
          <a:ext cx="889000" cy="2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77744</xdr:rowOff>
    </xdr:from>
    <xdr:to>
      <xdr:col>55</xdr:col>
      <xdr:colOff>50800</xdr:colOff>
      <xdr:row>79</xdr:row>
      <xdr:rowOff>7894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164121</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5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24687</xdr:rowOff>
    </xdr:from>
    <xdr:to>
      <xdr:col>50</xdr:col>
      <xdr:colOff>165100</xdr:colOff>
      <xdr:row>78</xdr:row>
      <xdr:rowOff>126287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117414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9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122321</xdr:rowOff>
    </xdr:from>
    <xdr:to>
      <xdr:col>46</xdr:col>
      <xdr:colOff>38100</xdr:colOff>
      <xdr:row>77</xdr:row>
      <xdr:rowOff>52471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68998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18194</xdr:rowOff>
    </xdr:from>
    <xdr:to>
      <xdr:col>41</xdr:col>
      <xdr:colOff>101600</xdr:colOff>
      <xdr:row>75</xdr:row>
      <xdr:rowOff>119794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136321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113314</xdr:rowOff>
    </xdr:from>
    <xdr:to>
      <xdr:col>36</xdr:col>
      <xdr:colOff>165100</xdr:colOff>
      <xdr:row>77</xdr:row>
      <xdr:rowOff>43464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59992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129203</xdr:rowOff>
    </xdr:from>
    <xdr:to>
      <xdr:col>55</xdr:col>
      <xdr:colOff>0</xdr:colOff>
      <xdr:row>95</xdr:row>
      <xdr:rowOff>92036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74053"/>
          <a:ext cx="838200" cy="3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129203</xdr:rowOff>
    </xdr:from>
    <xdr:to>
      <xdr:col>50</xdr:col>
      <xdr:colOff>114300</xdr:colOff>
      <xdr:row>94</xdr:row>
      <xdr:rowOff>159513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74053"/>
          <a:ext cx="889000" cy="2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159513</xdr:rowOff>
    </xdr:from>
    <xdr:to>
      <xdr:col>45</xdr:col>
      <xdr:colOff>177800</xdr:colOff>
      <xdr:row>95</xdr:row>
      <xdr:rowOff>26963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75813"/>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117945</xdr:rowOff>
    </xdr:from>
    <xdr:to>
      <xdr:col>41</xdr:col>
      <xdr:colOff>50800</xdr:colOff>
      <xdr:row>95</xdr:row>
      <xdr:rowOff>26963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34245"/>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41236</xdr:rowOff>
    </xdr:from>
    <xdr:to>
      <xdr:col>55</xdr:col>
      <xdr:colOff>50800</xdr:colOff>
      <xdr:row>95</xdr:row>
      <xdr:rowOff>142836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64113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78403</xdr:rowOff>
    </xdr:from>
    <xdr:to>
      <xdr:col>50</xdr:col>
      <xdr:colOff>165100</xdr:colOff>
      <xdr:row>94</xdr:row>
      <xdr:rowOff>8553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25080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108713</xdr:rowOff>
    </xdr:from>
    <xdr:to>
      <xdr:col>46</xdr:col>
      <xdr:colOff>38100</xdr:colOff>
      <xdr:row>95</xdr:row>
      <xdr:rowOff>38863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55390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147613</xdr:rowOff>
    </xdr:from>
    <xdr:to>
      <xdr:col>41</xdr:col>
      <xdr:colOff>101600</xdr:colOff>
      <xdr:row>95</xdr:row>
      <xdr:rowOff>77763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94290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67145</xdr:rowOff>
    </xdr:from>
    <xdr:to>
      <xdr:col>36</xdr:col>
      <xdr:colOff>165100</xdr:colOff>
      <xdr:row>94</xdr:row>
      <xdr:rowOff>168745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114611</xdr:rowOff>
    </xdr:from>
    <xdr:to>
      <xdr:col>85</xdr:col>
      <xdr:colOff>127000</xdr:colOff>
      <xdr:row>75</xdr:row>
      <xdr:rowOff>62119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801911"/>
          <a:ext cx="838200" cy="1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114611</xdr:rowOff>
    </xdr:from>
    <xdr:to>
      <xdr:col>81</xdr:col>
      <xdr:colOff>50800</xdr:colOff>
      <xdr:row>74</xdr:row>
      <xdr:rowOff>114954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019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114954</xdr:rowOff>
    </xdr:from>
    <xdr:to>
      <xdr:col>76</xdr:col>
      <xdr:colOff>114300</xdr:colOff>
      <xdr:row>75</xdr:row>
      <xdr:rowOff>60261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02254"/>
          <a:ext cx="889000" cy="1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40859</xdr:rowOff>
    </xdr:from>
    <xdr:to>
      <xdr:col>71</xdr:col>
      <xdr:colOff>177800</xdr:colOff>
      <xdr:row>75</xdr:row>
      <xdr:rowOff>60261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9960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11319</xdr:rowOff>
    </xdr:from>
    <xdr:to>
      <xdr:col>85</xdr:col>
      <xdr:colOff>177800</xdr:colOff>
      <xdr:row>75</xdr:row>
      <xdr:rowOff>112919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161196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63811</xdr:rowOff>
    </xdr:from>
    <xdr:to>
      <xdr:col>81</xdr:col>
      <xdr:colOff>101600</xdr:colOff>
      <xdr:row>74</xdr:row>
      <xdr:rowOff>165411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10488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64154</xdr:rowOff>
    </xdr:from>
    <xdr:to>
      <xdr:col>76</xdr:col>
      <xdr:colOff>165100</xdr:colOff>
      <xdr:row>74</xdr:row>
      <xdr:rowOff>165754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9461</xdr:rowOff>
    </xdr:from>
    <xdr:to>
      <xdr:col>72</xdr:col>
      <xdr:colOff>38100</xdr:colOff>
      <xdr:row>75</xdr:row>
      <xdr:rowOff>111061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127588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161509</xdr:rowOff>
    </xdr:from>
    <xdr:to>
      <xdr:col>67</xdr:col>
      <xdr:colOff>101600</xdr:colOff>
      <xdr:row>75</xdr:row>
      <xdr:rowOff>91659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108186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8386</xdr:rowOff>
    </xdr:from>
    <xdr:to>
      <xdr:col>85</xdr:col>
      <xdr:colOff>127000</xdr:colOff>
      <xdr:row>95</xdr:row>
      <xdr:rowOff>33238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296136"/>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124285</xdr:rowOff>
    </xdr:from>
    <xdr:to>
      <xdr:col>81</xdr:col>
      <xdr:colOff>50800</xdr:colOff>
      <xdr:row>95</xdr:row>
      <xdr:rowOff>8386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240585"/>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124285</xdr:rowOff>
    </xdr:from>
    <xdr:to>
      <xdr:col>76</xdr:col>
      <xdr:colOff>114300</xdr:colOff>
      <xdr:row>98</xdr:row>
      <xdr:rowOff>30984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240585"/>
          <a:ext cx="889000" cy="5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18901</xdr:rowOff>
    </xdr:from>
    <xdr:to>
      <xdr:col>71</xdr:col>
      <xdr:colOff>177800</xdr:colOff>
      <xdr:row>98</xdr:row>
      <xdr:rowOff>30984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478101"/>
          <a:ext cx="889000" cy="3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153888</xdr:rowOff>
    </xdr:from>
    <xdr:to>
      <xdr:col>85</xdr:col>
      <xdr:colOff>177800</xdr:colOff>
      <xdr:row>95</xdr:row>
      <xdr:rowOff>84038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5315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1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129036</xdr:rowOff>
    </xdr:from>
    <xdr:to>
      <xdr:col>81</xdr:col>
      <xdr:colOff>101600</xdr:colOff>
      <xdr:row>95</xdr:row>
      <xdr:rowOff>59186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2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75713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0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73485</xdr:rowOff>
    </xdr:from>
    <xdr:to>
      <xdr:col>76</xdr:col>
      <xdr:colOff>165100</xdr:colOff>
      <xdr:row>95</xdr:row>
      <xdr:rowOff>3635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1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20162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596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151634</xdr:rowOff>
    </xdr:from>
    <xdr:to>
      <xdr:col>72</xdr:col>
      <xdr:colOff>38100</xdr:colOff>
      <xdr:row>98</xdr:row>
      <xdr:rowOff>81784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72911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8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139551</xdr:rowOff>
    </xdr:from>
    <xdr:to>
      <xdr:col>67</xdr:col>
      <xdr:colOff>101600</xdr:colOff>
      <xdr:row>96</xdr:row>
      <xdr:rowOff>69701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86228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2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8827</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9537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129477</xdr:rowOff>
    </xdr:from>
    <xdr:to>
      <xdr:col>98</xdr:col>
      <xdr:colOff>38100</xdr:colOff>
      <xdr:row>39</xdr:row>
      <xdr:rowOff>59627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50754</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131832</xdr:rowOff>
    </xdr:from>
    <xdr:to>
      <xdr:col>116</xdr:col>
      <xdr:colOff>63500</xdr:colOff>
      <xdr:row>58</xdr:row>
      <xdr:rowOff>93942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733032"/>
          <a:ext cx="838200" cy="30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64719</xdr:rowOff>
    </xdr:from>
    <xdr:to>
      <xdr:col>111</xdr:col>
      <xdr:colOff>177800</xdr:colOff>
      <xdr:row>58</xdr:row>
      <xdr:rowOff>93942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0881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64719</xdr:rowOff>
    </xdr:from>
    <xdr:to>
      <xdr:col>107</xdr:col>
      <xdr:colOff>50800</xdr:colOff>
      <xdr:row>59</xdr:row>
      <xdr:rowOff>4121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08819"/>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4121</xdr:rowOff>
    </xdr:from>
    <xdr:to>
      <xdr:col>102</xdr:col>
      <xdr:colOff>114300</xdr:colOff>
      <xdr:row>59</xdr:row>
      <xdr:rowOff>25095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19671"/>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81032</xdr:rowOff>
    </xdr:from>
    <xdr:to>
      <xdr:col>116</xdr:col>
      <xdr:colOff>114300</xdr:colOff>
      <xdr:row>57</xdr:row>
      <xdr:rowOff>11182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103909</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43142</xdr:rowOff>
    </xdr:from>
    <xdr:to>
      <xdr:col>112</xdr:col>
      <xdr:colOff>38100</xdr:colOff>
      <xdr:row>58</xdr:row>
      <xdr:rowOff>144742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135869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13919</xdr:rowOff>
    </xdr:from>
    <xdr:to>
      <xdr:col>107</xdr:col>
      <xdr:colOff>101600</xdr:colOff>
      <xdr:row>58</xdr:row>
      <xdr:rowOff>115519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106646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124771</xdr:rowOff>
    </xdr:from>
    <xdr:to>
      <xdr:col>102</xdr:col>
      <xdr:colOff>165100</xdr:colOff>
      <xdr:row>59</xdr:row>
      <xdr:rowOff>54921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46048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145745</xdr:rowOff>
    </xdr:from>
    <xdr:to>
      <xdr:col>98</xdr:col>
      <xdr:colOff>38100</xdr:colOff>
      <xdr:row>59</xdr:row>
      <xdr:rowOff>75895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67022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148768</xdr:rowOff>
    </xdr:from>
    <xdr:to>
      <xdr:col>116</xdr:col>
      <xdr:colOff>63500</xdr:colOff>
      <xdr:row>74</xdr:row>
      <xdr:rowOff>126061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493168"/>
          <a:ext cx="838200" cy="3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126061</xdr:rowOff>
    </xdr:from>
    <xdr:to>
      <xdr:col>111</xdr:col>
      <xdr:colOff>177800</xdr:colOff>
      <xdr:row>74</xdr:row>
      <xdr:rowOff>168428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13361"/>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168428</xdr:rowOff>
    </xdr:from>
    <xdr:to>
      <xdr:col>107</xdr:col>
      <xdr:colOff>50800</xdr:colOff>
      <xdr:row>75</xdr:row>
      <xdr:rowOff>21590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55728"/>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21590</xdr:rowOff>
    </xdr:from>
    <xdr:to>
      <xdr:col>102</xdr:col>
      <xdr:colOff>114300</xdr:colOff>
      <xdr:row>75</xdr:row>
      <xdr:rowOff>46545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88034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97968</xdr:rowOff>
    </xdr:from>
    <xdr:to>
      <xdr:col>116</xdr:col>
      <xdr:colOff>114300</xdr:colOff>
      <xdr:row>73</xdr:row>
      <xdr:rowOff>28118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120845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2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75261</xdr:rowOff>
    </xdr:from>
    <xdr:to>
      <xdr:col>112</xdr:col>
      <xdr:colOff>38100</xdr:colOff>
      <xdr:row>75</xdr:row>
      <xdr:rowOff>5411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21938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117628</xdr:rowOff>
    </xdr:from>
    <xdr:to>
      <xdr:col>107</xdr:col>
      <xdr:colOff>101600</xdr:colOff>
      <xdr:row>75</xdr:row>
      <xdr:rowOff>47778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64305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142240</xdr:rowOff>
    </xdr:from>
    <xdr:to>
      <xdr:col>102</xdr:col>
      <xdr:colOff>165100</xdr:colOff>
      <xdr:row>75</xdr:row>
      <xdr:rowOff>72390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88917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167195</xdr:rowOff>
    </xdr:from>
    <xdr:to>
      <xdr:col>98</xdr:col>
      <xdr:colOff>38100</xdr:colOff>
      <xdr:row>75</xdr:row>
      <xdr:rowOff>97345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113872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扶助費の住民一人当たりのコストが類似団体と比較して高い状況である。これまで障がい福祉サービス等給付費、生活保護費、認定こども園施設型給付費等の伸びにより増額となっていたが、令和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年度は低所得者等への給付金事業が減少したことにより一人当たり</a:t>
          </a:r>
          <a:r>
            <a:rPr kumimoji="1" lang="en-US" altLang="ja-JP" sz="1300">
              <a:latin typeface="ＭＳ Ｐゴシック" panose="020B0600070205080204" pitchFamily="50" charset="-128"/>
              <a:ea typeface="ＭＳ Ｐゴシック" panose="020B0600070205080204" pitchFamily="50" charset="-128"/>
            </a:rPr>
            <a:t>6,498</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普通建設事業費については、沖縄の食の魅力発信拠点整備事業の減などにより、前年度比で一人当たり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21,541</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維持補修費が一人当たり</a:t>
          </a:r>
          <a:r>
            <a:rPr kumimoji="1" lang="en-US" altLang="ja-JP" sz="1300">
              <a:latin typeface="ＭＳ Ｐゴシック" panose="020B0600070205080204" pitchFamily="50" charset="-128"/>
              <a:ea typeface="ＭＳ Ｐゴシック" panose="020B0600070205080204" pitchFamily="50" charset="-128"/>
            </a:rPr>
            <a:t>1,101</a:t>
          </a:r>
          <a:r>
            <a:rPr kumimoji="1" lang="ja-JP" altLang="en-US" sz="1300">
              <a:latin typeface="ＭＳ Ｐゴシック" panose="020B0600070205080204" pitchFamily="50" charset="-128"/>
              <a:ea typeface="ＭＳ Ｐゴシック" panose="020B0600070205080204" pitchFamily="50" charset="-128"/>
            </a:rPr>
            <a:t>円の増額となった主な要因は、市営住宅の維持管理経費の増によるものである。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315,485
308,807
41.46
180,967,213
174,231,947
5,306,024
74,983,632
134,666,291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148844</xdr:rowOff>
    </xdr:from>
    <xdr:to>
      <xdr:col>24</xdr:col>
      <xdr:colOff>63500</xdr:colOff>
      <xdr:row>33</xdr:row>
      <xdr:rowOff>42164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524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42164</xdr:rowOff>
    </xdr:from>
    <xdr:to>
      <xdr:col>19</xdr:col>
      <xdr:colOff>177800</xdr:colOff>
      <xdr:row>33</xdr:row>
      <xdr:rowOff>122936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0014"/>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114554</xdr:rowOff>
    </xdr:from>
    <xdr:to>
      <xdr:col>15</xdr:col>
      <xdr:colOff>50800</xdr:colOff>
      <xdr:row>33</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24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45974</xdr:rowOff>
    </xdr:from>
    <xdr:to>
      <xdr:col>10</xdr:col>
      <xdr:colOff>114300</xdr:colOff>
      <xdr:row>33</xdr:row>
      <xdr:rowOff>114554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3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98044</xdr:rowOff>
    </xdr:from>
    <xdr:to>
      <xdr:col>24</xdr:col>
      <xdr:colOff>114300</xdr:colOff>
      <xdr:row>33</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120921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162814</xdr:rowOff>
    </xdr:from>
    <xdr:to>
      <xdr:col>20</xdr:col>
      <xdr:colOff>38100</xdr:colOff>
      <xdr:row>33</xdr:row>
      <xdr:rowOff>92964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109491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72136</xdr:rowOff>
    </xdr:from>
    <xdr:to>
      <xdr:col>15</xdr:col>
      <xdr:colOff>101600</xdr:colOff>
      <xdr:row>34</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63754</xdr:rowOff>
    </xdr:from>
    <xdr:to>
      <xdr:col>10</xdr:col>
      <xdr:colOff>165100</xdr:colOff>
      <xdr:row>33</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166624</xdr:rowOff>
    </xdr:from>
    <xdr:to>
      <xdr:col>6</xdr:col>
      <xdr:colOff>38100</xdr:colOff>
      <xdr:row>33</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113301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131764</xdr:rowOff>
    </xdr:from>
    <xdr:to>
      <xdr:col>24</xdr:col>
      <xdr:colOff>63500</xdr:colOff>
      <xdr:row>58</xdr:row>
      <xdr:rowOff>79535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04414"/>
          <a:ext cx="838200" cy="1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38996</xdr:rowOff>
    </xdr:from>
    <xdr:to>
      <xdr:col>19</xdr:col>
      <xdr:colOff>177800</xdr:colOff>
      <xdr:row>57</xdr:row>
      <xdr:rowOff>131764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11646"/>
          <a:ext cx="889000" cy="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167883</xdr:rowOff>
    </xdr:from>
    <xdr:to>
      <xdr:col>15</xdr:col>
      <xdr:colOff>50800</xdr:colOff>
      <xdr:row>57</xdr:row>
      <xdr:rowOff>38996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0383"/>
          <a:ext cx="889000" cy="10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167883</xdr:rowOff>
    </xdr:from>
    <xdr:to>
      <xdr:col>10</xdr:col>
      <xdr:colOff>114300</xdr:colOff>
      <xdr:row>58</xdr:row>
      <xdr:rowOff>40738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0383"/>
          <a:ext cx="889000" cy="12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28735</xdr:rowOff>
    </xdr:from>
    <xdr:to>
      <xdr:col>24</xdr:col>
      <xdr:colOff>114300</xdr:colOff>
      <xdr:row>58</xdr:row>
      <xdr:rowOff>130335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51612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80964</xdr:rowOff>
    </xdr:from>
    <xdr:to>
      <xdr:col>20</xdr:col>
      <xdr:colOff>38100</xdr:colOff>
      <xdr:row>58</xdr:row>
      <xdr:rowOff>11114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159646</xdr:rowOff>
    </xdr:from>
    <xdr:to>
      <xdr:col>15</xdr:col>
      <xdr:colOff>101600</xdr:colOff>
      <xdr:row>57</xdr:row>
      <xdr:rowOff>89796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106323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117083</xdr:rowOff>
    </xdr:from>
    <xdr:to>
      <xdr:col>10</xdr:col>
      <xdr:colOff>165100</xdr:colOff>
      <xdr:row>51</xdr:row>
      <xdr:rowOff>47233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63760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6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161388</xdr:rowOff>
    </xdr:from>
    <xdr:to>
      <xdr:col>6</xdr:col>
      <xdr:colOff>38100</xdr:colOff>
      <xdr:row>58</xdr:row>
      <xdr:rowOff>91538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89390</xdr:rowOff>
    </xdr:from>
    <xdr:to>
      <xdr:col>24</xdr:col>
      <xdr:colOff>63500</xdr:colOff>
      <xdr:row>70</xdr:row>
      <xdr:rowOff>132805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090890"/>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132805</xdr:rowOff>
    </xdr:from>
    <xdr:to>
      <xdr:col>19</xdr:col>
      <xdr:colOff>177800</xdr:colOff>
      <xdr:row>71</xdr:row>
      <xdr:rowOff>140989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134305"/>
          <a:ext cx="8890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140989</xdr:rowOff>
    </xdr:from>
    <xdr:to>
      <xdr:col>15</xdr:col>
      <xdr:colOff>50800</xdr:colOff>
      <xdr:row>73</xdr:row>
      <xdr:rowOff>41311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13939"/>
          <a:ext cx="889000" cy="2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41311</xdr:rowOff>
    </xdr:from>
    <xdr:to>
      <xdr:col>10</xdr:col>
      <xdr:colOff>114300</xdr:colOff>
      <xdr:row>73</xdr:row>
      <xdr:rowOff>130008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55716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38590</xdr:rowOff>
    </xdr:from>
    <xdr:to>
      <xdr:col>24</xdr:col>
      <xdr:colOff>114300</xdr:colOff>
      <xdr:row>70</xdr:row>
      <xdr:rowOff>140190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163067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9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82005</xdr:rowOff>
    </xdr:from>
    <xdr:to>
      <xdr:col>20</xdr:col>
      <xdr:colOff>38100</xdr:colOff>
      <xdr:row>71</xdr:row>
      <xdr:rowOff>12155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0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28682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85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90189</xdr:rowOff>
    </xdr:from>
    <xdr:to>
      <xdr:col>15</xdr:col>
      <xdr:colOff>101600</xdr:colOff>
      <xdr:row>72</xdr:row>
      <xdr:rowOff>20339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36866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3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161961</xdr:rowOff>
    </xdr:from>
    <xdr:to>
      <xdr:col>10</xdr:col>
      <xdr:colOff>165100</xdr:colOff>
      <xdr:row>73</xdr:row>
      <xdr:rowOff>92111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108638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2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79208</xdr:rowOff>
    </xdr:from>
    <xdr:to>
      <xdr:col>6</xdr:col>
      <xdr:colOff>38100</xdr:colOff>
      <xdr:row>74</xdr:row>
      <xdr:rowOff>9358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25885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86646</xdr:rowOff>
    </xdr:from>
    <xdr:to>
      <xdr:col>24</xdr:col>
      <xdr:colOff>63500</xdr:colOff>
      <xdr:row>96</xdr:row>
      <xdr:rowOff>142996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4396"/>
          <a:ext cx="8382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102800</xdr:rowOff>
    </xdr:from>
    <xdr:to>
      <xdr:col>19</xdr:col>
      <xdr:colOff>177800</xdr:colOff>
      <xdr:row>96</xdr:row>
      <xdr:rowOff>142996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62000"/>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102800</xdr:rowOff>
    </xdr:from>
    <xdr:to>
      <xdr:col>15</xdr:col>
      <xdr:colOff>50800</xdr:colOff>
      <xdr:row>98</xdr:row>
      <xdr:rowOff>20847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2000"/>
          <a:ext cx="889000" cy="2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20847</xdr:rowOff>
    </xdr:from>
    <xdr:to>
      <xdr:col>10</xdr:col>
      <xdr:colOff>114300</xdr:colOff>
      <xdr:row>98</xdr:row>
      <xdr:rowOff>120193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2947"/>
          <a:ext cx="889000" cy="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35846</xdr:rowOff>
    </xdr:from>
    <xdr:to>
      <xdr:col>24</xdr:col>
      <xdr:colOff>114300</xdr:colOff>
      <xdr:row>95</xdr:row>
      <xdr:rowOff>137446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58723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92196</xdr:rowOff>
    </xdr:from>
    <xdr:to>
      <xdr:col>20</xdr:col>
      <xdr:colOff>38100</xdr:colOff>
      <xdr:row>97</xdr:row>
      <xdr:rowOff>22346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52000</xdr:rowOff>
    </xdr:from>
    <xdr:to>
      <xdr:col>15</xdr:col>
      <xdr:colOff>101600</xdr:colOff>
      <xdr:row>96</xdr:row>
      <xdr:rowOff>153600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144727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141497</xdr:rowOff>
    </xdr:from>
    <xdr:to>
      <xdr:col>10</xdr:col>
      <xdr:colOff>165100</xdr:colOff>
      <xdr:row>98</xdr:row>
      <xdr:rowOff>71647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62774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69393</xdr:rowOff>
    </xdr:from>
    <xdr:to>
      <xdr:col>6</xdr:col>
      <xdr:colOff>38100</xdr:colOff>
      <xdr:row>98</xdr:row>
      <xdr:rowOff>170993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1778</xdr:rowOff>
    </xdr:from>
    <xdr:to>
      <xdr:col>55</xdr:col>
      <xdr:colOff>0</xdr:colOff>
      <xdr:row>39</xdr:row>
      <xdr:rowOff>2159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83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39</xdr:row>
      <xdr:rowOff>2159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856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39</xdr:row>
      <xdr:rowOff>2159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856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2159</xdr:rowOff>
    </xdr:from>
    <xdr:to>
      <xdr:col>41</xdr:col>
      <xdr:colOff>50800</xdr:colOff>
      <xdr:row>39</xdr:row>
      <xdr:rowOff>2540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887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122428</xdr:rowOff>
    </xdr:from>
    <xdr:to>
      <xdr:col>55</xdr:col>
      <xdr:colOff>50800</xdr:colOff>
      <xdr:row>39</xdr:row>
      <xdr:rowOff>52578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37355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2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44086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153950</xdr:rowOff>
    </xdr:from>
    <xdr:to>
      <xdr:col>55</xdr:col>
      <xdr:colOff>0</xdr:colOff>
      <xdr:row>59</xdr:row>
      <xdr:rowOff>178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8050"/>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178</xdr:rowOff>
    </xdr:from>
    <xdr:to>
      <xdr:col>50</xdr:col>
      <xdr:colOff>114300</xdr:colOff>
      <xdr:row>59</xdr:row>
      <xdr:rowOff>10237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1572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165760</xdr:rowOff>
    </xdr:from>
    <xdr:to>
      <xdr:col>45</xdr:col>
      <xdr:colOff>177800</xdr:colOff>
      <xdr:row>59</xdr:row>
      <xdr:rowOff>10237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09860"/>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117678</xdr:rowOff>
    </xdr:from>
    <xdr:to>
      <xdr:col>41</xdr:col>
      <xdr:colOff>50800</xdr:colOff>
      <xdr:row>58</xdr:row>
      <xdr:rowOff>165760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1778"/>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103150</xdr:rowOff>
    </xdr:from>
    <xdr:to>
      <xdr:col>55</xdr:col>
      <xdr:colOff>50800</xdr:colOff>
      <xdr:row>59</xdr:row>
      <xdr:rowOff>33300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18077</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120828</xdr:rowOff>
    </xdr:from>
    <xdr:to>
      <xdr:col>50</xdr:col>
      <xdr:colOff>165100</xdr:colOff>
      <xdr:row>59</xdr:row>
      <xdr:rowOff>50978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42105</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5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130887</xdr:rowOff>
    </xdr:from>
    <xdr:to>
      <xdr:col>46</xdr:col>
      <xdr:colOff>38100</xdr:colOff>
      <xdr:row>59</xdr:row>
      <xdr:rowOff>61037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52164</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114960</xdr:rowOff>
    </xdr:from>
    <xdr:to>
      <xdr:col>41</xdr:col>
      <xdr:colOff>101600</xdr:colOff>
      <xdr:row>59</xdr:row>
      <xdr:rowOff>45110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36237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5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66878</xdr:rowOff>
    </xdr:from>
    <xdr:to>
      <xdr:col>36</xdr:col>
      <xdr:colOff>165100</xdr:colOff>
      <xdr:row>58</xdr:row>
      <xdr:rowOff>168478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159605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0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73994</xdr:rowOff>
    </xdr:from>
    <xdr:to>
      <xdr:col>55</xdr:col>
      <xdr:colOff>0</xdr:colOff>
      <xdr:row>79</xdr:row>
      <xdr:rowOff>37940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47094"/>
          <a:ext cx="8382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68932</xdr:rowOff>
    </xdr:from>
    <xdr:to>
      <xdr:col>50</xdr:col>
      <xdr:colOff>114300</xdr:colOff>
      <xdr:row>78</xdr:row>
      <xdr:rowOff>73994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203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68932</xdr:rowOff>
    </xdr:from>
    <xdr:to>
      <xdr:col>45</xdr:col>
      <xdr:colOff>177800</xdr:colOff>
      <xdr:row>78</xdr:row>
      <xdr:rowOff>138133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2032"/>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138133</xdr:rowOff>
    </xdr:from>
    <xdr:to>
      <xdr:col>41</xdr:col>
      <xdr:colOff>50800</xdr:colOff>
      <xdr:row>78</xdr:row>
      <xdr:rowOff>152910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11233"/>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158590</xdr:rowOff>
    </xdr:from>
    <xdr:to>
      <xdr:col>55</xdr:col>
      <xdr:colOff>50800</xdr:colOff>
      <xdr:row>79</xdr:row>
      <xdr:rowOff>88740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73517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4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23194</xdr:rowOff>
    </xdr:from>
    <xdr:to>
      <xdr:col>50</xdr:col>
      <xdr:colOff>165100</xdr:colOff>
      <xdr:row>78</xdr:row>
      <xdr:rowOff>124794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115921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18132</xdr:rowOff>
    </xdr:from>
    <xdr:to>
      <xdr:col>46</xdr:col>
      <xdr:colOff>38100</xdr:colOff>
      <xdr:row>78</xdr:row>
      <xdr:rowOff>119732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110859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87333</xdr:rowOff>
    </xdr:from>
    <xdr:to>
      <xdr:col>41</xdr:col>
      <xdr:colOff>101600</xdr:colOff>
      <xdr:row>79</xdr:row>
      <xdr:rowOff>17483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8610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102110</xdr:rowOff>
    </xdr:from>
    <xdr:to>
      <xdr:col>36</xdr:col>
      <xdr:colOff>165100</xdr:colOff>
      <xdr:row>79</xdr:row>
      <xdr:rowOff>32260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23387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85682</xdr:rowOff>
    </xdr:from>
    <xdr:to>
      <xdr:col>55</xdr:col>
      <xdr:colOff>0</xdr:colOff>
      <xdr:row>96</xdr:row>
      <xdr:rowOff>75944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73432"/>
          <a:ext cx="838200" cy="1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85682</xdr:rowOff>
    </xdr:from>
    <xdr:to>
      <xdr:col>50</xdr:col>
      <xdr:colOff>114300</xdr:colOff>
      <xdr:row>97</xdr:row>
      <xdr:rowOff>57038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73432"/>
          <a:ext cx="889000" cy="3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96289</xdr:rowOff>
    </xdr:from>
    <xdr:to>
      <xdr:col>45</xdr:col>
      <xdr:colOff>177800</xdr:colOff>
      <xdr:row>97</xdr:row>
      <xdr:rowOff>57038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55489"/>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56513</xdr:rowOff>
    </xdr:from>
    <xdr:to>
      <xdr:col>41</xdr:col>
      <xdr:colOff>50800</xdr:colOff>
      <xdr:row>96</xdr:row>
      <xdr:rowOff>96289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44263"/>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25144</xdr:rowOff>
    </xdr:from>
    <xdr:to>
      <xdr:col>55</xdr:col>
      <xdr:colOff>50800</xdr:colOff>
      <xdr:row>96</xdr:row>
      <xdr:rowOff>126744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34882</xdr:rowOff>
    </xdr:from>
    <xdr:to>
      <xdr:col>50</xdr:col>
      <xdr:colOff>165100</xdr:colOff>
      <xdr:row>95</xdr:row>
      <xdr:rowOff>136482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153009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6238</xdr:rowOff>
    </xdr:from>
    <xdr:to>
      <xdr:col>46</xdr:col>
      <xdr:colOff>38100</xdr:colOff>
      <xdr:row>97</xdr:row>
      <xdr:rowOff>107838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98965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45489</xdr:rowOff>
    </xdr:from>
    <xdr:to>
      <xdr:col>41</xdr:col>
      <xdr:colOff>101600</xdr:colOff>
      <xdr:row>96</xdr:row>
      <xdr:rowOff>147089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138216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5713</xdr:rowOff>
    </xdr:from>
    <xdr:to>
      <xdr:col>36</xdr:col>
      <xdr:colOff>165100</xdr:colOff>
      <xdr:row>95</xdr:row>
      <xdr:rowOff>107313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123840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9834</xdr:rowOff>
    </xdr:from>
    <xdr:to>
      <xdr:col>85</xdr:col>
      <xdr:colOff>127000</xdr:colOff>
      <xdr:row>39</xdr:row>
      <xdr:rowOff>61758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96384"/>
          <a:ext cx="8382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9834</xdr:rowOff>
    </xdr:from>
    <xdr:to>
      <xdr:col>81</xdr:col>
      <xdr:colOff>50800</xdr:colOff>
      <xdr:row>39</xdr:row>
      <xdr:rowOff>54791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96384"/>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18869</xdr:rowOff>
    </xdr:from>
    <xdr:to>
      <xdr:col>76</xdr:col>
      <xdr:colOff>114300</xdr:colOff>
      <xdr:row>39</xdr:row>
      <xdr:rowOff>54791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054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18869</xdr:rowOff>
    </xdr:from>
    <xdr:to>
      <xdr:col>71</xdr:col>
      <xdr:colOff>177800</xdr:colOff>
      <xdr:row>39</xdr:row>
      <xdr:rowOff>60996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05419"/>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10958</xdr:rowOff>
    </xdr:from>
    <xdr:to>
      <xdr:col>85</xdr:col>
      <xdr:colOff>177800</xdr:colOff>
      <xdr:row>39</xdr:row>
      <xdr:rowOff>112558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97335</xdr:rowOff>
    </xdr:from>
    <xdr:ext cx="469744"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1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130484</xdr:rowOff>
    </xdr:from>
    <xdr:to>
      <xdr:col>81</xdr:col>
      <xdr:colOff>101600</xdr:colOff>
      <xdr:row>39</xdr:row>
      <xdr:rowOff>60634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51761</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46428" y="673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3991</xdr:rowOff>
    </xdr:from>
    <xdr:to>
      <xdr:col>76</xdr:col>
      <xdr:colOff>165100</xdr:colOff>
      <xdr:row>39</xdr:row>
      <xdr:rowOff>105591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96718</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139519</xdr:rowOff>
    </xdr:from>
    <xdr:to>
      <xdr:col>72</xdr:col>
      <xdr:colOff>38100</xdr:colOff>
      <xdr:row>39</xdr:row>
      <xdr:rowOff>69669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60796</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10196</xdr:rowOff>
    </xdr:from>
    <xdr:to>
      <xdr:col>67</xdr:col>
      <xdr:colOff>101600</xdr:colOff>
      <xdr:row>39</xdr:row>
      <xdr:rowOff>111796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102923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8" y="67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40419</xdr:rowOff>
    </xdr:from>
    <xdr:to>
      <xdr:col>85</xdr:col>
      <xdr:colOff>127000</xdr:colOff>
      <xdr:row>54</xdr:row>
      <xdr:rowOff>105433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298719"/>
          <a:ext cx="8382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105433</xdr:rowOff>
    </xdr:from>
    <xdr:to>
      <xdr:col>81</xdr:col>
      <xdr:colOff>50800</xdr:colOff>
      <xdr:row>54</xdr:row>
      <xdr:rowOff>160799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363733"/>
          <a:ext cx="889000" cy="5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70091</xdr:rowOff>
    </xdr:from>
    <xdr:to>
      <xdr:col>76</xdr:col>
      <xdr:colOff>114300</xdr:colOff>
      <xdr:row>54</xdr:row>
      <xdr:rowOff>160799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28391"/>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70091</xdr:rowOff>
    </xdr:from>
    <xdr:to>
      <xdr:col>71</xdr:col>
      <xdr:colOff>177800</xdr:colOff>
      <xdr:row>55</xdr:row>
      <xdr:rowOff>17445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28391"/>
          <a:ext cx="889000" cy="1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161069</xdr:rowOff>
    </xdr:from>
    <xdr:to>
      <xdr:col>85</xdr:col>
      <xdr:colOff>177800</xdr:colOff>
      <xdr:row>54</xdr:row>
      <xdr:rowOff>91219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12496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54633</xdr:rowOff>
    </xdr:from>
    <xdr:to>
      <xdr:col>81</xdr:col>
      <xdr:colOff>101600</xdr:colOff>
      <xdr:row>54</xdr:row>
      <xdr:rowOff>156233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109999</xdr:rowOff>
    </xdr:from>
    <xdr:to>
      <xdr:col>76</xdr:col>
      <xdr:colOff>165100</xdr:colOff>
      <xdr:row>55</xdr:row>
      <xdr:rowOff>40149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19291</xdr:rowOff>
    </xdr:from>
    <xdr:to>
      <xdr:col>72</xdr:col>
      <xdr:colOff>38100</xdr:colOff>
      <xdr:row>54</xdr:row>
      <xdr:rowOff>120891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137418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138095</xdr:rowOff>
    </xdr:from>
    <xdr:to>
      <xdr:col>67</xdr:col>
      <xdr:colOff>101600</xdr:colOff>
      <xdr:row>55</xdr:row>
      <xdr:rowOff>68245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84772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114612</xdr:rowOff>
    </xdr:from>
    <xdr:to>
      <xdr:col>85</xdr:col>
      <xdr:colOff>127000</xdr:colOff>
      <xdr:row>95</xdr:row>
      <xdr:rowOff>62119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230912"/>
          <a:ext cx="838200" cy="1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114612</xdr:rowOff>
    </xdr:from>
    <xdr:to>
      <xdr:col>81</xdr:col>
      <xdr:colOff>50800</xdr:colOff>
      <xdr:row>94</xdr:row>
      <xdr:rowOff>114869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30912"/>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114869</xdr:rowOff>
    </xdr:from>
    <xdr:to>
      <xdr:col>76</xdr:col>
      <xdr:colOff>114300</xdr:colOff>
      <xdr:row>95</xdr:row>
      <xdr:rowOff>60261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31169"/>
          <a:ext cx="889000" cy="1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40860</xdr:rowOff>
    </xdr:from>
    <xdr:to>
      <xdr:col>71</xdr:col>
      <xdr:colOff>177800</xdr:colOff>
      <xdr:row>95</xdr:row>
      <xdr:rowOff>60261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28610"/>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11319</xdr:rowOff>
    </xdr:from>
    <xdr:to>
      <xdr:col>85</xdr:col>
      <xdr:colOff>177800</xdr:colOff>
      <xdr:row>95</xdr:row>
      <xdr:rowOff>112919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161196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63812</xdr:rowOff>
    </xdr:from>
    <xdr:to>
      <xdr:col>81</xdr:col>
      <xdr:colOff>101600</xdr:colOff>
      <xdr:row>94</xdr:row>
      <xdr:rowOff>165412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64069</xdr:rowOff>
    </xdr:from>
    <xdr:to>
      <xdr:col>76</xdr:col>
      <xdr:colOff>165100</xdr:colOff>
      <xdr:row>94</xdr:row>
      <xdr:rowOff>165669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10746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5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9461</xdr:rowOff>
    </xdr:from>
    <xdr:to>
      <xdr:col>72</xdr:col>
      <xdr:colOff>38100</xdr:colOff>
      <xdr:row>95</xdr:row>
      <xdr:rowOff>111061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127588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161510</xdr:rowOff>
    </xdr:from>
    <xdr:to>
      <xdr:col>67</xdr:col>
      <xdr:colOff>101600</xdr:colOff>
      <xdr:row>95</xdr:row>
      <xdr:rowOff>91660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108187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5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151892</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323300" y="66669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101092</xdr:rowOff>
    </xdr:from>
    <xdr:to>
      <xdr:col>116</xdr:col>
      <xdr:colOff>114300</xdr:colOff>
      <xdr:row>39</xdr:row>
      <xdr:rowOff>31242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類似団体と比較して高い状況が続いている。障がい福祉サービス等給付費、生活保護費、認定こども園施設型給付費などの扶助費が高い水準であることがあげられ、前年度比は一人当たり</a:t>
          </a:r>
          <a:r>
            <a:rPr kumimoji="1" lang="en-US" altLang="ja-JP" sz="1300">
              <a:latin typeface="ＭＳ Ｐゴシック" panose="020B0600070205080204" pitchFamily="50" charset="-128"/>
              <a:ea typeface="ＭＳ Ｐゴシック" panose="020B0600070205080204" pitchFamily="50" charset="-128"/>
            </a:rPr>
            <a:t>4,748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また、衛生費は、市立病院建替に伴う病院事業債貸付金の増により、前年度比で一人当たり</a:t>
          </a:r>
          <a:r>
            <a:rPr kumimoji="1" lang="en-US" altLang="ja-JP" sz="1300">
              <a:latin typeface="ＭＳ Ｐゴシック" panose="020B0600070205080204" pitchFamily="50" charset="-128"/>
              <a:ea typeface="ＭＳ Ｐゴシック" panose="020B0600070205080204" pitchFamily="50" charset="-128"/>
            </a:rPr>
            <a:t>11,958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標準財政規模に対し実質収支額は前年度比</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地方消費税交付金および地方税などの増により標準財政規模は増となったが、歳出の減に対し歳入の減がより大きかったために歳入歳出差引額が減少し、実質収支額が減少したことが主な要因である。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今後も市税等収入拡充のため未収金対策を引き続き実施し、収納率向上と市税収入の増に努めるとともに、適正な受益者負担などの安定的な歳入確保にも取り組む。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全ての会計で黒字となっているが、一般会計、水道事業、下水道事業が黒字の大部分を占めている。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国民健康保険事業特別会計については、赤字補填のための一般会計からの政策的繰出を約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千万円支出している。今後も政策的繰出が見込まれることから、歳入歳出について積極的な取組みを図り、健全安定化を目指す。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百万円減となったのは、公債費のうち、借換債が約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億円減になったことによる。新市民会館建設、市立病院の建替により、今後、元利償還金の増加が想定され、元金償還額範囲内での起債を行うなど、地方債発行抑制に努める必要がある。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市立病院の建替に伴う病院事業債の新規発行額が増えたため、地方債の現在高が前年比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百万円増となり、将来負担額は増となった。しかし、そこから差し引く充当可能財源等も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百万円増となったため、対前年度比で分子の額は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市税、普通交付税の追加交付及び決算剰余金が増となったこと等により、基金全体で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生活保護費、障害福祉サービス等給付費など扶助費の増や、老朽化した公共施設の更新のため、減少傾向に転じる恐れがある。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今後も事業の見直しや必要経費の適正化を行い、歳出削減に努める。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施設整備基金：那覇市有の施設（建物及びそれに付随するものに限る。）の整備資金に充てるための基金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市営住宅基金：那覇市営住宅及び共同施設の円滑な運営に資するための基金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ふるさとづくり基金：那覇市総合計画基本構想において示すまちづくりの将来像である「なはで暮らし、働き、育てよう！笑顔広がる元気なまち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NAHA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～みんなでつなごう市民力～」の実現に資するための基金。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地域福祉基金：地域における在宅福祉、健康及び生きがいづくり、民間活動の活発化等の施策を推進することにより高齢者等の保健福祉の向上を図るための基金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こどものみらい応援ﾌﾟﾛｼﾞｪｸﾄ推進基金：こどもの貧困対策を推進する事業の実施に資するための基金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百万円増やふるさとづくり基金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各基金の目的に応じた積み立て、取り崩しを行い活用する。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地方財政法第７条の規定に基づく決算剰余金の積立額が前年比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物価高の影響による市民生活や地域経済への支援など、新たな財政需要への対応が想定され、収支不足の際には基金を取り崩して対応する。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「那覇文化芸術劇場 なはーと」や「那覇市立病院」などの大型建設事業により、令和９年度から見込まれる公債費増に備えて積み立てを行ったことなどにより、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公債費（元金）償還の財源として必要な額を積み立て、また基金を取り崩し対応する。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180967213</v>
      </c>
      <c r="BO4" s="358"/>
      <c r="BP4" s="358"/>
      <c r="BQ4" s="358"/>
      <c r="BR4" s="358"/>
      <c r="BS4" s="358"/>
      <c r="BT4" s="358"/>
      <c r="BU4" s="359"/>
      <c r="BV4" s="357">
        <v>187068826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10.3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174231947</v>
      </c>
      <c r="BO5" s="395"/>
      <c r="BP5" s="395"/>
      <c r="BQ5" s="395"/>
      <c r="BR5" s="395"/>
      <c r="BS5" s="395"/>
      <c r="BT5" s="395"/>
      <c r="BU5" s="396"/>
      <c r="BV5" s="394">
        <v>178547046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89.7</v>
      </c>
      <c r="CU5" s="392"/>
      <c r="CV5" s="392"/>
      <c r="CW5" s="392"/>
      <c r="CX5" s="392"/>
      <c r="CY5" s="392"/>
      <c r="CZ5" s="392"/>
      <c r="DA5" s="393"/>
      <c r="DB5" s="391">
        <v>90.4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6735266</v>
      </c>
      <c r="BO6" s="395"/>
      <c r="BP6" s="395"/>
      <c r="BQ6" s="395"/>
      <c r="BR6" s="395"/>
      <c r="BS6" s="395"/>
      <c r="BT6" s="395"/>
      <c r="BU6" s="396"/>
      <c r="BV6" s="394">
        <v>8521780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91.3</v>
      </c>
      <c r="CU6" s="432"/>
      <c r="CV6" s="432"/>
      <c r="CW6" s="432"/>
      <c r="CX6" s="432"/>
      <c r="CY6" s="432"/>
      <c r="CZ6" s="432"/>
      <c r="DA6" s="433"/>
      <c r="DB6" s="431">
        <v>91.9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1429242</v>
      </c>
      <c r="BO7" s="395"/>
      <c r="BP7" s="395"/>
      <c r="BQ7" s="395"/>
      <c r="BR7" s="395"/>
      <c r="BS7" s="395"/>
      <c r="BT7" s="395"/>
      <c r="BU7" s="396"/>
      <c r="BV7" s="394">
        <v>996709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74983632</v>
      </c>
      <c r="CU7" s="395"/>
      <c r="CV7" s="395"/>
      <c r="CW7" s="395"/>
      <c r="CX7" s="395"/>
      <c r="CY7" s="395"/>
      <c r="CZ7" s="395"/>
      <c r="DA7" s="396"/>
      <c r="DB7" s="394">
        <v>73164034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5306024</v>
      </c>
      <c r="BO8" s="395"/>
      <c r="BP8" s="395"/>
      <c r="BQ8" s="395"/>
      <c r="BR8" s="395"/>
      <c r="BS8" s="395"/>
      <c r="BT8" s="395"/>
      <c r="BU8" s="396"/>
      <c r="BV8" s="394">
        <v>7525071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0.83</v>
      </c>
      <c r="CU8" s="435"/>
      <c r="CV8" s="435"/>
      <c r="CW8" s="435"/>
      <c r="CX8" s="435"/>
      <c r="CY8" s="435"/>
      <c r="CZ8" s="435"/>
      <c r="DA8" s="436"/>
      <c r="DB8" s="434">
        <v>0.84</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317625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-2219047</v>
      </c>
      <c r="BO9" s="395"/>
      <c r="BP9" s="395"/>
      <c r="BQ9" s="395"/>
      <c r="BR9" s="395"/>
      <c r="BS9" s="395"/>
      <c r="BT9" s="395"/>
      <c r="BU9" s="396"/>
      <c r="BV9" s="394">
        <v>1046815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10.1</v>
      </c>
      <c r="CU9" s="392"/>
      <c r="CV9" s="392"/>
      <c r="CW9" s="392"/>
      <c r="CX9" s="392"/>
      <c r="CY9" s="392"/>
      <c r="CZ9" s="392"/>
      <c r="DA9" s="393"/>
      <c r="DB9" s="391">
        <v>11.7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319435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3762666</v>
      </c>
      <c r="BO10" s="395"/>
      <c r="BP10" s="395"/>
      <c r="BQ10" s="395"/>
      <c r="BR10" s="395"/>
      <c r="BS10" s="395"/>
      <c r="BT10" s="395"/>
      <c r="BU10" s="396"/>
      <c r="BV10" s="394">
        <v>3239258</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315485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3276078</v>
      </c>
      <c r="BO12" s="395"/>
      <c r="BP12" s="395"/>
      <c r="BQ12" s="395"/>
      <c r="BR12" s="395"/>
      <c r="BS12" s="395"/>
      <c r="BT12" s="395"/>
      <c r="BU12" s="396"/>
      <c r="BV12" s="394">
        <v>3240672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308807</v>
      </c>
      <c r="S13" s="479"/>
      <c r="T13" s="479"/>
      <c r="U13" s="479"/>
      <c r="V13" s="480"/>
      <c r="W13" s="410" t="s">
        <v>130</v>
      </c>
      <c r="X13" s="411"/>
      <c r="Y13" s="411"/>
      <c r="Z13" s="411"/>
      <c r="AA13" s="411"/>
      <c r="AB13" s="401"/>
      <c r="AC13" s="445">
        <v>824</v>
      </c>
      <c r="AD13" s="446"/>
      <c r="AE13" s="446"/>
      <c r="AF13" s="446"/>
      <c r="AG13" s="488"/>
      <c r="AH13" s="445">
        <v>840</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-1732459</v>
      </c>
      <c r="BO13" s="395"/>
      <c r="BP13" s="395"/>
      <c r="BQ13" s="395"/>
      <c r="BR13" s="395"/>
      <c r="BS13" s="395"/>
      <c r="BT13" s="395"/>
      <c r="BU13" s="396"/>
      <c r="BV13" s="394">
        <v>1045401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317030</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41.4</v>
      </c>
      <c r="CU14" s="493"/>
      <c r="CV14" s="493"/>
      <c r="CW14" s="493"/>
      <c r="CX14" s="493"/>
      <c r="CY14" s="493"/>
      <c r="CZ14" s="493"/>
      <c r="DA14" s="494"/>
      <c r="DB14" s="492">
        <v>45.7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311364</v>
      </c>
      <c r="S15" s="479"/>
      <c r="T15" s="479"/>
      <c r="U15" s="479"/>
      <c r="V15" s="480"/>
      <c r="W15" s="410" t="s">
        <v>137</v>
      </c>
      <c r="X15" s="411"/>
      <c r="Y15" s="411"/>
      <c r="Z15" s="411"/>
      <c r="AA15" s="411"/>
      <c r="AB15" s="401"/>
      <c r="AC15" s="445">
        <v>12244</v>
      </c>
      <c r="AD15" s="446"/>
      <c r="AE15" s="446"/>
      <c r="AF15" s="446"/>
      <c r="AG15" s="488"/>
      <c r="AH15" s="445">
        <v>12475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49926430</v>
      </c>
      <c r="BO15" s="358"/>
      <c r="BP15" s="358"/>
      <c r="BQ15" s="358"/>
      <c r="BR15" s="358"/>
      <c r="BS15" s="358"/>
      <c r="BT15" s="358"/>
      <c r="BU15" s="359"/>
      <c r="BV15" s="357">
        <v>47863102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10.1</v>
      </c>
      <c r="AD16" s="482"/>
      <c r="AE16" s="482"/>
      <c r="AF16" s="482"/>
      <c r="AG16" s="483"/>
      <c r="AH16" s="481">
        <v>10.9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59249203</v>
      </c>
      <c r="BO16" s="395"/>
      <c r="BP16" s="395"/>
      <c r="BQ16" s="395"/>
      <c r="BR16" s="395"/>
      <c r="BS16" s="395"/>
      <c r="BT16" s="395"/>
      <c r="BU16" s="396"/>
      <c r="BV16" s="394">
        <v>57028410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107615</v>
      </c>
      <c r="AD17" s="446"/>
      <c r="AE17" s="446"/>
      <c r="AF17" s="446"/>
      <c r="AG17" s="488"/>
      <c r="AH17" s="445">
        <v>101142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64347064</v>
      </c>
      <c r="BO17" s="395"/>
      <c r="BP17" s="395"/>
      <c r="BQ17" s="395"/>
      <c r="BR17" s="395"/>
      <c r="BS17" s="395"/>
      <c r="BT17" s="395"/>
      <c r="BU17" s="396"/>
      <c r="BV17" s="394">
        <v>61673188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41.46</v>
      </c>
      <c r="M18" s="518"/>
      <c r="N18" s="518"/>
      <c r="O18" s="518"/>
      <c r="P18" s="518"/>
      <c r="Q18" s="518"/>
      <c r="R18" s="519"/>
      <c r="S18" s="519"/>
      <c r="T18" s="519"/>
      <c r="U18" s="519"/>
      <c r="V18" s="520"/>
      <c r="W18" s="412"/>
      <c r="X18" s="413"/>
      <c r="Y18" s="413"/>
      <c r="Z18" s="413"/>
      <c r="AA18" s="413"/>
      <c r="AB18" s="404"/>
      <c r="AC18" s="521">
        <v>89.2</v>
      </c>
      <c r="AD18" s="522"/>
      <c r="AE18" s="522"/>
      <c r="AF18" s="522"/>
      <c r="AG18" s="523"/>
      <c r="AH18" s="521">
        <v>88.4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68669507</v>
      </c>
      <c r="BO18" s="395"/>
      <c r="BP18" s="395"/>
      <c r="BQ18" s="395"/>
      <c r="BR18" s="395"/>
      <c r="BS18" s="395"/>
      <c r="BT18" s="395"/>
      <c r="BU18" s="396"/>
      <c r="BV18" s="394">
        <v>67893853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7661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100441731</v>
      </c>
      <c r="BO19" s="395"/>
      <c r="BP19" s="395"/>
      <c r="BQ19" s="395"/>
      <c r="BR19" s="395"/>
      <c r="BS19" s="395"/>
      <c r="BT19" s="395"/>
      <c r="BU19" s="396"/>
      <c r="BV19" s="394">
        <v>98559387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144355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134666291</v>
      </c>
      <c r="BO22" s="358"/>
      <c r="BP22" s="358"/>
      <c r="BQ22" s="358"/>
      <c r="BR22" s="358"/>
      <c r="BS22" s="358"/>
      <c r="BT22" s="358"/>
      <c r="BU22" s="359"/>
      <c r="BV22" s="357">
        <v>132712577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117988445</v>
      </c>
      <c r="BO23" s="395"/>
      <c r="BP23" s="395"/>
      <c r="BQ23" s="395"/>
      <c r="BR23" s="395"/>
      <c r="BS23" s="395"/>
      <c r="BT23" s="395"/>
      <c r="BU23" s="396"/>
      <c r="BV23" s="394">
        <v>116401197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10850</v>
      </c>
      <c r="R24" s="446"/>
      <c r="S24" s="446"/>
      <c r="T24" s="446"/>
      <c r="U24" s="446"/>
      <c r="V24" s="488"/>
      <c r="W24" s="540"/>
      <c r="X24" s="541"/>
      <c r="Y24" s="542"/>
      <c r="Z24" s="444" t="s">
        <v>162</v>
      </c>
      <c r="AA24" s="424"/>
      <c r="AB24" s="424"/>
      <c r="AC24" s="424"/>
      <c r="AD24" s="424"/>
      <c r="AE24" s="424"/>
      <c r="AF24" s="424"/>
      <c r="AG24" s="425"/>
      <c r="AH24" s="445">
        <v>2124</v>
      </c>
      <c r="AI24" s="446"/>
      <c r="AJ24" s="446"/>
      <c r="AK24" s="446"/>
      <c r="AL24" s="488"/>
      <c r="AM24" s="445">
        <v>6369876</v>
      </c>
      <c r="AN24" s="446"/>
      <c r="AO24" s="446"/>
      <c r="AP24" s="446"/>
      <c r="AQ24" s="446"/>
      <c r="AR24" s="488"/>
      <c r="AS24" s="445">
        <v>2999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84216796</v>
      </c>
      <c r="BO24" s="395"/>
      <c r="BP24" s="395"/>
      <c r="BQ24" s="395"/>
      <c r="BR24" s="395"/>
      <c r="BS24" s="395"/>
      <c r="BT24" s="395"/>
      <c r="BU24" s="396"/>
      <c r="BV24" s="394">
        <v>79311646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8900</v>
      </c>
      <c r="R25" s="446"/>
      <c r="S25" s="446"/>
      <c r="T25" s="446"/>
      <c r="U25" s="446"/>
      <c r="V25" s="488"/>
      <c r="W25" s="540"/>
      <c r="X25" s="541"/>
      <c r="Y25" s="542"/>
      <c r="Z25" s="444" t="s">
        <v>165</v>
      </c>
      <c r="AA25" s="424"/>
      <c r="AB25" s="424"/>
      <c r="AC25" s="424"/>
      <c r="AD25" s="424"/>
      <c r="AE25" s="424"/>
      <c r="AF25" s="424"/>
      <c r="AG25" s="425"/>
      <c r="AH25" s="445">
        <v>292</v>
      </c>
      <c r="AI25" s="446"/>
      <c r="AJ25" s="446"/>
      <c r="AK25" s="446"/>
      <c r="AL25" s="488"/>
      <c r="AM25" s="445">
        <v>844172</v>
      </c>
      <c r="AN25" s="446"/>
      <c r="AO25" s="446"/>
      <c r="AP25" s="446"/>
      <c r="AQ25" s="446"/>
      <c r="AR25" s="488"/>
      <c r="AS25" s="445">
        <v>2891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21720555</v>
      </c>
      <c r="BO25" s="358"/>
      <c r="BP25" s="358"/>
      <c r="BQ25" s="358"/>
      <c r="BR25" s="358"/>
      <c r="BS25" s="358"/>
      <c r="BT25" s="358"/>
      <c r="BU25" s="359"/>
      <c r="BV25" s="357">
        <v>35648892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7650</v>
      </c>
      <c r="R26" s="446"/>
      <c r="S26" s="446"/>
      <c r="T26" s="446"/>
      <c r="U26" s="446"/>
      <c r="V26" s="488"/>
      <c r="W26" s="540"/>
      <c r="X26" s="541"/>
      <c r="Y26" s="542"/>
      <c r="Z26" s="444" t="s">
        <v>168</v>
      </c>
      <c r="AA26" s="546"/>
      <c r="AB26" s="546"/>
      <c r="AC26" s="546"/>
      <c r="AD26" s="546"/>
      <c r="AE26" s="546"/>
      <c r="AF26" s="546"/>
      <c r="AG26" s="547"/>
      <c r="AH26" s="445">
        <v>112</v>
      </c>
      <c r="AI26" s="446"/>
      <c r="AJ26" s="446"/>
      <c r="AK26" s="446"/>
      <c r="AL26" s="488"/>
      <c r="AM26" s="445">
        <v>379904</v>
      </c>
      <c r="AN26" s="446"/>
      <c r="AO26" s="446"/>
      <c r="AP26" s="446"/>
      <c r="AQ26" s="446"/>
      <c r="AR26" s="488"/>
      <c r="AS26" s="445">
        <v>3392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6940</v>
      </c>
      <c r="R27" s="446"/>
      <c r="S27" s="446"/>
      <c r="T27" s="446"/>
      <c r="U27" s="446"/>
      <c r="V27" s="488"/>
      <c r="W27" s="540"/>
      <c r="X27" s="541"/>
      <c r="Y27" s="542"/>
      <c r="Z27" s="444" t="s">
        <v>171</v>
      </c>
      <c r="AA27" s="424"/>
      <c r="AB27" s="424"/>
      <c r="AC27" s="424"/>
      <c r="AD27" s="424"/>
      <c r="AE27" s="424"/>
      <c r="AF27" s="424"/>
      <c r="AG27" s="425"/>
      <c r="AH27" s="445">
        <v>21</v>
      </c>
      <c r="AI27" s="446"/>
      <c r="AJ27" s="446"/>
      <c r="AK27" s="446"/>
      <c r="AL27" s="488"/>
      <c r="AM27" s="445">
        <v>88536</v>
      </c>
      <c r="AN27" s="446"/>
      <c r="AO27" s="446"/>
      <c r="AP27" s="446"/>
      <c r="AQ27" s="446"/>
      <c r="AR27" s="488"/>
      <c r="AS27" s="445">
        <v>4216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6260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6985178</v>
      </c>
      <c r="BO28" s="358"/>
      <c r="BP28" s="358"/>
      <c r="BQ28" s="358"/>
      <c r="BR28" s="358"/>
      <c r="BS28" s="358"/>
      <c r="BT28" s="358"/>
      <c r="BU28" s="359"/>
      <c r="BV28" s="357">
        <v>6498590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38</v>
      </c>
      <c r="M29" s="446"/>
      <c r="N29" s="446"/>
      <c r="O29" s="446"/>
      <c r="P29" s="488"/>
      <c r="Q29" s="445">
        <v>5860</v>
      </c>
      <c r="R29" s="446"/>
      <c r="S29" s="446"/>
      <c r="T29" s="446"/>
      <c r="U29" s="446"/>
      <c r="V29" s="488"/>
      <c r="W29" s="543"/>
      <c r="X29" s="544"/>
      <c r="Y29" s="545"/>
      <c r="Z29" s="444" t="s">
        <v>177</v>
      </c>
      <c r="AA29" s="424"/>
      <c r="AB29" s="424"/>
      <c r="AC29" s="424"/>
      <c r="AD29" s="424"/>
      <c r="AE29" s="424"/>
      <c r="AF29" s="424"/>
      <c r="AG29" s="425"/>
      <c r="AH29" s="445">
        <v>2145</v>
      </c>
      <c r="AI29" s="446"/>
      <c r="AJ29" s="446"/>
      <c r="AK29" s="446"/>
      <c r="AL29" s="488"/>
      <c r="AM29" s="445">
        <v>6458412</v>
      </c>
      <c r="AN29" s="446"/>
      <c r="AO29" s="446"/>
      <c r="AP29" s="446"/>
      <c r="AQ29" s="446"/>
      <c r="AR29" s="488"/>
      <c r="AS29" s="445">
        <v>3011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10015976</v>
      </c>
      <c r="BO29" s="395"/>
      <c r="BP29" s="395"/>
      <c r="BQ29" s="395"/>
      <c r="BR29" s="395"/>
      <c r="BS29" s="395"/>
      <c r="BT29" s="395"/>
      <c r="BU29" s="396"/>
      <c r="BV29" s="394">
        <v>9508173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7327195</v>
      </c>
      <c r="BO30" s="514"/>
      <c r="BP30" s="514"/>
      <c r="BQ30" s="514"/>
      <c r="BR30" s="514"/>
      <c r="BS30" s="514"/>
      <c r="BT30" s="514"/>
      <c r="BU30" s="515"/>
      <c r="BV30" s="513">
        <v>6578532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6</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泊ふ頭開発株式会社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土地区画整理事業特別会計</v>
      </c>
      <c r="F35" s="585"/>
      <c r="G35" s="585"/>
      <c r="H35" s="585"/>
      <c r="I35" s="585"/>
      <c r="J35" s="585"/>
      <c r="K35" s="585"/>
      <c r="L35" s="585"/>
      <c r="M35" s="585"/>
      <c r="N35" s="585"/>
      <c r="O35" s="585"/>
      <c r="P35" s="585"/>
      <c r="Q35" s="585"/>
      <c r="R35" s="585"/>
      <c r="S35" s="585"/>
      <c r="T35" s="175"/>
      <c r="U35" s="584">
        <f>IF(W35="","",U34+1)</f>
        <v>7</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南部広域市町村圏事務組合（一般会計）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那覇市土地開発公社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市街地再開発事業特別会計</v>
      </c>
      <c r="F36" s="585"/>
      <c r="G36" s="585"/>
      <c r="H36" s="585"/>
      <c r="I36" s="585"/>
      <c r="J36" s="585"/>
      <c r="K36" s="585"/>
      <c r="L36" s="585"/>
      <c r="M36" s="585"/>
      <c r="N36" s="585"/>
      <c r="O36" s="585"/>
      <c r="P36" s="585"/>
      <c r="Q36" s="585"/>
      <c r="R36" s="585"/>
      <c r="S36" s="585"/>
      <c r="T36" s="175"/>
      <c r="U36" s="584">
        <f t="shared" ref="U36:U43" si="4">IF(W36="","",U35+1)</f>
        <v>8</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南部広域市町村圏事務組合（いなんせ斎苑特別会計）</v>
      </c>
      <c r="BZ36" s="585"/>
      <c r="CA36" s="585"/>
      <c r="CB36" s="585"/>
      <c r="CC36" s="585"/>
      <c r="CD36" s="585"/>
      <c r="CE36" s="585"/>
      <c r="CF36" s="585"/>
      <c r="CG36" s="585"/>
      <c r="CH36" s="585"/>
      <c r="CI36" s="585"/>
      <c r="CJ36" s="585"/>
      <c r="CK36" s="585"/>
      <c r="CL36" s="585"/>
      <c r="CM36" s="585"/>
      <c r="CN36" s="175"/>
      <c r="CO36" s="584">
        <f t="shared" si="3"/>
        <v>21</v>
      </c>
      <c r="CP36" s="584"/>
      <c r="CQ36" s="585" t="str">
        <f>IF('各会計、関係団体の財政状況及び健全化判断比率'!BS9="","",'各会計、関係団体の財政状況及び健全化判断比率'!BS9)</f>
        <v>地方独立行政法人那覇市立病院</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病院事業債管理特別会計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那覇市・南風原町環境施設組合</v>
      </c>
      <c r="BZ37" s="585"/>
      <c r="CA37" s="585"/>
      <c r="CB37" s="585"/>
      <c r="CC37" s="585"/>
      <c r="CD37" s="585"/>
      <c r="CE37" s="585"/>
      <c r="CF37" s="585"/>
      <c r="CG37" s="585"/>
      <c r="CH37" s="585"/>
      <c r="CI37" s="585"/>
      <c r="CJ37" s="585"/>
      <c r="CK37" s="585"/>
      <c r="CL37" s="585"/>
      <c r="CM37" s="585"/>
      <c r="CN37" s="175"/>
      <c r="CO37" s="584">
        <f t="shared" si="3"/>
        <v>22</v>
      </c>
      <c r="CP37" s="584"/>
      <c r="CQ37" s="585" t="str">
        <f>IF('各会計、関係団体の財政状況及び健全化判断比率'!BS10="","",'各会計、関係団体の財政状況及び健全化判断比率'!BS10)</f>
        <v>沖縄都市モノレール株式会社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f t="shared" ref="C38:C43" si="5">IF(E38="","",C37+1)</f>
        <v>5</v>
      </c>
      <c r="D38" s="584"/>
      <c r="E38" s="585" t="str">
        <f>IF('各会計、関係団体の財政状況及び健全化判断比率'!B11="","",'各会計、関係団体の財政状況及び健全化判断比率'!B11)</f>
        <v>母子父子寡婦福祉資金貸付事業特別会計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那覇港管理組合（一般会計）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那覇港管理組合（特別会計）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沖縄県後期高齢者医療広域連合（一般会計）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沖縄県後期高齢者医療広域連合（特別会計）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WAY0EVnMzgDbmZtVyilwxcqaNdGRysuLIw89IySnqU1uaN4p+Rq6XBHRIM9YBmiMwlySSIPbt6ZSR/p913++A==" saltValue="7Y2VEaRfk+7uUqMP+3Q0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37" sqref="CD37:CQ3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55201082</v>
      </c>
      <c r="S5" s="600"/>
      <c r="T5" s="600"/>
      <c r="U5" s="600"/>
      <c r="V5" s="600"/>
      <c r="W5" s="600"/>
      <c r="X5" s="600"/>
      <c r="Y5" s="601"/>
      <c r="Z5" s="602">
        <v>30.5</v>
      </c>
      <c r="AA5" s="602"/>
      <c r="AB5" s="602"/>
      <c r="AC5" s="602"/>
      <c r="AD5" s="603">
        <v>55201082</v>
      </c>
      <c r="AE5" s="603"/>
      <c r="AF5" s="603"/>
      <c r="AG5" s="603"/>
      <c r="AH5" s="603"/>
      <c r="AI5" s="603"/>
      <c r="AJ5" s="603"/>
      <c r="AK5" s="603"/>
      <c r="AL5" s="604">
        <v>73.400000000000006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54036727</v>
      </c>
      <c r="BH5" s="611"/>
      <c r="BI5" s="611"/>
      <c r="BJ5" s="611"/>
      <c r="BK5" s="611"/>
      <c r="BL5" s="611"/>
      <c r="BM5" s="611"/>
      <c r="BN5" s="612"/>
      <c r="BO5" s="613">
        <v>97.9</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772177</v>
      </c>
      <c r="S6" s="611"/>
      <c r="T6" s="611"/>
      <c r="U6" s="611"/>
      <c r="V6" s="611"/>
      <c r="W6" s="611"/>
      <c r="X6" s="611"/>
      <c r="Y6" s="612"/>
      <c r="Z6" s="613">
        <v>0.4</v>
      </c>
      <c r="AA6" s="613"/>
      <c r="AB6" s="613"/>
      <c r="AC6" s="613"/>
      <c r="AD6" s="614">
        <v>772177</v>
      </c>
      <c r="AE6" s="614"/>
      <c r="AF6" s="614"/>
      <c r="AG6" s="614"/>
      <c r="AH6" s="614"/>
      <c r="AI6" s="614"/>
      <c r="AJ6" s="614"/>
      <c r="AK6" s="614"/>
      <c r="AL6" s="615">
        <v>1</v>
      </c>
      <c r="AM6" s="616"/>
      <c r="AN6" s="616"/>
      <c r="AO6" s="617"/>
      <c r="AP6" s="607" t="s">
        <v>221</v>
      </c>
      <c r="AQ6" s="608"/>
      <c r="AR6" s="608"/>
      <c r="AS6" s="608"/>
      <c r="AT6" s="608"/>
      <c r="AU6" s="608"/>
      <c r="AV6" s="608"/>
      <c r="AW6" s="608"/>
      <c r="AX6" s="608"/>
      <c r="AY6" s="608"/>
      <c r="AZ6" s="608"/>
      <c r="BA6" s="608"/>
      <c r="BB6" s="608"/>
      <c r="BC6" s="608"/>
      <c r="BD6" s="608"/>
      <c r="BE6" s="608"/>
      <c r="BF6" s="609"/>
      <c r="BG6" s="610">
        <v>54036727</v>
      </c>
      <c r="BH6" s="611"/>
      <c r="BI6" s="611"/>
      <c r="BJ6" s="611"/>
      <c r="BK6" s="611"/>
      <c r="BL6" s="611"/>
      <c r="BM6" s="611"/>
      <c r="BN6" s="612"/>
      <c r="BO6" s="613">
        <v>97.9</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769077</v>
      </c>
      <c r="CS6" s="611"/>
      <c r="CT6" s="611"/>
      <c r="CU6" s="611"/>
      <c r="CV6" s="611"/>
      <c r="CW6" s="611"/>
      <c r="CX6" s="611"/>
      <c r="CY6" s="612"/>
      <c r="CZ6" s="604">
        <v>0.4</v>
      </c>
      <c r="DA6" s="605"/>
      <c r="DB6" s="605"/>
      <c r="DC6" s="621"/>
      <c r="DD6" s="619">
        <v>14300</v>
      </c>
      <c r="DE6" s="611"/>
      <c r="DF6" s="611"/>
      <c r="DG6" s="611"/>
      <c r="DH6" s="611"/>
      <c r="DI6" s="611"/>
      <c r="DJ6" s="611"/>
      <c r="DK6" s="611"/>
      <c r="DL6" s="611"/>
      <c r="DM6" s="611"/>
      <c r="DN6" s="611"/>
      <c r="DO6" s="611"/>
      <c r="DP6" s="612"/>
      <c r="DQ6" s="619">
        <v>768992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8121</v>
      </c>
      <c r="S7" s="611"/>
      <c r="T7" s="611"/>
      <c r="U7" s="611"/>
      <c r="V7" s="611"/>
      <c r="W7" s="611"/>
      <c r="X7" s="611"/>
      <c r="Y7" s="612"/>
      <c r="Z7" s="613">
        <v>0</v>
      </c>
      <c r="AA7" s="613"/>
      <c r="AB7" s="613"/>
      <c r="AC7" s="613"/>
      <c r="AD7" s="614">
        <v>8121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20776066</v>
      </c>
      <c r="BH7" s="611"/>
      <c r="BI7" s="611"/>
      <c r="BJ7" s="611"/>
      <c r="BK7" s="611"/>
      <c r="BL7" s="611"/>
      <c r="BM7" s="611"/>
      <c r="BN7" s="612"/>
      <c r="BO7" s="613">
        <v>37.6</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14994181</v>
      </c>
      <c r="CS7" s="611"/>
      <c r="CT7" s="611"/>
      <c r="CU7" s="611"/>
      <c r="CV7" s="611"/>
      <c r="CW7" s="611"/>
      <c r="CX7" s="611"/>
      <c r="CY7" s="612"/>
      <c r="CZ7" s="613">
        <v>8.6</v>
      </c>
      <c r="DA7" s="613"/>
      <c r="DB7" s="613"/>
      <c r="DC7" s="613"/>
      <c r="DD7" s="619">
        <v>125412</v>
      </c>
      <c r="DE7" s="611"/>
      <c r="DF7" s="611"/>
      <c r="DG7" s="611"/>
      <c r="DH7" s="611"/>
      <c r="DI7" s="611"/>
      <c r="DJ7" s="611"/>
      <c r="DK7" s="611"/>
      <c r="DL7" s="611"/>
      <c r="DM7" s="611"/>
      <c r="DN7" s="611"/>
      <c r="DO7" s="611"/>
      <c r="DP7" s="612"/>
      <c r="DQ7" s="619">
        <v>13822930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102391</v>
      </c>
      <c r="S8" s="611"/>
      <c r="T8" s="611"/>
      <c r="U8" s="611"/>
      <c r="V8" s="611"/>
      <c r="W8" s="611"/>
      <c r="X8" s="611"/>
      <c r="Y8" s="612"/>
      <c r="Z8" s="613">
        <v>0.1</v>
      </c>
      <c r="AA8" s="613"/>
      <c r="AB8" s="613"/>
      <c r="AC8" s="613"/>
      <c r="AD8" s="614">
        <v>102391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514670</v>
      </c>
      <c r="BH8" s="611"/>
      <c r="BI8" s="611"/>
      <c r="BJ8" s="611"/>
      <c r="BK8" s="611"/>
      <c r="BL8" s="611"/>
      <c r="BM8" s="611"/>
      <c r="BN8" s="612"/>
      <c r="BO8" s="613">
        <v>0.9</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96381416</v>
      </c>
      <c r="CS8" s="611"/>
      <c r="CT8" s="611"/>
      <c r="CU8" s="611"/>
      <c r="CV8" s="611"/>
      <c r="CW8" s="611"/>
      <c r="CX8" s="611"/>
      <c r="CY8" s="612"/>
      <c r="CZ8" s="613">
        <v>55.3</v>
      </c>
      <c r="DA8" s="613"/>
      <c r="DB8" s="613"/>
      <c r="DC8" s="613"/>
      <c r="DD8" s="619">
        <v>941751</v>
      </c>
      <c r="DE8" s="611"/>
      <c r="DF8" s="611"/>
      <c r="DG8" s="611"/>
      <c r="DH8" s="611"/>
      <c r="DI8" s="611"/>
      <c r="DJ8" s="611"/>
      <c r="DK8" s="611"/>
      <c r="DL8" s="611"/>
      <c r="DM8" s="611"/>
      <c r="DN8" s="611"/>
      <c r="DO8" s="611"/>
      <c r="DP8" s="612"/>
      <c r="DQ8" s="619">
        <v>42299602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113529</v>
      </c>
      <c r="S9" s="611"/>
      <c r="T9" s="611"/>
      <c r="U9" s="611"/>
      <c r="V9" s="611"/>
      <c r="W9" s="611"/>
      <c r="X9" s="611"/>
      <c r="Y9" s="612"/>
      <c r="Z9" s="613">
        <v>0.1</v>
      </c>
      <c r="AA9" s="613"/>
      <c r="AB9" s="613"/>
      <c r="AC9" s="613"/>
      <c r="AD9" s="614">
        <v>113529</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16476543</v>
      </c>
      <c r="BH9" s="611"/>
      <c r="BI9" s="611"/>
      <c r="BJ9" s="611"/>
      <c r="BK9" s="611"/>
      <c r="BL9" s="611"/>
      <c r="BM9" s="611"/>
      <c r="BN9" s="612"/>
      <c r="BO9" s="613">
        <v>29.8</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16968463</v>
      </c>
      <c r="CS9" s="611"/>
      <c r="CT9" s="611"/>
      <c r="CU9" s="611"/>
      <c r="CV9" s="611"/>
      <c r="CW9" s="611"/>
      <c r="CX9" s="611"/>
      <c r="CY9" s="612"/>
      <c r="CZ9" s="613">
        <v>9.6999999999999993</v>
      </c>
      <c r="DA9" s="613"/>
      <c r="DB9" s="613"/>
      <c r="DC9" s="613"/>
      <c r="DD9" s="619">
        <v>24212</v>
      </c>
      <c r="DE9" s="611"/>
      <c r="DF9" s="611"/>
      <c r="DG9" s="611"/>
      <c r="DH9" s="611"/>
      <c r="DI9" s="611"/>
      <c r="DJ9" s="611"/>
      <c r="DK9" s="611"/>
      <c r="DL9" s="611"/>
      <c r="DM9" s="611"/>
      <c r="DN9" s="611"/>
      <c r="DO9" s="611"/>
      <c r="DP9" s="612"/>
      <c r="DQ9" s="619">
        <v>8091340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1339663</v>
      </c>
      <c r="BH10" s="611"/>
      <c r="BI10" s="611"/>
      <c r="BJ10" s="611"/>
      <c r="BK10" s="611"/>
      <c r="BL10" s="611"/>
      <c r="BM10" s="611"/>
      <c r="BN10" s="612"/>
      <c r="BO10" s="613">
        <v>2.4</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35338</v>
      </c>
      <c r="CS10" s="611"/>
      <c r="CT10" s="611"/>
      <c r="CU10" s="611"/>
      <c r="CV10" s="611"/>
      <c r="CW10" s="611"/>
      <c r="CX10" s="611"/>
      <c r="CY10" s="612"/>
      <c r="CZ10" s="613">
        <v>0</v>
      </c>
      <c r="DA10" s="613"/>
      <c r="DB10" s="613"/>
      <c r="DC10" s="613"/>
      <c r="DD10" s="619" t="s">
        <v>121</v>
      </c>
      <c r="DE10" s="611"/>
      <c r="DF10" s="611"/>
      <c r="DG10" s="611"/>
      <c r="DH10" s="611"/>
      <c r="DI10" s="611"/>
      <c r="DJ10" s="611"/>
      <c r="DK10" s="611"/>
      <c r="DL10" s="611"/>
      <c r="DM10" s="611"/>
      <c r="DN10" s="611"/>
      <c r="DO10" s="611"/>
      <c r="DP10" s="612"/>
      <c r="DQ10" s="619">
        <v>26173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7826354</v>
      </c>
      <c r="S11" s="611"/>
      <c r="T11" s="611"/>
      <c r="U11" s="611"/>
      <c r="V11" s="611"/>
      <c r="W11" s="611"/>
      <c r="X11" s="611"/>
      <c r="Y11" s="612"/>
      <c r="Z11" s="615">
        <v>4.3</v>
      </c>
      <c r="AA11" s="616"/>
      <c r="AB11" s="616"/>
      <c r="AC11" s="622"/>
      <c r="AD11" s="619">
        <v>7826354</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2445190</v>
      </c>
      <c r="BH11" s="611"/>
      <c r="BI11" s="611"/>
      <c r="BJ11" s="611"/>
      <c r="BK11" s="611"/>
      <c r="BL11" s="611"/>
      <c r="BM11" s="611"/>
      <c r="BN11" s="612"/>
      <c r="BO11" s="613">
        <v>4.4000000000000004</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256413</v>
      </c>
      <c r="CS11" s="611"/>
      <c r="CT11" s="611"/>
      <c r="CU11" s="611"/>
      <c r="CV11" s="611"/>
      <c r="CW11" s="611"/>
      <c r="CX11" s="611"/>
      <c r="CY11" s="612"/>
      <c r="CZ11" s="613">
        <v>0.1</v>
      </c>
      <c r="DA11" s="613"/>
      <c r="DB11" s="613"/>
      <c r="DC11" s="613"/>
      <c r="DD11" s="619">
        <v>113482</v>
      </c>
      <c r="DE11" s="611"/>
      <c r="DF11" s="611"/>
      <c r="DG11" s="611"/>
      <c r="DH11" s="611"/>
      <c r="DI11" s="611"/>
      <c r="DJ11" s="611"/>
      <c r="DK11" s="611"/>
      <c r="DL11" s="611"/>
      <c r="DM11" s="611"/>
      <c r="DN11" s="611"/>
      <c r="DO11" s="611"/>
      <c r="DP11" s="612"/>
      <c r="DQ11" s="619">
        <v>134053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27446299</v>
      </c>
      <c r="BH12" s="611"/>
      <c r="BI12" s="611"/>
      <c r="BJ12" s="611"/>
      <c r="BK12" s="611"/>
      <c r="BL12" s="611"/>
      <c r="BM12" s="611"/>
      <c r="BN12" s="612"/>
      <c r="BO12" s="613">
        <v>49.7</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1177393</v>
      </c>
      <c r="CS12" s="611"/>
      <c r="CT12" s="611"/>
      <c r="CU12" s="611"/>
      <c r="CV12" s="611"/>
      <c r="CW12" s="611"/>
      <c r="CX12" s="611"/>
      <c r="CY12" s="612"/>
      <c r="CZ12" s="613">
        <v>0.7</v>
      </c>
      <c r="DA12" s="613"/>
      <c r="DB12" s="613"/>
      <c r="DC12" s="613"/>
      <c r="DD12" s="619">
        <v>6565</v>
      </c>
      <c r="DE12" s="611"/>
      <c r="DF12" s="611"/>
      <c r="DG12" s="611"/>
      <c r="DH12" s="611"/>
      <c r="DI12" s="611"/>
      <c r="DJ12" s="611"/>
      <c r="DK12" s="611"/>
      <c r="DL12" s="611"/>
      <c r="DM12" s="611"/>
      <c r="DN12" s="611"/>
      <c r="DO12" s="611"/>
      <c r="DP12" s="612"/>
      <c r="DQ12" s="619">
        <v>695138</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25683138</v>
      </c>
      <c r="BH13" s="611"/>
      <c r="BI13" s="611"/>
      <c r="BJ13" s="611"/>
      <c r="BK13" s="611"/>
      <c r="BL13" s="611"/>
      <c r="BM13" s="611"/>
      <c r="BN13" s="612"/>
      <c r="BO13" s="613">
        <v>46.5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11921941</v>
      </c>
      <c r="CS13" s="611"/>
      <c r="CT13" s="611"/>
      <c r="CU13" s="611"/>
      <c r="CV13" s="611"/>
      <c r="CW13" s="611"/>
      <c r="CX13" s="611"/>
      <c r="CY13" s="612"/>
      <c r="CZ13" s="613">
        <v>6.8</v>
      </c>
      <c r="DA13" s="613"/>
      <c r="DB13" s="613"/>
      <c r="DC13" s="613"/>
      <c r="DD13" s="619">
        <v>6104878</v>
      </c>
      <c r="DE13" s="611"/>
      <c r="DF13" s="611"/>
      <c r="DG13" s="611"/>
      <c r="DH13" s="611"/>
      <c r="DI13" s="611"/>
      <c r="DJ13" s="611"/>
      <c r="DK13" s="611"/>
      <c r="DL13" s="611"/>
      <c r="DM13" s="611"/>
      <c r="DN13" s="611"/>
      <c r="DO13" s="611"/>
      <c r="DP13" s="612"/>
      <c r="DQ13" s="619">
        <v>4610401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4435</v>
      </c>
      <c r="S14" s="611"/>
      <c r="T14" s="611"/>
      <c r="U14" s="611"/>
      <c r="V14" s="611"/>
      <c r="W14" s="611"/>
      <c r="X14" s="611"/>
      <c r="Y14" s="612"/>
      <c r="Z14" s="613">
        <v>0</v>
      </c>
      <c r="AA14" s="613"/>
      <c r="AB14" s="613"/>
      <c r="AC14" s="613"/>
      <c r="AD14" s="614">
        <v>4435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871332</v>
      </c>
      <c r="BH14" s="611"/>
      <c r="BI14" s="611"/>
      <c r="BJ14" s="611"/>
      <c r="BK14" s="611"/>
      <c r="BL14" s="611"/>
      <c r="BM14" s="611"/>
      <c r="BN14" s="612"/>
      <c r="BO14" s="613">
        <v>1.6</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2947085</v>
      </c>
      <c r="CS14" s="611"/>
      <c r="CT14" s="611"/>
      <c r="CU14" s="611"/>
      <c r="CV14" s="611"/>
      <c r="CW14" s="611"/>
      <c r="CX14" s="611"/>
      <c r="CY14" s="612"/>
      <c r="CZ14" s="613">
        <v>1.7</v>
      </c>
      <c r="DA14" s="613"/>
      <c r="DB14" s="613"/>
      <c r="DC14" s="613"/>
      <c r="DD14" s="619">
        <v>182138</v>
      </c>
      <c r="DE14" s="611"/>
      <c r="DF14" s="611"/>
      <c r="DG14" s="611"/>
      <c r="DH14" s="611"/>
      <c r="DI14" s="611"/>
      <c r="DJ14" s="611"/>
      <c r="DK14" s="611"/>
      <c r="DL14" s="611"/>
      <c r="DM14" s="611"/>
      <c r="DN14" s="611"/>
      <c r="DO14" s="611"/>
      <c r="DP14" s="612"/>
      <c r="DQ14" s="619">
        <v>2751548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4943030</v>
      </c>
      <c r="BH15" s="611"/>
      <c r="BI15" s="611"/>
      <c r="BJ15" s="611"/>
      <c r="BK15" s="611"/>
      <c r="BL15" s="611"/>
      <c r="BM15" s="611"/>
      <c r="BN15" s="612"/>
      <c r="BO15" s="613">
        <v>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17144551</v>
      </c>
      <c r="CS15" s="611"/>
      <c r="CT15" s="611"/>
      <c r="CU15" s="611"/>
      <c r="CV15" s="611"/>
      <c r="CW15" s="611"/>
      <c r="CX15" s="611"/>
      <c r="CY15" s="612"/>
      <c r="CZ15" s="613">
        <v>9.8000000000000007</v>
      </c>
      <c r="DA15" s="613"/>
      <c r="DB15" s="613"/>
      <c r="DC15" s="613"/>
      <c r="DD15" s="619">
        <v>6739163</v>
      </c>
      <c r="DE15" s="611"/>
      <c r="DF15" s="611"/>
      <c r="DG15" s="611"/>
      <c r="DH15" s="611"/>
      <c r="DI15" s="611"/>
      <c r="DJ15" s="611"/>
      <c r="DK15" s="611"/>
      <c r="DL15" s="611"/>
      <c r="DM15" s="611"/>
      <c r="DN15" s="611"/>
      <c r="DO15" s="611"/>
      <c r="DP15" s="612"/>
      <c r="DQ15" s="619">
        <v>10492966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50685</v>
      </c>
      <c r="S16" s="611"/>
      <c r="T16" s="611"/>
      <c r="U16" s="611"/>
      <c r="V16" s="611"/>
      <c r="W16" s="611"/>
      <c r="X16" s="611"/>
      <c r="Y16" s="612"/>
      <c r="Z16" s="613">
        <v>0</v>
      </c>
      <c r="AA16" s="613"/>
      <c r="AB16" s="613"/>
      <c r="AC16" s="613"/>
      <c r="AD16" s="614">
        <v>50685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708466</v>
      </c>
      <c r="S17" s="611"/>
      <c r="T17" s="611"/>
      <c r="U17" s="611"/>
      <c r="V17" s="611"/>
      <c r="W17" s="611"/>
      <c r="X17" s="611"/>
      <c r="Y17" s="612"/>
      <c r="Z17" s="613">
        <v>0.4</v>
      </c>
      <c r="AA17" s="613"/>
      <c r="AB17" s="613"/>
      <c r="AC17" s="613"/>
      <c r="AD17" s="614">
        <v>708466</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11583046</v>
      </c>
      <c r="CS17" s="611"/>
      <c r="CT17" s="611"/>
      <c r="CU17" s="611"/>
      <c r="CV17" s="611"/>
      <c r="CW17" s="611"/>
      <c r="CX17" s="611"/>
      <c r="CY17" s="612"/>
      <c r="CZ17" s="613">
        <v>6.6</v>
      </c>
      <c r="DA17" s="613"/>
      <c r="DB17" s="613"/>
      <c r="DC17" s="613"/>
      <c r="DD17" s="619" t="s">
        <v>121</v>
      </c>
      <c r="DE17" s="611"/>
      <c r="DF17" s="611"/>
      <c r="DG17" s="611"/>
      <c r="DH17" s="611"/>
      <c r="DI17" s="611"/>
      <c r="DJ17" s="611"/>
      <c r="DK17" s="611"/>
      <c r="DL17" s="611"/>
      <c r="DM17" s="611"/>
      <c r="DN17" s="611"/>
      <c r="DO17" s="611"/>
      <c r="DP17" s="612"/>
      <c r="DQ17" s="619">
        <v>10148300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137753</v>
      </c>
      <c r="S18" s="611"/>
      <c r="T18" s="611"/>
      <c r="U18" s="611"/>
      <c r="V18" s="611"/>
      <c r="W18" s="611"/>
      <c r="X18" s="611"/>
      <c r="Y18" s="612"/>
      <c r="Z18" s="613">
        <v>0.1</v>
      </c>
      <c r="AA18" s="613"/>
      <c r="AB18" s="613"/>
      <c r="AC18" s="613"/>
      <c r="AD18" s="614">
        <v>137753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53043</v>
      </c>
      <c r="CS18" s="611"/>
      <c r="CT18" s="611"/>
      <c r="CU18" s="611"/>
      <c r="CV18" s="611"/>
      <c r="CW18" s="611"/>
      <c r="CX18" s="611"/>
      <c r="CY18" s="612"/>
      <c r="CZ18" s="613">
        <v>0</v>
      </c>
      <c r="DA18" s="613"/>
      <c r="DB18" s="613"/>
      <c r="DC18" s="613"/>
      <c r="DD18" s="619" t="s">
        <v>121</v>
      </c>
      <c r="DE18" s="611"/>
      <c r="DF18" s="611"/>
      <c r="DG18" s="611"/>
      <c r="DH18" s="611"/>
      <c r="DI18" s="611"/>
      <c r="DJ18" s="611"/>
      <c r="DK18" s="611"/>
      <c r="DL18" s="611"/>
      <c r="DM18" s="611"/>
      <c r="DN18" s="611"/>
      <c r="DO18" s="611"/>
      <c r="DP18" s="612"/>
      <c r="DQ18" s="619">
        <v>53043</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136950</v>
      </c>
      <c r="S19" s="611"/>
      <c r="T19" s="611"/>
      <c r="U19" s="611"/>
      <c r="V19" s="611"/>
      <c r="W19" s="611"/>
      <c r="X19" s="611"/>
      <c r="Y19" s="612"/>
      <c r="Z19" s="613">
        <v>0.1</v>
      </c>
      <c r="AA19" s="613"/>
      <c r="AB19" s="613"/>
      <c r="AC19" s="613"/>
      <c r="AD19" s="614">
        <v>136950</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1164355</v>
      </c>
      <c r="BH19" s="611"/>
      <c r="BI19" s="611"/>
      <c r="BJ19" s="611"/>
      <c r="BK19" s="611"/>
      <c r="BL19" s="611"/>
      <c r="BM19" s="611"/>
      <c r="BN19" s="612"/>
      <c r="BO19" s="613">
        <v>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803</v>
      </c>
      <c r="S20" s="611"/>
      <c r="T20" s="611"/>
      <c r="U20" s="611"/>
      <c r="V20" s="611"/>
      <c r="W20" s="611"/>
      <c r="X20" s="611"/>
      <c r="Y20" s="612"/>
      <c r="Z20" s="613">
        <v>0</v>
      </c>
      <c r="AA20" s="613"/>
      <c r="AB20" s="613"/>
      <c r="AC20" s="613"/>
      <c r="AD20" s="614">
        <v>803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1164355</v>
      </c>
      <c r="BH20" s="611"/>
      <c r="BI20" s="611"/>
      <c r="BJ20" s="611"/>
      <c r="BK20" s="611"/>
      <c r="BL20" s="611"/>
      <c r="BM20" s="611"/>
      <c r="BN20" s="612"/>
      <c r="BO20" s="613">
        <v>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174231947</v>
      </c>
      <c r="CS20" s="611"/>
      <c r="CT20" s="611"/>
      <c r="CU20" s="611"/>
      <c r="CV20" s="611"/>
      <c r="CW20" s="611"/>
      <c r="CX20" s="611"/>
      <c r="CY20" s="612"/>
      <c r="CZ20" s="613">
        <v>100</v>
      </c>
      <c r="DA20" s="613"/>
      <c r="DB20" s="613"/>
      <c r="DC20" s="613"/>
      <c r="DD20" s="619">
        <v>14251901</v>
      </c>
      <c r="DE20" s="611"/>
      <c r="DF20" s="611"/>
      <c r="DG20" s="611"/>
      <c r="DH20" s="611"/>
      <c r="DI20" s="611"/>
      <c r="DJ20" s="611"/>
      <c r="DK20" s="611"/>
      <c r="DL20" s="611"/>
      <c r="DM20" s="611"/>
      <c r="DN20" s="611"/>
      <c r="DO20" s="611"/>
      <c r="DP20" s="612"/>
      <c r="DQ20" s="619">
        <v>93894486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10043644</v>
      </c>
      <c r="S21" s="611"/>
      <c r="T21" s="611"/>
      <c r="U21" s="611"/>
      <c r="V21" s="611"/>
      <c r="W21" s="611"/>
      <c r="X21" s="611"/>
      <c r="Y21" s="612"/>
      <c r="Z21" s="613">
        <v>5.5</v>
      </c>
      <c r="AA21" s="613"/>
      <c r="AB21" s="613"/>
      <c r="AC21" s="613"/>
      <c r="AD21" s="614">
        <v>9220873</v>
      </c>
      <c r="AE21" s="614"/>
      <c r="AF21" s="614"/>
      <c r="AG21" s="614"/>
      <c r="AH21" s="614"/>
      <c r="AI21" s="614"/>
      <c r="AJ21" s="614"/>
      <c r="AK21" s="614"/>
      <c r="AL21" s="615">
        <v>12.3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32341</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9220873</v>
      </c>
      <c r="S22" s="611"/>
      <c r="T22" s="611"/>
      <c r="U22" s="611"/>
      <c r="V22" s="611"/>
      <c r="W22" s="611"/>
      <c r="X22" s="611"/>
      <c r="Y22" s="612"/>
      <c r="Z22" s="613">
        <v>5.0999999999999996</v>
      </c>
      <c r="AA22" s="613"/>
      <c r="AB22" s="613"/>
      <c r="AC22" s="613"/>
      <c r="AD22" s="614">
        <v>9220873</v>
      </c>
      <c r="AE22" s="614"/>
      <c r="AF22" s="614"/>
      <c r="AG22" s="614"/>
      <c r="AH22" s="614"/>
      <c r="AI22" s="614"/>
      <c r="AJ22" s="614"/>
      <c r="AK22" s="614"/>
      <c r="AL22" s="615">
        <v>12.3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1132014</v>
      </c>
      <c r="BH22" s="611"/>
      <c r="BI22" s="611"/>
      <c r="BJ22" s="611"/>
      <c r="BK22" s="611"/>
      <c r="BL22" s="611"/>
      <c r="BM22" s="611"/>
      <c r="BN22" s="612"/>
      <c r="BO22" s="613">
        <v>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822696</v>
      </c>
      <c r="S23" s="611"/>
      <c r="T23" s="611"/>
      <c r="U23" s="611"/>
      <c r="V23" s="611"/>
      <c r="W23" s="611"/>
      <c r="X23" s="611"/>
      <c r="Y23" s="612"/>
      <c r="Z23" s="613">
        <v>0.5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75</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102229652</v>
      </c>
      <c r="CS24" s="600"/>
      <c r="CT24" s="600"/>
      <c r="CU24" s="600"/>
      <c r="CV24" s="600"/>
      <c r="CW24" s="600"/>
      <c r="CX24" s="600"/>
      <c r="CY24" s="601"/>
      <c r="CZ24" s="604">
        <v>58.7</v>
      </c>
      <c r="DA24" s="605"/>
      <c r="DB24" s="605"/>
      <c r="DC24" s="621"/>
      <c r="DD24" s="645">
        <v>50221943</v>
      </c>
      <c r="DE24" s="600"/>
      <c r="DF24" s="600"/>
      <c r="DG24" s="600"/>
      <c r="DH24" s="600"/>
      <c r="DI24" s="600"/>
      <c r="DJ24" s="600"/>
      <c r="DK24" s="601"/>
      <c r="DL24" s="645">
        <v>44385472</v>
      </c>
      <c r="DM24" s="600"/>
      <c r="DN24" s="600"/>
      <c r="DO24" s="600"/>
      <c r="DP24" s="600"/>
      <c r="DQ24" s="600"/>
      <c r="DR24" s="600"/>
      <c r="DS24" s="600"/>
      <c r="DT24" s="600"/>
      <c r="DU24" s="600"/>
      <c r="DV24" s="601"/>
      <c r="DW24" s="604">
        <v>58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74968637</v>
      </c>
      <c r="S25" s="611"/>
      <c r="T25" s="611"/>
      <c r="U25" s="611"/>
      <c r="V25" s="611"/>
      <c r="W25" s="611"/>
      <c r="X25" s="611"/>
      <c r="Y25" s="612"/>
      <c r="Z25" s="613">
        <v>41.4</v>
      </c>
      <c r="AA25" s="613"/>
      <c r="AB25" s="613"/>
      <c r="AC25" s="613"/>
      <c r="AD25" s="614">
        <v>74145866</v>
      </c>
      <c r="AE25" s="614"/>
      <c r="AF25" s="614"/>
      <c r="AG25" s="614"/>
      <c r="AH25" s="614"/>
      <c r="AI25" s="614"/>
      <c r="AJ25" s="614"/>
      <c r="AK25" s="614"/>
      <c r="AL25" s="615">
        <v>98.6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19701708</v>
      </c>
      <c r="CS25" s="642"/>
      <c r="CT25" s="642"/>
      <c r="CU25" s="642"/>
      <c r="CV25" s="642"/>
      <c r="CW25" s="642"/>
      <c r="CX25" s="642"/>
      <c r="CY25" s="643"/>
      <c r="CZ25" s="615">
        <v>11.3</v>
      </c>
      <c r="DA25" s="640"/>
      <c r="DB25" s="640"/>
      <c r="DC25" s="644"/>
      <c r="DD25" s="619">
        <v>17910304</v>
      </c>
      <c r="DE25" s="642"/>
      <c r="DF25" s="642"/>
      <c r="DG25" s="642"/>
      <c r="DH25" s="642"/>
      <c r="DI25" s="642"/>
      <c r="DJ25" s="642"/>
      <c r="DK25" s="643"/>
      <c r="DL25" s="619">
        <v>17446208</v>
      </c>
      <c r="DM25" s="642"/>
      <c r="DN25" s="642"/>
      <c r="DO25" s="642"/>
      <c r="DP25" s="642"/>
      <c r="DQ25" s="642"/>
      <c r="DR25" s="642"/>
      <c r="DS25" s="642"/>
      <c r="DT25" s="642"/>
      <c r="DU25" s="642"/>
      <c r="DV25" s="643"/>
      <c r="DW25" s="615">
        <v>22.8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28216</v>
      </c>
      <c r="S26" s="611"/>
      <c r="T26" s="611"/>
      <c r="U26" s="611"/>
      <c r="V26" s="611"/>
      <c r="W26" s="611"/>
      <c r="X26" s="611"/>
      <c r="Y26" s="612"/>
      <c r="Z26" s="613">
        <v>0</v>
      </c>
      <c r="AA26" s="613"/>
      <c r="AB26" s="613"/>
      <c r="AC26" s="613"/>
      <c r="AD26" s="614">
        <v>28216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12188024</v>
      </c>
      <c r="CS26" s="611"/>
      <c r="CT26" s="611"/>
      <c r="CU26" s="611"/>
      <c r="CV26" s="611"/>
      <c r="CW26" s="611"/>
      <c r="CX26" s="611"/>
      <c r="CY26" s="612"/>
      <c r="CZ26" s="615">
        <v>7</v>
      </c>
      <c r="DA26" s="640"/>
      <c r="DB26" s="640"/>
      <c r="DC26" s="644"/>
      <c r="DD26" s="619">
        <v>11436511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701735</v>
      </c>
      <c r="S27" s="611"/>
      <c r="T27" s="611"/>
      <c r="U27" s="611"/>
      <c r="V27" s="611"/>
      <c r="W27" s="611"/>
      <c r="X27" s="611"/>
      <c r="Y27" s="612"/>
      <c r="Z27" s="613">
        <v>0.4</v>
      </c>
      <c r="AA27" s="613"/>
      <c r="AB27" s="613"/>
      <c r="AC27" s="613"/>
      <c r="AD27" s="614">
        <v>100</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55201082</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70944898</v>
      </c>
      <c r="CS27" s="642"/>
      <c r="CT27" s="642"/>
      <c r="CU27" s="642"/>
      <c r="CV27" s="642"/>
      <c r="CW27" s="642"/>
      <c r="CX27" s="642"/>
      <c r="CY27" s="643"/>
      <c r="CZ27" s="615">
        <v>40.700000000000003</v>
      </c>
      <c r="DA27" s="640"/>
      <c r="DB27" s="640"/>
      <c r="DC27" s="644"/>
      <c r="DD27" s="619">
        <v>22163339</v>
      </c>
      <c r="DE27" s="642"/>
      <c r="DF27" s="642"/>
      <c r="DG27" s="642"/>
      <c r="DH27" s="642"/>
      <c r="DI27" s="642"/>
      <c r="DJ27" s="642"/>
      <c r="DK27" s="643"/>
      <c r="DL27" s="619">
        <v>16953946</v>
      </c>
      <c r="DM27" s="642"/>
      <c r="DN27" s="642"/>
      <c r="DO27" s="642"/>
      <c r="DP27" s="642"/>
      <c r="DQ27" s="642"/>
      <c r="DR27" s="642"/>
      <c r="DS27" s="642"/>
      <c r="DT27" s="642"/>
      <c r="DU27" s="642"/>
      <c r="DV27" s="643"/>
      <c r="DW27" s="615">
        <v>22.2</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2854520</v>
      </c>
      <c r="S28" s="611"/>
      <c r="T28" s="611"/>
      <c r="U28" s="611"/>
      <c r="V28" s="611"/>
      <c r="W28" s="611"/>
      <c r="X28" s="611"/>
      <c r="Y28" s="612"/>
      <c r="Z28" s="613">
        <v>1.6</v>
      </c>
      <c r="AA28" s="613"/>
      <c r="AB28" s="613"/>
      <c r="AC28" s="613"/>
      <c r="AD28" s="614">
        <v>113312</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11583046</v>
      </c>
      <c r="CS28" s="611"/>
      <c r="CT28" s="611"/>
      <c r="CU28" s="611"/>
      <c r="CV28" s="611"/>
      <c r="CW28" s="611"/>
      <c r="CX28" s="611"/>
      <c r="CY28" s="612"/>
      <c r="CZ28" s="615">
        <v>6.6</v>
      </c>
      <c r="DA28" s="640"/>
      <c r="DB28" s="640"/>
      <c r="DC28" s="644"/>
      <c r="DD28" s="619">
        <v>10148300</v>
      </c>
      <c r="DE28" s="611"/>
      <c r="DF28" s="611"/>
      <c r="DG28" s="611"/>
      <c r="DH28" s="611"/>
      <c r="DI28" s="611"/>
      <c r="DJ28" s="611"/>
      <c r="DK28" s="612"/>
      <c r="DL28" s="619">
        <v>9985318</v>
      </c>
      <c r="DM28" s="611"/>
      <c r="DN28" s="611"/>
      <c r="DO28" s="611"/>
      <c r="DP28" s="611"/>
      <c r="DQ28" s="611"/>
      <c r="DR28" s="611"/>
      <c r="DS28" s="611"/>
      <c r="DT28" s="611"/>
      <c r="DU28" s="611"/>
      <c r="DV28" s="612"/>
      <c r="DW28" s="615">
        <v>13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688555</v>
      </c>
      <c r="S29" s="611"/>
      <c r="T29" s="611"/>
      <c r="U29" s="611"/>
      <c r="V29" s="611"/>
      <c r="W29" s="611"/>
      <c r="X29" s="611"/>
      <c r="Y29" s="612"/>
      <c r="Z29" s="613">
        <v>0.4</v>
      </c>
      <c r="AA29" s="613"/>
      <c r="AB29" s="613"/>
      <c r="AC29" s="613"/>
      <c r="AD29" s="614">
        <v>35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11583046</v>
      </c>
      <c r="CS29" s="642"/>
      <c r="CT29" s="642"/>
      <c r="CU29" s="642"/>
      <c r="CV29" s="642"/>
      <c r="CW29" s="642"/>
      <c r="CX29" s="642"/>
      <c r="CY29" s="643"/>
      <c r="CZ29" s="615">
        <v>6.6</v>
      </c>
      <c r="DA29" s="640"/>
      <c r="DB29" s="640"/>
      <c r="DC29" s="644"/>
      <c r="DD29" s="619">
        <v>10148300</v>
      </c>
      <c r="DE29" s="642"/>
      <c r="DF29" s="642"/>
      <c r="DG29" s="642"/>
      <c r="DH29" s="642"/>
      <c r="DI29" s="642"/>
      <c r="DJ29" s="642"/>
      <c r="DK29" s="643"/>
      <c r="DL29" s="619">
        <v>9985318</v>
      </c>
      <c r="DM29" s="642"/>
      <c r="DN29" s="642"/>
      <c r="DO29" s="642"/>
      <c r="DP29" s="642"/>
      <c r="DQ29" s="642"/>
      <c r="DR29" s="642"/>
      <c r="DS29" s="642"/>
      <c r="DT29" s="642"/>
      <c r="DU29" s="642"/>
      <c r="DV29" s="643"/>
      <c r="DW29" s="615">
        <v>13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51937773</v>
      </c>
      <c r="S30" s="611"/>
      <c r="T30" s="611"/>
      <c r="U30" s="611"/>
      <c r="V30" s="611"/>
      <c r="W30" s="611"/>
      <c r="X30" s="611"/>
      <c r="Y30" s="612"/>
      <c r="Z30" s="613">
        <v>28.7</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10913886</v>
      </c>
      <c r="CS30" s="611"/>
      <c r="CT30" s="611"/>
      <c r="CU30" s="611"/>
      <c r="CV30" s="611"/>
      <c r="CW30" s="611"/>
      <c r="CX30" s="611"/>
      <c r="CY30" s="612"/>
      <c r="CZ30" s="615">
        <v>6.3</v>
      </c>
      <c r="DA30" s="640"/>
      <c r="DB30" s="640"/>
      <c r="DC30" s="644"/>
      <c r="DD30" s="619">
        <v>9641012</v>
      </c>
      <c r="DE30" s="611"/>
      <c r="DF30" s="611"/>
      <c r="DG30" s="611"/>
      <c r="DH30" s="611"/>
      <c r="DI30" s="611"/>
      <c r="DJ30" s="611"/>
      <c r="DK30" s="612"/>
      <c r="DL30" s="619">
        <v>9478030</v>
      </c>
      <c r="DM30" s="611"/>
      <c r="DN30" s="611"/>
      <c r="DO30" s="611"/>
      <c r="DP30" s="611"/>
      <c r="DQ30" s="611"/>
      <c r="DR30" s="611"/>
      <c r="DS30" s="611"/>
      <c r="DT30" s="611"/>
      <c r="DU30" s="611"/>
      <c r="DV30" s="612"/>
      <c r="DW30" s="615">
        <v>12.4</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361115</v>
      </c>
      <c r="S31" s="611"/>
      <c r="T31" s="611"/>
      <c r="U31" s="611"/>
      <c r="V31" s="611"/>
      <c r="W31" s="611"/>
      <c r="X31" s="611"/>
      <c r="Y31" s="612"/>
      <c r="Z31" s="613">
        <v>0.2</v>
      </c>
      <c r="AA31" s="613"/>
      <c r="AB31" s="613"/>
      <c r="AC31" s="613"/>
      <c r="AD31" s="614">
        <v>361115</v>
      </c>
      <c r="AE31" s="614"/>
      <c r="AF31" s="614"/>
      <c r="AG31" s="614"/>
      <c r="AH31" s="614"/>
      <c r="AI31" s="614"/>
      <c r="AJ31" s="614"/>
      <c r="AK31" s="614"/>
      <c r="AL31" s="615">
        <v>0.5</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98.6</v>
      </c>
      <c r="BN31" s="654"/>
      <c r="BO31" s="654"/>
      <c r="BP31" s="654"/>
      <c r="BQ31" s="655"/>
      <c r="BR31" s="666">
        <v>99.4</v>
      </c>
      <c r="BS31" s="654"/>
      <c r="BT31" s="654"/>
      <c r="BU31" s="654"/>
      <c r="BV31" s="654"/>
      <c r="BW31" s="654"/>
      <c r="BX31" s="605">
        <v>98.5</v>
      </c>
      <c r="BY31" s="654"/>
      <c r="BZ31" s="654"/>
      <c r="CA31" s="654"/>
      <c r="CB31" s="655"/>
      <c r="CD31" s="648"/>
      <c r="CE31" s="649"/>
      <c r="CF31" s="607" t="s">
        <v>300</v>
      </c>
      <c r="CG31" s="608"/>
      <c r="CH31" s="608"/>
      <c r="CI31" s="608"/>
      <c r="CJ31" s="608"/>
      <c r="CK31" s="608"/>
      <c r="CL31" s="608"/>
      <c r="CM31" s="608"/>
      <c r="CN31" s="608"/>
      <c r="CO31" s="608"/>
      <c r="CP31" s="608"/>
      <c r="CQ31" s="609"/>
      <c r="CR31" s="610">
        <v>669160</v>
      </c>
      <c r="CS31" s="642"/>
      <c r="CT31" s="642"/>
      <c r="CU31" s="642"/>
      <c r="CV31" s="642"/>
      <c r="CW31" s="642"/>
      <c r="CX31" s="642"/>
      <c r="CY31" s="643"/>
      <c r="CZ31" s="615">
        <v>0.4</v>
      </c>
      <c r="DA31" s="640"/>
      <c r="DB31" s="640"/>
      <c r="DC31" s="644"/>
      <c r="DD31" s="619">
        <v>507288</v>
      </c>
      <c r="DE31" s="642"/>
      <c r="DF31" s="642"/>
      <c r="DG31" s="642"/>
      <c r="DH31" s="642"/>
      <c r="DI31" s="642"/>
      <c r="DJ31" s="642"/>
      <c r="DK31" s="643"/>
      <c r="DL31" s="619">
        <v>507288</v>
      </c>
      <c r="DM31" s="642"/>
      <c r="DN31" s="642"/>
      <c r="DO31" s="642"/>
      <c r="DP31" s="642"/>
      <c r="DQ31" s="642"/>
      <c r="DR31" s="642"/>
      <c r="DS31" s="642"/>
      <c r="DT31" s="642"/>
      <c r="DU31" s="642"/>
      <c r="DV31" s="643"/>
      <c r="DW31" s="615">
        <v>0.7</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18198457</v>
      </c>
      <c r="S32" s="611"/>
      <c r="T32" s="611"/>
      <c r="U32" s="611"/>
      <c r="V32" s="611"/>
      <c r="W32" s="611"/>
      <c r="X32" s="611"/>
      <c r="Y32" s="612"/>
      <c r="Z32" s="613">
        <v>10.1</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99.6</v>
      </c>
      <c r="BH32" s="642"/>
      <c r="BI32" s="642"/>
      <c r="BJ32" s="642"/>
      <c r="BK32" s="642"/>
      <c r="BL32" s="642"/>
      <c r="BM32" s="616">
        <v>97.7</v>
      </c>
      <c r="BN32" s="642"/>
      <c r="BO32" s="642"/>
      <c r="BP32" s="642"/>
      <c r="BQ32" s="665"/>
      <c r="BR32" s="667">
        <v>99.3</v>
      </c>
      <c r="BS32" s="642"/>
      <c r="BT32" s="642"/>
      <c r="BU32" s="642"/>
      <c r="BV32" s="642"/>
      <c r="BW32" s="642"/>
      <c r="BX32" s="616">
        <v>97.7</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1150876</v>
      </c>
      <c r="S33" s="611"/>
      <c r="T33" s="611"/>
      <c r="U33" s="611"/>
      <c r="V33" s="611"/>
      <c r="W33" s="611"/>
      <c r="X33" s="611"/>
      <c r="Y33" s="612"/>
      <c r="Z33" s="613">
        <v>0.6</v>
      </c>
      <c r="AA33" s="613"/>
      <c r="AB33" s="613"/>
      <c r="AC33" s="613"/>
      <c r="AD33" s="614">
        <v>439531</v>
      </c>
      <c r="AE33" s="614"/>
      <c r="AF33" s="614"/>
      <c r="AG33" s="614"/>
      <c r="AH33" s="614"/>
      <c r="AI33" s="614"/>
      <c r="AJ33" s="614"/>
      <c r="AK33" s="614"/>
      <c r="AL33" s="615">
        <v>0.6</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99</v>
      </c>
      <c r="BN33" s="669"/>
      <c r="BO33" s="669"/>
      <c r="BP33" s="669"/>
      <c r="BQ33" s="671"/>
      <c r="BR33" s="668">
        <v>99.5</v>
      </c>
      <c r="BS33" s="669"/>
      <c r="BT33" s="669"/>
      <c r="BU33" s="669"/>
      <c r="BV33" s="669"/>
      <c r="BW33" s="669"/>
      <c r="BX33" s="670">
        <v>98.9</v>
      </c>
      <c r="BY33" s="669"/>
      <c r="BZ33" s="669"/>
      <c r="CA33" s="669"/>
      <c r="CB33" s="671"/>
      <c r="CD33" s="607" t="s">
        <v>307</v>
      </c>
      <c r="CE33" s="608"/>
      <c r="CF33" s="608"/>
      <c r="CG33" s="608"/>
      <c r="CH33" s="608"/>
      <c r="CI33" s="608"/>
      <c r="CJ33" s="608"/>
      <c r="CK33" s="608"/>
      <c r="CL33" s="608"/>
      <c r="CM33" s="608"/>
      <c r="CN33" s="608"/>
      <c r="CO33" s="608"/>
      <c r="CP33" s="608"/>
      <c r="CQ33" s="609"/>
      <c r="CR33" s="610">
        <v>57750394</v>
      </c>
      <c r="CS33" s="642"/>
      <c r="CT33" s="642"/>
      <c r="CU33" s="642"/>
      <c r="CV33" s="642"/>
      <c r="CW33" s="642"/>
      <c r="CX33" s="642"/>
      <c r="CY33" s="643"/>
      <c r="CZ33" s="615">
        <v>33.1</v>
      </c>
      <c r="DA33" s="640"/>
      <c r="DB33" s="640"/>
      <c r="DC33" s="644"/>
      <c r="DD33" s="619">
        <v>41476616</v>
      </c>
      <c r="DE33" s="642"/>
      <c r="DF33" s="642"/>
      <c r="DG33" s="642"/>
      <c r="DH33" s="642"/>
      <c r="DI33" s="642"/>
      <c r="DJ33" s="642"/>
      <c r="DK33" s="643"/>
      <c r="DL33" s="619">
        <v>24284035</v>
      </c>
      <c r="DM33" s="642"/>
      <c r="DN33" s="642"/>
      <c r="DO33" s="642"/>
      <c r="DP33" s="642"/>
      <c r="DQ33" s="642"/>
      <c r="DR33" s="642"/>
      <c r="DS33" s="642"/>
      <c r="DT33" s="642"/>
      <c r="DU33" s="642"/>
      <c r="DV33" s="643"/>
      <c r="DW33" s="615">
        <v>31.7</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895915</v>
      </c>
      <c r="S34" s="611"/>
      <c r="T34" s="611"/>
      <c r="U34" s="611"/>
      <c r="V34" s="611"/>
      <c r="W34" s="611"/>
      <c r="X34" s="611"/>
      <c r="Y34" s="612"/>
      <c r="Z34" s="613">
        <v>0.5</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14929262</v>
      </c>
      <c r="CS34" s="611"/>
      <c r="CT34" s="611"/>
      <c r="CU34" s="611"/>
      <c r="CV34" s="611"/>
      <c r="CW34" s="611"/>
      <c r="CX34" s="611"/>
      <c r="CY34" s="612"/>
      <c r="CZ34" s="615">
        <v>8.6</v>
      </c>
      <c r="DA34" s="640"/>
      <c r="DB34" s="640"/>
      <c r="DC34" s="644"/>
      <c r="DD34" s="619">
        <v>11901429</v>
      </c>
      <c r="DE34" s="611"/>
      <c r="DF34" s="611"/>
      <c r="DG34" s="611"/>
      <c r="DH34" s="611"/>
      <c r="DI34" s="611"/>
      <c r="DJ34" s="611"/>
      <c r="DK34" s="612"/>
      <c r="DL34" s="619">
        <v>10733098</v>
      </c>
      <c r="DM34" s="611"/>
      <c r="DN34" s="611"/>
      <c r="DO34" s="611"/>
      <c r="DP34" s="611"/>
      <c r="DQ34" s="611"/>
      <c r="DR34" s="611"/>
      <c r="DS34" s="611"/>
      <c r="DT34" s="611"/>
      <c r="DU34" s="611"/>
      <c r="DV34" s="612"/>
      <c r="DW34" s="615">
        <v>14</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5718777</v>
      </c>
      <c r="S35" s="611"/>
      <c r="T35" s="611"/>
      <c r="U35" s="611"/>
      <c r="V35" s="611"/>
      <c r="W35" s="611"/>
      <c r="X35" s="611"/>
      <c r="Y35" s="612"/>
      <c r="Z35" s="613">
        <v>3.2</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1621127</v>
      </c>
      <c r="CS35" s="642"/>
      <c r="CT35" s="642"/>
      <c r="CU35" s="642"/>
      <c r="CV35" s="642"/>
      <c r="CW35" s="642"/>
      <c r="CX35" s="642"/>
      <c r="CY35" s="643"/>
      <c r="CZ35" s="615">
        <v>0.9</v>
      </c>
      <c r="DA35" s="640"/>
      <c r="DB35" s="640"/>
      <c r="DC35" s="644"/>
      <c r="DD35" s="619">
        <v>781312</v>
      </c>
      <c r="DE35" s="642"/>
      <c r="DF35" s="642"/>
      <c r="DG35" s="642"/>
      <c r="DH35" s="642"/>
      <c r="DI35" s="642"/>
      <c r="DJ35" s="642"/>
      <c r="DK35" s="643"/>
      <c r="DL35" s="619">
        <v>726943</v>
      </c>
      <c r="DM35" s="642"/>
      <c r="DN35" s="642"/>
      <c r="DO35" s="642"/>
      <c r="DP35" s="642"/>
      <c r="DQ35" s="642"/>
      <c r="DR35" s="642"/>
      <c r="DS35" s="642"/>
      <c r="DT35" s="642"/>
      <c r="DU35" s="642"/>
      <c r="DV35" s="643"/>
      <c r="DW35" s="615">
        <v>0.9</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8521781</v>
      </c>
      <c r="S36" s="611"/>
      <c r="T36" s="611"/>
      <c r="U36" s="611"/>
      <c r="V36" s="611"/>
      <c r="W36" s="611"/>
      <c r="X36" s="611"/>
      <c r="Y36" s="612"/>
      <c r="Z36" s="613">
        <v>4.7</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16396729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72031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11485904</v>
      </c>
      <c r="CS36" s="611"/>
      <c r="CT36" s="611"/>
      <c r="CU36" s="611"/>
      <c r="CV36" s="611"/>
      <c r="CW36" s="611"/>
      <c r="CX36" s="611"/>
      <c r="CY36" s="612"/>
      <c r="CZ36" s="615">
        <v>6.6</v>
      </c>
      <c r="DA36" s="640"/>
      <c r="DB36" s="640"/>
      <c r="DC36" s="644"/>
      <c r="DD36" s="619">
        <v>8957407</v>
      </c>
      <c r="DE36" s="611"/>
      <c r="DF36" s="611"/>
      <c r="DG36" s="611"/>
      <c r="DH36" s="611"/>
      <c r="DI36" s="611"/>
      <c r="DJ36" s="611"/>
      <c r="DK36" s="612"/>
      <c r="DL36" s="619">
        <v>3596175</v>
      </c>
      <c r="DM36" s="611"/>
      <c r="DN36" s="611"/>
      <c r="DO36" s="611"/>
      <c r="DP36" s="611"/>
      <c r="DQ36" s="611"/>
      <c r="DR36" s="611"/>
      <c r="DS36" s="611"/>
      <c r="DT36" s="611"/>
      <c r="DU36" s="611"/>
      <c r="DV36" s="612"/>
      <c r="DW36" s="615">
        <v>4.7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2073256</v>
      </c>
      <c r="S37" s="611"/>
      <c r="T37" s="611"/>
      <c r="U37" s="611"/>
      <c r="V37" s="611"/>
      <c r="W37" s="611"/>
      <c r="X37" s="611"/>
      <c r="Y37" s="612"/>
      <c r="Z37" s="613">
        <v>1.1000000000000001</v>
      </c>
      <c r="AA37" s="613"/>
      <c r="AB37" s="613"/>
      <c r="AC37" s="613"/>
      <c r="AD37" s="614">
        <v>106847</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984052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-3679483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2003110</v>
      </c>
      <c r="CS37" s="642"/>
      <c r="CT37" s="642"/>
      <c r="CU37" s="642"/>
      <c r="CV37" s="642"/>
      <c r="CW37" s="642"/>
      <c r="CX37" s="642"/>
      <c r="CY37" s="643"/>
      <c r="CZ37" s="615">
        <v>1.1000000000000001</v>
      </c>
      <c r="DA37" s="640"/>
      <c r="DB37" s="640"/>
      <c r="DC37" s="644"/>
      <c r="DD37" s="619">
        <v>1875526</v>
      </c>
      <c r="DE37" s="642"/>
      <c r="DF37" s="642"/>
      <c r="DG37" s="642"/>
      <c r="DH37" s="642"/>
      <c r="DI37" s="642"/>
      <c r="DJ37" s="642"/>
      <c r="DK37" s="643"/>
      <c r="DL37" s="619">
        <v>1799056</v>
      </c>
      <c r="DM37" s="642"/>
      <c r="DN37" s="642"/>
      <c r="DO37" s="642"/>
      <c r="DP37" s="642"/>
      <c r="DQ37" s="642"/>
      <c r="DR37" s="642"/>
      <c r="DS37" s="642"/>
      <c r="DT37" s="642"/>
      <c r="DU37" s="642"/>
      <c r="DV37" s="643"/>
      <c r="DW37" s="615">
        <v>2.4</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12867600</v>
      </c>
      <c r="S38" s="611"/>
      <c r="T38" s="611"/>
      <c r="U38" s="611"/>
      <c r="V38" s="611"/>
      <c r="W38" s="611"/>
      <c r="X38" s="611"/>
      <c r="Y38" s="612"/>
      <c r="Z38" s="613">
        <v>7.1</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28852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47423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15383825</v>
      </c>
      <c r="CS38" s="611"/>
      <c r="CT38" s="611"/>
      <c r="CU38" s="611"/>
      <c r="CV38" s="611"/>
      <c r="CW38" s="611"/>
      <c r="CX38" s="611"/>
      <c r="CY38" s="612"/>
      <c r="CZ38" s="615">
        <v>8.8000000000000007</v>
      </c>
      <c r="DA38" s="640"/>
      <c r="DB38" s="640"/>
      <c r="DC38" s="644"/>
      <c r="DD38" s="619">
        <v>12974008</v>
      </c>
      <c r="DE38" s="611"/>
      <c r="DF38" s="611"/>
      <c r="DG38" s="611"/>
      <c r="DH38" s="611"/>
      <c r="DI38" s="611"/>
      <c r="DJ38" s="611"/>
      <c r="DK38" s="612"/>
      <c r="DL38" s="619">
        <v>9177714</v>
      </c>
      <c r="DM38" s="611"/>
      <c r="DN38" s="611"/>
      <c r="DO38" s="611"/>
      <c r="DP38" s="611"/>
      <c r="DQ38" s="611"/>
      <c r="DR38" s="611"/>
      <c r="DS38" s="611"/>
      <c r="DT38" s="611"/>
      <c r="DU38" s="611"/>
      <c r="DV38" s="612"/>
      <c r="DW38" s="615">
        <v>12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70839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7259201</v>
      </c>
      <c r="CS39" s="642"/>
      <c r="CT39" s="642"/>
      <c r="CU39" s="642"/>
      <c r="CV39" s="642"/>
      <c r="CW39" s="642"/>
      <c r="CX39" s="642"/>
      <c r="CY39" s="643"/>
      <c r="CZ39" s="615">
        <v>4.2</v>
      </c>
      <c r="DA39" s="640"/>
      <c r="DB39" s="640"/>
      <c r="DC39" s="644"/>
      <c r="DD39" s="619">
        <v>6812355</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1345000</v>
      </c>
      <c r="S40" s="611"/>
      <c r="T40" s="611"/>
      <c r="U40" s="611"/>
      <c r="V40" s="611"/>
      <c r="W40" s="611"/>
      <c r="X40" s="611"/>
      <c r="Y40" s="612"/>
      <c r="Z40" s="613">
        <v>0.7</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79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7071075</v>
      </c>
      <c r="CS40" s="611"/>
      <c r="CT40" s="611"/>
      <c r="CU40" s="611"/>
      <c r="CV40" s="611"/>
      <c r="CW40" s="611"/>
      <c r="CX40" s="611"/>
      <c r="CY40" s="612"/>
      <c r="CZ40" s="615">
        <v>4.0999999999999996</v>
      </c>
      <c r="DA40" s="640"/>
      <c r="DB40" s="640"/>
      <c r="DC40" s="644"/>
      <c r="DD40" s="619">
        <v>50105</v>
      </c>
      <c r="DE40" s="611"/>
      <c r="DF40" s="611"/>
      <c r="DG40" s="611"/>
      <c r="DH40" s="611"/>
      <c r="DI40" s="611"/>
      <c r="DJ40" s="611"/>
      <c r="DK40" s="612"/>
      <c r="DL40" s="619">
        <v>50105</v>
      </c>
      <c r="DM40" s="611"/>
      <c r="DN40" s="611"/>
      <c r="DO40" s="611"/>
      <c r="DP40" s="611"/>
      <c r="DQ40" s="611"/>
      <c r="DR40" s="611"/>
      <c r="DS40" s="611"/>
      <c r="DT40" s="611"/>
      <c r="DU40" s="611"/>
      <c r="DV40" s="612"/>
      <c r="DW40" s="615">
        <v>0.1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180967213</v>
      </c>
      <c r="S41" s="683"/>
      <c r="T41" s="683"/>
      <c r="U41" s="683"/>
      <c r="V41" s="683"/>
      <c r="W41" s="683"/>
      <c r="X41" s="683"/>
      <c r="Y41" s="687"/>
      <c r="Z41" s="688">
        <v>100</v>
      </c>
      <c r="AA41" s="688"/>
      <c r="AB41" s="688"/>
      <c r="AC41" s="688"/>
      <c r="AD41" s="689">
        <v>75195022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6536685</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8847140</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14251901</v>
      </c>
      <c r="CS42" s="642"/>
      <c r="CT42" s="642"/>
      <c r="CU42" s="642"/>
      <c r="CV42" s="642"/>
      <c r="CW42" s="642"/>
      <c r="CX42" s="642"/>
      <c r="CY42" s="643"/>
      <c r="CZ42" s="615">
        <v>8.1999999999999993</v>
      </c>
      <c r="DA42" s="640"/>
      <c r="DB42" s="640"/>
      <c r="DC42" s="644"/>
      <c r="DD42" s="619">
        <v>2195927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26576</v>
      </c>
      <c r="CS43" s="642"/>
      <c r="CT43" s="642"/>
      <c r="CU43" s="642"/>
      <c r="CV43" s="642"/>
      <c r="CW43" s="642"/>
      <c r="CX43" s="642"/>
      <c r="CY43" s="643"/>
      <c r="CZ43" s="615">
        <v>0</v>
      </c>
      <c r="DA43" s="640"/>
      <c r="DB43" s="640"/>
      <c r="DC43" s="644"/>
      <c r="DD43" s="619">
        <v>22888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14251901</v>
      </c>
      <c r="CS44" s="611"/>
      <c r="CT44" s="611"/>
      <c r="CU44" s="611"/>
      <c r="CV44" s="611"/>
      <c r="CW44" s="611"/>
      <c r="CX44" s="611"/>
      <c r="CY44" s="612"/>
      <c r="CZ44" s="615">
        <v>8.1999999999999993</v>
      </c>
      <c r="DA44" s="616"/>
      <c r="DB44" s="616"/>
      <c r="DC44" s="622"/>
      <c r="DD44" s="619">
        <v>2195927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10108748</v>
      </c>
      <c r="CS45" s="642"/>
      <c r="CT45" s="642"/>
      <c r="CU45" s="642"/>
      <c r="CV45" s="642"/>
      <c r="CW45" s="642"/>
      <c r="CX45" s="642"/>
      <c r="CY45" s="643"/>
      <c r="CZ45" s="615">
        <v>5.8</v>
      </c>
      <c r="DA45" s="640"/>
      <c r="DB45" s="640"/>
      <c r="DC45" s="644"/>
      <c r="DD45" s="619">
        <v>741210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4143153</v>
      </c>
      <c r="CS46" s="611"/>
      <c r="CT46" s="611"/>
      <c r="CU46" s="611"/>
      <c r="CV46" s="611"/>
      <c r="CW46" s="611"/>
      <c r="CX46" s="611"/>
      <c r="CY46" s="612"/>
      <c r="CZ46" s="615">
        <v>2.4</v>
      </c>
      <c r="DA46" s="616"/>
      <c r="DB46" s="616"/>
      <c r="DC46" s="622"/>
      <c r="DD46" s="619">
        <v>1454717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121</v>
      </c>
      <c r="CS47" s="642"/>
      <c r="CT47" s="642"/>
      <c r="CU47" s="642"/>
      <c r="CV47" s="642"/>
      <c r="CW47" s="642"/>
      <c r="CX47" s="642"/>
      <c r="CY47" s="643"/>
      <c r="CZ47" s="615" t="s">
        <v>121</v>
      </c>
      <c r="DA47" s="640"/>
      <c r="DB47" s="640"/>
      <c r="DC47" s="644"/>
      <c r="DD47" s="619" t="s">
        <v>121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174231947</v>
      </c>
      <c r="CS49" s="669"/>
      <c r="CT49" s="669"/>
      <c r="CU49" s="669"/>
      <c r="CV49" s="669"/>
      <c r="CW49" s="669"/>
      <c r="CX49" s="669"/>
      <c r="CY49" s="698"/>
      <c r="CZ49" s="690">
        <v>100</v>
      </c>
      <c r="DA49" s="699"/>
      <c r="DB49" s="699"/>
      <c r="DC49" s="700"/>
      <c r="DD49" s="701">
        <v>93894486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5/GKxDEQ2RqhDOaAsCiVU/zl7AXcxn5utxsBS2CwyehtgY55SFM2/mh6lsZrXJOpQ0oXUyOmF7/FpDDVKIDjg==" saltValue="f43TOvBcBqLLImo+0XLI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72" sqref="AA72:AE7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181819</v>
      </c>
      <c r="R7" s="740"/>
      <c r="S7" s="740"/>
      <c r="T7" s="740"/>
      <c r="U7" s="740"/>
      <c r="V7" s="740">
        <v>175103</v>
      </c>
      <c r="W7" s="740"/>
      <c r="X7" s="740"/>
      <c r="Y7" s="740"/>
      <c r="Z7" s="740"/>
      <c r="AA7" s="740">
        <v>6716</v>
      </c>
      <c r="AB7" s="740"/>
      <c r="AC7" s="740"/>
      <c r="AD7" s="740"/>
      <c r="AE7" s="741"/>
      <c r="AF7" s="742">
        <v>5304</v>
      </c>
      <c r="AG7" s="743"/>
      <c r="AH7" s="743"/>
      <c r="AI7" s="743"/>
      <c r="AJ7" s="744"/>
      <c r="AK7" s="745">
        <v>5674</v>
      </c>
      <c r="AL7" s="746"/>
      <c r="AM7" s="746"/>
      <c r="AN7" s="746"/>
      <c r="AO7" s="746"/>
      <c r="AP7" s="746">
        <v>119913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550</v>
      </c>
      <c r="BT7" s="734"/>
      <c r="BU7" s="734"/>
      <c r="BV7" s="734"/>
      <c r="BW7" s="734"/>
      <c r="BX7" s="734"/>
      <c r="BY7" s="734"/>
      <c r="BZ7" s="734"/>
      <c r="CA7" s="734"/>
      <c r="CB7" s="734"/>
      <c r="CC7" s="734"/>
      <c r="CD7" s="734"/>
      <c r="CE7" s="734"/>
      <c r="CF7" s="734"/>
      <c r="CG7" s="749"/>
      <c r="CH7" s="730">
        <v>205</v>
      </c>
      <c r="CI7" s="731"/>
      <c r="CJ7" s="731"/>
      <c r="CK7" s="731"/>
      <c r="CL7" s="732"/>
      <c r="CM7" s="730">
        <v>310</v>
      </c>
      <c r="CN7" s="731"/>
      <c r="CO7" s="731"/>
      <c r="CP7" s="731"/>
      <c r="CQ7" s="732"/>
      <c r="CR7" s="730">
        <v>600</v>
      </c>
      <c r="CS7" s="731"/>
      <c r="CT7" s="731"/>
      <c r="CU7" s="731"/>
      <c r="CV7" s="732"/>
      <c r="CW7" s="730" t="s">
        <v>490</v>
      </c>
      <c r="CX7" s="731"/>
      <c r="CY7" s="731"/>
      <c r="CZ7" s="731"/>
      <c r="DA7" s="732"/>
      <c r="DB7" s="730" t="s">
        <v>490</v>
      </c>
      <c r="DC7" s="731"/>
      <c r="DD7" s="731"/>
      <c r="DE7" s="731"/>
      <c r="DF7" s="732"/>
      <c r="DG7" s="730" t="s">
        <v>490</v>
      </c>
      <c r="DH7" s="731"/>
      <c r="DI7" s="731"/>
      <c r="DJ7" s="731"/>
      <c r="DK7" s="732"/>
      <c r="DL7" s="730" t="s">
        <v>490</v>
      </c>
      <c r="DM7" s="731"/>
      <c r="DN7" s="731"/>
      <c r="DO7" s="731"/>
      <c r="DP7" s="732"/>
      <c r="DQ7" s="730" t="s">
        <v>490</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10</v>
      </c>
      <c r="R8" s="771"/>
      <c r="S8" s="771"/>
      <c r="T8" s="771"/>
      <c r="U8" s="771"/>
      <c r="V8" s="771">
        <v>9</v>
      </c>
      <c r="W8" s="771"/>
      <c r="X8" s="771"/>
      <c r="Y8" s="771"/>
      <c r="Z8" s="771"/>
      <c r="AA8" s="771">
        <v>1</v>
      </c>
      <c r="AB8" s="771"/>
      <c r="AC8" s="771"/>
      <c r="AD8" s="771"/>
      <c r="AE8" s="772"/>
      <c r="AF8" s="773">
        <v>1</v>
      </c>
      <c r="AG8" s="774"/>
      <c r="AH8" s="774"/>
      <c r="AI8" s="774"/>
      <c r="AJ8" s="775"/>
      <c r="AK8" s="756">
        <v>4</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551</v>
      </c>
      <c r="BT8" s="761"/>
      <c r="BU8" s="761"/>
      <c r="BV8" s="761"/>
      <c r="BW8" s="761"/>
      <c r="BX8" s="761"/>
      <c r="BY8" s="761"/>
      <c r="BZ8" s="761"/>
      <c r="CA8" s="761"/>
      <c r="CB8" s="761"/>
      <c r="CC8" s="761"/>
      <c r="CD8" s="761"/>
      <c r="CE8" s="761"/>
      <c r="CF8" s="761"/>
      <c r="CG8" s="762"/>
      <c r="CH8" s="763">
        <v>109</v>
      </c>
      <c r="CI8" s="764"/>
      <c r="CJ8" s="764"/>
      <c r="CK8" s="764"/>
      <c r="CL8" s="765"/>
      <c r="CM8" s="763">
        <v>17662</v>
      </c>
      <c r="CN8" s="764"/>
      <c r="CO8" s="764"/>
      <c r="CP8" s="764"/>
      <c r="CQ8" s="765"/>
      <c r="CR8" s="763">
        <v>10</v>
      </c>
      <c r="CS8" s="764"/>
      <c r="CT8" s="764"/>
      <c r="CU8" s="764"/>
      <c r="CV8" s="765"/>
      <c r="CW8" s="763" t="s">
        <v>490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348</v>
      </c>
      <c r="R9" s="771"/>
      <c r="S9" s="771"/>
      <c r="T9" s="771"/>
      <c r="U9" s="771"/>
      <c r="V9" s="771">
        <v>348</v>
      </c>
      <c r="W9" s="771"/>
      <c r="X9" s="771"/>
      <c r="Y9" s="771"/>
      <c r="Z9" s="771"/>
      <c r="AA9" s="771">
        <v>0</v>
      </c>
      <c r="AB9" s="771"/>
      <c r="AC9" s="771"/>
      <c r="AD9" s="771"/>
      <c r="AE9" s="772"/>
      <c r="AF9" s="773">
        <v>0</v>
      </c>
      <c r="AG9" s="774"/>
      <c r="AH9" s="774"/>
      <c r="AI9" s="774"/>
      <c r="AJ9" s="775"/>
      <c r="AK9" s="756">
        <v>348</v>
      </c>
      <c r="AL9" s="757"/>
      <c r="AM9" s="757"/>
      <c r="AN9" s="757"/>
      <c r="AO9" s="757"/>
      <c r="AP9" s="757">
        <v>3009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552</v>
      </c>
      <c r="BT9" s="761"/>
      <c r="BU9" s="761"/>
      <c r="BV9" s="761"/>
      <c r="BW9" s="761"/>
      <c r="BX9" s="761"/>
      <c r="BY9" s="761"/>
      <c r="BZ9" s="761"/>
      <c r="CA9" s="761"/>
      <c r="CB9" s="761"/>
      <c r="CC9" s="761"/>
      <c r="CD9" s="761"/>
      <c r="CE9" s="761"/>
      <c r="CF9" s="761"/>
      <c r="CG9" s="762"/>
      <c r="CH9" s="763">
        <v>-744</v>
      </c>
      <c r="CI9" s="764"/>
      <c r="CJ9" s="764"/>
      <c r="CK9" s="764"/>
      <c r="CL9" s="765"/>
      <c r="CM9" s="763">
        <v>9854</v>
      </c>
      <c r="CN9" s="764"/>
      <c r="CO9" s="764"/>
      <c r="CP9" s="764"/>
      <c r="CQ9" s="765"/>
      <c r="CR9" s="763">
        <v>1299</v>
      </c>
      <c r="CS9" s="764"/>
      <c r="CT9" s="764"/>
      <c r="CU9" s="764"/>
      <c r="CV9" s="765"/>
      <c r="CW9" s="763">
        <v>330</v>
      </c>
      <c r="CX9" s="764"/>
      <c r="CY9" s="764"/>
      <c r="CZ9" s="764"/>
      <c r="DA9" s="765"/>
      <c r="DB9" s="763">
        <v>11413</v>
      </c>
      <c r="DC9" s="764"/>
      <c r="DD9" s="764"/>
      <c r="DE9" s="764"/>
      <c r="DF9" s="765"/>
      <c r="DG9" s="763" t="s">
        <v>490</v>
      </c>
      <c r="DH9" s="764"/>
      <c r="DI9" s="764"/>
      <c r="DJ9" s="764"/>
      <c r="DK9" s="765"/>
      <c r="DL9" s="763" t="s">
        <v>490</v>
      </c>
      <c r="DM9" s="764"/>
      <c r="DN9" s="764"/>
      <c r="DO9" s="764"/>
      <c r="DP9" s="765"/>
      <c r="DQ9" s="763" t="s">
        <v>490</v>
      </c>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403</v>
      </c>
      <c r="R10" s="771"/>
      <c r="S10" s="771"/>
      <c r="T10" s="771"/>
      <c r="U10" s="771"/>
      <c r="V10" s="771">
        <v>403</v>
      </c>
      <c r="W10" s="771"/>
      <c r="X10" s="771"/>
      <c r="Y10" s="771"/>
      <c r="Z10" s="771"/>
      <c r="AA10" s="771" t="s">
        <v>490</v>
      </c>
      <c r="AB10" s="771"/>
      <c r="AC10" s="771"/>
      <c r="AD10" s="771"/>
      <c r="AE10" s="772"/>
      <c r="AF10" s="773" t="s">
        <v>121</v>
      </c>
      <c r="AG10" s="774"/>
      <c r="AH10" s="774"/>
      <c r="AI10" s="774"/>
      <c r="AJ10" s="775"/>
      <c r="AK10" s="756" t="s">
        <v>490</v>
      </c>
      <c r="AL10" s="757"/>
      <c r="AM10" s="757"/>
      <c r="AN10" s="757"/>
      <c r="AO10" s="757"/>
      <c r="AP10" s="757">
        <v>11413</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553</v>
      </c>
      <c r="BT10" s="761"/>
      <c r="BU10" s="761"/>
      <c r="BV10" s="761"/>
      <c r="BW10" s="761"/>
      <c r="BX10" s="761"/>
      <c r="BY10" s="761"/>
      <c r="BZ10" s="761"/>
      <c r="CA10" s="761"/>
      <c r="CB10" s="761"/>
      <c r="CC10" s="761"/>
      <c r="CD10" s="761"/>
      <c r="CE10" s="761"/>
      <c r="CF10" s="761"/>
      <c r="CG10" s="762"/>
      <c r="CH10" s="763">
        <v>246</v>
      </c>
      <c r="CI10" s="764"/>
      <c r="CJ10" s="764"/>
      <c r="CK10" s="764"/>
      <c r="CL10" s="765"/>
      <c r="CM10" s="763">
        <v>-1536</v>
      </c>
      <c r="CN10" s="764"/>
      <c r="CO10" s="764"/>
      <c r="CP10" s="764"/>
      <c r="CQ10" s="765"/>
      <c r="CR10" s="763">
        <v>4579</v>
      </c>
      <c r="CS10" s="764"/>
      <c r="CT10" s="764"/>
      <c r="CU10" s="764"/>
      <c r="CV10" s="765"/>
      <c r="CW10" s="763">
        <v>2187</v>
      </c>
      <c r="CX10" s="764"/>
      <c r="CY10" s="764"/>
      <c r="CZ10" s="764"/>
      <c r="DA10" s="765"/>
      <c r="DB10" s="763">
        <v>6639</v>
      </c>
      <c r="DC10" s="764"/>
      <c r="DD10" s="764"/>
      <c r="DE10" s="764"/>
      <c r="DF10" s="765"/>
      <c r="DG10" s="763" t="s">
        <v>490</v>
      </c>
      <c r="DH10" s="764"/>
      <c r="DI10" s="764"/>
      <c r="DJ10" s="764"/>
      <c r="DK10" s="765"/>
      <c r="DL10" s="763" t="s">
        <v>490</v>
      </c>
      <c r="DM10" s="764"/>
      <c r="DN10" s="764"/>
      <c r="DO10" s="764"/>
      <c r="DP10" s="765"/>
      <c r="DQ10" s="763" t="s">
        <v>490</v>
      </c>
      <c r="DR10" s="764"/>
      <c r="DS10" s="764"/>
      <c r="DT10" s="764"/>
      <c r="DU10" s="765"/>
      <c r="DV10" s="760"/>
      <c r="DW10" s="761"/>
      <c r="DX10" s="761"/>
      <c r="DY10" s="761"/>
      <c r="DZ10" s="766"/>
      <c r="EA10" s="229"/>
    </row>
    <row r="11" spans="1:131" s="230" customFormat="1" ht="26.25" customHeight="1" x14ac:dyDescent="0.15">
      <c r="A11" s="233">
        <v>5</v>
      </c>
      <c r="B11" s="767" t="s">
        <v>378</v>
      </c>
      <c r="C11" s="768"/>
      <c r="D11" s="768"/>
      <c r="E11" s="768"/>
      <c r="F11" s="768"/>
      <c r="G11" s="768"/>
      <c r="H11" s="768"/>
      <c r="I11" s="768"/>
      <c r="J11" s="768"/>
      <c r="K11" s="768"/>
      <c r="L11" s="768"/>
      <c r="M11" s="768"/>
      <c r="N11" s="768"/>
      <c r="O11" s="768"/>
      <c r="P11" s="769"/>
      <c r="Q11" s="770">
        <v>101</v>
      </c>
      <c r="R11" s="771"/>
      <c r="S11" s="771"/>
      <c r="T11" s="771"/>
      <c r="U11" s="771"/>
      <c r="V11" s="771">
        <v>84</v>
      </c>
      <c r="W11" s="771"/>
      <c r="X11" s="771"/>
      <c r="Y11" s="771"/>
      <c r="Z11" s="771"/>
      <c r="AA11" s="771">
        <v>17</v>
      </c>
      <c r="AB11" s="771"/>
      <c r="AC11" s="771"/>
      <c r="AD11" s="771"/>
      <c r="AE11" s="772"/>
      <c r="AF11" s="773">
        <v>1</v>
      </c>
      <c r="AG11" s="774"/>
      <c r="AH11" s="774"/>
      <c r="AI11" s="774"/>
      <c r="AJ11" s="775"/>
      <c r="AK11" s="756">
        <v>2</v>
      </c>
      <c r="AL11" s="757"/>
      <c r="AM11" s="757"/>
      <c r="AN11" s="757"/>
      <c r="AO11" s="757"/>
      <c r="AP11" s="757">
        <v>461</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380</v>
      </c>
      <c r="B23" s="776" t="s">
        <v>381</v>
      </c>
      <c r="C23" s="777"/>
      <c r="D23" s="777"/>
      <c r="E23" s="777"/>
      <c r="F23" s="777"/>
      <c r="G23" s="777"/>
      <c r="H23" s="777"/>
      <c r="I23" s="777"/>
      <c r="J23" s="777"/>
      <c r="K23" s="777"/>
      <c r="L23" s="777"/>
      <c r="M23" s="777"/>
      <c r="N23" s="777"/>
      <c r="O23" s="777"/>
      <c r="P23" s="778"/>
      <c r="Q23" s="779">
        <v>182320</v>
      </c>
      <c r="R23" s="780"/>
      <c r="S23" s="780"/>
      <c r="T23" s="780"/>
      <c r="U23" s="780"/>
      <c r="V23" s="780">
        <v>175585</v>
      </c>
      <c r="W23" s="780"/>
      <c r="X23" s="780"/>
      <c r="Y23" s="780"/>
      <c r="Z23" s="780"/>
      <c r="AA23" s="780">
        <v>6735</v>
      </c>
      <c r="AB23" s="780"/>
      <c r="AC23" s="780"/>
      <c r="AD23" s="780"/>
      <c r="AE23" s="781"/>
      <c r="AF23" s="782">
        <v>5307</v>
      </c>
      <c r="AG23" s="780"/>
      <c r="AH23" s="780"/>
      <c r="AI23" s="780"/>
      <c r="AJ23" s="783"/>
      <c r="AK23" s="784"/>
      <c r="AL23" s="785"/>
      <c r="AM23" s="785"/>
      <c r="AN23" s="785"/>
      <c r="AO23" s="785"/>
      <c r="AP23" s="780">
        <v>134796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392</v>
      </c>
      <c r="C28" s="737"/>
      <c r="D28" s="737"/>
      <c r="E28" s="737"/>
      <c r="F28" s="737"/>
      <c r="G28" s="737"/>
      <c r="H28" s="737"/>
      <c r="I28" s="737"/>
      <c r="J28" s="737"/>
      <c r="K28" s="737"/>
      <c r="L28" s="737"/>
      <c r="M28" s="737"/>
      <c r="N28" s="737"/>
      <c r="O28" s="737"/>
      <c r="P28" s="738"/>
      <c r="Q28" s="809">
        <v>38087</v>
      </c>
      <c r="R28" s="810"/>
      <c r="S28" s="810"/>
      <c r="T28" s="810"/>
      <c r="U28" s="810"/>
      <c r="V28" s="810">
        <v>38015</v>
      </c>
      <c r="W28" s="810"/>
      <c r="X28" s="810"/>
      <c r="Y28" s="810"/>
      <c r="Z28" s="810"/>
      <c r="AA28" s="810">
        <v>72</v>
      </c>
      <c r="AB28" s="810"/>
      <c r="AC28" s="810"/>
      <c r="AD28" s="810"/>
      <c r="AE28" s="811"/>
      <c r="AF28" s="812">
        <v>72</v>
      </c>
      <c r="AG28" s="810"/>
      <c r="AH28" s="810"/>
      <c r="AI28" s="810"/>
      <c r="AJ28" s="813"/>
      <c r="AK28" s="814">
        <v>6599</v>
      </c>
      <c r="AL28" s="815"/>
      <c r="AM28" s="815"/>
      <c r="AN28" s="815"/>
      <c r="AO28" s="815"/>
      <c r="AP28" s="815" t="s">
        <v>490</v>
      </c>
      <c r="AQ28" s="815"/>
      <c r="AR28" s="815"/>
      <c r="AS28" s="815"/>
      <c r="AT28" s="815"/>
      <c r="AU28" s="815" t="s">
        <v>490</v>
      </c>
      <c r="AV28" s="815"/>
      <c r="AW28" s="815"/>
      <c r="AX28" s="815"/>
      <c r="AY28" s="815"/>
      <c r="AZ28" s="816" t="s">
        <v>490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393</v>
      </c>
      <c r="C29" s="768"/>
      <c r="D29" s="768"/>
      <c r="E29" s="768"/>
      <c r="F29" s="768"/>
      <c r="G29" s="768"/>
      <c r="H29" s="768"/>
      <c r="I29" s="768"/>
      <c r="J29" s="768"/>
      <c r="K29" s="768"/>
      <c r="L29" s="768"/>
      <c r="M29" s="768"/>
      <c r="N29" s="768"/>
      <c r="O29" s="768"/>
      <c r="P29" s="769"/>
      <c r="Q29" s="770">
        <v>30805</v>
      </c>
      <c r="R29" s="771"/>
      <c r="S29" s="771"/>
      <c r="T29" s="771"/>
      <c r="U29" s="771"/>
      <c r="V29" s="771">
        <v>30010</v>
      </c>
      <c r="W29" s="771"/>
      <c r="X29" s="771"/>
      <c r="Y29" s="771"/>
      <c r="Z29" s="771"/>
      <c r="AA29" s="771">
        <v>794</v>
      </c>
      <c r="AB29" s="771"/>
      <c r="AC29" s="771"/>
      <c r="AD29" s="771"/>
      <c r="AE29" s="772"/>
      <c r="AF29" s="773">
        <v>794</v>
      </c>
      <c r="AG29" s="774"/>
      <c r="AH29" s="774"/>
      <c r="AI29" s="774"/>
      <c r="AJ29" s="775"/>
      <c r="AK29" s="821">
        <v>5686</v>
      </c>
      <c r="AL29" s="817"/>
      <c r="AM29" s="817"/>
      <c r="AN29" s="817"/>
      <c r="AO29" s="817"/>
      <c r="AP29" s="817" t="s">
        <v>490</v>
      </c>
      <c r="AQ29" s="817"/>
      <c r="AR29" s="817"/>
      <c r="AS29" s="817"/>
      <c r="AT29" s="817"/>
      <c r="AU29" s="817" t="s">
        <v>490</v>
      </c>
      <c r="AV29" s="817"/>
      <c r="AW29" s="817"/>
      <c r="AX29" s="817"/>
      <c r="AY29" s="817"/>
      <c r="AZ29" s="818" t="s">
        <v>490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394</v>
      </c>
      <c r="C30" s="768"/>
      <c r="D30" s="768"/>
      <c r="E30" s="768"/>
      <c r="F30" s="768"/>
      <c r="G30" s="768"/>
      <c r="H30" s="768"/>
      <c r="I30" s="768"/>
      <c r="J30" s="768"/>
      <c r="K30" s="768"/>
      <c r="L30" s="768"/>
      <c r="M30" s="768"/>
      <c r="N30" s="768"/>
      <c r="O30" s="768"/>
      <c r="P30" s="769"/>
      <c r="Q30" s="770">
        <v>3838</v>
      </c>
      <c r="R30" s="771"/>
      <c r="S30" s="771"/>
      <c r="T30" s="771"/>
      <c r="U30" s="771"/>
      <c r="V30" s="771">
        <v>3819</v>
      </c>
      <c r="W30" s="771"/>
      <c r="X30" s="771"/>
      <c r="Y30" s="771"/>
      <c r="Z30" s="771"/>
      <c r="AA30" s="771">
        <v>19</v>
      </c>
      <c r="AB30" s="771"/>
      <c r="AC30" s="771"/>
      <c r="AD30" s="771"/>
      <c r="AE30" s="772"/>
      <c r="AF30" s="773">
        <v>19</v>
      </c>
      <c r="AG30" s="774"/>
      <c r="AH30" s="774"/>
      <c r="AI30" s="774"/>
      <c r="AJ30" s="775"/>
      <c r="AK30" s="821">
        <v>687</v>
      </c>
      <c r="AL30" s="817"/>
      <c r="AM30" s="817"/>
      <c r="AN30" s="817"/>
      <c r="AO30" s="817"/>
      <c r="AP30" s="817" t="s">
        <v>490</v>
      </c>
      <c r="AQ30" s="817"/>
      <c r="AR30" s="817"/>
      <c r="AS30" s="817"/>
      <c r="AT30" s="817"/>
      <c r="AU30" s="817" t="s">
        <v>490</v>
      </c>
      <c r="AV30" s="817"/>
      <c r="AW30" s="817"/>
      <c r="AX30" s="817"/>
      <c r="AY30" s="817"/>
      <c r="AZ30" s="818" t="s">
        <v>490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395</v>
      </c>
      <c r="C31" s="768"/>
      <c r="D31" s="768"/>
      <c r="E31" s="768"/>
      <c r="F31" s="768"/>
      <c r="G31" s="768"/>
      <c r="H31" s="768"/>
      <c r="I31" s="768"/>
      <c r="J31" s="768"/>
      <c r="K31" s="768"/>
      <c r="L31" s="768"/>
      <c r="M31" s="768"/>
      <c r="N31" s="768"/>
      <c r="O31" s="768"/>
      <c r="P31" s="769"/>
      <c r="Q31" s="770">
        <v>7341</v>
      </c>
      <c r="R31" s="771"/>
      <c r="S31" s="771"/>
      <c r="T31" s="771"/>
      <c r="U31" s="771"/>
      <c r="V31" s="771">
        <v>6601</v>
      </c>
      <c r="W31" s="771"/>
      <c r="X31" s="771"/>
      <c r="Y31" s="771"/>
      <c r="Z31" s="771"/>
      <c r="AA31" s="771">
        <v>740</v>
      </c>
      <c r="AB31" s="771"/>
      <c r="AC31" s="771"/>
      <c r="AD31" s="771"/>
      <c r="AE31" s="772"/>
      <c r="AF31" s="773">
        <v>8373</v>
      </c>
      <c r="AG31" s="774"/>
      <c r="AH31" s="774"/>
      <c r="AI31" s="774"/>
      <c r="AJ31" s="775"/>
      <c r="AK31" s="821">
        <v>79</v>
      </c>
      <c r="AL31" s="817"/>
      <c r="AM31" s="817"/>
      <c r="AN31" s="817"/>
      <c r="AO31" s="817"/>
      <c r="AP31" s="817">
        <v>576</v>
      </c>
      <c r="AQ31" s="817"/>
      <c r="AR31" s="817"/>
      <c r="AS31" s="817"/>
      <c r="AT31" s="817"/>
      <c r="AU31" s="817" t="s">
        <v>490</v>
      </c>
      <c r="AV31" s="817"/>
      <c r="AW31" s="817"/>
      <c r="AX31" s="817"/>
      <c r="AY31" s="817"/>
      <c r="AZ31" s="818" t="s">
        <v>490</v>
      </c>
      <c r="BA31" s="818"/>
      <c r="BB31" s="818"/>
      <c r="BC31" s="818"/>
      <c r="BD31" s="818"/>
      <c r="BE31" s="819" t="s">
        <v>396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397</v>
      </c>
      <c r="C32" s="768"/>
      <c r="D32" s="768"/>
      <c r="E32" s="768"/>
      <c r="F32" s="768"/>
      <c r="G32" s="768"/>
      <c r="H32" s="768"/>
      <c r="I32" s="768"/>
      <c r="J32" s="768"/>
      <c r="K32" s="768"/>
      <c r="L32" s="768"/>
      <c r="M32" s="768"/>
      <c r="N32" s="768"/>
      <c r="O32" s="768"/>
      <c r="P32" s="769"/>
      <c r="Q32" s="770">
        <v>5176</v>
      </c>
      <c r="R32" s="771"/>
      <c r="S32" s="771"/>
      <c r="T32" s="771"/>
      <c r="U32" s="771"/>
      <c r="V32" s="771">
        <v>4961</v>
      </c>
      <c r="W32" s="771"/>
      <c r="X32" s="771"/>
      <c r="Y32" s="771"/>
      <c r="Z32" s="771"/>
      <c r="AA32" s="771">
        <v>215</v>
      </c>
      <c r="AB32" s="771"/>
      <c r="AC32" s="771"/>
      <c r="AD32" s="771"/>
      <c r="AE32" s="772"/>
      <c r="AF32" s="773">
        <v>5040</v>
      </c>
      <c r="AG32" s="774"/>
      <c r="AH32" s="774"/>
      <c r="AI32" s="774"/>
      <c r="AJ32" s="775"/>
      <c r="AK32" s="821">
        <v>984</v>
      </c>
      <c r="AL32" s="817"/>
      <c r="AM32" s="817"/>
      <c r="AN32" s="817"/>
      <c r="AO32" s="817"/>
      <c r="AP32" s="817">
        <v>11682</v>
      </c>
      <c r="AQ32" s="817"/>
      <c r="AR32" s="817"/>
      <c r="AS32" s="817"/>
      <c r="AT32" s="817"/>
      <c r="AU32" s="817">
        <v>6064</v>
      </c>
      <c r="AV32" s="817"/>
      <c r="AW32" s="817"/>
      <c r="AX32" s="817"/>
      <c r="AY32" s="817"/>
      <c r="AZ32" s="818" t="s">
        <v>490</v>
      </c>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380</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14298</v>
      </c>
      <c r="AG63" s="831"/>
      <c r="AH63" s="831"/>
      <c r="AI63" s="831"/>
      <c r="AJ63" s="832"/>
      <c r="AK63" s="833"/>
      <c r="AL63" s="828"/>
      <c r="AM63" s="828"/>
      <c r="AN63" s="828"/>
      <c r="AO63" s="828"/>
      <c r="AP63" s="831">
        <v>12258</v>
      </c>
      <c r="AQ63" s="831"/>
      <c r="AR63" s="831"/>
      <c r="AS63" s="831"/>
      <c r="AT63" s="831"/>
      <c r="AU63" s="831">
        <v>6064</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554</v>
      </c>
      <c r="C68" s="857"/>
      <c r="D68" s="857"/>
      <c r="E68" s="857"/>
      <c r="F68" s="857"/>
      <c r="G68" s="857"/>
      <c r="H68" s="857"/>
      <c r="I68" s="857"/>
      <c r="J68" s="857"/>
      <c r="K68" s="857"/>
      <c r="L68" s="857"/>
      <c r="M68" s="857"/>
      <c r="N68" s="857"/>
      <c r="O68" s="857"/>
      <c r="P68" s="858"/>
      <c r="Q68" s="859">
        <v>215</v>
      </c>
      <c r="R68" s="853"/>
      <c r="S68" s="853"/>
      <c r="T68" s="853"/>
      <c r="U68" s="853"/>
      <c r="V68" s="853">
        <v>200</v>
      </c>
      <c r="W68" s="853"/>
      <c r="X68" s="853"/>
      <c r="Y68" s="853"/>
      <c r="Z68" s="853"/>
      <c r="AA68" s="853">
        <v>15</v>
      </c>
      <c r="AB68" s="853"/>
      <c r="AC68" s="853"/>
      <c r="AD68" s="853"/>
      <c r="AE68" s="853"/>
      <c r="AF68" s="853">
        <v>14</v>
      </c>
      <c r="AG68" s="853"/>
      <c r="AH68" s="853"/>
      <c r="AI68" s="853"/>
      <c r="AJ68" s="853"/>
      <c r="AK68" s="853" t="s">
        <v>490</v>
      </c>
      <c r="AL68" s="853"/>
      <c r="AM68" s="853"/>
      <c r="AN68" s="853"/>
      <c r="AO68" s="853"/>
      <c r="AP68" s="853" t="s">
        <v>490</v>
      </c>
      <c r="AQ68" s="853"/>
      <c r="AR68" s="853"/>
      <c r="AS68" s="853"/>
      <c r="AT68" s="853"/>
      <c r="AU68" s="853" t="s">
        <v>490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555</v>
      </c>
      <c r="C69" s="861"/>
      <c r="D69" s="861"/>
      <c r="E69" s="861"/>
      <c r="F69" s="861"/>
      <c r="G69" s="861"/>
      <c r="H69" s="861"/>
      <c r="I69" s="861"/>
      <c r="J69" s="861"/>
      <c r="K69" s="861"/>
      <c r="L69" s="861"/>
      <c r="M69" s="861"/>
      <c r="N69" s="861"/>
      <c r="O69" s="861"/>
      <c r="P69" s="862"/>
      <c r="Q69" s="863">
        <v>109</v>
      </c>
      <c r="R69" s="817"/>
      <c r="S69" s="817"/>
      <c r="T69" s="817"/>
      <c r="U69" s="817"/>
      <c r="V69" s="817">
        <v>105</v>
      </c>
      <c r="W69" s="817"/>
      <c r="X69" s="817"/>
      <c r="Y69" s="817"/>
      <c r="Z69" s="817"/>
      <c r="AA69" s="817">
        <v>4</v>
      </c>
      <c r="AB69" s="817"/>
      <c r="AC69" s="817"/>
      <c r="AD69" s="817"/>
      <c r="AE69" s="817"/>
      <c r="AF69" s="817">
        <v>4</v>
      </c>
      <c r="AG69" s="817"/>
      <c r="AH69" s="817"/>
      <c r="AI69" s="817"/>
      <c r="AJ69" s="817"/>
      <c r="AK69" s="817">
        <v>1</v>
      </c>
      <c r="AL69" s="817"/>
      <c r="AM69" s="817"/>
      <c r="AN69" s="817"/>
      <c r="AO69" s="817"/>
      <c r="AP69" s="817" t="s">
        <v>490</v>
      </c>
      <c r="AQ69" s="817"/>
      <c r="AR69" s="817"/>
      <c r="AS69" s="817"/>
      <c r="AT69" s="817"/>
      <c r="AU69" s="817" t="s">
        <v>490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556</v>
      </c>
      <c r="C70" s="861"/>
      <c r="D70" s="861"/>
      <c r="E70" s="861"/>
      <c r="F70" s="861"/>
      <c r="G70" s="861"/>
      <c r="H70" s="861"/>
      <c r="I70" s="861"/>
      <c r="J70" s="861"/>
      <c r="K70" s="861"/>
      <c r="L70" s="861"/>
      <c r="M70" s="861"/>
      <c r="N70" s="861"/>
      <c r="O70" s="861"/>
      <c r="P70" s="862"/>
      <c r="Q70" s="863">
        <v>349</v>
      </c>
      <c r="R70" s="817"/>
      <c r="S70" s="817"/>
      <c r="T70" s="817"/>
      <c r="U70" s="817"/>
      <c r="V70" s="817">
        <v>192</v>
      </c>
      <c r="W70" s="817"/>
      <c r="X70" s="817"/>
      <c r="Y70" s="817"/>
      <c r="Z70" s="817"/>
      <c r="AA70" s="817">
        <v>157</v>
      </c>
      <c r="AB70" s="817"/>
      <c r="AC70" s="817"/>
      <c r="AD70" s="817"/>
      <c r="AE70" s="817"/>
      <c r="AF70" s="817">
        <v>157</v>
      </c>
      <c r="AG70" s="817"/>
      <c r="AH70" s="817"/>
      <c r="AI70" s="817"/>
      <c r="AJ70" s="817"/>
      <c r="AK70" s="817">
        <v>82</v>
      </c>
      <c r="AL70" s="817"/>
      <c r="AM70" s="817"/>
      <c r="AN70" s="817"/>
      <c r="AO70" s="817"/>
      <c r="AP70" s="817" t="s">
        <v>490</v>
      </c>
      <c r="AQ70" s="817"/>
      <c r="AR70" s="817"/>
      <c r="AS70" s="817"/>
      <c r="AT70" s="817"/>
      <c r="AU70" s="817" t="s">
        <v>490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557</v>
      </c>
      <c r="C71" s="861"/>
      <c r="D71" s="861"/>
      <c r="E71" s="861"/>
      <c r="F71" s="861"/>
      <c r="G71" s="861"/>
      <c r="H71" s="861"/>
      <c r="I71" s="861"/>
      <c r="J71" s="861"/>
      <c r="K71" s="861"/>
      <c r="L71" s="861"/>
      <c r="M71" s="861"/>
      <c r="N71" s="861"/>
      <c r="O71" s="861"/>
      <c r="P71" s="862"/>
      <c r="Q71" s="863">
        <v>3577</v>
      </c>
      <c r="R71" s="817"/>
      <c r="S71" s="817"/>
      <c r="T71" s="817"/>
      <c r="U71" s="817"/>
      <c r="V71" s="817">
        <v>3273</v>
      </c>
      <c r="W71" s="817"/>
      <c r="X71" s="817"/>
      <c r="Y71" s="817"/>
      <c r="Z71" s="817"/>
      <c r="AA71" s="817">
        <v>304</v>
      </c>
      <c r="AB71" s="817"/>
      <c r="AC71" s="817"/>
      <c r="AD71" s="817"/>
      <c r="AE71" s="817"/>
      <c r="AF71" s="817">
        <v>251</v>
      </c>
      <c r="AG71" s="817"/>
      <c r="AH71" s="817"/>
      <c r="AI71" s="817"/>
      <c r="AJ71" s="817"/>
      <c r="AK71" s="817">
        <v>42</v>
      </c>
      <c r="AL71" s="817"/>
      <c r="AM71" s="817"/>
      <c r="AN71" s="817"/>
      <c r="AO71" s="817"/>
      <c r="AP71" s="817">
        <v>2312</v>
      </c>
      <c r="AQ71" s="817"/>
      <c r="AR71" s="817"/>
      <c r="AS71" s="817"/>
      <c r="AT71" s="817"/>
      <c r="AU71" s="817">
        <v>1983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558</v>
      </c>
      <c r="C72" s="861"/>
      <c r="D72" s="861"/>
      <c r="E72" s="861"/>
      <c r="F72" s="861"/>
      <c r="G72" s="861"/>
      <c r="H72" s="861"/>
      <c r="I72" s="861"/>
      <c r="J72" s="861"/>
      <c r="K72" s="861"/>
      <c r="L72" s="861"/>
      <c r="M72" s="861"/>
      <c r="N72" s="861"/>
      <c r="O72" s="861"/>
      <c r="P72" s="862"/>
      <c r="Q72" s="863">
        <v>3302</v>
      </c>
      <c r="R72" s="817"/>
      <c r="S72" s="817"/>
      <c r="T72" s="817"/>
      <c r="U72" s="817"/>
      <c r="V72" s="817">
        <v>3057</v>
      </c>
      <c r="W72" s="817"/>
      <c r="X72" s="817"/>
      <c r="Y72" s="817"/>
      <c r="Z72" s="817"/>
      <c r="AA72" s="817">
        <v>245</v>
      </c>
      <c r="AB72" s="817"/>
      <c r="AC72" s="817"/>
      <c r="AD72" s="817"/>
      <c r="AE72" s="817"/>
      <c r="AF72" s="817">
        <v>159</v>
      </c>
      <c r="AG72" s="817"/>
      <c r="AH72" s="817"/>
      <c r="AI72" s="817"/>
      <c r="AJ72" s="817"/>
      <c r="AK72" s="817">
        <v>66</v>
      </c>
      <c r="AL72" s="817"/>
      <c r="AM72" s="817"/>
      <c r="AN72" s="817"/>
      <c r="AO72" s="817"/>
      <c r="AP72" s="817">
        <v>5845</v>
      </c>
      <c r="AQ72" s="817"/>
      <c r="AR72" s="817"/>
      <c r="AS72" s="817"/>
      <c r="AT72" s="817"/>
      <c r="AU72" s="817">
        <v>1583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559</v>
      </c>
      <c r="C73" s="861"/>
      <c r="D73" s="861"/>
      <c r="E73" s="861"/>
      <c r="F73" s="861"/>
      <c r="G73" s="861"/>
      <c r="H73" s="861"/>
      <c r="I73" s="861"/>
      <c r="J73" s="861"/>
      <c r="K73" s="861"/>
      <c r="L73" s="861"/>
      <c r="M73" s="861"/>
      <c r="N73" s="861"/>
      <c r="O73" s="861"/>
      <c r="P73" s="862"/>
      <c r="Q73" s="863">
        <v>2410</v>
      </c>
      <c r="R73" s="817"/>
      <c r="S73" s="817"/>
      <c r="T73" s="817"/>
      <c r="U73" s="817"/>
      <c r="V73" s="817">
        <v>2161</v>
      </c>
      <c r="W73" s="817"/>
      <c r="X73" s="817"/>
      <c r="Y73" s="817"/>
      <c r="Z73" s="817"/>
      <c r="AA73" s="817">
        <v>249</v>
      </c>
      <c r="AB73" s="817"/>
      <c r="AC73" s="817"/>
      <c r="AD73" s="817"/>
      <c r="AE73" s="817"/>
      <c r="AF73" s="817">
        <v>194</v>
      </c>
      <c r="AG73" s="817"/>
      <c r="AH73" s="817"/>
      <c r="AI73" s="817"/>
      <c r="AJ73" s="817"/>
      <c r="AK73" s="817" t="s">
        <v>490</v>
      </c>
      <c r="AL73" s="817"/>
      <c r="AM73" s="817"/>
      <c r="AN73" s="817"/>
      <c r="AO73" s="817"/>
      <c r="AP73" s="817">
        <v>9605</v>
      </c>
      <c r="AQ73" s="817"/>
      <c r="AR73" s="817"/>
      <c r="AS73" s="817"/>
      <c r="AT73" s="817"/>
      <c r="AU73" s="817" t="s">
        <v>490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560</v>
      </c>
      <c r="C74" s="861"/>
      <c r="D74" s="861"/>
      <c r="E74" s="861"/>
      <c r="F74" s="861"/>
      <c r="G74" s="861"/>
      <c r="H74" s="861"/>
      <c r="I74" s="861"/>
      <c r="J74" s="861"/>
      <c r="K74" s="861"/>
      <c r="L74" s="861"/>
      <c r="M74" s="861"/>
      <c r="N74" s="861"/>
      <c r="O74" s="861"/>
      <c r="P74" s="862"/>
      <c r="Q74" s="863">
        <v>298</v>
      </c>
      <c r="R74" s="817"/>
      <c r="S74" s="817"/>
      <c r="T74" s="817"/>
      <c r="U74" s="817"/>
      <c r="V74" s="817">
        <v>271</v>
      </c>
      <c r="W74" s="817"/>
      <c r="X74" s="817"/>
      <c r="Y74" s="817"/>
      <c r="Z74" s="817"/>
      <c r="AA74" s="817">
        <v>27</v>
      </c>
      <c r="AB74" s="817"/>
      <c r="AC74" s="817"/>
      <c r="AD74" s="817"/>
      <c r="AE74" s="817"/>
      <c r="AF74" s="817">
        <v>27</v>
      </c>
      <c r="AG74" s="817"/>
      <c r="AH74" s="817"/>
      <c r="AI74" s="817"/>
      <c r="AJ74" s="817"/>
      <c r="AK74" s="817" t="s">
        <v>490</v>
      </c>
      <c r="AL74" s="817"/>
      <c r="AM74" s="817"/>
      <c r="AN74" s="817"/>
      <c r="AO74" s="817"/>
      <c r="AP74" s="817" t="s">
        <v>490</v>
      </c>
      <c r="AQ74" s="817"/>
      <c r="AR74" s="817"/>
      <c r="AS74" s="817"/>
      <c r="AT74" s="817"/>
      <c r="AU74" s="817" t="s">
        <v>490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561</v>
      </c>
      <c r="C75" s="861"/>
      <c r="D75" s="861"/>
      <c r="E75" s="861"/>
      <c r="F75" s="861"/>
      <c r="G75" s="861"/>
      <c r="H75" s="861"/>
      <c r="I75" s="861"/>
      <c r="J75" s="861"/>
      <c r="K75" s="861"/>
      <c r="L75" s="861"/>
      <c r="M75" s="861"/>
      <c r="N75" s="861"/>
      <c r="O75" s="861"/>
      <c r="P75" s="862"/>
      <c r="Q75" s="864">
        <v>157647</v>
      </c>
      <c r="R75" s="865"/>
      <c r="S75" s="865"/>
      <c r="T75" s="865"/>
      <c r="U75" s="821"/>
      <c r="V75" s="866">
        <v>152544</v>
      </c>
      <c r="W75" s="865"/>
      <c r="X75" s="865"/>
      <c r="Y75" s="865"/>
      <c r="Z75" s="821"/>
      <c r="AA75" s="866">
        <v>5103</v>
      </c>
      <c r="AB75" s="865"/>
      <c r="AC75" s="865"/>
      <c r="AD75" s="865"/>
      <c r="AE75" s="821"/>
      <c r="AF75" s="866">
        <v>5102</v>
      </c>
      <c r="AG75" s="865"/>
      <c r="AH75" s="865"/>
      <c r="AI75" s="865"/>
      <c r="AJ75" s="821"/>
      <c r="AK75" s="866">
        <v>1976</v>
      </c>
      <c r="AL75" s="865"/>
      <c r="AM75" s="865"/>
      <c r="AN75" s="865"/>
      <c r="AO75" s="821"/>
      <c r="AP75" s="866" t="s">
        <v>490</v>
      </c>
      <c r="AQ75" s="865"/>
      <c r="AR75" s="865"/>
      <c r="AS75" s="865"/>
      <c r="AT75" s="821"/>
      <c r="AU75" s="866" t="s">
        <v>490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380</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5908</v>
      </c>
      <c r="AG88" s="831"/>
      <c r="AH88" s="831"/>
      <c r="AI88" s="831"/>
      <c r="AJ88" s="831"/>
      <c r="AK88" s="828"/>
      <c r="AL88" s="828"/>
      <c r="AM88" s="828"/>
      <c r="AN88" s="828"/>
      <c r="AO88" s="828"/>
      <c r="AP88" s="831">
        <v>17762</v>
      </c>
      <c r="AQ88" s="831"/>
      <c r="AR88" s="831"/>
      <c r="AS88" s="831"/>
      <c r="AT88" s="831"/>
      <c r="AU88" s="831">
        <v>3566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6488</v>
      </c>
      <c r="CS102" s="839"/>
      <c r="CT102" s="839"/>
      <c r="CU102" s="839"/>
      <c r="CV102" s="878"/>
      <c r="CW102" s="877">
        <v>2517</v>
      </c>
      <c r="CX102" s="839"/>
      <c r="CY102" s="839"/>
      <c r="CZ102" s="839"/>
      <c r="DA102" s="878"/>
      <c r="DB102" s="877">
        <v>18052</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11623673</v>
      </c>
      <c r="AB110" s="887"/>
      <c r="AC110" s="887"/>
      <c r="AD110" s="887"/>
      <c r="AE110" s="888"/>
      <c r="AF110" s="889">
        <v>12959415</v>
      </c>
      <c r="AG110" s="887"/>
      <c r="AH110" s="887"/>
      <c r="AI110" s="887"/>
      <c r="AJ110" s="888"/>
      <c r="AK110" s="889">
        <v>11583046</v>
      </c>
      <c r="AL110" s="887"/>
      <c r="AM110" s="887"/>
      <c r="AN110" s="887"/>
      <c r="AO110" s="888"/>
      <c r="AP110" s="890">
        <v>16.899999999999999</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137113675</v>
      </c>
      <c r="BR110" s="918"/>
      <c r="BS110" s="918"/>
      <c r="BT110" s="918"/>
      <c r="BU110" s="918"/>
      <c r="BV110" s="918">
        <v>133174075</v>
      </c>
      <c r="BW110" s="918"/>
      <c r="BX110" s="918"/>
      <c r="BY110" s="918"/>
      <c r="BZ110" s="918"/>
      <c r="CA110" s="918">
        <v>134797290</v>
      </c>
      <c r="CB110" s="918"/>
      <c r="CC110" s="918"/>
      <c r="CD110" s="918"/>
      <c r="CE110" s="918"/>
      <c r="CF110" s="931">
        <v>196.2</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296865</v>
      </c>
      <c r="BR111" s="913"/>
      <c r="BS111" s="913"/>
      <c r="BT111" s="913"/>
      <c r="BU111" s="913"/>
      <c r="BV111" s="913">
        <v>161477</v>
      </c>
      <c r="BW111" s="913"/>
      <c r="BX111" s="913"/>
      <c r="BY111" s="913"/>
      <c r="BZ111" s="913"/>
      <c r="CA111" s="913">
        <v>72236</v>
      </c>
      <c r="CB111" s="913"/>
      <c r="CC111" s="913"/>
      <c r="CD111" s="913"/>
      <c r="CE111" s="913"/>
      <c r="CF111" s="907">
        <v>0.1</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7004294</v>
      </c>
      <c r="BR112" s="913"/>
      <c r="BS112" s="913"/>
      <c r="BT112" s="913"/>
      <c r="BU112" s="913"/>
      <c r="BV112" s="913">
        <v>6257630</v>
      </c>
      <c r="BW112" s="913"/>
      <c r="BX112" s="913"/>
      <c r="BY112" s="913"/>
      <c r="BZ112" s="913"/>
      <c r="CA112" s="913">
        <v>6394667</v>
      </c>
      <c r="CB112" s="913"/>
      <c r="CC112" s="913"/>
      <c r="CD112" s="913"/>
      <c r="CE112" s="913"/>
      <c r="CF112" s="907">
        <v>9.3000000000000007</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610197</v>
      </c>
      <c r="AB113" s="925"/>
      <c r="AC113" s="925"/>
      <c r="AD113" s="925"/>
      <c r="AE113" s="926"/>
      <c r="AF113" s="927">
        <v>619582</v>
      </c>
      <c r="AG113" s="925"/>
      <c r="AH113" s="925"/>
      <c r="AI113" s="925"/>
      <c r="AJ113" s="926"/>
      <c r="AK113" s="927">
        <v>613966</v>
      </c>
      <c r="AL113" s="925"/>
      <c r="AM113" s="925"/>
      <c r="AN113" s="925"/>
      <c r="AO113" s="926"/>
      <c r="AP113" s="928">
        <v>0.9</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4377182</v>
      </c>
      <c r="BR113" s="913"/>
      <c r="BS113" s="913"/>
      <c r="BT113" s="913"/>
      <c r="BU113" s="913"/>
      <c r="BV113" s="913">
        <v>3892157</v>
      </c>
      <c r="BW113" s="913"/>
      <c r="BX113" s="913"/>
      <c r="BY113" s="913"/>
      <c r="BZ113" s="913"/>
      <c r="CA113" s="913">
        <v>3565959</v>
      </c>
      <c r="CB113" s="913"/>
      <c r="CC113" s="913"/>
      <c r="CD113" s="913"/>
      <c r="CE113" s="913"/>
      <c r="CF113" s="907">
        <v>5.2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278715</v>
      </c>
      <c r="AB114" s="946"/>
      <c r="AC114" s="946"/>
      <c r="AD114" s="946"/>
      <c r="AE114" s="947"/>
      <c r="AF114" s="948">
        <v>272710</v>
      </c>
      <c r="AG114" s="946"/>
      <c r="AH114" s="946"/>
      <c r="AI114" s="946"/>
      <c r="AJ114" s="947"/>
      <c r="AK114" s="948">
        <v>260772</v>
      </c>
      <c r="AL114" s="946"/>
      <c r="AM114" s="946"/>
      <c r="AN114" s="946"/>
      <c r="AO114" s="947"/>
      <c r="AP114" s="949">
        <v>0.4</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13543063</v>
      </c>
      <c r="BR114" s="913"/>
      <c r="BS114" s="913"/>
      <c r="BT114" s="913"/>
      <c r="BU114" s="913"/>
      <c r="BV114" s="913">
        <v>13120658</v>
      </c>
      <c r="BW114" s="913"/>
      <c r="BX114" s="913"/>
      <c r="BY114" s="913"/>
      <c r="BZ114" s="913"/>
      <c r="CA114" s="913">
        <v>13498917</v>
      </c>
      <c r="CB114" s="913"/>
      <c r="CC114" s="913"/>
      <c r="CD114" s="913"/>
      <c r="CE114" s="913"/>
      <c r="CF114" s="907">
        <v>19.600000000000001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181678</v>
      </c>
      <c r="AB115" s="925"/>
      <c r="AC115" s="925"/>
      <c r="AD115" s="925"/>
      <c r="AE115" s="926"/>
      <c r="AF115" s="927">
        <v>140156</v>
      </c>
      <c r="AG115" s="925"/>
      <c r="AH115" s="925"/>
      <c r="AI115" s="925"/>
      <c r="AJ115" s="926"/>
      <c r="AK115" s="927">
        <v>91808</v>
      </c>
      <c r="AL115" s="925"/>
      <c r="AM115" s="925"/>
      <c r="AN115" s="925"/>
      <c r="AO115" s="926"/>
      <c r="AP115" s="928">
        <v>0.1</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v>344</v>
      </c>
      <c r="BR115" s="913"/>
      <c r="BS115" s="913"/>
      <c r="BT115" s="913"/>
      <c r="BU115" s="913"/>
      <c r="BV115" s="913">
        <v>5072</v>
      </c>
      <c r="BW115" s="913"/>
      <c r="BX115" s="913"/>
      <c r="BY115" s="913"/>
      <c r="BZ115" s="913"/>
      <c r="CA115" s="913">
        <v>1953</v>
      </c>
      <c r="CB115" s="913"/>
      <c r="CC115" s="913"/>
      <c r="CD115" s="913"/>
      <c r="CE115" s="913"/>
      <c r="CF115" s="907">
        <v>0</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4</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12694267</v>
      </c>
      <c r="AB117" s="966"/>
      <c r="AC117" s="966"/>
      <c r="AD117" s="966"/>
      <c r="AE117" s="967"/>
      <c r="AF117" s="968">
        <v>13991863</v>
      </c>
      <c r="AG117" s="966"/>
      <c r="AH117" s="966"/>
      <c r="AI117" s="966"/>
      <c r="AJ117" s="967"/>
      <c r="AK117" s="968">
        <v>12549592</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162335423</v>
      </c>
      <c r="BR119" s="987"/>
      <c r="BS119" s="987"/>
      <c r="BT119" s="987"/>
      <c r="BU119" s="987"/>
      <c r="BV119" s="987">
        <v>156611069</v>
      </c>
      <c r="BW119" s="987"/>
      <c r="BX119" s="987"/>
      <c r="BY119" s="987"/>
      <c r="BZ119" s="987"/>
      <c r="CA119" s="987">
        <v>158331022</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296865</v>
      </c>
      <c r="DH119" s="973"/>
      <c r="DI119" s="973"/>
      <c r="DJ119" s="973"/>
      <c r="DK119" s="974"/>
      <c r="DL119" s="972">
        <v>161477</v>
      </c>
      <c r="DM119" s="973"/>
      <c r="DN119" s="973"/>
      <c r="DO119" s="973"/>
      <c r="DP119" s="974"/>
      <c r="DQ119" s="972">
        <v>72236</v>
      </c>
      <c r="DR119" s="973"/>
      <c r="DS119" s="973"/>
      <c r="DT119" s="973"/>
      <c r="DU119" s="974"/>
      <c r="DV119" s="975">
        <v>0.1</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24550778</v>
      </c>
      <c r="BR120" s="918"/>
      <c r="BS120" s="918"/>
      <c r="BT120" s="918"/>
      <c r="BU120" s="918"/>
      <c r="BV120" s="918">
        <v>25789696</v>
      </c>
      <c r="BW120" s="918"/>
      <c r="BX120" s="918"/>
      <c r="BY120" s="918"/>
      <c r="BZ120" s="918"/>
      <c r="CA120" s="918">
        <v>27833709</v>
      </c>
      <c r="CB120" s="918"/>
      <c r="CC120" s="918"/>
      <c r="CD120" s="918"/>
      <c r="CE120" s="918"/>
      <c r="CF120" s="931">
        <v>40.5</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7004294</v>
      </c>
      <c r="DH120" s="918"/>
      <c r="DI120" s="918"/>
      <c r="DJ120" s="918"/>
      <c r="DK120" s="918"/>
      <c r="DL120" s="918">
        <v>6257630</v>
      </c>
      <c r="DM120" s="918"/>
      <c r="DN120" s="918"/>
      <c r="DO120" s="918"/>
      <c r="DP120" s="918"/>
      <c r="DQ120" s="918">
        <v>6064167</v>
      </c>
      <c r="DR120" s="918"/>
      <c r="DS120" s="918"/>
      <c r="DT120" s="918"/>
      <c r="DU120" s="918"/>
      <c r="DV120" s="919">
        <v>8.8000000000000007</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19892811</v>
      </c>
      <c r="BR121" s="913"/>
      <c r="BS121" s="913"/>
      <c r="BT121" s="913"/>
      <c r="BU121" s="913"/>
      <c r="BV121" s="913">
        <v>20389303</v>
      </c>
      <c r="BW121" s="913"/>
      <c r="BX121" s="913"/>
      <c r="BY121" s="913"/>
      <c r="BZ121" s="913"/>
      <c r="CA121" s="913">
        <v>23602255</v>
      </c>
      <c r="CB121" s="913"/>
      <c r="CC121" s="913"/>
      <c r="CD121" s="913"/>
      <c r="CE121" s="913"/>
      <c r="CF121" s="907">
        <v>34.4</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v>330500</v>
      </c>
      <c r="DR121" s="913"/>
      <c r="DS121" s="913"/>
      <c r="DT121" s="913"/>
      <c r="DU121" s="913"/>
      <c r="DV121" s="914">
        <v>0.5</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82302057</v>
      </c>
      <c r="BR122" s="987"/>
      <c r="BS122" s="987"/>
      <c r="BT122" s="987"/>
      <c r="BU122" s="987"/>
      <c r="BV122" s="987">
        <v>79854046</v>
      </c>
      <c r="BW122" s="987"/>
      <c r="BX122" s="987"/>
      <c r="BY122" s="987"/>
      <c r="BZ122" s="987"/>
      <c r="CA122" s="987">
        <v>78417612</v>
      </c>
      <c r="CB122" s="987"/>
      <c r="CC122" s="987"/>
      <c r="CD122" s="987"/>
      <c r="CE122" s="987"/>
      <c r="CF122" s="1004">
        <v>114.1</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126745646</v>
      </c>
      <c r="BR123" s="1051"/>
      <c r="BS123" s="1051"/>
      <c r="BT123" s="1051"/>
      <c r="BU123" s="1051"/>
      <c r="BV123" s="1051">
        <v>126033045</v>
      </c>
      <c r="BW123" s="1051"/>
      <c r="BX123" s="1051"/>
      <c r="BY123" s="1051"/>
      <c r="BZ123" s="1051"/>
      <c r="CA123" s="1051">
        <v>129853576</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52.4</v>
      </c>
      <c r="BR124" s="1014"/>
      <c r="BS124" s="1014"/>
      <c r="BT124" s="1014"/>
      <c r="BU124" s="1014"/>
      <c r="BV124" s="1014">
        <v>45.7</v>
      </c>
      <c r="BW124" s="1014"/>
      <c r="BX124" s="1014"/>
      <c r="BY124" s="1014"/>
      <c r="BZ124" s="1014"/>
      <c r="CA124" s="1014">
        <v>41.4</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181678</v>
      </c>
      <c r="AB126" s="946"/>
      <c r="AC126" s="946"/>
      <c r="AD126" s="946"/>
      <c r="AE126" s="947"/>
      <c r="AF126" s="948">
        <v>140156</v>
      </c>
      <c r="AG126" s="946"/>
      <c r="AH126" s="946"/>
      <c r="AI126" s="946"/>
      <c r="AJ126" s="947"/>
      <c r="AK126" s="948">
        <v>91808</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1254826</v>
      </c>
      <c r="AB128" s="1033"/>
      <c r="AC128" s="1033"/>
      <c r="AD128" s="1033"/>
      <c r="AE128" s="1034"/>
      <c r="AF128" s="1035">
        <v>1127576</v>
      </c>
      <c r="AG128" s="1033"/>
      <c r="AH128" s="1033"/>
      <c r="AI128" s="1033"/>
      <c r="AJ128" s="1034"/>
      <c r="AK128" s="1035">
        <v>1234555</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121</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v>344</v>
      </c>
      <c r="DH128" s="1025"/>
      <c r="DI128" s="1025"/>
      <c r="DJ128" s="1025"/>
      <c r="DK128" s="1025"/>
      <c r="DL128" s="1025">
        <v>5072</v>
      </c>
      <c r="DM128" s="1025"/>
      <c r="DN128" s="1025"/>
      <c r="DO128" s="1025"/>
      <c r="DP128" s="1025"/>
      <c r="DQ128" s="1025">
        <v>1953</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74090639</v>
      </c>
      <c r="AB129" s="946"/>
      <c r="AC129" s="946"/>
      <c r="AD129" s="946"/>
      <c r="AE129" s="947"/>
      <c r="AF129" s="948">
        <v>73164034</v>
      </c>
      <c r="AG129" s="946"/>
      <c r="AH129" s="946"/>
      <c r="AI129" s="946"/>
      <c r="AJ129" s="947"/>
      <c r="AK129" s="948">
        <v>74983632</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121</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6261341</v>
      </c>
      <c r="AB130" s="946"/>
      <c r="AC130" s="946"/>
      <c r="AD130" s="946"/>
      <c r="AE130" s="947"/>
      <c r="AF130" s="948">
        <v>6316306</v>
      </c>
      <c r="AG130" s="946"/>
      <c r="AH130" s="946"/>
      <c r="AI130" s="946"/>
      <c r="AJ130" s="947"/>
      <c r="AK130" s="948">
        <v>6275091</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67829298</v>
      </c>
      <c r="AB131" s="973"/>
      <c r="AC131" s="973"/>
      <c r="AD131" s="973"/>
      <c r="AE131" s="974"/>
      <c r="AF131" s="972">
        <v>66847728</v>
      </c>
      <c r="AG131" s="973"/>
      <c r="AH131" s="973"/>
      <c r="AI131" s="973"/>
      <c r="AJ131" s="974"/>
      <c r="AK131" s="972">
        <v>68708541</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41.4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7.6340167929999998</v>
      </c>
      <c r="AB132" s="1084"/>
      <c r="AC132" s="1084"/>
      <c r="AD132" s="1084"/>
      <c r="AE132" s="1085"/>
      <c r="AF132" s="1086">
        <v>9.7953680639999998</v>
      </c>
      <c r="AG132" s="1084"/>
      <c r="AH132" s="1084"/>
      <c r="AI132" s="1084"/>
      <c r="AJ132" s="1085"/>
      <c r="AK132" s="1086">
        <v>7.3352539969999997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8.5</v>
      </c>
      <c r="AB133" s="1067"/>
      <c r="AC133" s="1067"/>
      <c r="AD133" s="1067"/>
      <c r="AE133" s="1068"/>
      <c r="AF133" s="1066">
        <v>8.6</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HPuqFQ8tgUAyM+BgzaKx+vK3mMvweDBfhwo7O9jpdOzcIzJKSq+d9r2salKFLqxHKLLXlfFEAOS1ME5qC987Q==" saltValue="pbRcckf4++BrQoSMSeP/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77QKHYiMRO/xwFdHuZvAvWMDIv2SBZo/p6MNNiUxN0sGeog5iL//7L8b+fSEcjc0J9BvgxDfHQHJEEPHJJRqg==" saltValue="HFtGatEYXHBb1pYnk93w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80" zoomScaleSheetLayoutView="70" workbookViewId="0">
      <selection activeCell="AW3" sqref="AW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y9GNtqS6Rv6Iq7vBIV+MsewFFMtL9I4RjLQME0ZGJ505U3uqgFxWNzXM2ezPfVyiQ/CcniOb7bUX1h6u6GBQ==" saltValue="eeDWQTIdVRAJdSlUdbE7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 sqref="AK3"/>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19701708</v>
      </c>
      <c r="AP9" s="274">
        <v>62449</v>
      </c>
      <c r="AQ9" s="275">
        <v>62936</v>
      </c>
      <c r="AR9" s="276">
        <v>-0.8</v>
      </c>
    </row>
    <row r="10" spans="1:46" ht="13.5" customHeight="1" x14ac:dyDescent="0.15">
      <c r="A10" s="259"/>
      <c r="AK10" s="1103" t="s">
        <v>487</v>
      </c>
      <c r="AL10" s="1104"/>
      <c r="AM10" s="1104"/>
      <c r="AN10" s="1105"/>
      <c r="AO10" s="277">
        <v>287451</v>
      </c>
      <c r="AP10" s="277">
        <v>911</v>
      </c>
      <c r="AQ10" s="278">
        <v>1734</v>
      </c>
      <c r="AR10" s="279">
        <v>-47.5</v>
      </c>
    </row>
    <row r="11" spans="1:46" ht="13.5" customHeight="1" x14ac:dyDescent="0.15">
      <c r="A11" s="259"/>
      <c r="AK11" s="1103" t="s">
        <v>488</v>
      </c>
      <c r="AL11" s="1104"/>
      <c r="AM11" s="1104"/>
      <c r="AN11" s="1105"/>
      <c r="AO11" s="277">
        <v>217546</v>
      </c>
      <c r="AP11" s="277">
        <v>690</v>
      </c>
      <c r="AQ11" s="278">
        <v>694</v>
      </c>
      <c r="AR11" s="279">
        <v>-0.6</v>
      </c>
    </row>
    <row r="12" spans="1:46" ht="13.5" customHeight="1" x14ac:dyDescent="0.15">
      <c r="A12" s="259"/>
      <c r="AK12" s="1103" t="s">
        <v>489</v>
      </c>
      <c r="AL12" s="1104"/>
      <c r="AM12" s="1104"/>
      <c r="AN12" s="1105"/>
      <c r="AO12" s="277" t="s">
        <v>490</v>
      </c>
      <c r="AP12" s="277" t="s">
        <v>490</v>
      </c>
      <c r="AQ12" s="278">
        <v>24</v>
      </c>
      <c r="AR12" s="279" t="s">
        <v>490</v>
      </c>
    </row>
    <row r="13" spans="1:46" ht="13.5" customHeight="1" x14ac:dyDescent="0.15">
      <c r="A13" s="259"/>
      <c r="AK13" s="1103" t="s">
        <v>491</v>
      </c>
      <c r="AL13" s="1104"/>
      <c r="AM13" s="1104"/>
      <c r="AN13" s="1105"/>
      <c r="AO13" s="277">
        <v>1117902</v>
      </c>
      <c r="AP13" s="277">
        <v>3543</v>
      </c>
      <c r="AQ13" s="278">
        <v>1996</v>
      </c>
      <c r="AR13" s="279">
        <v>77.5</v>
      </c>
    </row>
    <row r="14" spans="1:46" ht="13.5" customHeight="1" x14ac:dyDescent="0.15">
      <c r="A14" s="259"/>
      <c r="AK14" s="1103" t="s">
        <v>492</v>
      </c>
      <c r="AL14" s="1104"/>
      <c r="AM14" s="1104"/>
      <c r="AN14" s="1105"/>
      <c r="AO14" s="277">
        <v>26576</v>
      </c>
      <c r="AP14" s="277">
        <v>84</v>
      </c>
      <c r="AQ14" s="278">
        <v>1351</v>
      </c>
      <c r="AR14" s="279">
        <v>-93.8</v>
      </c>
    </row>
    <row r="15" spans="1:46" ht="13.5" customHeight="1" x14ac:dyDescent="0.15">
      <c r="A15" s="259"/>
      <c r="AK15" s="1106" t="s">
        <v>493</v>
      </c>
      <c r="AL15" s="1107"/>
      <c r="AM15" s="1107"/>
      <c r="AN15" s="1108"/>
      <c r="AO15" s="277">
        <v>-713768</v>
      </c>
      <c r="AP15" s="277">
        <v>-2262</v>
      </c>
      <c r="AQ15" s="278">
        <v>-1933</v>
      </c>
      <c r="AR15" s="279">
        <v>17</v>
      </c>
    </row>
    <row r="16" spans="1:46" x14ac:dyDescent="0.15">
      <c r="A16" s="259"/>
      <c r="AK16" s="1106" t="s">
        <v>177</v>
      </c>
      <c r="AL16" s="1107"/>
      <c r="AM16" s="1107"/>
      <c r="AN16" s="1108"/>
      <c r="AO16" s="277">
        <v>20637415</v>
      </c>
      <c r="AP16" s="277">
        <v>65415</v>
      </c>
      <c r="AQ16" s="278">
        <v>66802</v>
      </c>
      <c r="AR16" s="279">
        <v>-2.1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6.8</v>
      </c>
      <c r="AP21" s="290">
        <v>6.52</v>
      </c>
      <c r="AQ21" s="291">
        <v>0.28000000000000003</v>
      </c>
      <c r="AS21" s="292"/>
      <c r="AT21" s="288"/>
    </row>
    <row r="22" spans="1:46" s="260" customFormat="1" x14ac:dyDescent="0.15">
      <c r="A22" s="288"/>
      <c r="AK22" s="1109" t="s">
        <v>499</v>
      </c>
      <c r="AL22" s="1110"/>
      <c r="AM22" s="1110"/>
      <c r="AN22" s="1111"/>
      <c r="AO22" s="293">
        <v>97.1</v>
      </c>
      <c r="AP22" s="294">
        <v>99.2</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11583046</v>
      </c>
      <c r="AP32" s="303">
        <v>36715</v>
      </c>
      <c r="AQ32" s="304">
        <v>37417</v>
      </c>
      <c r="AR32" s="305">
        <v>-1.9</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v>46</v>
      </c>
      <c r="AR34" s="305" t="s">
        <v>490</v>
      </c>
    </row>
    <row r="35" spans="1:46" ht="27" customHeight="1" x14ac:dyDescent="0.15">
      <c r="A35" s="259"/>
      <c r="AK35" s="1117" t="s">
        <v>506</v>
      </c>
      <c r="AL35" s="1118"/>
      <c r="AM35" s="1118"/>
      <c r="AN35" s="1119"/>
      <c r="AO35" s="303">
        <v>613966</v>
      </c>
      <c r="AP35" s="303">
        <v>1946</v>
      </c>
      <c r="AQ35" s="304">
        <v>8245</v>
      </c>
      <c r="AR35" s="305">
        <v>-76.400000000000006</v>
      </c>
    </row>
    <row r="36" spans="1:46" ht="27" customHeight="1" x14ac:dyDescent="0.15">
      <c r="A36" s="259"/>
      <c r="AK36" s="1117" t="s">
        <v>507</v>
      </c>
      <c r="AL36" s="1118"/>
      <c r="AM36" s="1118"/>
      <c r="AN36" s="1119"/>
      <c r="AO36" s="303">
        <v>260772</v>
      </c>
      <c r="AP36" s="303">
        <v>827</v>
      </c>
      <c r="AQ36" s="304">
        <v>440</v>
      </c>
      <c r="AR36" s="305">
        <v>88</v>
      </c>
    </row>
    <row r="37" spans="1:46" ht="13.5" customHeight="1" x14ac:dyDescent="0.15">
      <c r="A37" s="259"/>
      <c r="AK37" s="1117" t="s">
        <v>508</v>
      </c>
      <c r="AL37" s="1118"/>
      <c r="AM37" s="1118"/>
      <c r="AN37" s="1119"/>
      <c r="AO37" s="303">
        <v>91808</v>
      </c>
      <c r="AP37" s="303">
        <v>291</v>
      </c>
      <c r="AQ37" s="304">
        <v>558</v>
      </c>
      <c r="AR37" s="305">
        <v>-47.8</v>
      </c>
    </row>
    <row r="38" spans="1:46" ht="27" customHeight="1" x14ac:dyDescent="0.15">
      <c r="A38" s="259"/>
      <c r="AK38" s="1120" t="s">
        <v>509</v>
      </c>
      <c r="AL38" s="1121"/>
      <c r="AM38" s="1121"/>
      <c r="AN38" s="1122"/>
      <c r="AO38" s="306" t="s">
        <v>490</v>
      </c>
      <c r="AP38" s="306" t="s">
        <v>490</v>
      </c>
      <c r="AQ38" s="307">
        <v>1</v>
      </c>
      <c r="AR38" s="295" t="s">
        <v>490</v>
      </c>
      <c r="AS38" s="302"/>
    </row>
    <row r="39" spans="1:46" x14ac:dyDescent="0.15">
      <c r="A39" s="259"/>
      <c r="AK39" s="1120" t="s">
        <v>510</v>
      </c>
      <c r="AL39" s="1121"/>
      <c r="AM39" s="1121"/>
      <c r="AN39" s="1122"/>
      <c r="AO39" s="303">
        <v>-1234555</v>
      </c>
      <c r="AP39" s="303">
        <v>-3913</v>
      </c>
      <c r="AQ39" s="304">
        <v>-7933</v>
      </c>
      <c r="AR39" s="305">
        <v>-50.7</v>
      </c>
      <c r="AS39" s="302"/>
    </row>
    <row r="40" spans="1:46" ht="27" customHeight="1" x14ac:dyDescent="0.15">
      <c r="A40" s="259"/>
      <c r="AK40" s="1117" t="s">
        <v>511</v>
      </c>
      <c r="AL40" s="1118"/>
      <c r="AM40" s="1118"/>
      <c r="AN40" s="1119"/>
      <c r="AO40" s="303">
        <v>-6275091</v>
      </c>
      <c r="AP40" s="303">
        <v>-19890</v>
      </c>
      <c r="AQ40" s="304">
        <v>-28055</v>
      </c>
      <c r="AR40" s="305">
        <v>-29.1</v>
      </c>
      <c r="AS40" s="302"/>
    </row>
    <row r="41" spans="1:46" x14ac:dyDescent="0.15">
      <c r="A41" s="259"/>
      <c r="AK41" s="1123" t="s">
        <v>287</v>
      </c>
      <c r="AL41" s="1124"/>
      <c r="AM41" s="1124"/>
      <c r="AN41" s="1125"/>
      <c r="AO41" s="303">
        <v>5039946</v>
      </c>
      <c r="AP41" s="303">
        <v>15975</v>
      </c>
      <c r="AQ41" s="304">
        <v>10719</v>
      </c>
      <c r="AR41" s="305">
        <v>49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21712425</v>
      </c>
      <c r="AN51" s="325">
        <v>67428</v>
      </c>
      <c r="AO51" s="326">
        <v>23.3</v>
      </c>
      <c r="AP51" s="327">
        <v>51849</v>
      </c>
      <c r="AQ51" s="328">
        <v>11.6</v>
      </c>
      <c r="AR51" s="329">
        <v>11.7</v>
      </c>
    </row>
    <row r="52" spans="1:44" x14ac:dyDescent="0.15">
      <c r="A52" s="259"/>
      <c r="AK52" s="330"/>
      <c r="AL52" s="331" t="s">
        <v>521</v>
      </c>
      <c r="AM52" s="332">
        <v>3402469</v>
      </c>
      <c r="AN52" s="333">
        <v>10566</v>
      </c>
      <c r="AO52" s="334">
        <v>-15.2</v>
      </c>
      <c r="AP52" s="335">
        <v>26326</v>
      </c>
      <c r="AQ52" s="336">
        <v>9.6</v>
      </c>
      <c r="AR52" s="337">
        <v>-24.8</v>
      </c>
    </row>
    <row r="53" spans="1:44" x14ac:dyDescent="0.15">
      <c r="A53" s="259"/>
      <c r="AK53" s="315" t="s">
        <v>522</v>
      </c>
      <c r="AL53" s="316"/>
      <c r="AM53" s="324">
        <v>23090401</v>
      </c>
      <c r="AN53" s="325">
        <v>72052</v>
      </c>
      <c r="AO53" s="326">
        <v>6.9</v>
      </c>
      <c r="AP53" s="327">
        <v>52191</v>
      </c>
      <c r="AQ53" s="328">
        <v>0.7</v>
      </c>
      <c r="AR53" s="329">
        <v>6.2</v>
      </c>
    </row>
    <row r="54" spans="1:44" x14ac:dyDescent="0.15">
      <c r="A54" s="259"/>
      <c r="AK54" s="330"/>
      <c r="AL54" s="331" t="s">
        <v>521</v>
      </c>
      <c r="AM54" s="332">
        <v>3229172</v>
      </c>
      <c r="AN54" s="333">
        <v>10076</v>
      </c>
      <c r="AO54" s="334">
        <v>-4.5999999999999996</v>
      </c>
      <c r="AP54" s="335">
        <v>26807</v>
      </c>
      <c r="AQ54" s="336">
        <v>1.8</v>
      </c>
      <c r="AR54" s="337">
        <v>-6.4</v>
      </c>
    </row>
    <row r="55" spans="1:44" x14ac:dyDescent="0.15">
      <c r="A55" s="259"/>
      <c r="AK55" s="315" t="s">
        <v>523</v>
      </c>
      <c r="AL55" s="316"/>
      <c r="AM55" s="324">
        <v>18682888</v>
      </c>
      <c r="AN55" s="325">
        <v>58689</v>
      </c>
      <c r="AO55" s="326">
        <v>-18.5</v>
      </c>
      <c r="AP55" s="327">
        <v>48105</v>
      </c>
      <c r="AQ55" s="328">
        <v>-7.8</v>
      </c>
      <c r="AR55" s="329">
        <v>-10.7</v>
      </c>
    </row>
    <row r="56" spans="1:44" x14ac:dyDescent="0.15">
      <c r="A56" s="259"/>
      <c r="AK56" s="330"/>
      <c r="AL56" s="331" t="s">
        <v>521</v>
      </c>
      <c r="AM56" s="332">
        <v>4623655</v>
      </c>
      <c r="AN56" s="333">
        <v>14524</v>
      </c>
      <c r="AO56" s="334">
        <v>44.1</v>
      </c>
      <c r="AP56" s="335">
        <v>24072</v>
      </c>
      <c r="AQ56" s="336">
        <v>-10.199999999999999</v>
      </c>
      <c r="AR56" s="337">
        <v>54.3</v>
      </c>
    </row>
    <row r="57" spans="1:44" x14ac:dyDescent="0.15">
      <c r="A57" s="259"/>
      <c r="AK57" s="315" t="s">
        <v>524</v>
      </c>
      <c r="AL57" s="316"/>
      <c r="AM57" s="324">
        <v>21150930</v>
      </c>
      <c r="AN57" s="325">
        <v>66716</v>
      </c>
      <c r="AO57" s="326">
        <v>13.7</v>
      </c>
      <c r="AP57" s="327">
        <v>47446</v>
      </c>
      <c r="AQ57" s="328">
        <v>-1.4</v>
      </c>
      <c r="AR57" s="329">
        <v>15.1</v>
      </c>
    </row>
    <row r="58" spans="1:44" x14ac:dyDescent="0.15">
      <c r="A58" s="259"/>
      <c r="AK58" s="330"/>
      <c r="AL58" s="331" t="s">
        <v>521</v>
      </c>
      <c r="AM58" s="332">
        <v>4793011</v>
      </c>
      <c r="AN58" s="333">
        <v>15118</v>
      </c>
      <c r="AO58" s="334">
        <v>4.0999999999999996</v>
      </c>
      <c r="AP58" s="335">
        <v>24371</v>
      </c>
      <c r="AQ58" s="336">
        <v>1.2</v>
      </c>
      <c r="AR58" s="337">
        <v>2.9</v>
      </c>
    </row>
    <row r="59" spans="1:44" x14ac:dyDescent="0.15">
      <c r="A59" s="259"/>
      <c r="AK59" s="315" t="s">
        <v>525</v>
      </c>
      <c r="AL59" s="316"/>
      <c r="AM59" s="324">
        <v>14251901</v>
      </c>
      <c r="AN59" s="325">
        <v>45175</v>
      </c>
      <c r="AO59" s="326">
        <v>-32.299999999999997</v>
      </c>
      <c r="AP59" s="327">
        <v>48387</v>
      </c>
      <c r="AQ59" s="328">
        <v>2</v>
      </c>
      <c r="AR59" s="329">
        <v>-34.299999999999997</v>
      </c>
    </row>
    <row r="60" spans="1:44" x14ac:dyDescent="0.15">
      <c r="A60" s="259"/>
      <c r="AK60" s="330"/>
      <c r="AL60" s="331" t="s">
        <v>521</v>
      </c>
      <c r="AM60" s="332">
        <v>4143153</v>
      </c>
      <c r="AN60" s="333">
        <v>13133</v>
      </c>
      <c r="AO60" s="334">
        <v>-13.1</v>
      </c>
      <c r="AP60" s="335">
        <v>25592</v>
      </c>
      <c r="AQ60" s="336">
        <v>5</v>
      </c>
      <c r="AR60" s="337">
        <v>-18.100000000000001</v>
      </c>
    </row>
    <row r="61" spans="1:44" x14ac:dyDescent="0.15">
      <c r="A61" s="259"/>
      <c r="AK61" s="315" t="s">
        <v>526</v>
      </c>
      <c r="AL61" s="338"/>
      <c r="AM61" s="324">
        <v>19777709</v>
      </c>
      <c r="AN61" s="325">
        <v>62012</v>
      </c>
      <c r="AO61" s="326">
        <v>-1.4</v>
      </c>
      <c r="AP61" s="327">
        <v>49596</v>
      </c>
      <c r="AQ61" s="339">
        <v>1</v>
      </c>
      <c r="AR61" s="329">
        <v>-2.4</v>
      </c>
    </row>
    <row r="62" spans="1:44" x14ac:dyDescent="0.15">
      <c r="A62" s="259"/>
      <c r="AK62" s="330"/>
      <c r="AL62" s="331" t="s">
        <v>521</v>
      </c>
      <c r="AM62" s="332">
        <v>4038292</v>
      </c>
      <c r="AN62" s="333">
        <v>12683</v>
      </c>
      <c r="AO62" s="334">
        <v>3.1</v>
      </c>
      <c r="AP62" s="335">
        <v>25434</v>
      </c>
      <c r="AQ62" s="336">
        <v>1.5</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muFCgWvJbI+ffTuYWf32uSTXXFZ/yELWfLAjNMY3IR3oaEVDGowcLWJoY9cWhIPSJo2ihO1uPKjoOHmCPhy+g==" saltValue="IYy9KRsKQBRRutll41Nr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3POMy+ABM/IfaFAscpPwrfXWs69V2hYehiyr6C/sLP1QhhLc0pmqeQNVFAOw8nU1zk5jvcQaBFeDvA/nw9yQIQ==" saltValue="l3AXOAGlVuGS8eZ2lA1/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80" zoomScaleNormal="100" zoomScaleSheetLayoutView="80"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lNfpJ+R1C+zbhpZEuzzIM5xVO+gYtIprYf7fyYLchujDJQeriInVFqSbZ4hJD85bQATKtW/RtUkhN7Vnl7gVqQ==" saltValue="zAzVmNCW9pvKhD8URDSm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7.66</v>
      </c>
      <c r="G47" s="12">
        <v>4.34</v>
      </c>
      <c r="H47" s="12">
        <v>8.77</v>
      </c>
      <c r="I47" s="12">
        <v>8.8800000000000008</v>
      </c>
      <c r="J47" s="13">
        <v>9.32</v>
      </c>
    </row>
    <row r="48" spans="2:10" ht="57.75" customHeight="1" x14ac:dyDescent="0.15">
      <c r="B48" s="14"/>
      <c r="C48" s="1128" t="s">
        <v>4</v>
      </c>
      <c r="D48" s="1128"/>
      <c r="E48" s="1129"/>
      <c r="F48" s="15">
        <v>5.34</v>
      </c>
      <c r="G48" s="16">
        <v>11.3</v>
      </c>
      <c r="H48" s="16">
        <v>8.74</v>
      </c>
      <c r="I48" s="16">
        <v>10.29</v>
      </c>
      <c r="J48" s="17">
        <v>7.08</v>
      </c>
    </row>
    <row r="49" spans="2:10" ht="57.75" customHeight="1" thickBot="1" x14ac:dyDescent="0.2">
      <c r="B49" s="18"/>
      <c r="C49" s="1130" t="s">
        <v>5</v>
      </c>
      <c r="D49" s="1130"/>
      <c r="E49" s="1131"/>
      <c r="F49" s="19" t="s">
        <v>533</v>
      </c>
      <c r="G49" s="20">
        <v>3</v>
      </c>
      <c r="H49" s="20">
        <v>4.2</v>
      </c>
      <c r="I49" s="20">
        <v>1.43</v>
      </c>
      <c r="J49" s="21" t="s">
        <v>534</v>
      </c>
    </row>
    <row r="50" spans="2:10" x14ac:dyDescent="0.15"/>
  </sheetData>
  <sheetProtection algorithmName="SHA-512" hashValue="CYL6429cQwDZ5lVqtB8nf8fSoF+AMIwk5iQaVRnZWm6f+yL+errJwFgChGO+jQDNo0ArZuuZ8o+6b3qqC0fF9A==" saltValue="JQM/pYf+CJeXS0GR/mav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535</v>
      </c>
      <c r="D34" s="1136"/>
      <c r="E34" s="1137"/>
      <c r="F34" s="32">
        <v>17.760000000000002</v>
      </c>
      <c r="G34" s="33">
        <v>16.48</v>
      </c>
      <c r="H34" s="33">
        <v>13.36</v>
      </c>
      <c r="I34" s="33">
        <v>13.1</v>
      </c>
      <c r="J34" s="34">
        <v>11.16</v>
      </c>
      <c r="K34" s="22"/>
      <c r="L34" s="22"/>
      <c r="M34" s="22"/>
      <c r="N34" s="22"/>
      <c r="O34" s="22"/>
      <c r="P34" s="22"/>
    </row>
    <row r="35" spans="1:16" ht="39" customHeight="1" x14ac:dyDescent="0.15">
      <c r="A35" s="22"/>
      <c r="B35" s="35"/>
      <c r="C35" s="1132" t="s">
        <v>536</v>
      </c>
      <c r="D35" s="1132"/>
      <c r="E35" s="1133"/>
      <c r="F35" s="36">
        <v>5.33</v>
      </c>
      <c r="G35" s="37">
        <v>11.29</v>
      </c>
      <c r="H35" s="37">
        <v>8.73</v>
      </c>
      <c r="I35" s="37">
        <v>10.28</v>
      </c>
      <c r="J35" s="38">
        <v>7.07</v>
      </c>
      <c r="K35" s="22"/>
      <c r="L35" s="22"/>
      <c r="M35" s="22"/>
      <c r="N35" s="22"/>
      <c r="O35" s="22"/>
      <c r="P35" s="22"/>
    </row>
    <row r="36" spans="1:16" ht="39" customHeight="1" x14ac:dyDescent="0.15">
      <c r="A36" s="22"/>
      <c r="B36" s="35"/>
      <c r="C36" s="1132" t="s">
        <v>537</v>
      </c>
      <c r="D36" s="1132"/>
      <c r="E36" s="1133"/>
      <c r="F36" s="36">
        <v>6.25</v>
      </c>
      <c r="G36" s="37">
        <v>6.31</v>
      </c>
      <c r="H36" s="37">
        <v>6.11</v>
      </c>
      <c r="I36" s="37">
        <v>6.35</v>
      </c>
      <c r="J36" s="38">
        <v>6.72</v>
      </c>
      <c r="K36" s="22"/>
      <c r="L36" s="22"/>
      <c r="M36" s="22"/>
      <c r="N36" s="22"/>
      <c r="O36" s="22"/>
      <c r="P36" s="22"/>
    </row>
    <row r="37" spans="1:16" ht="39" customHeight="1" x14ac:dyDescent="0.15">
      <c r="A37" s="22"/>
      <c r="B37" s="35"/>
      <c r="C37" s="1132" t="s">
        <v>538</v>
      </c>
      <c r="D37" s="1132"/>
      <c r="E37" s="1133"/>
      <c r="F37" s="36">
        <v>0.97</v>
      </c>
      <c r="G37" s="37">
        <v>1.61</v>
      </c>
      <c r="H37" s="37">
        <v>1.48</v>
      </c>
      <c r="I37" s="37">
        <v>1.31</v>
      </c>
      <c r="J37" s="38">
        <v>1.05</v>
      </c>
      <c r="K37" s="22"/>
      <c r="L37" s="22"/>
      <c r="M37" s="22"/>
      <c r="N37" s="22"/>
      <c r="O37" s="22"/>
      <c r="P37" s="22"/>
    </row>
    <row r="38" spans="1:16" ht="39" customHeight="1" x14ac:dyDescent="0.15">
      <c r="A38" s="22"/>
      <c r="B38" s="35"/>
      <c r="C38" s="1132" t="s">
        <v>539</v>
      </c>
      <c r="D38" s="1132"/>
      <c r="E38" s="1133"/>
      <c r="F38" s="36">
        <v>0.71</v>
      </c>
      <c r="G38" s="37">
        <v>7.0000000000000007E-2</v>
      </c>
      <c r="H38" s="37">
        <v>0.08</v>
      </c>
      <c r="I38" s="37">
        <v>0.13</v>
      </c>
      <c r="J38" s="38">
        <v>0.09</v>
      </c>
      <c r="K38" s="22"/>
      <c r="L38" s="22"/>
      <c r="M38" s="22"/>
      <c r="N38" s="22"/>
      <c r="O38" s="22"/>
      <c r="P38" s="22"/>
    </row>
    <row r="39" spans="1:16" ht="39" customHeight="1" x14ac:dyDescent="0.15">
      <c r="A39" s="22"/>
      <c r="B39" s="35"/>
      <c r="C39" s="1132" t="s">
        <v>540</v>
      </c>
      <c r="D39" s="1132"/>
      <c r="E39" s="1133"/>
      <c r="F39" s="36">
        <v>0.02</v>
      </c>
      <c r="G39" s="37">
        <v>0.02</v>
      </c>
      <c r="H39" s="37">
        <v>0.02</v>
      </c>
      <c r="I39" s="37">
        <v>0.03</v>
      </c>
      <c r="J39" s="38">
        <v>0.02</v>
      </c>
      <c r="K39" s="22"/>
      <c r="L39" s="22"/>
      <c r="M39" s="22"/>
      <c r="N39" s="22"/>
      <c r="O39" s="22"/>
      <c r="P39" s="22"/>
    </row>
    <row r="40" spans="1:16" ht="39" customHeight="1" x14ac:dyDescent="0.15">
      <c r="A40" s="22"/>
      <c r="B40" s="35"/>
      <c r="C40" s="1132" t="s">
        <v>541</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544</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wT2cigweTufXXGSf57HilnD1/imp5mc7CCigeD3UK0GVXMs919tQGCppVB1wIkSjnR9ggeZTYMs/GK/hoprUA==" saltValue="qStEvh1Buqey0vjlf0V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12062</v>
      </c>
      <c r="L45" s="58">
        <v>11787</v>
      </c>
      <c r="M45" s="58">
        <v>11624</v>
      </c>
      <c r="N45" s="58">
        <v>12959</v>
      </c>
      <c r="O45" s="59">
        <v>11583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651</v>
      </c>
      <c r="L48" s="62">
        <v>595</v>
      </c>
      <c r="M48" s="62">
        <v>610</v>
      </c>
      <c r="N48" s="62">
        <v>620</v>
      </c>
      <c r="O48" s="63">
        <v>614</v>
      </c>
      <c r="P48" s="46"/>
      <c r="Q48" s="46"/>
      <c r="R48" s="46"/>
      <c r="S48" s="46"/>
      <c r="T48" s="46"/>
      <c r="U48" s="46"/>
    </row>
    <row r="49" spans="1:21" ht="30.75" customHeight="1" x14ac:dyDescent="0.15">
      <c r="A49" s="46"/>
      <c r="B49" s="1140"/>
      <c r="C49" s="1141"/>
      <c r="D49" s="60"/>
      <c r="E49" s="1146" t="s">
        <v>14</v>
      </c>
      <c r="F49" s="1146"/>
      <c r="G49" s="1146"/>
      <c r="H49" s="1146"/>
      <c r="I49" s="1146"/>
      <c r="J49" s="1147"/>
      <c r="K49" s="61">
        <v>697</v>
      </c>
      <c r="L49" s="62">
        <v>376</v>
      </c>
      <c r="M49" s="62">
        <v>279</v>
      </c>
      <c r="N49" s="62">
        <v>273</v>
      </c>
      <c r="O49" s="63">
        <v>261</v>
      </c>
      <c r="P49" s="46"/>
      <c r="Q49" s="46"/>
      <c r="R49" s="46"/>
      <c r="S49" s="46"/>
      <c r="T49" s="46"/>
      <c r="U49" s="46"/>
    </row>
    <row r="50" spans="1:21" ht="30.75" customHeight="1" x14ac:dyDescent="0.15">
      <c r="A50" s="46"/>
      <c r="B50" s="1140"/>
      <c r="C50" s="1141"/>
      <c r="D50" s="60"/>
      <c r="E50" s="1146" t="s">
        <v>15</v>
      </c>
      <c r="F50" s="1146"/>
      <c r="G50" s="1146"/>
      <c r="H50" s="1146"/>
      <c r="I50" s="1146"/>
      <c r="J50" s="1147"/>
      <c r="K50" s="61">
        <v>238</v>
      </c>
      <c r="L50" s="62">
        <v>211</v>
      </c>
      <c r="M50" s="62">
        <v>182</v>
      </c>
      <c r="N50" s="62">
        <v>140</v>
      </c>
      <c r="O50" s="63">
        <v>92</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7758</v>
      </c>
      <c r="L52" s="62">
        <v>7321</v>
      </c>
      <c r="M52" s="62">
        <v>7517</v>
      </c>
      <c r="N52" s="62">
        <v>7445</v>
      </c>
      <c r="O52" s="63">
        <v>7510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5890</v>
      </c>
      <c r="L53" s="67">
        <v>5648</v>
      </c>
      <c r="M53" s="67">
        <v>5178</v>
      </c>
      <c r="N53" s="67">
        <v>6547</v>
      </c>
      <c r="O53" s="68">
        <v>5040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XwxzAbnhgdgTpV0MgVXHkw88QHOo4Z3fjySK2QpPX6nqxGR7KtkYjtWyILoKqcSe1GBcxEecFJPfLP8SFF81g==" saltValue="0Owz365+6FY1DiSz+f1d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133436</v>
      </c>
      <c r="J41" s="343">
        <v>136123</v>
      </c>
      <c r="K41" s="343">
        <v>137114</v>
      </c>
      <c r="L41" s="343">
        <v>133174</v>
      </c>
      <c r="M41" s="344">
        <v>134797</v>
      </c>
    </row>
    <row r="42" spans="2:13" ht="27.75" customHeight="1" x14ac:dyDescent="0.15">
      <c r="B42" s="1171"/>
      <c r="C42" s="1172"/>
      <c r="D42" s="104"/>
      <c r="E42" s="1177" t="s">
        <v>32</v>
      </c>
      <c r="F42" s="1177"/>
      <c r="G42" s="1177"/>
      <c r="H42" s="1178"/>
      <c r="I42" s="345">
        <v>669</v>
      </c>
      <c r="J42" s="346">
        <v>471</v>
      </c>
      <c r="K42" s="346">
        <v>297</v>
      </c>
      <c r="L42" s="346">
        <v>161</v>
      </c>
      <c r="M42" s="347">
        <v>72</v>
      </c>
    </row>
    <row r="43" spans="2:13" ht="27.75" customHeight="1" x14ac:dyDescent="0.15">
      <c r="B43" s="1171"/>
      <c r="C43" s="1172"/>
      <c r="D43" s="104"/>
      <c r="E43" s="1177" t="s">
        <v>33</v>
      </c>
      <c r="F43" s="1177"/>
      <c r="G43" s="1177"/>
      <c r="H43" s="1178"/>
      <c r="I43" s="345">
        <v>7242</v>
      </c>
      <c r="J43" s="346">
        <v>6912</v>
      </c>
      <c r="K43" s="346">
        <v>7004</v>
      </c>
      <c r="L43" s="346">
        <v>6258</v>
      </c>
      <c r="M43" s="347">
        <v>6395</v>
      </c>
    </row>
    <row r="44" spans="2:13" ht="27.75" customHeight="1" x14ac:dyDescent="0.15">
      <c r="B44" s="1171"/>
      <c r="C44" s="1172"/>
      <c r="D44" s="104"/>
      <c r="E44" s="1177" t="s">
        <v>34</v>
      </c>
      <c r="F44" s="1177"/>
      <c r="G44" s="1177"/>
      <c r="H44" s="1178"/>
      <c r="I44" s="345">
        <v>4815</v>
      </c>
      <c r="J44" s="346">
        <v>4714</v>
      </c>
      <c r="K44" s="346">
        <v>4377</v>
      </c>
      <c r="L44" s="346">
        <v>3892</v>
      </c>
      <c r="M44" s="347">
        <v>3566</v>
      </c>
    </row>
    <row r="45" spans="2:13" ht="27.75" customHeight="1" x14ac:dyDescent="0.15">
      <c r="B45" s="1171"/>
      <c r="C45" s="1172"/>
      <c r="D45" s="104"/>
      <c r="E45" s="1177" t="s">
        <v>35</v>
      </c>
      <c r="F45" s="1177"/>
      <c r="G45" s="1177"/>
      <c r="H45" s="1178"/>
      <c r="I45" s="345">
        <v>14853</v>
      </c>
      <c r="J45" s="346">
        <v>14214</v>
      </c>
      <c r="K45" s="346">
        <v>13543</v>
      </c>
      <c r="L45" s="346">
        <v>13121</v>
      </c>
      <c r="M45" s="347">
        <v>13499</v>
      </c>
    </row>
    <row r="46" spans="2:13" ht="27.75" customHeight="1" x14ac:dyDescent="0.15">
      <c r="B46" s="1171"/>
      <c r="C46" s="1172"/>
      <c r="D46" s="105"/>
      <c r="E46" s="1177" t="s">
        <v>36</v>
      </c>
      <c r="F46" s="1177"/>
      <c r="G46" s="1177"/>
      <c r="H46" s="1178"/>
      <c r="I46" s="345">
        <v>3</v>
      </c>
      <c r="J46" s="346">
        <v>2</v>
      </c>
      <c r="K46" s="346">
        <v>0</v>
      </c>
      <c r="L46" s="346">
        <v>5</v>
      </c>
      <c r="M46" s="347">
        <v>2</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21021</v>
      </c>
      <c r="J50" s="346">
        <v>18871</v>
      </c>
      <c r="K50" s="346">
        <v>24551</v>
      </c>
      <c r="L50" s="346">
        <v>25790</v>
      </c>
      <c r="M50" s="347">
        <v>27834</v>
      </c>
    </row>
    <row r="51" spans="2:13" ht="27.75" customHeight="1" x14ac:dyDescent="0.15">
      <c r="B51" s="1171"/>
      <c r="C51" s="1172"/>
      <c r="D51" s="104"/>
      <c r="E51" s="1177" t="s">
        <v>42</v>
      </c>
      <c r="F51" s="1177"/>
      <c r="G51" s="1177"/>
      <c r="H51" s="1178"/>
      <c r="I51" s="345">
        <v>19785</v>
      </c>
      <c r="J51" s="346">
        <v>19613</v>
      </c>
      <c r="K51" s="346">
        <v>19893</v>
      </c>
      <c r="L51" s="346">
        <v>20389</v>
      </c>
      <c r="M51" s="347">
        <v>23602</v>
      </c>
    </row>
    <row r="52" spans="2:13" ht="27.75" customHeight="1" x14ac:dyDescent="0.15">
      <c r="B52" s="1173"/>
      <c r="C52" s="1174"/>
      <c r="D52" s="104"/>
      <c r="E52" s="1177" t="s">
        <v>43</v>
      </c>
      <c r="F52" s="1177"/>
      <c r="G52" s="1177"/>
      <c r="H52" s="1178"/>
      <c r="I52" s="345">
        <v>79149</v>
      </c>
      <c r="J52" s="346">
        <v>81430</v>
      </c>
      <c r="K52" s="346">
        <v>82302</v>
      </c>
      <c r="L52" s="346">
        <v>79854</v>
      </c>
      <c r="M52" s="347">
        <v>78418</v>
      </c>
    </row>
    <row r="53" spans="2:13" ht="27.75" customHeight="1" thickBot="1" x14ac:dyDescent="0.2">
      <c r="B53" s="1184" t="s">
        <v>19</v>
      </c>
      <c r="C53" s="1185"/>
      <c r="D53" s="108"/>
      <c r="E53" s="1186" t="s">
        <v>44</v>
      </c>
      <c r="F53" s="1186"/>
      <c r="G53" s="1186"/>
      <c r="H53" s="1187"/>
      <c r="I53" s="348">
        <v>41064</v>
      </c>
      <c r="J53" s="349">
        <v>42521</v>
      </c>
      <c r="K53" s="349">
        <v>35590</v>
      </c>
      <c r="L53" s="349">
        <v>30578</v>
      </c>
      <c r="M53" s="350">
        <v>28477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w2uUDbl3h1+cyc0vB0aKfFTYRap2X7MLUcyTmznlGSxW/MIN347f4Exs0RQ/zKnxN41lWoQNgp8MuXnnznhgw==" saltValue="/hvUrdk33x9pDLT41WSZ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6500</v>
      </c>
      <c r="G55" s="120">
        <v>6499</v>
      </c>
      <c r="H55" s="121">
        <v>6985</v>
      </c>
    </row>
    <row r="56" spans="2:8" ht="52.5" customHeight="1" x14ac:dyDescent="0.15">
      <c r="B56" s="122"/>
      <c r="C56" s="1198" t="s">
        <v>47</v>
      </c>
      <c r="D56" s="1198"/>
      <c r="E56" s="1199"/>
      <c r="F56" s="123">
        <v>7202</v>
      </c>
      <c r="G56" s="123">
        <v>9508</v>
      </c>
      <c r="H56" s="124">
        <v>10016</v>
      </c>
    </row>
    <row r="57" spans="2:8" ht="53.25" customHeight="1" x14ac:dyDescent="0.15">
      <c r="B57" s="122"/>
      <c r="C57" s="1200" t="s">
        <v>48</v>
      </c>
      <c r="D57" s="1200"/>
      <c r="E57" s="1201"/>
      <c r="F57" s="125">
        <v>8074</v>
      </c>
      <c r="G57" s="125">
        <v>6579</v>
      </c>
      <c r="H57" s="126">
        <v>7327</v>
      </c>
    </row>
    <row r="58" spans="2:8" ht="45.75" customHeight="1" x14ac:dyDescent="0.15">
      <c r="B58" s="127"/>
      <c r="C58" s="1188" t="s">
        <v>562</v>
      </c>
      <c r="D58" s="1189"/>
      <c r="E58" s="1190"/>
      <c r="F58" s="128">
        <v>3685</v>
      </c>
      <c r="G58" s="128">
        <v>2997</v>
      </c>
      <c r="H58" s="129">
        <v>3098</v>
      </c>
    </row>
    <row r="59" spans="2:8" ht="45.75" customHeight="1" x14ac:dyDescent="0.15">
      <c r="B59" s="127"/>
      <c r="C59" s="1188" t="s">
        <v>563</v>
      </c>
      <c r="D59" s="1189"/>
      <c r="E59" s="1190"/>
      <c r="F59" s="128">
        <v>1071</v>
      </c>
      <c r="G59" s="128">
        <v>977</v>
      </c>
      <c r="H59" s="129">
        <v>1379</v>
      </c>
    </row>
    <row r="60" spans="2:8" ht="45.75" customHeight="1" x14ac:dyDescent="0.15">
      <c r="B60" s="127"/>
      <c r="C60" s="1188" t="s">
        <v>564</v>
      </c>
      <c r="D60" s="1189"/>
      <c r="E60" s="1190"/>
      <c r="F60" s="128">
        <v>360</v>
      </c>
      <c r="G60" s="128">
        <v>548</v>
      </c>
      <c r="H60" s="129">
        <v>878</v>
      </c>
    </row>
    <row r="61" spans="2:8" ht="45.75" customHeight="1" x14ac:dyDescent="0.15">
      <c r="B61" s="127"/>
      <c r="C61" s="1188" t="s">
        <v>566</v>
      </c>
      <c r="D61" s="1189"/>
      <c r="E61" s="1190"/>
      <c r="F61" s="128">
        <v>861</v>
      </c>
      <c r="G61" s="128">
        <v>862</v>
      </c>
      <c r="H61" s="129">
        <v>863</v>
      </c>
    </row>
    <row r="62" spans="2:8" ht="45.75" customHeight="1" thickBot="1" x14ac:dyDescent="0.2">
      <c r="B62" s="130"/>
      <c r="C62" s="1191" t="s">
        <v>565</v>
      </c>
      <c r="D62" s="1192"/>
      <c r="E62" s="1193"/>
      <c r="F62" s="131">
        <v>717</v>
      </c>
      <c r="G62" s="131">
        <v>665</v>
      </c>
      <c r="H62" s="132">
        <v>598</v>
      </c>
    </row>
    <row r="63" spans="2:8" ht="52.5" customHeight="1" thickBot="1" x14ac:dyDescent="0.2">
      <c r="B63" s="133"/>
      <c r="C63" s="1194" t="s">
        <v>49</v>
      </c>
      <c r="D63" s="1194"/>
      <c r="E63" s="1195"/>
      <c r="F63" s="134">
        <v>21777</v>
      </c>
      <c r="G63" s="134">
        <v>22585</v>
      </c>
      <c r="H63" s="135">
        <v>24328</v>
      </c>
    </row>
    <row r="64" spans="2:8" x14ac:dyDescent="0.15"/>
  </sheetData>
  <sheetProtection algorithmName="SHA-512" hashValue="HoZg70fXApe0o6VcbSz4ZJc+XIVLsJeXRa85TaQQ8Wq0qYN/hVKcLqzcqi+8RWY2FIuHisa+GCZunIWV7l8NYQ==" saltValue="fJajbasg4TC5u1Pmav8y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67428</v>
      </c>
      <c r="E3" s="154"/>
      <c r="F3" s="155">
        <v>51849</v>
      </c>
      <c r="G3" s="156"/>
      <c r="H3" s="157"/>
    </row>
    <row r="4" spans="1:8" x14ac:dyDescent="0.15">
      <c r="A4" s="158"/>
      <c r="B4" s="159"/>
      <c r="C4" s="160"/>
      <c r="D4" s="161">
        <v>10566</v>
      </c>
      <c r="E4" s="162"/>
      <c r="F4" s="163">
        <v>26326</v>
      </c>
      <c r="G4" s="164"/>
      <c r="H4" s="165"/>
    </row>
    <row r="5" spans="1:8" x14ac:dyDescent="0.15">
      <c r="A5" s="146" t="s">
        <v>522</v>
      </c>
      <c r="B5" s="151"/>
      <c r="C5" s="152"/>
      <c r="D5" s="153">
        <v>72052</v>
      </c>
      <c r="E5" s="154"/>
      <c r="F5" s="155">
        <v>52191</v>
      </c>
      <c r="G5" s="156"/>
      <c r="H5" s="157"/>
    </row>
    <row r="6" spans="1:8" x14ac:dyDescent="0.15">
      <c r="A6" s="158"/>
      <c r="B6" s="159"/>
      <c r="C6" s="160"/>
      <c r="D6" s="161">
        <v>10076</v>
      </c>
      <c r="E6" s="162"/>
      <c r="F6" s="163">
        <v>26807</v>
      </c>
      <c r="G6" s="164"/>
      <c r="H6" s="165"/>
    </row>
    <row r="7" spans="1:8" x14ac:dyDescent="0.15">
      <c r="A7" s="146" t="s">
        <v>523</v>
      </c>
      <c r="B7" s="151"/>
      <c r="C7" s="152"/>
      <c r="D7" s="153">
        <v>58689</v>
      </c>
      <c r="E7" s="154"/>
      <c r="F7" s="155">
        <v>48105</v>
      </c>
      <c r="G7" s="156"/>
      <c r="H7" s="157"/>
    </row>
    <row r="8" spans="1:8" x14ac:dyDescent="0.15">
      <c r="A8" s="158"/>
      <c r="B8" s="159"/>
      <c r="C8" s="160"/>
      <c r="D8" s="161">
        <v>14524</v>
      </c>
      <c r="E8" s="162"/>
      <c r="F8" s="163">
        <v>24072</v>
      </c>
      <c r="G8" s="164"/>
      <c r="H8" s="165"/>
    </row>
    <row r="9" spans="1:8" x14ac:dyDescent="0.15">
      <c r="A9" s="146" t="s">
        <v>524</v>
      </c>
      <c r="B9" s="151"/>
      <c r="C9" s="152"/>
      <c r="D9" s="153">
        <v>66716</v>
      </c>
      <c r="E9" s="154"/>
      <c r="F9" s="155">
        <v>47446</v>
      </c>
      <c r="G9" s="156"/>
      <c r="H9" s="157"/>
    </row>
    <row r="10" spans="1:8" x14ac:dyDescent="0.15">
      <c r="A10" s="158"/>
      <c r="B10" s="159"/>
      <c r="C10" s="160"/>
      <c r="D10" s="161">
        <v>15118</v>
      </c>
      <c r="E10" s="162"/>
      <c r="F10" s="163">
        <v>24371</v>
      </c>
      <c r="G10" s="164"/>
      <c r="H10" s="165"/>
    </row>
    <row r="11" spans="1:8" x14ac:dyDescent="0.15">
      <c r="A11" s="146" t="s">
        <v>525</v>
      </c>
      <c r="B11" s="151"/>
      <c r="C11" s="152"/>
      <c r="D11" s="153">
        <v>45175</v>
      </c>
      <c r="E11" s="154"/>
      <c r="F11" s="155">
        <v>48387</v>
      </c>
      <c r="G11" s="156"/>
      <c r="H11" s="157"/>
    </row>
    <row r="12" spans="1:8" x14ac:dyDescent="0.15">
      <c r="A12" s="158"/>
      <c r="B12" s="159"/>
      <c r="C12" s="166"/>
      <c r="D12" s="161">
        <v>13133</v>
      </c>
      <c r="E12" s="162"/>
      <c r="F12" s="163">
        <v>25592</v>
      </c>
      <c r="G12" s="164"/>
      <c r="H12" s="165"/>
    </row>
    <row r="13" spans="1:8" x14ac:dyDescent="0.15">
      <c r="A13" s="146"/>
      <c r="B13" s="151"/>
      <c r="C13" s="152"/>
      <c r="D13" s="153">
        <v>62012</v>
      </c>
      <c r="E13" s="154"/>
      <c r="F13" s="155">
        <v>49596</v>
      </c>
      <c r="G13" s="167"/>
      <c r="H13" s="157"/>
    </row>
    <row r="14" spans="1:8" x14ac:dyDescent="0.15">
      <c r="A14" s="158"/>
      <c r="B14" s="159"/>
      <c r="C14" s="160"/>
      <c r="D14" s="161">
        <v>12683</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5.34</v>
      </c>
      <c r="C19" s="168">
        <f>ROUND(VALUE(SUBSTITUTE(実質収支比率等に係る経年分析!G$48,"▲","-")),2)</f>
        <v>11.3</v>
      </c>
      <c r="D19" s="168">
        <f>ROUND(VALUE(SUBSTITUTE(実質収支比率等に係る経年分析!H$48,"▲","-")),2)</f>
        <v>8.74</v>
      </c>
      <c r="E19" s="168">
        <f>ROUND(VALUE(SUBSTITUTE(実質収支比率等に係る経年分析!I$48,"▲","-")),2)</f>
        <v>10.29</v>
      </c>
      <c r="F19" s="168">
        <f>ROUND(VALUE(SUBSTITUTE(実質収支比率等に係る経年分析!J$48,"▲","-")),2)</f>
        <v>7.08</v>
      </c>
    </row>
    <row r="20" spans="1:11" x14ac:dyDescent="0.15">
      <c r="A20" s="168" t="s">
        <v>53</v>
      </c>
      <c r="B20" s="168">
        <f>ROUND(VALUE(SUBSTITUTE(実質収支比率等に係る経年分析!F$47,"▲","-")),2)</f>
        <v>7.66</v>
      </c>
      <c r="C20" s="168">
        <f>ROUND(VALUE(SUBSTITUTE(実質収支比率等に係る経年分析!G$47,"▲","-")),2)</f>
        <v>4.34</v>
      </c>
      <c r="D20" s="168">
        <f>ROUND(VALUE(SUBSTITUTE(実質収支比率等に係る経年分析!H$47,"▲","-")),2)</f>
        <v>8.77</v>
      </c>
      <c r="E20" s="168">
        <f>ROUND(VALUE(SUBSTITUTE(実質収支比率等に係る経年分析!I$47,"▲","-")),2)</f>
        <v>8.8800000000000008</v>
      </c>
      <c r="F20" s="168">
        <f>ROUND(VALUE(SUBSTITUTE(実質収支比率等に係る経年分析!J$47,"▲","-")),2)</f>
        <v>9.32</v>
      </c>
    </row>
    <row r="21" spans="1:11" x14ac:dyDescent="0.15">
      <c r="A21" s="168" t="s">
        <v>54</v>
      </c>
      <c r="B21" s="168">
        <f>IF(ISNUMBER(VALUE(SUBSTITUTE(実質収支比率等に係る経年分析!F$49,"▲","-"))),ROUND(VALUE(SUBSTITUTE(実質収支比率等に係る経年分析!F$49,"▲","-")),2),NA())</f>
        <v>-1.2</v>
      </c>
      <c r="C21" s="168">
        <f>IF(ISNUMBER(VALUE(SUBSTITUTE(実質収支比率等に係る経年分析!G$49,"▲","-"))),ROUND(VALUE(SUBSTITUTE(実質収支比率等に係る経年分析!G$49,"▲","-")),2),NA())</f>
        <v>3</v>
      </c>
      <c r="D21" s="168">
        <f>IF(ISNUMBER(VALUE(SUBSTITUTE(実質収支比率等に係る経年分析!H$49,"▲","-"))),ROUND(VALUE(SUBSTITUTE(実質収支比率等に係る経年分析!H$49,"▲","-")),2),NA())</f>
        <v>4.2</v>
      </c>
      <c r="E21" s="168">
        <f>IF(ISNUMBER(VALUE(SUBSTITUTE(実質収支比率等に係る経年分析!I$49,"▲","-"))),ROUND(VALUE(SUBSTITUTE(実質収支比率等に係る経年分析!I$49,"▲","-")),2),NA())</f>
        <v>1.43</v>
      </c>
      <c r="F21" s="168">
        <f>IF(ISNUMBER(VALUE(SUBSTITUTE(実質収支比率等に係る経年分析!J$49,"▲","-"))),ROUND(VALUE(SUBSTITUTE(実質収支比率等に係る経年分析!J$49,"▲","-")),2),NA())</f>
        <v>-2.31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母子父子寡婦福祉資金貸付事業特別会計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6.72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8.73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17.760000000000002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7758</v>
      </c>
      <c r="E42" s="170"/>
      <c r="F42" s="170"/>
      <c r="G42" s="170">
        <f>'実質公債費比率（分子）の構造'!L$52</f>
        <v>7321</v>
      </c>
      <c r="H42" s="170"/>
      <c r="I42" s="170"/>
      <c r="J42" s="170">
        <f>'実質公債費比率（分子）の構造'!M$52</f>
        <v>7517</v>
      </c>
      <c r="K42" s="170"/>
      <c r="L42" s="170"/>
      <c r="M42" s="170">
        <f>'実質公債費比率（分子）の構造'!N$52</f>
        <v>7445</v>
      </c>
      <c r="N42" s="170"/>
      <c r="O42" s="170"/>
      <c r="P42" s="170">
        <f>'実質公債費比率（分子）の構造'!O$52</f>
        <v>7510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238</v>
      </c>
      <c r="C44" s="170"/>
      <c r="D44" s="170"/>
      <c r="E44" s="170">
        <f>'実質公債費比率（分子）の構造'!L$50</f>
        <v>211</v>
      </c>
      <c r="F44" s="170"/>
      <c r="G44" s="170"/>
      <c r="H44" s="170">
        <f>'実質公債費比率（分子）の構造'!M$50</f>
        <v>182</v>
      </c>
      <c r="I44" s="170"/>
      <c r="J44" s="170"/>
      <c r="K44" s="170">
        <f>'実質公債費比率（分子）の構造'!N$50</f>
        <v>140</v>
      </c>
      <c r="L44" s="170"/>
      <c r="M44" s="170"/>
      <c r="N44" s="170">
        <f>'実質公債費比率（分子）の構造'!O$50</f>
        <v>92</v>
      </c>
      <c r="O44" s="170"/>
      <c r="P44" s="170"/>
    </row>
    <row r="45" spans="1:16" x14ac:dyDescent="0.15">
      <c r="A45" s="170" t="s">
        <v>63</v>
      </c>
      <c r="B45" s="170">
        <f>'実質公債費比率（分子）の構造'!K$49</f>
        <v>697</v>
      </c>
      <c r="C45" s="170"/>
      <c r="D45" s="170"/>
      <c r="E45" s="170">
        <f>'実質公債費比率（分子）の構造'!L$49</f>
        <v>376</v>
      </c>
      <c r="F45" s="170"/>
      <c r="G45" s="170"/>
      <c r="H45" s="170">
        <f>'実質公債費比率（分子）の構造'!M$49</f>
        <v>279</v>
      </c>
      <c r="I45" s="170"/>
      <c r="J45" s="170"/>
      <c r="K45" s="170">
        <f>'実質公債費比率（分子）の構造'!N$49</f>
        <v>273</v>
      </c>
      <c r="L45" s="170"/>
      <c r="M45" s="170"/>
      <c r="N45" s="170">
        <f>'実質公債費比率（分子）の構造'!O$49</f>
        <v>261</v>
      </c>
      <c r="O45" s="170"/>
      <c r="P45" s="170"/>
    </row>
    <row r="46" spans="1:16" x14ac:dyDescent="0.15">
      <c r="A46" s="170" t="s">
        <v>64</v>
      </c>
      <c r="B46" s="170">
        <f>'実質公債費比率（分子）の構造'!K$48</f>
        <v>651</v>
      </c>
      <c r="C46" s="170"/>
      <c r="D46" s="170"/>
      <c r="E46" s="170">
        <f>'実質公債費比率（分子）の構造'!L$48</f>
        <v>595</v>
      </c>
      <c r="F46" s="170"/>
      <c r="G46" s="170"/>
      <c r="H46" s="170">
        <f>'実質公債費比率（分子）の構造'!M$48</f>
        <v>610</v>
      </c>
      <c r="I46" s="170"/>
      <c r="J46" s="170"/>
      <c r="K46" s="170">
        <f>'実質公債費比率（分子）の構造'!N$48</f>
        <v>620</v>
      </c>
      <c r="L46" s="170"/>
      <c r="M46" s="170"/>
      <c r="N46" s="170">
        <f>'実質公債費比率（分子）の構造'!O$48</f>
        <v>614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12062</v>
      </c>
      <c r="C49" s="170"/>
      <c r="D49" s="170"/>
      <c r="E49" s="170">
        <f>'実質公債費比率（分子）の構造'!L$45</f>
        <v>11787</v>
      </c>
      <c r="F49" s="170"/>
      <c r="G49" s="170"/>
      <c r="H49" s="170">
        <f>'実質公債費比率（分子）の構造'!M$45</f>
        <v>11624</v>
      </c>
      <c r="I49" s="170"/>
      <c r="J49" s="170"/>
      <c r="K49" s="170">
        <f>'実質公債費比率（分子）の構造'!N$45</f>
        <v>12959</v>
      </c>
      <c r="L49" s="170"/>
      <c r="M49" s="170"/>
      <c r="N49" s="170">
        <f>'実質公債費比率（分子）の構造'!O$45</f>
        <v>11583</v>
      </c>
      <c r="O49" s="170"/>
      <c r="P49" s="170"/>
    </row>
    <row r="50" spans="1:16" x14ac:dyDescent="0.15">
      <c r="A50" s="170" t="s">
        <v>67</v>
      </c>
      <c r="B50" s="170" t="e">
        <f>NA()</f>
        <v>#N/A</v>
      </c>
      <c r="C50" s="170">
        <f>IF(ISNUMBER('実質公債費比率（分子）の構造'!K$53),'実質公債費比率（分子）の構造'!K$53,NA())</f>
        <v>5890</v>
      </c>
      <c r="D50" s="170" t="e">
        <f>NA()</f>
        <v>#N/A</v>
      </c>
      <c r="E50" s="170" t="e">
        <f>NA()</f>
        <v>#N/A</v>
      </c>
      <c r="F50" s="170">
        <f>IF(ISNUMBER('実質公債費比率（分子）の構造'!L$53),'実質公債費比率（分子）の構造'!L$53,NA())</f>
        <v>5648</v>
      </c>
      <c r="G50" s="170" t="e">
        <f>NA()</f>
        <v>#N/A</v>
      </c>
      <c r="H50" s="170" t="e">
        <f>NA()</f>
        <v>#N/A</v>
      </c>
      <c r="I50" s="170">
        <f>IF(ISNUMBER('実質公債費比率（分子）の構造'!M$53),'実質公債費比率（分子）の構造'!M$53,NA())</f>
        <v>5178</v>
      </c>
      <c r="J50" s="170" t="e">
        <f>NA()</f>
        <v>#N/A</v>
      </c>
      <c r="K50" s="170" t="e">
        <f>NA()</f>
        <v>#N/A</v>
      </c>
      <c r="L50" s="170">
        <f>IF(ISNUMBER('実質公債費比率（分子）の構造'!N$53),'実質公債費比率（分子）の構造'!N$53,NA())</f>
        <v>6547</v>
      </c>
      <c r="M50" s="170" t="e">
        <f>NA()</f>
        <v>#N/A</v>
      </c>
      <c r="N50" s="170" t="e">
        <f>NA()</f>
        <v>#N/A</v>
      </c>
      <c r="O50" s="170">
        <f>IF(ISNUMBER('実質公債費比率（分子）の構造'!O$53),'実質公債費比率（分子）の構造'!O$53,NA())</f>
        <v>5040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79149</v>
      </c>
      <c r="E56" s="169"/>
      <c r="F56" s="169"/>
      <c r="G56" s="169">
        <f>'将来負担比率（分子）の構造'!J$52</f>
        <v>81430</v>
      </c>
      <c r="H56" s="169"/>
      <c r="I56" s="169"/>
      <c r="J56" s="169">
        <f>'将来負担比率（分子）の構造'!K$52</f>
        <v>82302</v>
      </c>
      <c r="K56" s="169"/>
      <c r="L56" s="169"/>
      <c r="M56" s="169">
        <f>'将来負担比率（分子）の構造'!L$52</f>
        <v>79854</v>
      </c>
      <c r="N56" s="169"/>
      <c r="O56" s="169"/>
      <c r="P56" s="169">
        <f>'将来負担比率（分子）の構造'!M$52</f>
        <v>78418</v>
      </c>
    </row>
    <row r="57" spans="1:16" x14ac:dyDescent="0.15">
      <c r="A57" s="169" t="s">
        <v>42</v>
      </c>
      <c r="B57" s="169"/>
      <c r="C57" s="169"/>
      <c r="D57" s="169">
        <f>'将来負担比率（分子）の構造'!I$51</f>
        <v>19785</v>
      </c>
      <c r="E57" s="169"/>
      <c r="F57" s="169"/>
      <c r="G57" s="169">
        <f>'将来負担比率（分子）の構造'!J$51</f>
        <v>19613</v>
      </c>
      <c r="H57" s="169"/>
      <c r="I57" s="169"/>
      <c r="J57" s="169">
        <f>'将来負担比率（分子）の構造'!K$51</f>
        <v>19893</v>
      </c>
      <c r="K57" s="169"/>
      <c r="L57" s="169"/>
      <c r="M57" s="169">
        <f>'将来負担比率（分子）の構造'!L$51</f>
        <v>20389</v>
      </c>
      <c r="N57" s="169"/>
      <c r="O57" s="169"/>
      <c r="P57" s="169">
        <f>'将来負担比率（分子）の構造'!M$51</f>
        <v>23602</v>
      </c>
    </row>
    <row r="58" spans="1:16" x14ac:dyDescent="0.15">
      <c r="A58" s="169" t="s">
        <v>41</v>
      </c>
      <c r="B58" s="169"/>
      <c r="C58" s="169"/>
      <c r="D58" s="169">
        <f>'将来負担比率（分子）の構造'!I$50</f>
        <v>21021</v>
      </c>
      <c r="E58" s="169"/>
      <c r="F58" s="169"/>
      <c r="G58" s="169">
        <f>'将来負担比率（分子）の構造'!J$50</f>
        <v>18871</v>
      </c>
      <c r="H58" s="169"/>
      <c r="I58" s="169"/>
      <c r="J58" s="169">
        <f>'将来負担比率（分子）の構造'!K$50</f>
        <v>24551</v>
      </c>
      <c r="K58" s="169"/>
      <c r="L58" s="169"/>
      <c r="M58" s="169">
        <f>'将来負担比率（分子）の構造'!L$50</f>
        <v>25790</v>
      </c>
      <c r="N58" s="169"/>
      <c r="O58" s="169"/>
      <c r="P58" s="169">
        <f>'将来負担比率（分子）の構造'!M$50</f>
        <v>27834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v>
      </c>
      <c r="C61" s="169"/>
      <c r="D61" s="169"/>
      <c r="E61" s="169">
        <f>'将来負担比率（分子）の構造'!J$46</f>
        <v>2</v>
      </c>
      <c r="F61" s="169"/>
      <c r="G61" s="169"/>
      <c r="H61" s="169">
        <f>'将来負担比率（分子）の構造'!K$46</f>
        <v>0</v>
      </c>
      <c r="I61" s="169"/>
      <c r="J61" s="169"/>
      <c r="K61" s="169">
        <f>'将来負担比率（分子）の構造'!L$46</f>
        <v>5</v>
      </c>
      <c r="L61" s="169"/>
      <c r="M61" s="169"/>
      <c r="N61" s="169">
        <f>'将来負担比率（分子）の構造'!M$46</f>
        <v>2</v>
      </c>
      <c r="O61" s="169"/>
      <c r="P61" s="169"/>
    </row>
    <row r="62" spans="1:16" x14ac:dyDescent="0.15">
      <c r="A62" s="169" t="s">
        <v>35</v>
      </c>
      <c r="B62" s="169">
        <f>'将来負担比率（分子）の構造'!I$45</f>
        <v>14853</v>
      </c>
      <c r="C62" s="169"/>
      <c r="D62" s="169"/>
      <c r="E62" s="169">
        <f>'将来負担比率（分子）の構造'!J$45</f>
        <v>14214</v>
      </c>
      <c r="F62" s="169"/>
      <c r="G62" s="169"/>
      <c r="H62" s="169">
        <f>'将来負担比率（分子）の構造'!K$45</f>
        <v>13543</v>
      </c>
      <c r="I62" s="169"/>
      <c r="J62" s="169"/>
      <c r="K62" s="169">
        <f>'将来負担比率（分子）の構造'!L$45</f>
        <v>13121</v>
      </c>
      <c r="L62" s="169"/>
      <c r="M62" s="169"/>
      <c r="N62" s="169">
        <f>'将来負担比率（分子）の構造'!M$45</f>
        <v>13499</v>
      </c>
      <c r="O62" s="169"/>
      <c r="P62" s="169"/>
    </row>
    <row r="63" spans="1:16" x14ac:dyDescent="0.15">
      <c r="A63" s="169" t="s">
        <v>34</v>
      </c>
      <c r="B63" s="169">
        <f>'将来負担比率（分子）の構造'!I$44</f>
        <v>4815</v>
      </c>
      <c r="C63" s="169"/>
      <c r="D63" s="169"/>
      <c r="E63" s="169">
        <f>'将来負担比率（分子）の構造'!J$44</f>
        <v>4714</v>
      </c>
      <c r="F63" s="169"/>
      <c r="G63" s="169"/>
      <c r="H63" s="169">
        <f>'将来負担比率（分子）の構造'!K$44</f>
        <v>4377</v>
      </c>
      <c r="I63" s="169"/>
      <c r="J63" s="169"/>
      <c r="K63" s="169">
        <f>'将来負担比率（分子）の構造'!L$44</f>
        <v>3892</v>
      </c>
      <c r="L63" s="169"/>
      <c r="M63" s="169"/>
      <c r="N63" s="169">
        <f>'将来負担比率（分子）の構造'!M$44</f>
        <v>3566</v>
      </c>
      <c r="O63" s="169"/>
      <c r="P63" s="169"/>
    </row>
    <row r="64" spans="1:16" x14ac:dyDescent="0.15">
      <c r="A64" s="169" t="s">
        <v>33</v>
      </c>
      <c r="B64" s="169">
        <f>'将来負担比率（分子）の構造'!I$43</f>
        <v>7242</v>
      </c>
      <c r="C64" s="169"/>
      <c r="D64" s="169"/>
      <c r="E64" s="169">
        <f>'将来負担比率（分子）の構造'!J$43</f>
        <v>6912</v>
      </c>
      <c r="F64" s="169"/>
      <c r="G64" s="169"/>
      <c r="H64" s="169">
        <f>'将来負担比率（分子）の構造'!K$43</f>
        <v>7004</v>
      </c>
      <c r="I64" s="169"/>
      <c r="J64" s="169"/>
      <c r="K64" s="169">
        <f>'将来負担比率（分子）の構造'!L$43</f>
        <v>6258</v>
      </c>
      <c r="L64" s="169"/>
      <c r="M64" s="169"/>
      <c r="N64" s="169">
        <f>'将来負担比率（分子）の構造'!M$43</f>
        <v>6395</v>
      </c>
      <c r="O64" s="169"/>
      <c r="P64" s="169"/>
    </row>
    <row r="65" spans="1:16" x14ac:dyDescent="0.15">
      <c r="A65" s="169" t="s">
        <v>32</v>
      </c>
      <c r="B65" s="169">
        <f>'将来負担比率（分子）の構造'!I$42</f>
        <v>669</v>
      </c>
      <c r="C65" s="169"/>
      <c r="D65" s="169"/>
      <c r="E65" s="169">
        <f>'将来負担比率（分子）の構造'!J$42</f>
        <v>471</v>
      </c>
      <c r="F65" s="169"/>
      <c r="G65" s="169"/>
      <c r="H65" s="169">
        <f>'将来負担比率（分子）の構造'!K$42</f>
        <v>297</v>
      </c>
      <c r="I65" s="169"/>
      <c r="J65" s="169"/>
      <c r="K65" s="169">
        <f>'将来負担比率（分子）の構造'!L$42</f>
        <v>161</v>
      </c>
      <c r="L65" s="169"/>
      <c r="M65" s="169"/>
      <c r="N65" s="169">
        <f>'将来負担比率（分子）の構造'!M$42</f>
        <v>72</v>
      </c>
      <c r="O65" s="169"/>
      <c r="P65" s="169"/>
    </row>
    <row r="66" spans="1:16" x14ac:dyDescent="0.15">
      <c r="A66" s="169" t="s">
        <v>31</v>
      </c>
      <c r="B66" s="169">
        <f>'将来負担比率（分子）の構造'!I$41</f>
        <v>133436</v>
      </c>
      <c r="C66" s="169"/>
      <c r="D66" s="169"/>
      <c r="E66" s="169">
        <f>'将来負担比率（分子）の構造'!J$41</f>
        <v>136123</v>
      </c>
      <c r="F66" s="169"/>
      <c r="G66" s="169"/>
      <c r="H66" s="169">
        <f>'将来負担比率（分子）の構造'!K$41</f>
        <v>137114</v>
      </c>
      <c r="I66" s="169"/>
      <c r="J66" s="169"/>
      <c r="K66" s="169">
        <f>'将来負担比率（分子）の構造'!L$41</f>
        <v>133174</v>
      </c>
      <c r="L66" s="169"/>
      <c r="M66" s="169"/>
      <c r="N66" s="169">
        <f>'将来負担比率（分子）の構造'!M$41</f>
        <v>134797</v>
      </c>
      <c r="O66" s="169"/>
      <c r="P66" s="169"/>
    </row>
    <row r="67" spans="1:16" x14ac:dyDescent="0.15">
      <c r="A67" s="169" t="s">
        <v>71</v>
      </c>
      <c r="B67" s="169" t="e">
        <f>NA()</f>
        <v>#N/A</v>
      </c>
      <c r="C67" s="169">
        <f>IF(ISNUMBER('将来負担比率（分子）の構造'!I$53), IF('将来負担比率（分子）の構造'!I$53 &lt; 0, 0, '将来負担比率（分子）の構造'!I$53), NA())</f>
        <v>41064</v>
      </c>
      <c r="D67" s="169" t="e">
        <f>NA()</f>
        <v>#N/A</v>
      </c>
      <c r="E67" s="169" t="e">
        <f>NA()</f>
        <v>#N/A</v>
      </c>
      <c r="F67" s="169">
        <f>IF(ISNUMBER('将来負担比率（分子）の構造'!J$53), IF('将来負担比率（分子）の構造'!J$53 &lt; 0, 0, '将来負担比率（分子）の構造'!J$53), NA())</f>
        <v>42521</v>
      </c>
      <c r="G67" s="169" t="e">
        <f>NA()</f>
        <v>#N/A</v>
      </c>
      <c r="H67" s="169" t="e">
        <f>NA()</f>
        <v>#N/A</v>
      </c>
      <c r="I67" s="169">
        <f>IF(ISNUMBER('将来負担比率（分子）の構造'!K$53), IF('将来負担比率（分子）の構造'!K$53 &lt; 0, 0, '将来負担比率（分子）の構造'!K$53), NA())</f>
        <v>35590</v>
      </c>
      <c r="J67" s="169" t="e">
        <f>NA()</f>
        <v>#N/A</v>
      </c>
      <c r="K67" s="169" t="e">
        <f>NA()</f>
        <v>#N/A</v>
      </c>
      <c r="L67" s="169">
        <f>IF(ISNUMBER('将来負担比率（分子）の構造'!L$53), IF('将来負担比率（分子）の構造'!L$53 &lt; 0, 0, '将来負担比率（分子）の構造'!L$53), NA())</f>
        <v>30578</v>
      </c>
      <c r="M67" s="169" t="e">
        <f>NA()</f>
        <v>#N/A</v>
      </c>
      <c r="N67" s="169" t="e">
        <f>NA()</f>
        <v>#N/A</v>
      </c>
      <c r="O67" s="169">
        <f>IF(ISNUMBER('将来負担比率（分子）の構造'!M$53), IF('将来負担比率（分子）の構造'!M$53 &lt; 0, 0, '将来負担比率（分子）の構造'!M$53), NA())</f>
        <v>28477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6500</v>
      </c>
      <c r="C72" s="173">
        <f>基金残高に係る経年分析!G55</f>
        <v>6499</v>
      </c>
      <c r="D72" s="173">
        <f>基金残高に係る経年分析!H55</f>
        <v>6985</v>
      </c>
    </row>
    <row r="73" spans="1:16" x14ac:dyDescent="0.15">
      <c r="A73" s="172" t="s">
        <v>74</v>
      </c>
      <c r="B73" s="173">
        <f>基金残高に係る経年分析!F56</f>
        <v>7202</v>
      </c>
      <c r="C73" s="173">
        <f>基金残高に係る経年分析!G56</f>
        <v>9508</v>
      </c>
      <c r="D73" s="173">
        <f>基金残高に係る経年分析!H56</f>
        <v>10016</v>
      </c>
    </row>
    <row r="74" spans="1:16" x14ac:dyDescent="0.15">
      <c r="A74" s="172" t="s">
        <v>75</v>
      </c>
      <c r="B74" s="173">
        <f>基金残高に係る経年分析!F57</f>
        <v>8074</v>
      </c>
      <c r="C74" s="173">
        <f>基金残高に係る経年分析!G57</f>
        <v>6579</v>
      </c>
      <c r="D74" s="173">
        <f>基金残高に係る経年分析!H57</f>
        <v>7327</v>
      </c>
    </row>
  </sheetData>
  <sheetProtection algorithmName="SHA-512" hashValue="nScFnDAog05dTx3n+41vLstenOFfTgO9pXqdYyqlzWTlHgFlMCBnpDrZJEnLQlzGfVFK28eEJxi+1VKvMMq2Iw==" saltValue="d0CszPXykyRTVfUwJO+3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2025-03-27T06:14:34Z</cp:lastPrinted>
  <dcterms:created xsi:type="dcterms:W3CDTF">2025-02-19T05:43:06Z</dcterms:created>
  <dcterms:modified xsi:type="dcterms:W3CDTF">2025-03-27T06:16:39Z</dcterms:modified>
  <cp:category/>
</cp:coreProperties>
</file>