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codeName="ThisWorkbook" defaultThemeVersion="124226"/>
  <xr:revisionPtr xr6:coauthVersionLast="47" xr6:coauthVersionMax="47" documentId="13_ncr:1_{A543DD8D-F26E-4CFD-9824-138DC91AD997}" revIDLastSave="0" xr10:uidLastSave="{00000000-0000-0000-0000-000000000000}"/>
  <bookViews>
    <workbookView tabRatio="908" xr2:uid="{00000000-000D-0000-FFFF-FFFF00000000}" windowHeight="14430" windowWidth="24225" xWindow="2265" yWindow="855"/>
  </bookViews>
  <sheets>
    <sheet r:id="rId1" name="☆メイン画面☆" sheetId="2"/>
    <sheet r:id="rId2" name="確認表" sheetId="32"/>
    <sheet r:id="rId3" name="収入の部" sheetId="3"/>
    <sheet r:id="rId4" name="支出の部(人件費)" sheetId="6"/>
    <sheet r:id="rId5" name="支出の部(家屋費)" sheetId="12"/>
    <sheet r:id="rId6" name="支出の部(通信費)" sheetId="14"/>
    <sheet r:id="rId7" name="支出の部(交通費)" sheetId="16"/>
    <sheet r:id="rId8" name="支出の部(印刷費)" sheetId="18"/>
    <sheet r:id="rId9" name="支出の部(広告費)" sheetId="20"/>
    <sheet r:id="rId10" name="支出の部(文具費)" sheetId="22"/>
    <sheet r:id="rId11" name="支出の部(食糧費)" sheetId="24"/>
    <sheet r:id="rId12" name="支出の部(休泊費)" sheetId="26"/>
    <sheet r:id="rId13" name="支出の部(雑費)" sheetId="28"/>
    <sheet r:id="rId14" name="集計表" sheetId="29"/>
    <sheet r:id="rId15" name="領収書無明細書" sheetId="31"/>
    <sheet r:id="rId16" name="選管入力用" sheetId="5" state="hidden"/>
  </sheets>
  <definedNames>
    <definedName hidden="1" localSheetId="7" name="_xlnm._FilterDatabase">'支出の部(印刷費)'!$A$3:$K$35</definedName>
    <definedName hidden="1" localSheetId="4" name="_xlnm._FilterDatabase">'支出の部(家屋費)'!$A$3:$K$34</definedName>
    <definedName hidden="1" localSheetId="11" name="_xlnm._FilterDatabase">'支出の部(休泊費)'!$A$3:$K$36</definedName>
    <definedName hidden="1" localSheetId="6" name="_xlnm._FilterDatabase">'支出の部(交通費)'!$A$3:$K$67</definedName>
    <definedName hidden="1" localSheetId="8" name="_xlnm._FilterDatabase">'支出の部(広告費)'!$A$3:$K$36</definedName>
    <definedName hidden="1" localSheetId="12" name="_xlnm._FilterDatabase">'支出の部(雑費)'!$A$3:$K$67</definedName>
    <definedName hidden="1" localSheetId="10" name="_xlnm._FilterDatabase">'支出の部(食糧費)'!$A$3:$K$67</definedName>
    <definedName hidden="1" localSheetId="3" name="_xlnm._FilterDatabase">'支出の部(人件費)'!$A$3:$K$125</definedName>
    <definedName hidden="1" localSheetId="5" name="_xlnm._FilterDatabase">'支出の部(通信費)'!$A$3:$K$54</definedName>
    <definedName hidden="1" localSheetId="9" name="_xlnm._FilterDatabase">'支出の部(文具費)'!$A$3:$K$67</definedName>
    <definedName hidden="1" localSheetId="2" name="_xlnm._FilterDatabase">収入の部!$A$11:$I$72</definedName>
    <definedName localSheetId="7" name="_xlnm.Print_Area">'支出の部(印刷費)'!$A$1:$K$126</definedName>
    <definedName localSheetId="4" name="_xlnm.Print_Area">'支出の部(家屋費)'!$A$1:$K$126</definedName>
    <definedName localSheetId="11" name="_xlnm.Print_Area">'支出の部(休泊費)'!$A$1:$K$126</definedName>
    <definedName localSheetId="6" name="_xlnm.Print_Area">'支出の部(交通費)'!$A$1:$K$126</definedName>
    <definedName localSheetId="8" name="_xlnm.Print_Area">'支出の部(広告費)'!$A$1:$K$126</definedName>
    <definedName localSheetId="12" name="_xlnm.Print_Area">'支出の部(雑費)'!$A$1:$K$126</definedName>
    <definedName localSheetId="10" name="_xlnm.Print_Area">'支出の部(食糧費)'!$A$1:$K$126</definedName>
    <definedName localSheetId="3" name="_xlnm.Print_Area">'支出の部(人件費)'!$A$1:$K$126</definedName>
    <definedName localSheetId="5" name="_xlnm.Print_Area">'支出の部(通信費)'!$A$1:$K$126</definedName>
    <definedName localSheetId="9" name="_xlnm.Print_Area">'支出の部(文具費)'!$A$1:$K$126</definedName>
    <definedName localSheetId="2" name="_xlnm.Print_Area">収入の部!$A$1:$I$82</definedName>
    <definedName localSheetId="13" name="_xlnm.Print_Area">集計表!$A$1:$Z$27</definedName>
    <definedName localSheetId="14" name="_xlnm.Print_Area">領収書無明細書!$A$1:$G$27</definedName>
    <definedName localSheetId="7" name="_xlnm.Print_Titles">'支出の部(印刷費)'!$2:$4</definedName>
    <definedName localSheetId="4" name="_xlnm.Print_Titles">'支出の部(家屋費)'!$2:$4</definedName>
    <definedName localSheetId="11" name="_xlnm.Print_Titles">'支出の部(休泊費)'!$2:$4</definedName>
    <definedName localSheetId="6" name="_xlnm.Print_Titles">'支出の部(交通費)'!$2:$4</definedName>
    <definedName localSheetId="8" name="_xlnm.Print_Titles">'支出の部(広告費)'!$2:$4</definedName>
    <definedName localSheetId="12" name="_xlnm.Print_Titles">'支出の部(雑費)'!$2:$4</definedName>
    <definedName localSheetId="10" name="_xlnm.Print_Titles">'支出の部(食糧費)'!$2:$4</definedName>
    <definedName localSheetId="3" name="_xlnm.Print_Titles">'支出の部(人件費)'!$2:$4</definedName>
    <definedName localSheetId="5" name="_xlnm.Print_Titles">'支出の部(通信費)'!$2:$4</definedName>
    <definedName localSheetId="9" name="_xlnm.Print_Titles">'支出の部(文具費)'!$2:$4</definedName>
    <definedName localSheetId="2" name="_xlnm.Print_Titles">収入の部!$11:$12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5" i="28" l="1"/>
  <c r="D19" i="32" s="1"/>
  <c r="G125" i="28"/>
  <c r="C19" i="32" s="1"/>
  <c r="J125" i="26"/>
  <c r="D18" i="32" s="1"/>
  <c r="G125" i="26"/>
  <c r="C125" i="26" s="1"/>
  <c r="J125" i="24"/>
  <c r="D17" i="32" s="1"/>
  <c r="G125" i="24"/>
  <c r="C17" i="32" s="1"/>
  <c r="J125" i="22"/>
  <c r="D16" i="32" s="1"/>
  <c r="G125" i="22"/>
  <c r="C16" i="32" s="1"/>
  <c r="J125" i="20"/>
  <c r="D15" i="32" s="1"/>
  <c r="G125" i="20"/>
  <c r="J125" i="18"/>
  <c r="D14" i="32" s="1"/>
  <c r="G125" i="18"/>
  <c r="J125" i="16"/>
  <c r="D13" i="32" s="1"/>
  <c r="G125" i="16"/>
  <c r="J125" i="12"/>
  <c r="D11" i="32" s="1"/>
  <c r="G125" i="12"/>
  <c r="C125" i="12" s="1"/>
  <c r="J125" i="14"/>
  <c r="D12" i="32" s="1"/>
  <c r="G125" i="14"/>
  <c r="J125" i="6"/>
  <c r="D10" i="32" s="1"/>
  <c r="G125" i="6"/>
  <c r="C10" i="32" s="1"/>
  <c r="N11" i="2"/>
  <c r="F11" i="2"/>
  <c r="C125" i="16" l="1"/>
  <c r="C125" i="14"/>
  <c r="C125" i="20"/>
  <c r="C125" i="18"/>
  <c r="C125" i="28"/>
  <c r="C18" i="32"/>
  <c r="C125" i="24"/>
  <c r="C125" i="22"/>
  <c r="C15" i="32"/>
  <c r="C14" i="32"/>
  <c r="C13" i="32"/>
  <c r="C12" i="32"/>
  <c r="C11" i="32"/>
  <c r="C125" i="6"/>
  <c r="S13" i="29"/>
  <c r="S15" i="29"/>
  <c r="F8" i="3"/>
  <c r="O15" i="29"/>
  <c r="K15" i="29"/>
  <c r="O13" i="29"/>
  <c r="K13" i="29"/>
  <c r="E79" i="3"/>
  <c r="W11" i="2"/>
  <c r="T11" i="2"/>
  <c r="N6" i="29" l="1"/>
  <c r="E75" i="3"/>
  <c r="E81" i="3" s="1"/>
  <c r="E74" i="3"/>
  <c r="E80" i="3" s="1"/>
  <c r="S23" i="29" l="1"/>
  <c r="E76" i="3"/>
  <c r="I78" i="3" l="1"/>
  <c r="I77" i="3"/>
  <c r="E82" i="3" l="1"/>
  <c r="E8" i="3" l="1"/>
  <c r="B8" i="3"/>
  <c r="C26" i="29" l="1"/>
  <c r="E6" i="3" l="1"/>
  <c r="J19" i="2" l="1"/>
  <c r="Q26" i="29" l="1"/>
  <c r="E23" i="31"/>
  <c r="E21" i="31"/>
  <c r="E5" i="3"/>
  <c r="B1" i="32"/>
  <c r="E24" i="31"/>
  <c r="E22" i="31"/>
  <c r="Q27" i="29"/>
  <c r="C20" i="31"/>
  <c r="B3" i="3"/>
  <c r="E18" i="32" l="1"/>
  <c r="D5" i="32"/>
  <c r="C5" i="32"/>
  <c r="E17" i="32" l="1"/>
  <c r="E15" i="32"/>
  <c r="E13" i="32"/>
  <c r="E12" i="32"/>
  <c r="E16" i="32"/>
  <c r="E19" i="32"/>
  <c r="E11" i="32"/>
  <c r="E5" i="32"/>
  <c r="E14" i="32" l="1"/>
  <c r="D20" i="32"/>
  <c r="F4" i="29" s="1"/>
  <c r="V4" i="29" s="1"/>
  <c r="E10" i="32"/>
  <c r="C20" i="32"/>
  <c r="F2" i="29" s="1"/>
  <c r="V2" i="29" s="1"/>
  <c r="V6" i="29" l="1"/>
  <c r="F6" i="29"/>
  <c r="E20"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5" authorId="0" shapeId="0" xr:uid="{00000000-0006-0000-0000-000001000000}">
      <text>
        <r>
          <rPr>
            <sz val="11"/>
            <color indexed="81"/>
            <rFont val="BIZ UDPゴシック"/>
            <family val="3"/>
            <charset val="128"/>
          </rPr>
          <t>都道府県と市区町村まで入力</t>
        </r>
      </text>
    </comment>
    <comment ref="F7" authorId="0" shapeId="0" xr:uid="{00000000-0006-0000-0000-000002000000}">
      <text>
        <r>
          <rPr>
            <sz val="11"/>
            <color indexed="81"/>
            <rFont val="BIZ UDPゴシック"/>
            <family val="3"/>
            <charset val="128"/>
          </rPr>
          <t>都道府県と市区町村まで入力</t>
        </r>
      </text>
    </comment>
    <comment ref="F8" authorId="0" shapeId="0" xr:uid="{00000000-0006-0000-0000-000003000000}">
      <text>
        <r>
          <rPr>
            <b/>
            <sz val="9"/>
            <color indexed="81"/>
            <rFont val="ＭＳ Ｐゴシック"/>
            <family val="3"/>
            <charset val="128"/>
            <scheme val="minor"/>
          </rPr>
          <t>収入又は支出のあった最初の日を入力すること。</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A880DC55-A57E-4373-8A25-4247B6E4D4E5}">
      <text>
        <r>
          <rPr>
            <sz val="9"/>
            <color indexed="81"/>
            <rFont val="ＭＳ Ｐゴシック"/>
            <family val="3"/>
            <charset val="128"/>
            <scheme val="minor"/>
          </rPr>
          <t>セル右の▼ボタンを押して、リストより区分を選択してください。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46C681EA-A4C8-459D-877A-27F1487C128F}">
      <text>
        <r>
          <rPr>
            <sz val="9"/>
            <color indexed="81"/>
            <rFont val="ＭＳ Ｐゴシック"/>
            <family val="3"/>
            <charset val="128"/>
            <scheme val="minor"/>
          </rPr>
          <t>セル右の▼ボタンを押して、リストより区分を選択してください。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E1B552C9-CC2A-4DB9-8B22-1179060D6C20}">
      <text>
        <r>
          <rPr>
            <sz val="9"/>
            <color indexed="81"/>
            <rFont val="ＭＳ Ｐゴシック"/>
            <family val="3"/>
            <charset val="128"/>
            <scheme val="minor"/>
          </rPr>
          <t>セル右の▼ボタンを押して、リストより区分を選択してください。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It-mente</author>
    <author>Administrator</author>
  </authors>
  <commentList>
    <comment ref="D4" authorId="0" shapeId="0" xr:uid="{00000000-0006-0000-0D00-000001000000}">
      <text>
        <r>
          <rPr>
            <sz val="9"/>
            <color indexed="81"/>
            <rFont val="ＭＳ Ｐゴシック"/>
            <family val="3"/>
            <charset val="128"/>
          </rPr>
          <t>セル右の▼ボタンを押して、リストより区分を選択してください。</t>
        </r>
      </text>
    </comment>
    <comment ref="F4" authorId="1" shapeId="0" xr:uid="{00000000-0006-0000-0D00-000002000000}">
      <text>
        <r>
          <rPr>
            <sz val="9"/>
            <color indexed="81"/>
            <rFont val="ＭＳ Ｐゴシック"/>
            <family val="3"/>
            <charset val="128"/>
          </rPr>
          <t>領収書を添付できない理由をリストより選んでください。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C13" authorId="0" shapeId="0" xr:uid="{00000000-0006-0000-0200-000001000000}">
      <text>
        <r>
          <rPr>
            <sz val="9"/>
            <color indexed="81"/>
            <rFont val="ＭＳ Ｐゴシック"/>
            <family val="3"/>
            <charset val="128"/>
            <scheme val="minor"/>
          </rPr>
          <t>個別に入力するのは、</t>
        </r>
        <r>
          <rPr>
            <b/>
            <sz val="9"/>
            <color indexed="81"/>
            <rFont val="ＭＳ Ｐゴシック"/>
            <family val="3"/>
            <charset val="128"/>
            <scheme val="minor"/>
          </rPr>
          <t>10,001円以上</t>
        </r>
        <r>
          <rPr>
            <sz val="9"/>
            <color indexed="81"/>
            <rFont val="ＭＳ Ｐゴシック"/>
            <family val="3"/>
            <charset val="128"/>
            <scheme val="minor"/>
          </rPr>
          <t>の収入のみです。
10,000円以下は種別ごとに合算して入力してください。</t>
        </r>
      </text>
    </comment>
    <comment ref="D13" authorId="0" shapeId="0" xr:uid="{00000000-0006-0000-0200-000002000000}">
      <text>
        <r>
          <rPr>
            <sz val="9"/>
            <color indexed="81"/>
            <rFont val="ＭＳ Ｐゴシック"/>
            <family val="3"/>
            <charset val="128"/>
            <scheme val="minor"/>
          </rPr>
          <t>セル右側の▼をクリックし種別を選択して下さい。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00000000-0006-0000-0300-000001000000}">
      <text>
        <r>
          <rPr>
            <sz val="9"/>
            <color indexed="81"/>
            <rFont val="ＭＳ Ｐゴシック"/>
            <family val="3"/>
            <charset val="128"/>
            <scheme val="minor"/>
          </rPr>
          <t>セル右の▼ボタンを押して、リストより区分を選択してください。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7EEE5355-F3F0-4E4A-AD8D-575A77B0C07C}">
      <text>
        <r>
          <rPr>
            <sz val="9"/>
            <color indexed="81"/>
            <rFont val="ＭＳ Ｐゴシック"/>
            <family val="3"/>
            <charset val="128"/>
            <scheme val="minor"/>
          </rPr>
          <t>セル右の▼ボタンを押して、リストより区分を選択してください。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EB391917-9C83-41A7-85C2-2B8DF210A264}">
      <text>
        <r>
          <rPr>
            <sz val="9"/>
            <color indexed="81"/>
            <rFont val="ＭＳ Ｐゴシック"/>
            <family val="3"/>
            <charset val="128"/>
            <scheme val="minor"/>
          </rPr>
          <t>セル右の▼ボタンを押して、リストより区分を選択してください。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2723FFCD-B702-489A-80E1-84F35F4C085A}">
      <text>
        <r>
          <rPr>
            <sz val="9"/>
            <color indexed="81"/>
            <rFont val="ＭＳ Ｐゴシック"/>
            <family val="3"/>
            <charset val="128"/>
            <scheme val="minor"/>
          </rPr>
          <t>セル右の▼ボタンを押して、リストより区分を選択してください。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BCDA2F97-1C3D-4AB6-9097-53801EC60944}">
      <text>
        <r>
          <rPr>
            <sz val="9"/>
            <color indexed="81"/>
            <rFont val="ＭＳ Ｐゴシック"/>
            <family val="3"/>
            <charset val="128"/>
            <scheme val="minor"/>
          </rPr>
          <t>セル右の▼ボタンを押して、リストより区分を選択してください。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19EEC1B7-2253-4D26-8C98-82A28BD9C76C}">
      <text>
        <r>
          <rPr>
            <sz val="9"/>
            <color indexed="81"/>
            <rFont val="ＭＳ Ｐゴシック"/>
            <family val="3"/>
            <charset val="128"/>
            <scheme val="minor"/>
          </rPr>
          <t>セル右の▼ボタンを押して、リストより区分を選択してください。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It-mente</author>
  </authors>
  <commentList>
    <comment ref="D5" authorId="0" shapeId="0" xr:uid="{10908A0F-06DF-422A-9B34-CD297C4C9A83}">
      <text>
        <r>
          <rPr>
            <sz val="9"/>
            <color indexed="81"/>
            <rFont val="ＭＳ Ｐゴシック"/>
            <family val="3"/>
            <charset val="128"/>
            <scheme val="minor"/>
          </rPr>
          <t>セル右の▼ボタンを押して、リストより区分を選択してください。</t>
        </r>
      </text>
    </comment>
  </commentList>
</comments>
</file>

<file path=xl/sharedStrings.xml><?xml version="1.0" encoding="utf-8"?>
<sst xmlns="http://schemas.openxmlformats.org/spreadsheetml/2006/main" count="527" uniqueCount="265">
  <si>
    <t>候補者氏名</t>
    <rPh sb="0" eb="3">
      <t>コウホシャ</t>
    </rPh>
    <rPh sb="3" eb="5">
      <t>シメイ</t>
    </rPh>
    <phoneticPr fontId="1"/>
  </si>
  <si>
    <t>候補者住所</t>
    <rPh sb="0" eb="3">
      <t>コウホシャ</t>
    </rPh>
    <rPh sb="3" eb="5">
      <t>ジュウショ</t>
    </rPh>
    <phoneticPr fontId="1"/>
  </si>
  <si>
    <t>氏名又は団体名</t>
    <rPh sb="0" eb="2">
      <t>シメイ</t>
    </rPh>
    <rPh sb="2" eb="3">
      <t>マタ</t>
    </rPh>
    <rPh sb="4" eb="6">
      <t>ダンタイ</t>
    </rPh>
    <rPh sb="6" eb="7">
      <t>メイ</t>
    </rPh>
    <phoneticPr fontId="1"/>
  </si>
  <si>
    <t>出納責任者氏名</t>
    <rPh sb="0" eb="2">
      <t>スイトウ</t>
    </rPh>
    <rPh sb="2" eb="5">
      <t>セキニンシャ</t>
    </rPh>
    <rPh sb="5" eb="7">
      <t>シメイ</t>
    </rPh>
    <phoneticPr fontId="1"/>
  </si>
  <si>
    <t>出納責任者住所</t>
    <rPh sb="0" eb="2">
      <t>スイトウ</t>
    </rPh>
    <rPh sb="2" eb="5">
      <t>セキニンシャ</t>
    </rPh>
    <rPh sb="5" eb="7">
      <t>ジュウショ</t>
    </rPh>
    <phoneticPr fontId="1"/>
  </si>
  <si>
    <t>支出の目的</t>
    <rPh sb="0" eb="2">
      <t>シシュツ</t>
    </rPh>
    <rPh sb="3" eb="5">
      <t>モクテキ</t>
    </rPh>
    <phoneticPr fontId="1"/>
  </si>
  <si>
    <t>収支の期間</t>
    <rPh sb="0" eb="2">
      <t>シュウシ</t>
    </rPh>
    <rPh sb="3" eb="5">
      <t>キカン</t>
    </rPh>
    <phoneticPr fontId="1"/>
  </si>
  <si>
    <t>～</t>
    <phoneticPr fontId="1"/>
  </si>
  <si>
    <t>ポスター作成費
(公費負担分)</t>
    <rPh sb="4" eb="6">
      <t>サクセイ</t>
    </rPh>
    <rPh sb="6" eb="7">
      <t>ヒ</t>
    </rPh>
    <rPh sb="9" eb="11">
      <t>コウヒ</t>
    </rPh>
    <rPh sb="11" eb="13">
      <t>フタン</t>
    </rPh>
    <rPh sb="13" eb="14">
      <t>ブン</t>
    </rPh>
    <phoneticPr fontId="1"/>
  </si>
  <si>
    <t>基本事項入力フォーム</t>
    <rPh sb="0" eb="2">
      <t>キホン</t>
    </rPh>
    <rPh sb="2" eb="4">
      <t>ジコウ</t>
    </rPh>
    <rPh sb="4" eb="6">
      <t>ニュウリョク</t>
    </rPh>
    <phoneticPr fontId="1"/>
  </si>
  <si>
    <t>選挙名</t>
    <rPh sb="0" eb="2">
      <t>センキョ</t>
    </rPh>
    <rPh sb="2" eb="3">
      <t>メイ</t>
    </rPh>
    <phoneticPr fontId="1"/>
  </si>
  <si>
    <t>公職の候補者</t>
    <rPh sb="0" eb="2">
      <t>コウショク</t>
    </rPh>
    <rPh sb="3" eb="6">
      <t>コウホシャ</t>
    </rPh>
    <phoneticPr fontId="1"/>
  </si>
  <si>
    <t>住　所</t>
    <rPh sb="0" eb="1">
      <t>ジュウ</t>
    </rPh>
    <rPh sb="2" eb="3">
      <t>ジョ</t>
    </rPh>
    <phoneticPr fontId="1"/>
  </si>
  <si>
    <t>氏　名</t>
    <rPh sb="0" eb="1">
      <t>シ</t>
    </rPh>
    <rPh sb="2" eb="3">
      <t>メイ</t>
    </rPh>
    <phoneticPr fontId="1"/>
  </si>
  <si>
    <t>月　日</t>
    <rPh sb="0" eb="1">
      <t>ツキ</t>
    </rPh>
    <rPh sb="2" eb="3">
      <t>ニチ</t>
    </rPh>
    <phoneticPr fontId="1"/>
  </si>
  <si>
    <t>住所又は主たる事務所の所在地</t>
    <rPh sb="0" eb="2">
      <t>ジュウショ</t>
    </rPh>
    <rPh sb="2" eb="3">
      <t>マタ</t>
    </rPh>
    <rPh sb="4" eb="5">
      <t>オモ</t>
    </rPh>
    <rPh sb="7" eb="9">
      <t>ジム</t>
    </rPh>
    <rPh sb="9" eb="10">
      <t>ショ</t>
    </rPh>
    <rPh sb="11" eb="14">
      <t>ショザイチ</t>
    </rPh>
    <phoneticPr fontId="1"/>
  </si>
  <si>
    <t>備　考</t>
    <rPh sb="0" eb="1">
      <t>ビ</t>
    </rPh>
    <rPh sb="2" eb="3">
      <t>コウ</t>
    </rPh>
    <phoneticPr fontId="1"/>
  </si>
  <si>
    <t>職　業</t>
    <rPh sb="0" eb="1">
      <t>ショク</t>
    </rPh>
    <rPh sb="2" eb="3">
      <t>ギョウ</t>
    </rPh>
    <phoneticPr fontId="1"/>
  </si>
  <si>
    <t>種　別</t>
    <rPh sb="0" eb="1">
      <t>タネ</t>
    </rPh>
    <rPh sb="2" eb="3">
      <t>ベツ</t>
    </rPh>
    <phoneticPr fontId="1"/>
  </si>
  <si>
    <t>金額又は
見積額(円)</t>
    <rPh sb="0" eb="2">
      <t>キンガク</t>
    </rPh>
    <rPh sb="2" eb="3">
      <t>マタ</t>
    </rPh>
    <rPh sb="5" eb="7">
      <t>ミツモリ</t>
    </rPh>
    <rPh sb="7" eb="8">
      <t>ガク</t>
    </rPh>
    <rPh sb="9" eb="10">
      <t>エン</t>
    </rPh>
    <phoneticPr fontId="1"/>
  </si>
  <si>
    <t>～</t>
    <phoneticPr fontId="1"/>
  </si>
  <si>
    <t>その他収入</t>
    <rPh sb="2" eb="3">
      <t>タ</t>
    </rPh>
    <rPh sb="3" eb="5">
      <t>シュウニュウ</t>
    </rPh>
    <phoneticPr fontId="1"/>
  </si>
  <si>
    <t>計</t>
    <rPh sb="0" eb="1">
      <t>ケイ</t>
    </rPh>
    <phoneticPr fontId="1"/>
  </si>
  <si>
    <t>前回計</t>
    <rPh sb="0" eb="2">
      <t>ゼンカイ</t>
    </rPh>
    <rPh sb="2" eb="3">
      <t>ケイ</t>
    </rPh>
    <phoneticPr fontId="1"/>
  </si>
  <si>
    <t>総計</t>
    <rPh sb="0" eb="2">
      <t>ソウケイ</t>
    </rPh>
    <phoneticPr fontId="1"/>
  </si>
  <si>
    <t>備　　考</t>
    <rPh sb="0" eb="1">
      <t>ビ</t>
    </rPh>
    <rPh sb="3" eb="4">
      <t>コウ</t>
    </rPh>
    <phoneticPr fontId="1"/>
  </si>
  <si>
    <t>(公費負担相当額)</t>
    <rPh sb="1" eb="3">
      <t>コウヒ</t>
    </rPh>
    <rPh sb="3" eb="5">
      <t>フタン</t>
    </rPh>
    <rPh sb="5" eb="7">
      <t>ソウトウ</t>
    </rPh>
    <rPh sb="7" eb="8">
      <t>ガク</t>
    </rPh>
    <phoneticPr fontId="1"/>
  </si>
  <si>
    <t>ポスター作成費</t>
    <rPh sb="4" eb="6">
      <t>サクセイ</t>
    </rPh>
    <rPh sb="6" eb="7">
      <t>ヒ</t>
    </rPh>
    <phoneticPr fontId="1"/>
  </si>
  <si>
    <t>　　収　入　の　部</t>
    <rPh sb="2" eb="3">
      <t>オサム</t>
    </rPh>
    <rPh sb="4" eb="5">
      <t>ニュウ</t>
    </rPh>
    <rPh sb="8" eb="9">
      <t>ブ</t>
    </rPh>
    <phoneticPr fontId="1"/>
  </si>
  <si>
    <t>　　支出の部</t>
    <rPh sb="2" eb="4">
      <t>シシュツ</t>
    </rPh>
    <rPh sb="5" eb="6">
      <t>ブ</t>
    </rPh>
    <phoneticPr fontId="3"/>
  </si>
  <si>
    <t>(1)　　人件費</t>
    <rPh sb="5" eb="8">
      <t>ジンケンヒ</t>
    </rPh>
    <phoneticPr fontId="3"/>
  </si>
  <si>
    <t>支　出　を　受　け　た　者</t>
    <rPh sb="0" eb="1">
      <t>シ</t>
    </rPh>
    <rPh sb="2" eb="3">
      <t>デ</t>
    </rPh>
    <rPh sb="6" eb="7">
      <t>ウ</t>
    </rPh>
    <rPh sb="12" eb="13">
      <t>モノ</t>
    </rPh>
    <phoneticPr fontId="1"/>
  </si>
  <si>
    <t>金銭以外の支出
の見積の根拠</t>
    <rPh sb="0" eb="2">
      <t>キンセン</t>
    </rPh>
    <rPh sb="2" eb="4">
      <t>イガイ</t>
    </rPh>
    <rPh sb="5" eb="7">
      <t>シシュツ</t>
    </rPh>
    <rPh sb="9" eb="11">
      <t>ミツ</t>
    </rPh>
    <rPh sb="12" eb="14">
      <t>コンキョ</t>
    </rPh>
    <phoneticPr fontId="1"/>
  </si>
  <si>
    <t>区　分</t>
    <rPh sb="0" eb="1">
      <t>ク</t>
    </rPh>
    <rPh sb="2" eb="3">
      <t>ブン</t>
    </rPh>
    <phoneticPr fontId="1"/>
  </si>
  <si>
    <t>合計</t>
    <rPh sb="0" eb="2">
      <t>ゴウケイ</t>
    </rPh>
    <phoneticPr fontId="3"/>
  </si>
  <si>
    <t>立候補準備のための支出</t>
    <rPh sb="0" eb="3">
      <t>リッコウホ</t>
    </rPh>
    <rPh sb="3" eb="5">
      <t>ジュンビ</t>
    </rPh>
    <rPh sb="9" eb="11">
      <t>シシュツ</t>
    </rPh>
    <phoneticPr fontId="3"/>
  </si>
  <si>
    <t>選挙運動のための支出</t>
    <rPh sb="0" eb="2">
      <t>センキョ</t>
    </rPh>
    <rPh sb="2" eb="4">
      <t>ウンドウ</t>
    </rPh>
    <rPh sb="8" eb="10">
      <t>シシュツ</t>
    </rPh>
    <phoneticPr fontId="3"/>
  </si>
  <si>
    <t>(2)　　家屋費</t>
    <rPh sb="5" eb="7">
      <t>カオク</t>
    </rPh>
    <rPh sb="7" eb="8">
      <t>ヒ</t>
    </rPh>
    <phoneticPr fontId="3"/>
  </si>
  <si>
    <t>(4)　　交通費</t>
    <rPh sb="5" eb="7">
      <t>コウツウ</t>
    </rPh>
    <rPh sb="7" eb="8">
      <t>ヒ</t>
    </rPh>
    <phoneticPr fontId="3"/>
  </si>
  <si>
    <t>(3)　　通信費</t>
    <rPh sb="5" eb="7">
      <t>ツウシン</t>
    </rPh>
    <rPh sb="7" eb="8">
      <t>ヒ</t>
    </rPh>
    <phoneticPr fontId="3"/>
  </si>
  <si>
    <t>(5)　　印刷費</t>
    <rPh sb="5" eb="7">
      <t>インサツ</t>
    </rPh>
    <rPh sb="7" eb="8">
      <t>ヒ</t>
    </rPh>
    <phoneticPr fontId="3"/>
  </si>
  <si>
    <t>(7)　　文具費</t>
    <rPh sb="5" eb="7">
      <t>ブング</t>
    </rPh>
    <rPh sb="7" eb="8">
      <t>ヒ</t>
    </rPh>
    <phoneticPr fontId="3"/>
  </si>
  <si>
    <t>(6)　　広告費</t>
    <rPh sb="5" eb="7">
      <t>コウコク</t>
    </rPh>
    <rPh sb="7" eb="8">
      <t>ヒ</t>
    </rPh>
    <phoneticPr fontId="3"/>
  </si>
  <si>
    <t>(10)　　雑費</t>
    <rPh sb="6" eb="8">
      <t>ザッピ</t>
    </rPh>
    <phoneticPr fontId="3"/>
  </si>
  <si>
    <t>(9)　　休泊費</t>
    <rPh sb="5" eb="6">
      <t>キュウ</t>
    </rPh>
    <rPh sb="6" eb="7">
      <t>ハク</t>
    </rPh>
    <rPh sb="7" eb="8">
      <t>ヒ</t>
    </rPh>
    <phoneticPr fontId="3"/>
  </si>
  <si>
    <t>(8)　　食糧費</t>
    <rPh sb="5" eb="7">
      <t>ショクリョウ</t>
    </rPh>
    <rPh sb="7" eb="8">
      <t>ヒ</t>
    </rPh>
    <phoneticPr fontId="3"/>
  </si>
  <si>
    <t>支出の部(合計)</t>
    <rPh sb="0" eb="2">
      <t>シシュツ</t>
    </rPh>
    <rPh sb="3" eb="4">
      <t>ブ</t>
    </rPh>
    <rPh sb="5" eb="7">
      <t>ゴウケイ</t>
    </rPh>
    <phoneticPr fontId="6"/>
  </si>
  <si>
    <t>計</t>
    <rPh sb="0" eb="1">
      <t>ケイ</t>
    </rPh>
    <phoneticPr fontId="6"/>
  </si>
  <si>
    <t>計
 （１）</t>
    <rPh sb="0" eb="1">
      <t>ケイ</t>
    </rPh>
    <phoneticPr fontId="6"/>
  </si>
  <si>
    <t>前
回
計
（２）</t>
    <rPh sb="0" eb="1">
      <t>ゼン</t>
    </rPh>
    <rPh sb="2" eb="3">
      <t>カイ</t>
    </rPh>
    <rPh sb="4" eb="5">
      <t>ケイ</t>
    </rPh>
    <phoneticPr fontId="6"/>
  </si>
  <si>
    <t>立候補準備の
ための支出</t>
    <rPh sb="0" eb="3">
      <t>リッコウホ</t>
    </rPh>
    <rPh sb="3" eb="5">
      <t>ジュンビ</t>
    </rPh>
    <rPh sb="10" eb="12">
      <t>シシュツ</t>
    </rPh>
    <phoneticPr fontId="6"/>
  </si>
  <si>
    <t>選挙運動の
ための支出</t>
    <rPh sb="0" eb="2">
      <t>センキョ</t>
    </rPh>
    <rPh sb="2" eb="4">
      <t>ウンドウ</t>
    </rPh>
    <rPh sb="9" eb="11">
      <t>シシュツ</t>
    </rPh>
    <phoneticPr fontId="6"/>
  </si>
  <si>
    <t>支出のうち
公費負担相当額</t>
    <rPh sb="0" eb="2">
      <t>シシュツ</t>
    </rPh>
    <rPh sb="6" eb="8">
      <t>コウヒ</t>
    </rPh>
    <rPh sb="7" eb="8">
      <t>ヒ</t>
    </rPh>
    <rPh sb="8" eb="10">
      <t>フタン</t>
    </rPh>
    <rPh sb="10" eb="12">
      <t>ソウトウ</t>
    </rPh>
    <rPh sb="12" eb="13">
      <t>ガク</t>
    </rPh>
    <phoneticPr fontId="6"/>
  </si>
  <si>
    <t>金　　額
(Ａ)×(Ｂ)＝(Ｃ)</t>
    <rPh sb="0" eb="1">
      <t>キン</t>
    </rPh>
    <rPh sb="3" eb="4">
      <t>ガク</t>
    </rPh>
    <phoneticPr fontId="6"/>
  </si>
  <si>
    <t>枚　　数
(Ｂ)</t>
    <rPh sb="0" eb="1">
      <t>マイ</t>
    </rPh>
    <rPh sb="3" eb="4">
      <t>スウ</t>
    </rPh>
    <phoneticPr fontId="6"/>
  </si>
  <si>
    <t>単　　価
(Ａ)</t>
    <rPh sb="0" eb="1">
      <t>タン</t>
    </rPh>
    <rPh sb="3" eb="4">
      <t>アタイ</t>
    </rPh>
    <phoneticPr fontId="6"/>
  </si>
  <si>
    <t>項　　目</t>
    <rPh sb="0" eb="1">
      <t>コウ</t>
    </rPh>
    <rPh sb="3" eb="4">
      <t>メ</t>
    </rPh>
    <phoneticPr fontId="6"/>
  </si>
  <si>
    <t>選挙運動用通常葉書の作成</t>
    <rPh sb="0" eb="2">
      <t>センキョ</t>
    </rPh>
    <rPh sb="2" eb="5">
      <t>ウンドウヨウ</t>
    </rPh>
    <rPh sb="5" eb="7">
      <t>ツウジョウ</t>
    </rPh>
    <rPh sb="7" eb="9">
      <t>ハガキ</t>
    </rPh>
    <rPh sb="10" eb="12">
      <t>サクセイ</t>
    </rPh>
    <phoneticPr fontId="6"/>
  </si>
  <si>
    <t>ビラの作成</t>
    <rPh sb="3" eb="5">
      <t>サクセイ</t>
    </rPh>
    <phoneticPr fontId="6"/>
  </si>
  <si>
    <t>ポスターの作成</t>
    <rPh sb="5" eb="7">
      <t>サクセイ</t>
    </rPh>
    <phoneticPr fontId="6"/>
  </si>
  <si>
    <t>選挙用自動車用自動車等の立札及び看板
類の作成</t>
    <rPh sb="0" eb="3">
      <t>センキョヨウ</t>
    </rPh>
    <rPh sb="3" eb="6">
      <t>ジドウシャ</t>
    </rPh>
    <rPh sb="6" eb="7">
      <t>ヨウ</t>
    </rPh>
    <rPh sb="7" eb="11">
      <t>ジドウシャトウ</t>
    </rPh>
    <rPh sb="12" eb="14">
      <t>タテフダ</t>
    </rPh>
    <rPh sb="14" eb="15">
      <t>オヨ</t>
    </rPh>
    <rPh sb="16" eb="18">
      <t>カンバン</t>
    </rPh>
    <rPh sb="19" eb="20">
      <t>ルイ</t>
    </rPh>
    <rPh sb="21" eb="23">
      <t>サクセイ</t>
    </rPh>
    <phoneticPr fontId="6"/>
  </si>
  <si>
    <t>個人演説会の立札及び看板類の作成</t>
    <rPh sb="0" eb="2">
      <t>コジン</t>
    </rPh>
    <rPh sb="2" eb="4">
      <t>エンゼツ</t>
    </rPh>
    <rPh sb="4" eb="5">
      <t>カイ</t>
    </rPh>
    <rPh sb="6" eb="8">
      <t>タテフダ</t>
    </rPh>
    <rPh sb="8" eb="9">
      <t>オヨ</t>
    </rPh>
    <rPh sb="10" eb="12">
      <t>カンバン</t>
    </rPh>
    <rPh sb="12" eb="13">
      <t>ルイ</t>
    </rPh>
    <rPh sb="14" eb="16">
      <t>サクセイ</t>
    </rPh>
    <phoneticPr fontId="6"/>
  </si>
  <si>
    <t>選挙事務所の立て札及び看板類の作成</t>
    <rPh sb="0" eb="2">
      <t>センキョ</t>
    </rPh>
    <rPh sb="2" eb="4">
      <t>ジム</t>
    </rPh>
    <rPh sb="4" eb="5">
      <t>ショ</t>
    </rPh>
    <rPh sb="6" eb="7">
      <t>タ</t>
    </rPh>
    <rPh sb="8" eb="9">
      <t>フダ</t>
    </rPh>
    <rPh sb="9" eb="10">
      <t>オヨ</t>
    </rPh>
    <rPh sb="11" eb="13">
      <t>カンバン</t>
    </rPh>
    <rPh sb="13" eb="14">
      <t>ルイ</t>
    </rPh>
    <rPh sb="15" eb="17">
      <t>サクセイ</t>
    </rPh>
    <phoneticPr fontId="6"/>
  </si>
  <si>
    <t>この報告書は、公職選挙法の規定に従って作成したものであり、真実に相違ありません。</t>
    <rPh sb="2" eb="5">
      <t>ホウコクショ</t>
    </rPh>
    <rPh sb="7" eb="9">
      <t>コウショク</t>
    </rPh>
    <rPh sb="9" eb="12">
      <t>センキョホウ</t>
    </rPh>
    <rPh sb="13" eb="15">
      <t>キテイ</t>
    </rPh>
    <rPh sb="16" eb="17">
      <t>シタガ</t>
    </rPh>
    <rPh sb="19" eb="21">
      <t>サクセイ</t>
    </rPh>
    <rPh sb="29" eb="31">
      <t>シンジツ</t>
    </rPh>
    <rPh sb="32" eb="34">
      <t>ソウイ</t>
    </rPh>
    <phoneticPr fontId="6"/>
  </si>
  <si>
    <t>出納責任者</t>
    <rPh sb="0" eb="2">
      <t>スイトウ</t>
    </rPh>
    <rPh sb="2" eb="5">
      <t>セキニンシャ</t>
    </rPh>
    <phoneticPr fontId="6"/>
  </si>
  <si>
    <t>住　所</t>
    <rPh sb="0" eb="1">
      <t>ジュウ</t>
    </rPh>
    <rPh sb="2" eb="3">
      <t>ジョ</t>
    </rPh>
    <phoneticPr fontId="6"/>
  </si>
  <si>
    <t>氏　名</t>
    <rPh sb="0" eb="1">
      <t>シ</t>
    </rPh>
    <rPh sb="2" eb="3">
      <t>メイ</t>
    </rPh>
    <phoneticPr fontId="6"/>
  </si>
  <si>
    <t>総
額
（１）
+
（２）</t>
    <rPh sb="0" eb="1">
      <t>ソウ</t>
    </rPh>
    <rPh sb="2" eb="3">
      <t>ガク</t>
    </rPh>
    <phoneticPr fontId="6"/>
  </si>
  <si>
    <t>支出の金額</t>
    <rPh sb="0" eb="2">
      <t>シシュツ</t>
    </rPh>
    <rPh sb="3" eb="5">
      <t>キンガク</t>
    </rPh>
    <phoneticPr fontId="7"/>
  </si>
  <si>
    <t>支出の年月日</t>
    <rPh sb="0" eb="2">
      <t>シシュツ</t>
    </rPh>
    <rPh sb="3" eb="6">
      <t>ネンガッピ</t>
    </rPh>
    <phoneticPr fontId="7"/>
  </si>
  <si>
    <t>支出の目的</t>
    <rPh sb="0" eb="2">
      <t>シシュツ</t>
    </rPh>
    <rPh sb="3" eb="5">
      <t>モクテキ</t>
    </rPh>
    <phoneticPr fontId="7"/>
  </si>
  <si>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7"/>
  </si>
  <si>
    <t>区　分</t>
    <rPh sb="0" eb="1">
      <t>ク</t>
    </rPh>
    <rPh sb="2" eb="3">
      <t>ブン</t>
    </rPh>
    <phoneticPr fontId="7"/>
  </si>
  <si>
    <t>公職の候補者</t>
    <rPh sb="0" eb="2">
      <t>コウショク</t>
    </rPh>
    <rPh sb="3" eb="6">
      <t>コウホシャ</t>
    </rPh>
    <phoneticPr fontId="7"/>
  </si>
  <si>
    <t>出納責任者</t>
    <rPh sb="0" eb="2">
      <t>スイトウ</t>
    </rPh>
    <rPh sb="2" eb="5">
      <t>セキニンシャ</t>
    </rPh>
    <phoneticPr fontId="7"/>
  </si>
  <si>
    <t>住　　所</t>
    <rPh sb="0" eb="1">
      <t>ジュウ</t>
    </rPh>
    <rPh sb="3" eb="4">
      <t>ジョ</t>
    </rPh>
    <phoneticPr fontId="7"/>
  </si>
  <si>
    <t>氏　　名</t>
    <rPh sb="0" eb="1">
      <t>シ</t>
    </rPh>
    <rPh sb="3" eb="4">
      <t>メイ</t>
    </rPh>
    <phoneticPr fontId="7"/>
  </si>
  <si>
    <t>備　　　考</t>
    <rPh sb="0" eb="1">
      <t>ビ</t>
    </rPh>
    <rPh sb="4" eb="5">
      <t>コウ</t>
    </rPh>
    <phoneticPr fontId="7"/>
  </si>
  <si>
    <t>1　｢区分｣の欄には、立候補準備のために要した費用および選挙運動のために支出した費用の区別を明記するものとする。</t>
    <rPh sb="3" eb="5">
      <t>クブン</t>
    </rPh>
    <rPh sb="7" eb="8">
      <t>ラン</t>
    </rPh>
    <rPh sb="11" eb="14">
      <t>リッコウホ</t>
    </rPh>
    <rPh sb="14" eb="16">
      <t>ジュンビ</t>
    </rPh>
    <rPh sb="20" eb="21">
      <t>ヨウ</t>
    </rPh>
    <rPh sb="23" eb="25">
      <t>ヒヨウ</t>
    </rPh>
    <rPh sb="28" eb="30">
      <t>センキョ</t>
    </rPh>
    <rPh sb="30" eb="32">
      <t>ウンドウ</t>
    </rPh>
    <rPh sb="36" eb="38">
      <t>シシュツ</t>
    </rPh>
    <rPh sb="40" eb="42">
      <t>ヒヨウ</t>
    </rPh>
    <rPh sb="43" eb="45">
      <t>クベツ</t>
    </rPh>
    <rPh sb="46" eb="48">
      <t>メイキ</t>
    </rPh>
    <phoneticPr fontId="7"/>
  </si>
  <si>
    <t>2　｢支出の目的｣の欄には、支出の目的(謝金、人夫賃、家屋贈与等）、員数等を記載するものとする。</t>
    <rPh sb="3" eb="5">
      <t>シシュツ</t>
    </rPh>
    <rPh sb="6" eb="8">
      <t>モクテキ</t>
    </rPh>
    <rPh sb="10" eb="11">
      <t>ラン</t>
    </rPh>
    <rPh sb="14" eb="16">
      <t>シシュツ</t>
    </rPh>
    <rPh sb="17" eb="19">
      <t>モクテキ</t>
    </rPh>
    <rPh sb="20" eb="21">
      <t>シャ</t>
    </rPh>
    <rPh sb="21" eb="22">
      <t>キン</t>
    </rPh>
    <rPh sb="23" eb="24">
      <t>ニン</t>
    </rPh>
    <rPh sb="24" eb="25">
      <t>フ</t>
    </rPh>
    <rPh sb="25" eb="26">
      <t>チン</t>
    </rPh>
    <rPh sb="27" eb="29">
      <t>カオク</t>
    </rPh>
    <rPh sb="29" eb="32">
      <t>ゾウヨトウ</t>
    </rPh>
    <rPh sb="34" eb="35">
      <t>イン</t>
    </rPh>
    <rPh sb="35" eb="36">
      <t>スウ</t>
    </rPh>
    <rPh sb="36" eb="37">
      <t>トウ</t>
    </rPh>
    <rPh sb="38" eb="40">
      <t>キサイ</t>
    </rPh>
    <phoneticPr fontId="7"/>
  </si>
  <si>
    <t>収支報告書提出日</t>
    <rPh sb="0" eb="2">
      <t>シュウシ</t>
    </rPh>
    <rPh sb="2" eb="5">
      <t>ホウコクショ</t>
    </rPh>
    <rPh sb="5" eb="7">
      <t>テイシュツ</t>
    </rPh>
    <rPh sb="7" eb="8">
      <t>ビ</t>
    </rPh>
    <phoneticPr fontId="1"/>
  </si>
  <si>
    <t>収入額集計</t>
    <rPh sb="0" eb="2">
      <t>シュウニュウ</t>
    </rPh>
    <rPh sb="2" eb="3">
      <t>ガク</t>
    </rPh>
    <rPh sb="3" eb="5">
      <t>シュウケイ</t>
    </rPh>
    <phoneticPr fontId="8"/>
  </si>
  <si>
    <t>項目</t>
    <rPh sb="0" eb="2">
      <t>コウモク</t>
    </rPh>
    <phoneticPr fontId="8"/>
  </si>
  <si>
    <t>種別</t>
    <rPh sb="0" eb="2">
      <t>シュベツ</t>
    </rPh>
    <phoneticPr fontId="8"/>
  </si>
  <si>
    <t>寄付</t>
    <rPh sb="0" eb="2">
      <t>キフ</t>
    </rPh>
    <phoneticPr fontId="8"/>
  </si>
  <si>
    <t>その他の収入</t>
    <rPh sb="2" eb="3">
      <t>タ</t>
    </rPh>
    <rPh sb="4" eb="6">
      <t>シュウニュウ</t>
    </rPh>
    <phoneticPr fontId="8"/>
  </si>
  <si>
    <t>合計</t>
    <rPh sb="0" eb="2">
      <t>ゴウケイ</t>
    </rPh>
    <phoneticPr fontId="8"/>
  </si>
  <si>
    <t>収入</t>
    <rPh sb="0" eb="2">
      <t>シュウニュウ</t>
    </rPh>
    <phoneticPr fontId="8"/>
  </si>
  <si>
    <t>支出額集計</t>
    <rPh sb="0" eb="3">
      <t>シシュツガク</t>
    </rPh>
    <rPh sb="3" eb="5">
      <t>シュウケイ</t>
    </rPh>
    <phoneticPr fontId="8"/>
  </si>
  <si>
    <t>区分</t>
    <rPh sb="0" eb="2">
      <t>クブン</t>
    </rPh>
    <phoneticPr fontId="8"/>
  </si>
  <si>
    <t>立候補準備</t>
    <rPh sb="0" eb="3">
      <t>リッコウホ</t>
    </rPh>
    <rPh sb="3" eb="5">
      <t>ジュンビ</t>
    </rPh>
    <phoneticPr fontId="8"/>
  </si>
  <si>
    <t>選挙費用</t>
    <rPh sb="0" eb="2">
      <t>センキョ</t>
    </rPh>
    <rPh sb="2" eb="4">
      <t>ヒヨウ</t>
    </rPh>
    <phoneticPr fontId="8"/>
  </si>
  <si>
    <t>計</t>
    <rPh sb="0" eb="1">
      <t>ケイ</t>
    </rPh>
    <phoneticPr fontId="8"/>
  </si>
  <si>
    <t>人件費</t>
    <rPh sb="0" eb="3">
      <t>ジンケンヒ</t>
    </rPh>
    <phoneticPr fontId="8"/>
  </si>
  <si>
    <t>家屋費</t>
    <rPh sb="0" eb="2">
      <t>カオク</t>
    </rPh>
    <rPh sb="2" eb="3">
      <t>ヒ</t>
    </rPh>
    <phoneticPr fontId="8"/>
  </si>
  <si>
    <t>通信費</t>
    <rPh sb="0" eb="3">
      <t>ツウシンヒ</t>
    </rPh>
    <phoneticPr fontId="8"/>
  </si>
  <si>
    <t>交通費</t>
    <rPh sb="0" eb="3">
      <t>コウツウヒ</t>
    </rPh>
    <phoneticPr fontId="8"/>
  </si>
  <si>
    <t>印刷費</t>
    <rPh sb="0" eb="2">
      <t>インサツ</t>
    </rPh>
    <rPh sb="2" eb="3">
      <t>ヒ</t>
    </rPh>
    <phoneticPr fontId="8"/>
  </si>
  <si>
    <t>広告費</t>
    <rPh sb="0" eb="3">
      <t>コウコクヒ</t>
    </rPh>
    <phoneticPr fontId="8"/>
  </si>
  <si>
    <t>文具費</t>
    <rPh sb="0" eb="2">
      <t>ブング</t>
    </rPh>
    <rPh sb="2" eb="3">
      <t>ヒ</t>
    </rPh>
    <phoneticPr fontId="8"/>
  </si>
  <si>
    <t>食糧費</t>
    <rPh sb="0" eb="2">
      <t>ショクリョウ</t>
    </rPh>
    <rPh sb="2" eb="3">
      <t>ヒ</t>
    </rPh>
    <phoneticPr fontId="8"/>
  </si>
  <si>
    <t>休泊費</t>
    <rPh sb="0" eb="1">
      <t>キュウ</t>
    </rPh>
    <rPh sb="1" eb="2">
      <t>ト</t>
    </rPh>
    <rPh sb="2" eb="3">
      <t>ヒ</t>
    </rPh>
    <phoneticPr fontId="8"/>
  </si>
  <si>
    <t>雑費</t>
    <rPh sb="0" eb="2">
      <t>ザッピ</t>
    </rPh>
    <phoneticPr fontId="8"/>
  </si>
  <si>
    <t>(参考資料)</t>
    <rPh sb="1" eb="3">
      <t>サンコウ</t>
    </rPh>
    <rPh sb="3" eb="5">
      <t>シリョウ</t>
    </rPh>
    <phoneticPr fontId="8"/>
  </si>
  <si>
    <t>収支額確認表</t>
    <rPh sb="0" eb="2">
      <t>シュウシ</t>
    </rPh>
    <rPh sb="2" eb="3">
      <t>ガク</t>
    </rPh>
    <rPh sb="3" eb="5">
      <t>カクニン</t>
    </rPh>
    <rPh sb="5" eb="6">
      <t>ヒョウ</t>
    </rPh>
    <phoneticPr fontId="8"/>
  </si>
  <si>
    <t>※薄黄色部分の基本情報を入力の上、収入・支出シートにてそれぞれの入力作業を行ってください。</t>
    <rPh sb="1" eb="2">
      <t>ウス</t>
    </rPh>
    <rPh sb="2" eb="4">
      <t>キイロ</t>
    </rPh>
    <rPh sb="4" eb="6">
      <t>ブブン</t>
    </rPh>
    <rPh sb="7" eb="9">
      <t>キホン</t>
    </rPh>
    <rPh sb="9" eb="11">
      <t>ジョウホウ</t>
    </rPh>
    <rPh sb="12" eb="14">
      <t>ニュウリョク</t>
    </rPh>
    <rPh sb="15" eb="16">
      <t>ウエ</t>
    </rPh>
    <rPh sb="17" eb="19">
      <t>シュウニュウ</t>
    </rPh>
    <rPh sb="20" eb="22">
      <t>シシュツ</t>
    </rPh>
    <rPh sb="32" eb="34">
      <t>ニュウリョク</t>
    </rPh>
    <rPh sb="34" eb="36">
      <t>サギョウ</t>
    </rPh>
    <rPh sb="37" eb="38">
      <t>オコナ</t>
    </rPh>
    <phoneticPr fontId="1"/>
  </si>
  <si>
    <t>収入の部</t>
    <rPh sb="0" eb="2">
      <t>シュウニュウ</t>
    </rPh>
    <rPh sb="3" eb="4">
      <t>ブ</t>
    </rPh>
    <phoneticPr fontId="1"/>
  </si>
  <si>
    <t>支出の部</t>
    <rPh sb="0" eb="2">
      <t>シシュツ</t>
    </rPh>
    <rPh sb="3" eb="4">
      <t>ブ</t>
    </rPh>
    <phoneticPr fontId="1"/>
  </si>
  <si>
    <t>領収書無明細</t>
    <rPh sb="0" eb="3">
      <t>リョウシュウショ</t>
    </rPh>
    <rPh sb="3" eb="4">
      <t>ナシ</t>
    </rPh>
    <rPh sb="4" eb="6">
      <t>メイサイ</t>
    </rPh>
    <phoneticPr fontId="1"/>
  </si>
  <si>
    <t>集計表</t>
    <rPh sb="0" eb="2">
      <t>シュウケイ</t>
    </rPh>
    <rPh sb="2" eb="3">
      <t>ヒョウ</t>
    </rPh>
    <phoneticPr fontId="1"/>
  </si>
  <si>
    <t>　　※第１回目の提出期限は選挙日から１５日後の</t>
    <rPh sb="3" eb="4">
      <t>ダイ</t>
    </rPh>
    <rPh sb="5" eb="7">
      <t>カイメ</t>
    </rPh>
    <rPh sb="8" eb="10">
      <t>テイシュツ</t>
    </rPh>
    <rPh sb="10" eb="12">
      <t>キゲン</t>
    </rPh>
    <rPh sb="13" eb="15">
      <t>センキョ</t>
    </rPh>
    <rPh sb="15" eb="16">
      <t>ビ</t>
    </rPh>
    <rPh sb="20" eb="21">
      <t>ニチ</t>
    </rPh>
    <rPh sb="21" eb="22">
      <t>ゴ</t>
    </rPh>
    <phoneticPr fontId="1"/>
  </si>
  <si>
    <t>選挙日(文字形式)</t>
    <rPh sb="0" eb="3">
      <t>センキョビ</t>
    </rPh>
    <rPh sb="4" eb="6">
      <t>モジ</t>
    </rPh>
    <rPh sb="6" eb="8">
      <t>ケイシキ</t>
    </rPh>
    <phoneticPr fontId="1"/>
  </si>
  <si>
    <t>選挙日(日付形式)</t>
    <rPh sb="0" eb="3">
      <t>センキョビ</t>
    </rPh>
    <rPh sb="4" eb="6">
      <t>ヒヅケ</t>
    </rPh>
    <rPh sb="6" eb="8">
      <t>ケイシキ</t>
    </rPh>
    <phoneticPr fontId="1"/>
  </si>
  <si>
    <t>までとなっておりますのでご注意ください。</t>
    <phoneticPr fontId="1"/>
  </si>
  <si>
    <t>ビラ作成費</t>
    <rPh sb="2" eb="4">
      <t>サクセイ</t>
    </rPh>
    <rPh sb="4" eb="5">
      <t>ヒ</t>
    </rPh>
    <phoneticPr fontId="1"/>
  </si>
  <si>
    <t>ビラ作成費
(公費負担分)</t>
    <rPh sb="2" eb="4">
      <t>サクセイ</t>
    </rPh>
    <rPh sb="4" eb="5">
      <t>ヒ</t>
    </rPh>
    <rPh sb="7" eb="9">
      <t>コウヒ</t>
    </rPh>
    <rPh sb="9" eb="11">
      <t>フタン</t>
    </rPh>
    <rPh sb="11" eb="12">
      <t>ブン</t>
    </rPh>
    <phoneticPr fontId="1"/>
  </si>
  <si>
    <t>ビラ作成単価
(公費負担分)</t>
    <rPh sb="2" eb="4">
      <t>サクセイ</t>
    </rPh>
    <rPh sb="4" eb="6">
      <t>タンカ</t>
    </rPh>
    <rPh sb="8" eb="10">
      <t>コウヒ</t>
    </rPh>
    <rPh sb="10" eb="12">
      <t>フタン</t>
    </rPh>
    <rPh sb="12" eb="13">
      <t>ブン</t>
    </rPh>
    <phoneticPr fontId="1"/>
  </si>
  <si>
    <t>ビラ作成枚数
(公費負担分)</t>
    <rPh sb="2" eb="4">
      <t>サクセイ</t>
    </rPh>
    <rPh sb="4" eb="6">
      <t>マイスウ</t>
    </rPh>
    <rPh sb="8" eb="10">
      <t>コウヒ</t>
    </rPh>
    <rPh sb="10" eb="12">
      <t>フタン</t>
    </rPh>
    <rPh sb="12" eb="13">
      <t>ブン</t>
    </rPh>
    <phoneticPr fontId="1"/>
  </si>
  <si>
    <t>ポスター作成単価
(公費負担分)</t>
    <rPh sb="4" eb="6">
      <t>サクセイ</t>
    </rPh>
    <rPh sb="6" eb="8">
      <t>タンカ</t>
    </rPh>
    <phoneticPr fontId="1"/>
  </si>
  <si>
    <t>ポスター作成枚数
(公費負担分)</t>
    <rPh sb="4" eb="6">
      <t>サクセイ</t>
    </rPh>
    <rPh sb="6" eb="8">
      <t>マイスウ</t>
    </rPh>
    <phoneticPr fontId="1"/>
  </si>
  <si>
    <t>公費負担のため</t>
    <rPh sb="0" eb="2">
      <t>コウヒ</t>
    </rPh>
    <rPh sb="2" eb="4">
      <t>フタン</t>
    </rPh>
    <phoneticPr fontId="7"/>
  </si>
  <si>
    <t>無償提供のため</t>
    <rPh sb="0" eb="2">
      <t>ムショウ</t>
    </rPh>
    <rPh sb="2" eb="4">
      <t>テイキョウ</t>
    </rPh>
    <phoneticPr fontId="7"/>
  </si>
  <si>
    <t>ビラ作成費
（公費負担分）</t>
    <rPh sb="2" eb="5">
      <t>サクセイヒ</t>
    </rPh>
    <rPh sb="7" eb="9">
      <t>コウヒ</t>
    </rPh>
    <rPh sb="9" eb="12">
      <t>フタンブン</t>
    </rPh>
    <phoneticPr fontId="1"/>
  </si>
  <si>
    <t>ポスター作成費
（公費負担分）</t>
    <rPh sb="4" eb="7">
      <t>サクセイヒ</t>
    </rPh>
    <rPh sb="9" eb="11">
      <t>コウヒ</t>
    </rPh>
    <rPh sb="11" eb="14">
      <t>フタンブン</t>
    </rPh>
    <phoneticPr fontId="1"/>
  </si>
  <si>
    <t>自動計算（参考）</t>
    <rPh sb="0" eb="4">
      <t>ジドウケイサン</t>
    </rPh>
    <rPh sb="5" eb="7">
      <t>サンコウ</t>
    </rPh>
    <phoneticPr fontId="1"/>
  </si>
  <si>
    <t>寄　附　を　し　た　者</t>
    <rPh sb="0" eb="1">
      <t>ヨ</t>
    </rPh>
    <rPh sb="2" eb="3">
      <t>フ</t>
    </rPh>
    <rPh sb="10" eb="11">
      <t>モノ</t>
    </rPh>
    <phoneticPr fontId="1"/>
  </si>
  <si>
    <t>金銭以外の寄附及びその他収入の見積の根拠</t>
    <rPh sb="0" eb="2">
      <t>キンセン</t>
    </rPh>
    <rPh sb="2" eb="4">
      <t>イガイ</t>
    </rPh>
    <rPh sb="5" eb="7">
      <t>キフ</t>
    </rPh>
    <rPh sb="7" eb="8">
      <t>オヨ</t>
    </rPh>
    <rPh sb="11" eb="12">
      <t>タ</t>
    </rPh>
    <rPh sb="12" eb="14">
      <t>シュウニュウ</t>
    </rPh>
    <rPh sb="15" eb="17">
      <t>ミツ</t>
    </rPh>
    <rPh sb="18" eb="20">
      <t>コンキョ</t>
    </rPh>
    <phoneticPr fontId="1"/>
  </si>
  <si>
    <t>寄　　　附</t>
    <rPh sb="0" eb="1">
      <t>ヨ</t>
    </rPh>
    <rPh sb="4" eb="5">
      <t>フ</t>
    </rPh>
    <phoneticPr fontId="1"/>
  </si>
  <si>
    <t>選　挙　運　動　費　用　収　支　報　告　書</t>
    <rPh sb="0" eb="1">
      <t>セン</t>
    </rPh>
    <rPh sb="2" eb="3">
      <t>コゾル</t>
    </rPh>
    <rPh sb="4" eb="5">
      <t>ウン</t>
    </rPh>
    <rPh sb="6" eb="7">
      <t>ドウ</t>
    </rPh>
    <rPh sb="8" eb="9">
      <t>ヒ</t>
    </rPh>
    <rPh sb="10" eb="11">
      <t>ヨウ</t>
    </rPh>
    <rPh sb="12" eb="13">
      <t>オサム</t>
    </rPh>
    <rPh sb="14" eb="15">
      <t>シ</t>
    </rPh>
    <rPh sb="16" eb="17">
      <t>ホウ</t>
    </rPh>
    <rPh sb="18" eb="19">
      <t>コク</t>
    </rPh>
    <rPh sb="20" eb="21">
      <t>ショ</t>
    </rPh>
    <phoneticPr fontId="1"/>
  </si>
  <si>
    <t>人件費</t>
    <rPh sb="0" eb="3">
      <t>ジンケンヒ</t>
    </rPh>
    <phoneticPr fontId="1"/>
  </si>
  <si>
    <t>通信費</t>
    <rPh sb="0" eb="3">
      <t>ツウシンヒ</t>
    </rPh>
    <phoneticPr fontId="1"/>
  </si>
  <si>
    <t>印刷費</t>
    <rPh sb="0" eb="3">
      <t>インサツヒ</t>
    </rPh>
    <phoneticPr fontId="1"/>
  </si>
  <si>
    <t>文具費</t>
    <rPh sb="0" eb="2">
      <t>ブング</t>
    </rPh>
    <rPh sb="2" eb="3">
      <t>ヒ</t>
    </rPh>
    <phoneticPr fontId="1"/>
  </si>
  <si>
    <t>休泊費</t>
    <rPh sb="0" eb="1">
      <t>キュウ</t>
    </rPh>
    <rPh sb="1" eb="2">
      <t>ト</t>
    </rPh>
    <rPh sb="2" eb="3">
      <t>ヒ</t>
    </rPh>
    <phoneticPr fontId="1"/>
  </si>
  <si>
    <t>雑費</t>
    <rPh sb="0" eb="2">
      <t>ザッピ</t>
    </rPh>
    <phoneticPr fontId="1"/>
  </si>
  <si>
    <t>広告費</t>
    <rPh sb="0" eb="3">
      <t>コウコクヒ</t>
    </rPh>
    <phoneticPr fontId="1"/>
  </si>
  <si>
    <t>交通費</t>
    <rPh sb="0" eb="3">
      <t>コウツウヒ</t>
    </rPh>
    <phoneticPr fontId="1"/>
  </si>
  <si>
    <t>家屋費</t>
    <rPh sb="0" eb="2">
      <t>カオク</t>
    </rPh>
    <rPh sb="2" eb="3">
      <t>ヒ</t>
    </rPh>
    <phoneticPr fontId="1"/>
  </si>
  <si>
    <t>収入入力</t>
    <rPh sb="0" eb="2">
      <t>シュウニュウ</t>
    </rPh>
    <rPh sb="2" eb="4">
      <t>ニュウリョク</t>
    </rPh>
    <phoneticPr fontId="1"/>
  </si>
  <si>
    <t>食糧費</t>
    <rPh sb="0" eb="3">
      <t>ショクリョウヒ</t>
    </rPh>
    <phoneticPr fontId="1"/>
  </si>
  <si>
    <t>メイン画面に戻る</t>
    <rPh sb="3" eb="5">
      <t>ガメン</t>
    </rPh>
    <rPh sb="6" eb="7">
      <t>モド</t>
    </rPh>
    <phoneticPr fontId="6"/>
  </si>
  <si>
    <t>※参考資料</t>
    <rPh sb="1" eb="3">
      <t>サンコウ</t>
    </rPh>
    <rPh sb="3" eb="5">
      <t>シリョウ</t>
    </rPh>
    <phoneticPr fontId="1"/>
  </si>
  <si>
    <t>領収書が無い支出の入力</t>
    <phoneticPr fontId="1"/>
  </si>
  <si>
    <t>領収書等を徴し難い事情があった支出の明細書</t>
    <rPh sb="0" eb="3">
      <t>リョウシュウショ</t>
    </rPh>
    <rPh sb="3" eb="4">
      <t>ナド</t>
    </rPh>
    <rPh sb="5" eb="6">
      <t>チョウ</t>
    </rPh>
    <rPh sb="7" eb="8">
      <t>ガタ</t>
    </rPh>
    <rPh sb="9" eb="11">
      <t>ジジョウ</t>
    </rPh>
    <rPh sb="15" eb="17">
      <t>シシュツ</t>
    </rPh>
    <rPh sb="18" eb="21">
      <t>メイサイショ</t>
    </rPh>
    <phoneticPr fontId="7"/>
  </si>
  <si>
    <t>集計表</t>
    <rPh sb="0" eb="3">
      <t>シュウケイヒョウ</t>
    </rPh>
    <phoneticPr fontId="1"/>
  </si>
  <si>
    <t>ビラ単価限度額</t>
    <rPh sb="2" eb="4">
      <t>タンカ</t>
    </rPh>
    <rPh sb="4" eb="7">
      <t>ゲンドガク</t>
    </rPh>
    <phoneticPr fontId="1"/>
  </si>
  <si>
    <t>ビラ限度額</t>
    <rPh sb="2" eb="5">
      <t>ゲンドガク</t>
    </rPh>
    <phoneticPr fontId="1"/>
  </si>
  <si>
    <t>ポスター単価限度額</t>
    <rPh sb="4" eb="6">
      <t>タンカ</t>
    </rPh>
    <rPh sb="6" eb="9">
      <t>ゲンドガク</t>
    </rPh>
    <phoneticPr fontId="1"/>
  </si>
  <si>
    <t>ビラ法定枚数</t>
    <rPh sb="2" eb="4">
      <t>ホウテイ</t>
    </rPh>
    <rPh sb="4" eb="6">
      <t>マイスウ</t>
    </rPh>
    <phoneticPr fontId="1"/>
  </si>
  <si>
    <t>ポスター掲示場数</t>
    <rPh sb="4" eb="8">
      <t>ケイジジョウスウ</t>
    </rPh>
    <phoneticPr fontId="1"/>
  </si>
  <si>
    <t>その他の収入</t>
  </si>
  <si>
    <t>自己資金</t>
    <rPh sb="0" eb="4">
      <t>ジコシキン</t>
    </rPh>
    <phoneticPr fontId="1"/>
  </si>
  <si>
    <t>寄附</t>
  </si>
  <si>
    <t>〇〇市A町463</t>
    <rPh sb="2" eb="3">
      <t>シ</t>
    </rPh>
    <rPh sb="4" eb="5">
      <t>マチ</t>
    </rPh>
    <phoneticPr fontId="1"/>
  </si>
  <si>
    <t>農業</t>
    <rPh sb="0" eb="2">
      <t>ノウギョウ</t>
    </rPh>
    <phoneticPr fontId="1"/>
  </si>
  <si>
    <t>公認料</t>
    <rPh sb="0" eb="3">
      <t>コウニンリョウ</t>
    </rPh>
    <phoneticPr fontId="1"/>
  </si>
  <si>
    <t>選挙運動</t>
  </si>
  <si>
    <t>労務者報酬</t>
    <rPh sb="0" eb="3">
      <t>ロウムシャ</t>
    </rPh>
    <rPh sb="3" eb="5">
      <t>ホウシュウ</t>
    </rPh>
    <phoneticPr fontId="3"/>
  </si>
  <si>
    <t>事務員報酬</t>
    <rPh sb="0" eb="5">
      <t>ジムインホウシュウ</t>
    </rPh>
    <phoneticPr fontId="3"/>
  </si>
  <si>
    <t>車上運動員報酬</t>
    <rPh sb="0" eb="5">
      <t>シャジョウウンドウイン</t>
    </rPh>
    <rPh sb="5" eb="7">
      <t>ホウシュウ</t>
    </rPh>
    <phoneticPr fontId="3"/>
  </si>
  <si>
    <t>会社員</t>
    <rPh sb="0" eb="3">
      <t>カイシャイン</t>
    </rPh>
    <phoneticPr fontId="3"/>
  </si>
  <si>
    <t>立候補準備</t>
  </si>
  <si>
    <t>〇〇市〇〇町1-2-3　〇〇アパート９８７</t>
    <rPh sb="2" eb="3">
      <t>シ</t>
    </rPh>
    <rPh sb="5" eb="6">
      <t>マチ</t>
    </rPh>
    <phoneticPr fontId="3"/>
  </si>
  <si>
    <t>労務　一太郎</t>
    <rPh sb="0" eb="2">
      <t>ロウム</t>
    </rPh>
    <rPh sb="3" eb="6">
      <t>イチタロウ</t>
    </rPh>
    <phoneticPr fontId="3"/>
  </si>
  <si>
    <t>１日のみ無償労務</t>
    <rPh sb="1" eb="2">
      <t>ニチ</t>
    </rPh>
    <rPh sb="4" eb="8">
      <t>ムショウロウム</t>
    </rPh>
    <phoneticPr fontId="3"/>
  </si>
  <si>
    <t>事務　一太郎</t>
    <rPh sb="0" eb="2">
      <t>ジム</t>
    </rPh>
    <rPh sb="3" eb="6">
      <t>イチタロウ</t>
    </rPh>
    <phoneticPr fontId="3"/>
  </si>
  <si>
    <t>事務　一子</t>
    <rPh sb="0" eb="2">
      <t>ジム</t>
    </rPh>
    <rPh sb="3" eb="4">
      <t>イチ</t>
    </rPh>
    <rPh sb="4" eb="5">
      <t>コ</t>
    </rPh>
    <phoneticPr fontId="3"/>
  </si>
  <si>
    <t>学生</t>
    <rPh sb="0" eb="2">
      <t>ガクセイ</t>
    </rPh>
    <phoneticPr fontId="3"/>
  </si>
  <si>
    <t>〇〇市〇〇町1-2-3</t>
  </si>
  <si>
    <t>〇〇市〇〇町1-2-3</t>
    <rPh sb="2" eb="3">
      <t>シ</t>
    </rPh>
    <rPh sb="5" eb="6">
      <t>マチ</t>
    </rPh>
    <phoneticPr fontId="3"/>
  </si>
  <si>
    <t>車上　一子</t>
    <rPh sb="0" eb="2">
      <t>シャジョウ</t>
    </rPh>
    <rPh sb="3" eb="5">
      <t>イチコ</t>
    </rPh>
    <phoneticPr fontId="3"/>
  </si>
  <si>
    <t>備品借り上げ</t>
    <rPh sb="0" eb="3">
      <t>ビヒンカ</t>
    </rPh>
    <rPh sb="4" eb="5">
      <t>ア</t>
    </rPh>
    <phoneticPr fontId="4"/>
  </si>
  <si>
    <t>机４　椅子１２
15,000円×2日</t>
    <rPh sb="0" eb="1">
      <t>ツクエ</t>
    </rPh>
    <rPh sb="3" eb="5">
      <t>イス</t>
    </rPh>
    <rPh sb="14" eb="15">
      <t>エン</t>
    </rPh>
    <rPh sb="17" eb="18">
      <t>ニチ</t>
    </rPh>
    <phoneticPr fontId="4"/>
  </si>
  <si>
    <t>無償借り上げ</t>
    <rPh sb="0" eb="3">
      <t>ムショウカ</t>
    </rPh>
    <rPh sb="4" eb="5">
      <t>ア</t>
    </rPh>
    <phoneticPr fontId="4"/>
  </si>
  <si>
    <t>事務所借り上げ料</t>
    <rPh sb="0" eb="2">
      <t>ジム</t>
    </rPh>
    <rPh sb="2" eb="3">
      <t>ショ</t>
    </rPh>
    <rPh sb="3" eb="8">
      <t>カリアゲリョウ</t>
    </rPh>
    <phoneticPr fontId="4"/>
  </si>
  <si>
    <t>電話架設費</t>
    <rPh sb="0" eb="4">
      <t>デンワカセツ</t>
    </rPh>
    <rPh sb="4" eb="5">
      <t>ヒ</t>
    </rPh>
    <phoneticPr fontId="4"/>
  </si>
  <si>
    <t>臨時電話3台</t>
    <rPh sb="0" eb="2">
      <t>リンジ</t>
    </rPh>
    <rPh sb="2" eb="4">
      <t>デンワ</t>
    </rPh>
    <rPh sb="5" eb="6">
      <t>ダイ</t>
    </rPh>
    <phoneticPr fontId="4"/>
  </si>
  <si>
    <t>事務所　一子</t>
    <rPh sb="0" eb="3">
      <t>ジムショ</t>
    </rPh>
    <rPh sb="4" eb="6">
      <t>イチコ</t>
    </rPh>
    <phoneticPr fontId="4"/>
  </si>
  <si>
    <t>演説会場借り上げ料</t>
    <rPh sb="0" eb="4">
      <t>エンゼツカイジョウ</t>
    </rPh>
    <rPh sb="4" eb="5">
      <t>カ</t>
    </rPh>
    <rPh sb="6" eb="7">
      <t>ア</t>
    </rPh>
    <rPh sb="8" eb="9">
      <t>リョウ</t>
    </rPh>
    <phoneticPr fontId="4"/>
  </si>
  <si>
    <t>〇〇市〇町1-2-3</t>
    <rPh sb="2" eb="3">
      <t>シ</t>
    </rPh>
    <rPh sb="3" eb="5">
      <t>マルマチ</t>
    </rPh>
    <phoneticPr fontId="4"/>
  </si>
  <si>
    <t>〇〇会館</t>
    <rPh sb="2" eb="4">
      <t>カイカン</t>
    </rPh>
    <phoneticPr fontId="4"/>
  </si>
  <si>
    <t>会社役員</t>
    <rPh sb="0" eb="4">
      <t>カイシャヤクイン</t>
    </rPh>
    <phoneticPr fontId="4"/>
  </si>
  <si>
    <t>連絡用切手</t>
    <rPh sb="0" eb="3">
      <t>レンラクヨウ</t>
    </rPh>
    <rPh sb="3" eb="5">
      <t>キッテ</t>
    </rPh>
    <phoneticPr fontId="5"/>
  </si>
  <si>
    <t>〇〇市〇〇町1-2-3</t>
    <rPh sb="2" eb="3">
      <t>シ</t>
    </rPh>
    <rPh sb="5" eb="6">
      <t>マチ</t>
    </rPh>
    <phoneticPr fontId="5"/>
  </si>
  <si>
    <t>〇〇郵便局</t>
    <rPh sb="2" eb="5">
      <t>ユウビンキョク</t>
    </rPh>
    <phoneticPr fontId="5"/>
  </si>
  <si>
    <t>110円×100枚</t>
    <rPh sb="3" eb="4">
      <t>エン</t>
    </rPh>
    <rPh sb="8" eb="9">
      <t>マイ</t>
    </rPh>
    <phoneticPr fontId="5"/>
  </si>
  <si>
    <t>〇〇電話局</t>
    <rPh sb="2" eb="5">
      <t>デンワキョク</t>
    </rPh>
    <phoneticPr fontId="5"/>
  </si>
  <si>
    <t>インターネット通信料</t>
    <rPh sb="7" eb="10">
      <t>ツウシンリョウ</t>
    </rPh>
    <phoneticPr fontId="5"/>
  </si>
  <si>
    <t>〇〇通信</t>
    <rPh sb="2" eb="4">
      <t>ツウシン</t>
    </rPh>
    <phoneticPr fontId="5"/>
  </si>
  <si>
    <t>運動員タクシー代</t>
    <rPh sb="0" eb="3">
      <t>ウンドウイン</t>
    </rPh>
    <rPh sb="7" eb="8">
      <t>ダイ</t>
    </rPh>
    <phoneticPr fontId="5"/>
  </si>
  <si>
    <t>〇〇市〇町字〇〇１２３４</t>
    <rPh sb="2" eb="3">
      <t>シ</t>
    </rPh>
    <rPh sb="4" eb="5">
      <t>マチ</t>
    </rPh>
    <rPh sb="5" eb="6">
      <t>アザ</t>
    </rPh>
    <phoneticPr fontId="4"/>
  </si>
  <si>
    <t>事務用車ガソリン代</t>
    <rPh sb="0" eb="2">
      <t>ジム</t>
    </rPh>
    <rPh sb="2" eb="3">
      <t>ヨウ</t>
    </rPh>
    <rPh sb="3" eb="4">
      <t>クルマ</t>
    </rPh>
    <rPh sb="8" eb="9">
      <t>ダイ</t>
    </rPh>
    <phoneticPr fontId="5"/>
  </si>
  <si>
    <t>法定ビラ印刷代</t>
    <rPh sb="0" eb="2">
      <t>ホウテイ</t>
    </rPh>
    <rPh sb="4" eb="7">
      <t>インサツダイ</t>
    </rPh>
    <phoneticPr fontId="5"/>
  </si>
  <si>
    <t>法定はがき印刷代</t>
    <rPh sb="0" eb="2">
      <t>ホウテイ</t>
    </rPh>
    <rPh sb="5" eb="8">
      <t>インサツダイ</t>
    </rPh>
    <phoneticPr fontId="5"/>
  </si>
  <si>
    <t>法定ポスター印刷代</t>
    <rPh sb="0" eb="2">
      <t>ホウテイ</t>
    </rPh>
    <rPh sb="6" eb="9">
      <t>インサツダイ</t>
    </rPh>
    <phoneticPr fontId="5"/>
  </si>
  <si>
    <t>〇〇印刷</t>
  </si>
  <si>
    <t>〇〇印刷</t>
    <rPh sb="2" eb="4">
      <t>インサツ</t>
    </rPh>
    <phoneticPr fontId="5"/>
  </si>
  <si>
    <t>拡声器借り上げ</t>
    <rPh sb="0" eb="3">
      <t>カクセイキ</t>
    </rPh>
    <rPh sb="3" eb="4">
      <t>カ</t>
    </rPh>
    <rPh sb="5" eb="6">
      <t>ア</t>
    </rPh>
    <phoneticPr fontId="5"/>
  </si>
  <si>
    <t>たすき代</t>
    <rPh sb="3" eb="4">
      <t>ダイ</t>
    </rPh>
    <phoneticPr fontId="5"/>
  </si>
  <si>
    <t>事務所用看板</t>
    <rPh sb="0" eb="6">
      <t>ジムショヨウカンバン</t>
    </rPh>
    <phoneticPr fontId="5"/>
  </si>
  <si>
    <t>自動車用看板</t>
    <rPh sb="0" eb="3">
      <t>ジドウシャ</t>
    </rPh>
    <rPh sb="3" eb="4">
      <t>ヨウ</t>
    </rPh>
    <rPh sb="4" eb="6">
      <t>カンバン</t>
    </rPh>
    <phoneticPr fontId="5"/>
  </si>
  <si>
    <t>〇〇品店</t>
    <rPh sb="2" eb="3">
      <t>ヒン</t>
    </rPh>
    <rPh sb="3" eb="4">
      <t>テン</t>
    </rPh>
    <phoneticPr fontId="5"/>
  </si>
  <si>
    <t>ポールペン他</t>
    <rPh sb="5" eb="6">
      <t>ホカ</t>
    </rPh>
    <phoneticPr fontId="5"/>
  </si>
  <si>
    <t>段ボール箱</t>
    <rPh sb="0" eb="1">
      <t>ダン</t>
    </rPh>
    <rPh sb="4" eb="5">
      <t>ハコ</t>
    </rPh>
    <phoneticPr fontId="5"/>
  </si>
  <si>
    <t>〇〇文具店</t>
    <rPh sb="2" eb="5">
      <t>ブングテン</t>
    </rPh>
    <phoneticPr fontId="5"/>
  </si>
  <si>
    <t>お菓子代</t>
    <rPh sb="1" eb="4">
      <t>カシダイ</t>
    </rPh>
    <phoneticPr fontId="5"/>
  </si>
  <si>
    <t>仕出し弁当代</t>
    <rPh sb="0" eb="2">
      <t>シダ</t>
    </rPh>
    <rPh sb="3" eb="6">
      <t>ベントウダイ</t>
    </rPh>
    <phoneticPr fontId="5"/>
  </si>
  <si>
    <t>〇〇菓子店</t>
    <rPh sb="2" eb="5">
      <t>カシテン</t>
    </rPh>
    <phoneticPr fontId="5"/>
  </si>
  <si>
    <t>〇〇弁当</t>
    <rPh sb="2" eb="4">
      <t>ベントウ</t>
    </rPh>
    <phoneticPr fontId="5"/>
  </si>
  <si>
    <t>運動　一子</t>
    <rPh sb="0" eb="2">
      <t>ウンドウ</t>
    </rPh>
    <rPh sb="3" eb="4">
      <t>イチ</t>
    </rPh>
    <rPh sb="4" eb="5">
      <t>コ</t>
    </rPh>
    <phoneticPr fontId="3"/>
  </si>
  <si>
    <t>1食1,000円　3食×7日</t>
    <rPh sb="1" eb="2">
      <t>ショク</t>
    </rPh>
    <rPh sb="3" eb="8">
      <t>000エン</t>
    </rPh>
    <rPh sb="10" eb="11">
      <t>ショク</t>
    </rPh>
    <rPh sb="13" eb="14">
      <t>ニチ</t>
    </rPh>
    <phoneticPr fontId="5"/>
  </si>
  <si>
    <t>1食1,000円　30食</t>
    <rPh sb="1" eb="2">
      <t>ショク</t>
    </rPh>
    <rPh sb="3" eb="8">
      <t>000エン</t>
    </rPh>
    <rPh sb="11" eb="12">
      <t>ショク</t>
    </rPh>
    <phoneticPr fontId="5"/>
  </si>
  <si>
    <t>運動員宿泊費</t>
    <rPh sb="0" eb="3">
      <t>ウンドウイン</t>
    </rPh>
    <rPh sb="3" eb="6">
      <t>シュクハクヒ</t>
    </rPh>
    <phoneticPr fontId="5"/>
  </si>
  <si>
    <t>運動　一太郎</t>
    <rPh sb="0" eb="2">
      <t>ウンドウ</t>
    </rPh>
    <rPh sb="3" eb="4">
      <t>イチ</t>
    </rPh>
    <rPh sb="4" eb="6">
      <t>タロウ</t>
    </rPh>
    <phoneticPr fontId="3"/>
  </si>
  <si>
    <t>1泊12,000円×2日</t>
    <rPh sb="1" eb="2">
      <t>パク</t>
    </rPh>
    <rPh sb="4" eb="9">
      <t>000エン</t>
    </rPh>
    <rPh sb="11" eb="12">
      <t>ニチ</t>
    </rPh>
    <phoneticPr fontId="5"/>
  </si>
  <si>
    <t>ベニヤ板他</t>
    <rPh sb="3" eb="4">
      <t>イタ</t>
    </rPh>
    <rPh sb="4" eb="5">
      <t>ホカ</t>
    </rPh>
    <phoneticPr fontId="5"/>
  </si>
  <si>
    <t>電気料</t>
    <rPh sb="0" eb="2">
      <t>デンキ</t>
    </rPh>
    <rPh sb="2" eb="3">
      <t>リョウ</t>
    </rPh>
    <phoneticPr fontId="5"/>
  </si>
  <si>
    <t>水道料</t>
    <rPh sb="0" eb="3">
      <t>スイドウリョウ</t>
    </rPh>
    <phoneticPr fontId="5"/>
  </si>
  <si>
    <t>〇〇木材</t>
    <rPh sb="2" eb="4">
      <t>モクザイ</t>
    </rPh>
    <phoneticPr fontId="5"/>
  </si>
  <si>
    <t>〇〇電力</t>
    <rPh sb="2" eb="4">
      <t>デンリョク</t>
    </rPh>
    <phoneticPr fontId="5"/>
  </si>
  <si>
    <t>〇〇市水道局</t>
    <rPh sb="2" eb="3">
      <t>シ</t>
    </rPh>
    <rPh sb="3" eb="6">
      <t>スイドウキョク</t>
    </rPh>
    <phoneticPr fontId="5"/>
  </si>
  <si>
    <t>労務者報酬</t>
    <rPh sb="0" eb="3">
      <t>ロウムシャ</t>
    </rPh>
    <rPh sb="3" eb="5">
      <t>ホウシュウ</t>
    </rPh>
    <phoneticPr fontId="7"/>
  </si>
  <si>
    <t>備品借り上げ料</t>
    <rPh sb="0" eb="3">
      <t>ビヒンカ</t>
    </rPh>
    <rPh sb="4" eb="5">
      <t>ア</t>
    </rPh>
    <rPh sb="6" eb="7">
      <t>リョウ</t>
    </rPh>
    <phoneticPr fontId="7"/>
  </si>
  <si>
    <t>ビラ印刷代</t>
    <rPh sb="2" eb="5">
      <t>インサツダイ</t>
    </rPh>
    <phoneticPr fontId="7"/>
  </si>
  <si>
    <t>ポスター印刷代</t>
    <rPh sb="4" eb="7">
      <t>インサツダイ</t>
    </rPh>
    <phoneticPr fontId="7"/>
  </si>
  <si>
    <t>提出回数</t>
    <rPh sb="0" eb="4">
      <t>テイシュツカイスウ</t>
    </rPh>
    <phoneticPr fontId="1"/>
  </si>
  <si>
    <t>〇〇市〇〇</t>
    <rPh sb="2" eb="3">
      <t>シ</t>
    </rPh>
    <phoneticPr fontId="1"/>
  </si>
  <si>
    <t>〇〇党</t>
    <rPh sb="2" eb="3">
      <t>トウ</t>
    </rPh>
    <phoneticPr fontId="1"/>
  </si>
  <si>
    <t>〇〇　一子</t>
    <rPh sb="3" eb="5">
      <t>イチコ</t>
    </rPh>
    <phoneticPr fontId="1"/>
  </si>
  <si>
    <t>〇〇　太郎</t>
    <rPh sb="3" eb="5">
      <t>タロウ</t>
    </rPh>
    <phoneticPr fontId="1"/>
  </si>
  <si>
    <t>無償借り上げ</t>
    <rPh sb="0" eb="3">
      <t>ムショウカ</t>
    </rPh>
    <rPh sb="4" eb="5">
      <t>ア</t>
    </rPh>
    <phoneticPr fontId="1"/>
  </si>
  <si>
    <t>借入金</t>
    <rPh sb="0" eb="3">
      <t>カリイレキン</t>
    </rPh>
    <phoneticPr fontId="1"/>
  </si>
  <si>
    <t>〇〇銀行</t>
    <rPh sb="2" eb="4">
      <t>ギンコウ</t>
    </rPh>
    <phoneticPr fontId="1"/>
  </si>
  <si>
    <t>〇〇市〇〇1-2-3</t>
    <rPh sb="2" eb="3">
      <t>シ</t>
    </rPh>
    <phoneticPr fontId="4"/>
  </si>
  <si>
    <t>1万円以下9件</t>
    <rPh sb="1" eb="5">
      <t>マンエンイカ</t>
    </rPh>
    <rPh sb="6" eb="7">
      <t>ケン</t>
    </rPh>
    <phoneticPr fontId="1"/>
  </si>
  <si>
    <t>労務無償提供</t>
    <rPh sb="0" eb="2">
      <t>ロウム</t>
    </rPh>
    <rPh sb="2" eb="4">
      <t>ムショウ</t>
    </rPh>
    <rPh sb="4" eb="6">
      <t>テイキョウ</t>
    </rPh>
    <phoneticPr fontId="1"/>
  </si>
  <si>
    <t>〇〇市〇〇〇2-3-4</t>
    <rPh sb="2" eb="3">
      <t>シ</t>
    </rPh>
    <phoneticPr fontId="1"/>
  </si>
  <si>
    <t>〇〇市〇〇〇2-3-8</t>
    <rPh sb="2" eb="3">
      <t>シ</t>
    </rPh>
    <phoneticPr fontId="1"/>
  </si>
  <si>
    <t>政治団体</t>
    <rPh sb="0" eb="4">
      <t>セイジダンタイ</t>
    </rPh>
    <phoneticPr fontId="1"/>
  </si>
  <si>
    <t>〇〇後援会</t>
    <rPh sb="2" eb="5">
      <t>コウエンカイ</t>
    </rPh>
    <phoneticPr fontId="1"/>
  </si>
  <si>
    <t>政党</t>
    <rPh sb="0" eb="2">
      <t>セイトウ</t>
    </rPh>
    <phoneticPr fontId="1"/>
  </si>
  <si>
    <t>会社役員</t>
    <rPh sb="0" eb="2">
      <t>カイシャ</t>
    </rPh>
    <rPh sb="2" eb="4">
      <t>ヤクイン</t>
    </rPh>
    <phoneticPr fontId="1"/>
  </si>
  <si>
    <t>那覇野　立候補</t>
    <rPh sb="0" eb="3">
      <t>ナハノ</t>
    </rPh>
    <rPh sb="4" eb="7">
      <t>リッコウホ</t>
    </rPh>
    <phoneticPr fontId="1"/>
  </si>
  <si>
    <t>沖縄県那覇市〇〇－〇〇－●　○○マンション</t>
    <rPh sb="0" eb="3">
      <t>オキナワケン</t>
    </rPh>
    <rPh sb="3" eb="6">
      <t>ナハシ</t>
    </rPh>
    <phoneticPr fontId="1"/>
  </si>
  <si>
    <t>沖縄県那覇市○○字〇〇番地</t>
    <rPh sb="0" eb="3">
      <t>オキナワケン</t>
    </rPh>
    <rPh sb="3" eb="6">
      <t>ナハシ</t>
    </rPh>
    <rPh sb="8" eb="9">
      <t>アザ</t>
    </rPh>
    <rPh sb="11" eb="13">
      <t/>
    </rPh>
    <phoneticPr fontId="1"/>
  </si>
  <si>
    <t>会計野　責任者</t>
    <rPh sb="0" eb="2">
      <t>カイケイ</t>
    </rPh>
    <rPh sb="2" eb="3">
      <t>ノ</t>
    </rPh>
    <rPh sb="4" eb="7">
      <t>セキニンシャ</t>
    </rPh>
    <phoneticPr fontId="1"/>
  </si>
  <si>
    <t>令和8年10月25日</t>
    <rPh sb="0" eb="2">
      <t>レイワ</t>
    </rPh>
    <rPh sb="3" eb="4">
      <t>ネン</t>
    </rPh>
    <rPh sb="6" eb="7">
      <t>ガツ</t>
    </rPh>
    <rPh sb="9" eb="10">
      <t>ニチ</t>
    </rPh>
    <phoneticPr fontId="1"/>
  </si>
  <si>
    <t>那覇市長選挙</t>
    <rPh sb="2" eb="6">
      <t>シチョウセンキョ</t>
    </rPh>
    <phoneticPr fontId="1"/>
  </si>
  <si>
    <t>収支額確認表</t>
    <rPh sb="0" eb="2">
      <t>シュウシ</t>
    </rPh>
    <rPh sb="2" eb="3">
      <t>ガク</t>
    </rPh>
    <rPh sb="3" eb="5">
      <t>カクニン</t>
    </rPh>
    <rPh sb="5" eb="6">
      <t>ヒョウ</t>
    </rPh>
    <phoneticPr fontId="1"/>
  </si>
  <si>
    <t>〇〇市〇〇町1-2-3
〇〇〇〇〇〇アパート１２３</t>
  </si>
  <si>
    <t>机４台、椅子１２脚
15,000円×2日</t>
    <rPh sb="0" eb="1">
      <t>ツクエ</t>
    </rPh>
    <rPh sb="2" eb="3">
      <t>ダイ</t>
    </rPh>
    <rPh sb="4" eb="6">
      <t>イス</t>
    </rPh>
    <rPh sb="8" eb="9">
      <t>キャク</t>
    </rPh>
    <rPh sb="16" eb="17">
      <t>エン</t>
    </rPh>
    <rPh sb="19" eb="20">
      <t>ニチ</t>
    </rPh>
    <phoneticPr fontId="4"/>
  </si>
  <si>
    <t>電話使用料</t>
    <rPh sb="0" eb="2">
      <t>デンワ</t>
    </rPh>
    <rPh sb="2" eb="5">
      <t>シヨウリョウ</t>
    </rPh>
    <phoneticPr fontId="5"/>
  </si>
  <si>
    <t>労務者駐車場代</t>
    <rPh sb="0" eb="3">
      <t>ロウムシャ</t>
    </rPh>
    <rPh sb="3" eb="6">
      <t>チュウシャジョウ</t>
    </rPh>
    <rPh sb="6" eb="7">
      <t>ダイ</t>
    </rPh>
    <phoneticPr fontId="5"/>
  </si>
  <si>
    <t>公費負担134,080円
自己負担5,920円</t>
    <phoneticPr fontId="5"/>
  </si>
  <si>
    <t>公費負担534,240円
自己負担15,760円</t>
    <rPh sb="0" eb="4">
      <t>コウヒフタン</t>
    </rPh>
    <rPh sb="11" eb="12">
      <t>エン</t>
    </rPh>
    <rPh sb="13" eb="17">
      <t>ジコフタン</t>
    </rPh>
    <rPh sb="23" eb="24">
      <t>エン</t>
    </rPh>
    <phoneticPr fontId="5"/>
  </si>
  <si>
    <t>〇〇リース</t>
  </si>
  <si>
    <t>〇〇品店</t>
  </si>
  <si>
    <t>〇〇市〇〇町1-2-8
〇〇〇アパート201</t>
    <phoneticPr fontId="5"/>
  </si>
  <si>
    <t>運動員弁当代
実費弁償</t>
    <rPh sb="0" eb="6">
      <t>ウンドウインベントウダイ</t>
    </rPh>
    <rPh sb="7" eb="11">
      <t>ジッピベンショウ</t>
    </rPh>
    <phoneticPr fontId="5"/>
  </si>
  <si>
    <t>〇〇市〇〇町1-2-7</t>
  </si>
  <si>
    <t>1泊12,000円×3日</t>
  </si>
  <si>
    <t>１日15,000円×5日</t>
    <rPh sb="1" eb="2">
      <t>ニチ</t>
    </rPh>
    <rPh sb="8" eb="9">
      <t>エン</t>
    </rPh>
    <rPh sb="11" eb="12">
      <t>ニチ</t>
    </rPh>
    <phoneticPr fontId="3"/>
  </si>
  <si>
    <t>１日１万円×５日</t>
    <rPh sb="1" eb="2">
      <t>ニチ</t>
    </rPh>
    <rPh sb="3" eb="5">
      <t>マンエン</t>
    </rPh>
    <rPh sb="7" eb="8">
      <t>ニチ</t>
    </rPh>
    <phoneticPr fontId="3"/>
  </si>
  <si>
    <t>１日１万円×7日</t>
    <rPh sb="1" eb="2">
      <t>ニチ</t>
    </rPh>
    <rPh sb="3" eb="5">
      <t>マンエン</t>
    </rPh>
    <rPh sb="7" eb="8">
      <t>ニチ</t>
    </rPh>
    <phoneticPr fontId="3"/>
  </si>
  <si>
    <t>借り上げ期間1か月</t>
    <rPh sb="0" eb="1">
      <t>カ</t>
    </rPh>
    <rPh sb="2" eb="3">
      <t>ア</t>
    </rPh>
    <rPh sb="4" eb="6">
      <t>キカン</t>
    </rPh>
    <rPh sb="8" eb="9">
      <t>ゲツ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</si>
</sst>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m&quot;月&quot;d&quot;日&quot;;@"/>
    <numFmt numFmtId="177" formatCode="[$-411]ggge&quot;年&quot;m&quot;月&quot;d&quot;日&quot;;@"/>
    <numFmt numFmtId="178" formatCode="#,###&quot;円&quot;"/>
    <numFmt numFmtId="179" formatCode="#,###.00&quot;円&quot;"/>
    <numFmt numFmtId="180" formatCode="#,##0_ "/>
    <numFmt numFmtId="181" formatCode="#,##0&quot;円&quot;"/>
    <numFmt numFmtId="182" formatCode="#,##0&quot;枚&quot;"/>
    <numFmt numFmtId="183" formatCode="#,##0.0#&quot;円&quot;"/>
    <numFmt numFmtId="184" formatCode="#,##0.0&quot;円&quot;"/>
    <numFmt numFmtId="185" formatCode="#,##0.00&quot;円&quot;"/>
    <numFmt numFmtId="186" formatCode="#,##0_);[Red]\(#,##0\)"/>
    <numFmt numFmtId="187" formatCode="#,##0.00_);[Red]\(#,##0.00\)"/>
  </numFmts>
  <fonts count="38" x14ac:knownFonts="1">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Ｐ明朝"/>
      <family val="1"/>
      <charset val="128"/>
    </font>
    <font>
      <sz val="11"/>
      <color theme="1"/>
      <name val="ＭＳ Ｐゴシック"/>
      <family val="3"/>
      <charset val="128"/>
    </font>
    <font>
      <sz val="11"/>
      <color theme="1"/>
      <name val="ＭＳ Ｐ明朝"/>
      <family val="1"/>
      <charset val="128"/>
    </font>
    <font>
      <b/>
      <sz val="16"/>
      <color theme="1"/>
      <name val="ＭＳ Ｐ明朝"/>
      <family val="1"/>
      <charset val="128"/>
    </font>
    <font>
      <sz val="16"/>
      <color theme="1"/>
      <name val="ＭＳ Ｐ明朝"/>
      <family val="1"/>
      <charset val="128"/>
    </font>
    <font>
      <sz val="10"/>
      <color theme="0"/>
      <name val="ＭＳ Ｐ明朝"/>
      <family val="1"/>
      <charset val="128"/>
    </font>
    <font>
      <b/>
      <sz val="10"/>
      <color theme="1"/>
      <name val="ＭＳ Ｐ明朝"/>
      <family val="1"/>
      <charset val="128"/>
    </font>
    <font>
      <b/>
      <sz val="14"/>
      <color theme="1"/>
      <name val="ＭＳ Ｐ明朝"/>
      <family val="1"/>
      <charset val="128"/>
    </font>
    <font>
      <b/>
      <sz val="11"/>
      <color theme="1"/>
      <name val="ＭＳ Ｐ明朝"/>
      <family val="1"/>
      <charset val="128"/>
    </font>
    <font>
      <b/>
      <sz val="20"/>
      <color theme="1"/>
      <name val="ＭＳ Ｐ明朝"/>
      <family val="1"/>
      <charset val="128"/>
    </font>
    <font>
      <sz val="8"/>
      <color theme="1"/>
      <name val="ＭＳ Ｐ明朝"/>
      <family val="1"/>
      <charset val="128"/>
    </font>
    <font>
      <sz val="9"/>
      <color indexed="81"/>
      <name val="ＭＳ Ｐゴシック"/>
      <family val="3"/>
      <charset val="128"/>
      <scheme val="minor"/>
    </font>
    <font>
      <b/>
      <sz val="9"/>
      <color indexed="81"/>
      <name val="ＭＳ Ｐゴシック"/>
      <family val="3"/>
      <charset val="128"/>
      <scheme val="minor"/>
    </font>
    <font>
      <u/>
      <sz val="11"/>
      <color theme="10"/>
      <name val="ＭＳ Ｐゴシック"/>
      <family val="3"/>
      <charset val="128"/>
      <scheme val="minor"/>
    </font>
    <font>
      <u/>
      <sz val="12"/>
      <color theme="10"/>
      <name val="BIZ UDゴシック"/>
      <family val="3"/>
      <charset val="128"/>
    </font>
    <font>
      <sz val="11"/>
      <color indexed="81"/>
      <name val="BIZ UDPゴシック"/>
      <family val="3"/>
      <charset val="128"/>
    </font>
    <font>
      <sz val="10"/>
      <color theme="1"/>
      <name val="BIZ UDP明朝 Medium"/>
      <family val="1"/>
      <charset val="128"/>
    </font>
    <font>
      <sz val="12"/>
      <color theme="1"/>
      <name val="ＭＳ Ｐ明朝"/>
      <family val="1"/>
      <charset val="128"/>
    </font>
    <font>
      <sz val="11"/>
      <color theme="1"/>
      <name val="BIZ UDP明朝 Medium"/>
      <family val="1"/>
      <charset val="128"/>
    </font>
    <font>
      <b/>
      <sz val="18"/>
      <color theme="1"/>
      <name val="BIZ UDPゴシック"/>
      <family val="3"/>
      <charset val="128"/>
    </font>
    <font>
      <sz val="11"/>
      <color theme="1"/>
      <name val="BIZ UDPゴシック"/>
      <family val="3"/>
      <charset val="128"/>
    </font>
    <font>
      <sz val="10"/>
      <color theme="1"/>
      <name val="BIZ UDPゴシック"/>
      <family val="3"/>
      <charset val="128"/>
    </font>
    <font>
      <sz val="12"/>
      <color theme="1"/>
      <name val="BIZ UDPゴシック"/>
      <family val="3"/>
      <charset val="128"/>
    </font>
    <font>
      <sz val="14"/>
      <color theme="1"/>
      <name val="BIZ UDPゴシック"/>
      <family val="3"/>
      <charset val="128"/>
    </font>
    <font>
      <u/>
      <sz val="16"/>
      <color theme="10"/>
      <name val="BIZ UDPゴシック"/>
      <family val="3"/>
      <charset val="128"/>
    </font>
    <font>
      <u/>
      <sz val="14"/>
      <color theme="10"/>
      <name val="BIZ UDPゴシック"/>
      <family val="3"/>
      <charset val="128"/>
    </font>
    <font>
      <b/>
      <sz val="12"/>
      <color rgb="FFFF0000"/>
      <name val="BIZ UDPゴシック"/>
      <family val="3"/>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38" fontId="9"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196">
    <xf numFmtId="0" fontId="0" fillId="0" borderId="0" xfId="0">
      <alignment vertical="center"/>
    </xf>
    <xf numFmtId="0" fontId="10" fillId="0" borderId="0" xfId="0" applyFont="1">
      <alignment vertical="center"/>
    </xf>
    <xf numFmtId="0" fontId="11" fillId="0" borderId="1" xfId="0" applyFont="1" applyBorder="1">
      <alignment vertical="center"/>
    </xf>
    <xf numFmtId="49" fontId="11" fillId="0" borderId="1" xfId="0" applyNumberFormat="1" applyFont="1" applyBorder="1" applyAlignment="1">
      <alignment horizontal="center" vertical="center"/>
    </xf>
    <xf numFmtId="0" fontId="11" fillId="0" borderId="0" xfId="0" applyFont="1">
      <alignment vertical="center"/>
    </xf>
    <xf numFmtId="0" fontId="11" fillId="0" borderId="1" xfId="0" applyFont="1" applyBorder="1" applyAlignment="1">
      <alignment horizontal="center" vertical="center"/>
    </xf>
    <xf numFmtId="0" fontId="10" fillId="0" borderId="0" xfId="0" applyFont="1" applyProtection="1">
      <alignment vertical="center"/>
    </xf>
    <xf numFmtId="0" fontId="10" fillId="0" borderId="0" xfId="0" applyFont="1" applyAlignment="1" applyProtection="1">
      <alignment horizontal="left" vertical="center" shrinkToFit="1"/>
    </xf>
    <xf numFmtId="0" fontId="10" fillId="0" borderId="1" xfId="0" applyFont="1" applyBorder="1" applyAlignment="1" applyProtection="1">
      <alignment horizontal="center" vertical="center"/>
    </xf>
    <xf numFmtId="0" fontId="10" fillId="0" borderId="2" xfId="0" applyFont="1" applyBorder="1" applyAlignment="1" applyProtection="1">
      <alignment horizontal="center" vertical="center"/>
    </xf>
    <xf numFmtId="0" fontId="12" fillId="0" borderId="0" xfId="0" applyFont="1">
      <alignment vertical="center"/>
    </xf>
    <xf numFmtId="0" fontId="12" fillId="0" borderId="0" xfId="0" applyFont="1" applyProtection="1">
      <alignment vertical="center"/>
    </xf>
    <xf numFmtId="0" fontId="13" fillId="0" borderId="0" xfId="0" applyFont="1" applyBorder="1" applyAlignment="1" applyProtection="1">
      <alignment vertical="center"/>
    </xf>
    <xf numFmtId="0" fontId="12" fillId="0" borderId="0" xfId="0" applyFont="1" applyBorder="1" applyAlignment="1" applyProtection="1">
      <alignment vertical="center"/>
    </xf>
    <xf numFmtId="0" fontId="14" fillId="0" borderId="0" xfId="0" applyFont="1" applyBorder="1" applyAlignment="1" applyProtection="1">
      <alignment vertical="center"/>
    </xf>
    <xf numFmtId="0" fontId="10" fillId="0" borderId="0" xfId="0" applyFont="1" applyAlignment="1">
      <alignment vertical="center" shrinkToFit="1"/>
    </xf>
    <xf numFmtId="0" fontId="12" fillId="0" borderId="0" xfId="0" applyFont="1" applyAlignment="1" applyProtection="1">
      <alignment horizontal="center" vertical="center"/>
    </xf>
    <xf numFmtId="0" fontId="12" fillId="0" borderId="1" xfId="0" applyFont="1" applyBorder="1" applyAlignment="1" applyProtection="1">
      <alignment horizontal="center" vertical="center"/>
    </xf>
    <xf numFmtId="0" fontId="12" fillId="0" borderId="0" xfId="0" applyFont="1" applyAlignment="1" applyProtection="1">
      <alignment horizontal="left" vertical="center" indent="1"/>
    </xf>
    <xf numFmtId="177" fontId="12" fillId="0" borderId="0" xfId="0" applyNumberFormat="1" applyFont="1" applyAlignment="1" applyProtection="1">
      <alignment horizontal="left" vertical="center" indent="2"/>
    </xf>
    <xf numFmtId="0" fontId="15" fillId="0" borderId="0" xfId="0" applyFont="1" applyProtection="1">
      <alignment vertical="center"/>
    </xf>
    <xf numFmtId="178" fontId="10" fillId="0" borderId="2" xfId="0" applyNumberFormat="1" applyFont="1" applyBorder="1" applyAlignment="1" applyProtection="1">
      <alignment horizontal="center" vertical="center"/>
    </xf>
    <xf numFmtId="178" fontId="10" fillId="0" borderId="3" xfId="0" applyNumberFormat="1" applyFont="1" applyBorder="1" applyAlignment="1" applyProtection="1">
      <alignment horizontal="right" vertical="center" indent="1"/>
    </xf>
    <xf numFmtId="0" fontId="10" fillId="0" borderId="4" xfId="0" applyFont="1" applyBorder="1" applyProtection="1">
      <alignment vertical="center"/>
    </xf>
    <xf numFmtId="0" fontId="10" fillId="0" borderId="5" xfId="0" applyFont="1" applyBorder="1" applyProtection="1">
      <alignment vertical="center"/>
    </xf>
    <xf numFmtId="178" fontId="10" fillId="0" borderId="6" xfId="0" applyNumberFormat="1" applyFont="1" applyBorder="1" applyAlignment="1" applyProtection="1">
      <alignment horizontal="right" vertical="center" indent="1"/>
    </xf>
    <xf numFmtId="0" fontId="10" fillId="0" borderId="7" xfId="0" applyFont="1" applyBorder="1" applyProtection="1">
      <alignment vertical="center"/>
    </xf>
    <xf numFmtId="0" fontId="10" fillId="0" borderId="8" xfId="0" applyFont="1" applyBorder="1" applyProtection="1">
      <alignment vertical="center"/>
    </xf>
    <xf numFmtId="0" fontId="10" fillId="0" borderId="7" xfId="0" applyFont="1" applyBorder="1" applyAlignment="1" applyProtection="1">
      <alignment horizontal="center" vertical="center"/>
    </xf>
    <xf numFmtId="178" fontId="10" fillId="0" borderId="9" xfId="0" applyNumberFormat="1" applyFont="1" applyBorder="1" applyAlignment="1" applyProtection="1">
      <alignment horizontal="right" vertical="center" indent="1"/>
    </xf>
    <xf numFmtId="0" fontId="10" fillId="0" borderId="10" xfId="0" applyFont="1" applyBorder="1" applyProtection="1">
      <alignment vertical="center"/>
    </xf>
    <xf numFmtId="0" fontId="10" fillId="0" borderId="11" xfId="0" applyFont="1" applyBorder="1" applyProtection="1">
      <alignment vertical="center"/>
    </xf>
    <xf numFmtId="38" fontId="12" fillId="0" borderId="0" xfId="1" applyFont="1" applyAlignment="1">
      <alignment horizontal="center" vertical="center"/>
    </xf>
    <xf numFmtId="38" fontId="12" fillId="0" borderId="0" xfId="1" applyFont="1">
      <alignment vertical="center"/>
    </xf>
    <xf numFmtId="38" fontId="12" fillId="0" borderId="1" xfId="1" applyFont="1" applyBorder="1">
      <alignment vertical="center"/>
    </xf>
    <xf numFmtId="38" fontId="18" fillId="0" borderId="1" xfId="1" applyFont="1" applyBorder="1" applyAlignment="1">
      <alignment horizontal="center" vertical="center"/>
    </xf>
    <xf numFmtId="38" fontId="12" fillId="0" borderId="1" xfId="1" applyFont="1" applyBorder="1" applyAlignment="1">
      <alignment horizontal="center" vertical="center"/>
    </xf>
    <xf numFmtId="177" fontId="11" fillId="0" borderId="1" xfId="0" applyNumberFormat="1" applyFont="1" applyBorder="1" applyAlignment="1">
      <alignment horizontal="center" vertical="center"/>
    </xf>
    <xf numFmtId="0" fontId="24" fillId="0" borderId="0" xfId="2" applyFont="1">
      <alignment vertical="center"/>
    </xf>
    <xf numFmtId="0" fontId="11" fillId="0" borderId="1" xfId="0" applyFont="1" applyFill="1" applyBorder="1">
      <alignment vertical="center"/>
    </xf>
    <xf numFmtId="178" fontId="10" fillId="0" borderId="41" xfId="0" applyNumberFormat="1" applyFont="1" applyBorder="1" applyAlignment="1" applyProtection="1">
      <alignment horizontal="right" vertical="center" indent="1"/>
    </xf>
    <xf numFmtId="178" fontId="10" fillId="0" borderId="43" xfId="0" applyNumberFormat="1" applyFont="1" applyBorder="1" applyAlignment="1" applyProtection="1">
      <alignment horizontal="right" vertical="center" indent="1"/>
    </xf>
    <xf numFmtId="0" fontId="26" fillId="2" borderId="1" xfId="0" applyNumberFormat="1" applyFont="1" applyFill="1" applyBorder="1" applyAlignment="1" applyProtection="1">
      <alignment horizontal="left" vertical="center" wrapText="1"/>
      <protection locked="0"/>
    </xf>
    <xf numFmtId="0" fontId="26" fillId="2" borderId="1" xfId="0" applyNumberFormat="1" applyFont="1" applyFill="1" applyBorder="1" applyAlignment="1" applyProtection="1">
      <alignment horizontal="left" vertical="center" shrinkToFit="1"/>
      <protection locked="0"/>
    </xf>
    <xf numFmtId="177" fontId="28" fillId="2" borderId="1" xfId="0" applyNumberFormat="1" applyFont="1" applyFill="1" applyBorder="1" applyAlignment="1" applyProtection="1">
      <alignment vertical="center" shrinkToFit="1"/>
      <protection locked="0"/>
    </xf>
    <xf numFmtId="178" fontId="28" fillId="2" borderId="1" xfId="0" applyNumberFormat="1" applyFont="1" applyFill="1" applyBorder="1" applyAlignment="1" applyProtection="1">
      <alignment vertical="center" shrinkToFit="1"/>
      <protection locked="0"/>
    </xf>
    <xf numFmtId="0" fontId="28" fillId="2" borderId="1" xfId="0" applyNumberFormat="1" applyFont="1" applyFill="1" applyBorder="1" applyAlignment="1" applyProtection="1">
      <alignment vertical="center" shrinkToFit="1"/>
      <protection locked="0"/>
    </xf>
    <xf numFmtId="0" fontId="28" fillId="2" borderId="1" xfId="0" applyFont="1" applyFill="1" applyBorder="1" applyProtection="1">
      <alignment vertical="center"/>
      <protection locked="0"/>
    </xf>
    <xf numFmtId="178" fontId="26" fillId="2" borderId="1" xfId="1" applyNumberFormat="1" applyFont="1" applyFill="1" applyBorder="1" applyAlignment="1" applyProtection="1">
      <alignment horizontal="right" vertical="center" indent="1"/>
      <protection locked="0"/>
    </xf>
    <xf numFmtId="0" fontId="26" fillId="2" borderId="1" xfId="0" applyFont="1" applyFill="1" applyBorder="1" applyAlignment="1" applyProtection="1">
      <alignment horizontal="center" vertical="center" shrinkToFit="1"/>
      <protection locked="0"/>
    </xf>
    <xf numFmtId="176" fontId="26" fillId="2" borderId="1" xfId="0" applyNumberFormat="1" applyFont="1" applyFill="1" applyBorder="1" applyAlignment="1" applyProtection="1">
      <alignment horizontal="center" vertical="center" wrapText="1"/>
      <protection locked="0"/>
    </xf>
    <xf numFmtId="0" fontId="26" fillId="2" borderId="1" xfId="0" applyFont="1" applyFill="1" applyBorder="1" applyAlignment="1" applyProtection="1">
      <alignment horizontal="left" vertical="center" wrapText="1"/>
      <protection locked="0"/>
    </xf>
    <xf numFmtId="181" fontId="10" fillId="2" borderId="6" xfId="0" applyNumberFormat="1" applyFont="1" applyFill="1" applyBorder="1" applyAlignment="1" applyProtection="1">
      <alignment horizontal="right" vertical="center" indent="1"/>
      <protection locked="0"/>
    </xf>
    <xf numFmtId="0" fontId="30" fillId="0" borderId="0" xfId="0" applyFont="1">
      <alignment vertical="center"/>
    </xf>
    <xf numFmtId="0" fontId="31" fillId="0" borderId="0" xfId="0" applyFont="1">
      <alignment vertical="center"/>
    </xf>
    <xf numFmtId="0" fontId="32" fillId="0" borderId="0" xfId="0" applyFont="1" applyBorder="1" applyAlignment="1">
      <alignment horizontal="left" vertical="center"/>
    </xf>
    <xf numFmtId="0" fontId="30" fillId="0" borderId="0" xfId="0" applyFont="1" applyBorder="1" applyAlignment="1">
      <alignment horizontal="center" vertical="center"/>
    </xf>
    <xf numFmtId="177" fontId="30" fillId="0" borderId="2" xfId="0" applyNumberFormat="1" applyFont="1" applyBorder="1" applyAlignment="1">
      <alignment vertical="center"/>
    </xf>
    <xf numFmtId="0" fontId="30" fillId="0" borderId="2" xfId="0" applyFont="1" applyBorder="1" applyAlignment="1">
      <alignment vertical="center"/>
    </xf>
    <xf numFmtId="181" fontId="10" fillId="0" borderId="8" xfId="1" applyNumberFormat="1" applyFont="1" applyBorder="1" applyAlignment="1" applyProtection="1">
      <alignment horizontal="right" vertical="center" indent="1"/>
    </xf>
    <xf numFmtId="186" fontId="11" fillId="0" borderId="1" xfId="0" applyNumberFormat="1" applyFont="1" applyBorder="1">
      <alignment vertical="center"/>
    </xf>
    <xf numFmtId="186" fontId="11" fillId="0" borderId="1" xfId="0" applyNumberFormat="1" applyFont="1" applyFill="1" applyBorder="1">
      <alignment vertical="center"/>
    </xf>
    <xf numFmtId="187" fontId="11" fillId="0" borderId="1" xfId="0" applyNumberFormat="1" applyFont="1" applyBorder="1">
      <alignment vertical="center"/>
    </xf>
    <xf numFmtId="0" fontId="26" fillId="2" borderId="1" xfId="0" applyNumberFormat="1" applyFont="1" applyFill="1" applyBorder="1" applyAlignment="1" applyProtection="1">
      <alignment horizontal="left" vertical="center" wrapText="1" shrinkToFit="1"/>
      <protection locked="0"/>
    </xf>
    <xf numFmtId="0" fontId="15" fillId="0" borderId="0" xfId="0" applyFont="1" applyBorder="1" applyAlignment="1" applyProtection="1">
      <alignment horizontal="center" vertical="center" shrinkToFit="1"/>
    </xf>
    <xf numFmtId="176" fontId="26" fillId="2" borderId="1" xfId="0" applyNumberFormat="1" applyFont="1" applyFill="1" applyBorder="1" applyAlignment="1" applyProtection="1">
      <alignment horizontal="right" vertical="center" shrinkToFit="1"/>
      <protection locked="0"/>
    </xf>
    <xf numFmtId="178" fontId="26" fillId="2" borderId="1" xfId="0" applyNumberFormat="1" applyFont="1" applyFill="1" applyBorder="1" applyAlignment="1" applyProtection="1">
      <alignment horizontal="right" vertical="center" shrinkToFit="1"/>
      <protection locked="0"/>
    </xf>
    <xf numFmtId="0" fontId="10" fillId="0" borderId="0" xfId="0" applyFont="1" applyAlignment="1" applyProtection="1">
      <alignment vertical="center" shrinkToFit="1"/>
    </xf>
    <xf numFmtId="0" fontId="10" fillId="0" borderId="0" xfId="0" applyFont="1" applyAlignment="1" applyProtection="1">
      <alignment horizontal="center" vertical="center" shrinkToFit="1"/>
    </xf>
    <xf numFmtId="176" fontId="16" fillId="0" borderId="1" xfId="0" applyNumberFormat="1" applyFont="1" applyBorder="1" applyAlignment="1" applyProtection="1">
      <alignment horizontal="center" vertical="center" shrinkToFit="1"/>
    </xf>
    <xf numFmtId="181" fontId="17" fillId="0" borderId="1" xfId="1" applyNumberFormat="1" applyFont="1" applyBorder="1" applyAlignment="1" applyProtection="1">
      <alignment horizontal="right" vertical="center" shrinkToFit="1"/>
    </xf>
    <xf numFmtId="0" fontId="37" fillId="0" borderId="0" xfId="0" applyFont="1" applyBorder="1" applyAlignment="1" applyProtection="1">
      <alignment horizontal="center" vertical="center" shrinkToFit="1"/>
    </xf>
    <xf numFmtId="0" fontId="37" fillId="0" borderId="0" xfId="0" applyFont="1" applyProtection="1">
      <alignment vertical="center"/>
    </xf>
    <xf numFmtId="0" fontId="30" fillId="0" borderId="1" xfId="0" applyFont="1" applyBorder="1" applyAlignment="1">
      <alignment horizontal="center" vertical="center"/>
    </xf>
    <xf numFmtId="0" fontId="34" fillId="0" borderId="1" xfId="2" applyFont="1" applyBorder="1" applyAlignment="1">
      <alignment horizontal="center" vertical="center"/>
    </xf>
    <xf numFmtId="0" fontId="35" fillId="0" borderId="1" xfId="2" applyFont="1" applyBorder="1" applyAlignment="1">
      <alignment horizontal="center" vertical="center" wrapText="1"/>
    </xf>
    <xf numFmtId="0" fontId="32" fillId="2" borderId="15" xfId="0" applyFont="1" applyFill="1" applyBorder="1" applyAlignment="1" applyProtection="1">
      <alignment horizontal="left" vertical="center" indent="1" shrinkToFit="1"/>
      <protection locked="0"/>
    </xf>
    <xf numFmtId="0" fontId="32" fillId="2" borderId="13" xfId="0" applyFont="1" applyFill="1" applyBorder="1" applyAlignment="1" applyProtection="1">
      <alignment horizontal="left" vertical="center" indent="1" shrinkToFit="1"/>
      <protection locked="0"/>
    </xf>
    <xf numFmtId="0" fontId="32" fillId="2" borderId="36" xfId="0" applyFont="1" applyFill="1" applyBorder="1" applyAlignment="1" applyProtection="1">
      <alignment horizontal="left" vertical="center" indent="1" shrinkToFit="1"/>
      <protection locked="0"/>
    </xf>
    <xf numFmtId="183" fontId="32" fillId="2" borderId="15" xfId="1" applyNumberFormat="1" applyFont="1" applyFill="1" applyBorder="1" applyAlignment="1" applyProtection="1">
      <alignment horizontal="center" vertical="center"/>
      <protection locked="0"/>
    </xf>
    <xf numFmtId="183" fontId="32" fillId="2" borderId="13" xfId="1" applyNumberFormat="1" applyFont="1" applyFill="1" applyBorder="1" applyAlignment="1" applyProtection="1">
      <alignment horizontal="center" vertical="center"/>
      <protection locked="0"/>
    </xf>
    <xf numFmtId="178" fontId="30" fillId="0" borderId="1" xfId="1" applyNumberFormat="1" applyFont="1" applyFill="1" applyBorder="1" applyAlignment="1" applyProtection="1">
      <alignment horizontal="center" vertical="center" wrapText="1"/>
    </xf>
    <xf numFmtId="178" fontId="30" fillId="0" borderId="1" xfId="1" applyNumberFormat="1" applyFont="1" applyFill="1" applyBorder="1" applyAlignment="1" applyProtection="1">
      <alignment horizontal="center" vertical="center"/>
    </xf>
    <xf numFmtId="184" fontId="32" fillId="2" borderId="1" xfId="1" applyNumberFormat="1" applyFont="1" applyFill="1" applyBorder="1" applyAlignment="1" applyProtection="1">
      <alignment horizontal="center" vertical="center"/>
      <protection locked="0"/>
    </xf>
    <xf numFmtId="184" fontId="32" fillId="2" borderId="6" xfId="1" applyNumberFormat="1" applyFont="1" applyFill="1" applyBorder="1" applyAlignment="1" applyProtection="1">
      <alignment horizontal="center" vertical="center"/>
      <protection locked="0"/>
    </xf>
    <xf numFmtId="0" fontId="33" fillId="0" borderId="1" xfId="0" applyFont="1" applyBorder="1" applyAlignment="1">
      <alignment horizontal="center" vertical="center" wrapText="1"/>
    </xf>
    <xf numFmtId="181" fontId="32" fillId="2" borderId="1" xfId="1" applyNumberFormat="1" applyFont="1" applyFill="1" applyBorder="1" applyAlignment="1" applyProtection="1">
      <alignment horizontal="center" vertical="center"/>
      <protection locked="0"/>
    </xf>
    <xf numFmtId="181" fontId="32" fillId="2" borderId="6" xfId="1" applyNumberFormat="1" applyFont="1" applyFill="1" applyBorder="1" applyAlignment="1" applyProtection="1">
      <alignment horizontal="center" vertical="center"/>
      <protection locked="0"/>
    </xf>
    <xf numFmtId="0" fontId="30" fillId="0" borderId="1" xfId="0" applyFont="1" applyBorder="1" applyAlignment="1">
      <alignment horizontal="center" vertical="center" wrapText="1"/>
    </xf>
    <xf numFmtId="179" fontId="30" fillId="0" borderId="1" xfId="0" applyNumberFormat="1" applyFont="1" applyBorder="1" applyAlignment="1">
      <alignment horizontal="right" vertical="center"/>
    </xf>
    <xf numFmtId="0" fontId="32" fillId="0" borderId="19" xfId="0" applyFont="1" applyBorder="1" applyAlignment="1">
      <alignment horizontal="center" vertical="center"/>
    </xf>
    <xf numFmtId="0" fontId="32" fillId="0" borderId="1" xfId="0" applyFont="1" applyBorder="1" applyAlignment="1">
      <alignment horizontal="center" vertical="center"/>
    </xf>
    <xf numFmtId="182" fontId="32" fillId="2" borderId="15" xfId="1" applyNumberFormat="1" applyFont="1" applyFill="1" applyBorder="1" applyAlignment="1" applyProtection="1">
      <alignment horizontal="center" vertical="center"/>
      <protection locked="0"/>
    </xf>
    <xf numFmtId="182" fontId="32" fillId="2" borderId="13" xfId="1" applyNumberFormat="1" applyFont="1" applyFill="1" applyBorder="1" applyAlignment="1" applyProtection="1">
      <alignment horizontal="center" vertical="center"/>
      <protection locked="0"/>
    </xf>
    <xf numFmtId="0" fontId="30" fillId="0" borderId="19" xfId="0" applyFont="1" applyBorder="1" applyAlignment="1">
      <alignment horizontal="center" vertical="center" wrapText="1"/>
    </xf>
    <xf numFmtId="181" fontId="32" fillId="2" borderId="15" xfId="1" applyNumberFormat="1" applyFont="1" applyFill="1" applyBorder="1" applyAlignment="1" applyProtection="1">
      <alignment horizontal="center" vertical="center"/>
      <protection locked="0"/>
    </xf>
    <xf numFmtId="181" fontId="32" fillId="2" borderId="13" xfId="1" applyNumberFormat="1" applyFont="1" applyFill="1" applyBorder="1" applyAlignment="1" applyProtection="1">
      <alignment horizontal="center" vertical="center"/>
      <protection locked="0"/>
    </xf>
    <xf numFmtId="178" fontId="30" fillId="0" borderId="24" xfId="1" applyNumberFormat="1" applyFont="1" applyFill="1" applyBorder="1" applyAlignment="1" applyProtection="1">
      <alignment horizontal="center" vertical="center" wrapText="1"/>
    </xf>
    <xf numFmtId="178" fontId="30" fillId="0" borderId="24" xfId="1" applyNumberFormat="1" applyFont="1" applyFill="1" applyBorder="1" applyAlignment="1" applyProtection="1">
      <alignment horizontal="center" vertical="center"/>
    </xf>
    <xf numFmtId="180" fontId="32" fillId="2" borderId="37" xfId="1" applyNumberFormat="1" applyFont="1" applyFill="1" applyBorder="1" applyAlignment="1" applyProtection="1">
      <alignment horizontal="center" vertical="center" shrinkToFit="1"/>
      <protection locked="0"/>
    </xf>
    <xf numFmtId="180" fontId="32" fillId="2" borderId="38" xfId="1" applyNumberFormat="1" applyFont="1" applyFill="1" applyBorder="1" applyAlignment="1" applyProtection="1">
      <alignment horizontal="center" vertical="center" shrinkToFit="1"/>
      <protection locked="0"/>
    </xf>
    <xf numFmtId="180" fontId="32" fillId="2" borderId="39" xfId="1" applyNumberFormat="1" applyFont="1" applyFill="1" applyBorder="1" applyAlignment="1" applyProtection="1">
      <alignment horizontal="center" vertical="center" shrinkToFit="1"/>
      <protection locked="0"/>
    </xf>
    <xf numFmtId="0" fontId="30" fillId="0" borderId="2" xfId="0" applyFont="1" applyBorder="1" applyAlignment="1">
      <alignment horizontal="center" vertical="center"/>
    </xf>
    <xf numFmtId="177" fontId="36" fillId="0" borderId="2" xfId="0" applyNumberFormat="1" applyFont="1" applyBorder="1" applyAlignment="1">
      <alignment horizontal="center" vertical="center"/>
    </xf>
    <xf numFmtId="0" fontId="29" fillId="0" borderId="0" xfId="0" applyFont="1" applyAlignment="1">
      <alignment horizontal="center" vertical="center"/>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2" borderId="33" xfId="0" applyFont="1" applyFill="1" applyBorder="1" applyAlignment="1" applyProtection="1">
      <alignment horizontal="left" vertical="center" indent="1" shrinkToFit="1"/>
      <protection locked="0"/>
    </xf>
    <xf numFmtId="0" fontId="32" fillId="2" borderId="34" xfId="0" applyFont="1" applyFill="1" applyBorder="1" applyAlignment="1" applyProtection="1">
      <alignment horizontal="left" vertical="center" indent="1" shrinkToFit="1"/>
      <protection locked="0"/>
    </xf>
    <xf numFmtId="0" fontId="32" fillId="2" borderId="35" xfId="0" applyFont="1" applyFill="1" applyBorder="1" applyAlignment="1" applyProtection="1">
      <alignment horizontal="left" vertical="center" indent="1" shrinkToFit="1"/>
      <protection locked="0"/>
    </xf>
    <xf numFmtId="177" fontId="32" fillId="2" borderId="15" xfId="0" applyNumberFormat="1" applyFont="1" applyFill="1" applyBorder="1" applyAlignment="1" applyProtection="1">
      <alignment horizontal="center" vertical="center"/>
      <protection locked="0"/>
    </xf>
    <xf numFmtId="177" fontId="32" fillId="2" borderId="13" xfId="0" applyNumberFormat="1" applyFont="1" applyFill="1" applyBorder="1" applyAlignment="1" applyProtection="1">
      <alignment horizontal="center" vertical="center"/>
      <protection locked="0"/>
    </xf>
    <xf numFmtId="177" fontId="32" fillId="2" borderId="36" xfId="0" applyNumberFormat="1" applyFont="1" applyFill="1" applyBorder="1" applyAlignment="1" applyProtection="1">
      <alignment horizontal="center" vertical="center"/>
      <protection locked="0"/>
    </xf>
    <xf numFmtId="0" fontId="30" fillId="0" borderId="15" xfId="0" applyFont="1" applyBorder="1" applyAlignment="1" applyProtection="1">
      <alignment horizontal="center" vertical="center"/>
    </xf>
    <xf numFmtId="0" fontId="30" fillId="0" borderId="14" xfId="0" applyFont="1" applyBorder="1" applyAlignment="1" applyProtection="1">
      <alignment horizontal="center" vertical="center"/>
    </xf>
    <xf numFmtId="182" fontId="32" fillId="2" borderId="1" xfId="1" applyNumberFormat="1" applyFont="1" applyFill="1" applyBorder="1" applyAlignment="1" applyProtection="1">
      <alignment horizontal="center" vertical="center"/>
      <protection locked="0"/>
    </xf>
    <xf numFmtId="182" fontId="32" fillId="2" borderId="6" xfId="1" applyNumberFormat="1" applyFont="1" applyFill="1" applyBorder="1" applyAlignment="1" applyProtection="1">
      <alignment horizontal="center" vertical="center"/>
      <protection locked="0"/>
    </xf>
    <xf numFmtId="177" fontId="32" fillId="2" borderId="14" xfId="0" applyNumberFormat="1" applyFont="1" applyFill="1" applyBorder="1" applyAlignment="1" applyProtection="1">
      <alignment horizontal="center" vertical="center"/>
      <protection locked="0"/>
    </xf>
    <xf numFmtId="177" fontId="32" fillId="2" borderId="37" xfId="1" applyNumberFormat="1" applyFont="1" applyFill="1" applyBorder="1" applyAlignment="1" applyProtection="1">
      <alignment horizontal="center" vertical="center" shrinkToFit="1"/>
      <protection locked="0"/>
    </xf>
    <xf numFmtId="177" fontId="32" fillId="2" borderId="38" xfId="1" applyNumberFormat="1" applyFont="1" applyFill="1" applyBorder="1" applyAlignment="1" applyProtection="1">
      <alignment horizontal="center" vertical="center" shrinkToFit="1"/>
      <protection locked="0"/>
    </xf>
    <xf numFmtId="38" fontId="12" fillId="0" borderId="0" xfId="1" applyFont="1" applyAlignment="1">
      <alignment horizontal="right" vertical="center" indent="1"/>
    </xf>
    <xf numFmtId="38" fontId="12" fillId="0" borderId="1" xfId="1" applyFont="1" applyBorder="1" applyAlignment="1">
      <alignment horizontal="center" vertical="center"/>
    </xf>
    <xf numFmtId="0" fontId="19" fillId="0" borderId="0" xfId="0" applyFont="1" applyAlignment="1" applyProtection="1">
      <alignment horizontal="center" vertical="center"/>
    </xf>
    <xf numFmtId="0" fontId="10" fillId="0" borderId="1" xfId="0" applyFont="1" applyBorder="1" applyAlignment="1" applyProtection="1">
      <alignment horizontal="center" vertical="center"/>
    </xf>
    <xf numFmtId="0" fontId="10" fillId="0" borderId="19" xfId="0" applyFont="1" applyBorder="1" applyAlignment="1" applyProtection="1">
      <alignment horizontal="center" vertical="center"/>
    </xf>
    <xf numFmtId="0" fontId="15" fillId="0" borderId="20" xfId="0" applyFont="1" applyBorder="1" applyAlignment="1" applyProtection="1">
      <alignment horizontal="center" vertical="center"/>
    </xf>
    <xf numFmtId="0" fontId="20" fillId="0" borderId="1" xfId="0" applyFont="1" applyBorder="1" applyAlignment="1" applyProtection="1">
      <alignment horizontal="center" vertical="center" wrapText="1"/>
    </xf>
    <xf numFmtId="177" fontId="12" fillId="0" borderId="0" xfId="0" applyNumberFormat="1" applyFont="1" applyAlignment="1" applyProtection="1">
      <alignment horizontal="center" vertical="center"/>
    </xf>
    <xf numFmtId="0" fontId="10" fillId="0" borderId="1" xfId="0" applyFont="1" applyBorder="1" applyAlignment="1" applyProtection="1">
      <alignment horizontal="center" vertical="center" wrapText="1"/>
    </xf>
    <xf numFmtId="0" fontId="10" fillId="0" borderId="25" xfId="0" applyFont="1" applyBorder="1" applyAlignment="1" applyProtection="1">
      <alignment horizontal="center" vertical="center"/>
    </xf>
    <xf numFmtId="0" fontId="10" fillId="0" borderId="42" xfId="0" applyFont="1" applyBorder="1" applyAlignment="1" applyProtection="1">
      <alignment horizontal="center" vertical="center"/>
    </xf>
    <xf numFmtId="0" fontId="10" fillId="0" borderId="23"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21" xfId="0" applyFont="1" applyBorder="1" applyAlignment="1" applyProtection="1">
      <alignment horizontal="center" vertical="center"/>
    </xf>
    <xf numFmtId="0" fontId="10" fillId="0" borderId="40" xfId="0" applyFont="1" applyBorder="1" applyAlignment="1" applyProtection="1">
      <alignment horizontal="center" vertical="center"/>
    </xf>
    <xf numFmtId="0" fontId="10" fillId="0" borderId="27" xfId="0" applyFont="1" applyBorder="1" applyAlignment="1" applyProtection="1">
      <alignment horizontal="center" vertical="center"/>
    </xf>
    <xf numFmtId="0" fontId="10" fillId="0" borderId="22" xfId="0" applyFont="1" applyBorder="1" applyAlignment="1" applyProtection="1">
      <alignment horizontal="center" vertical="center"/>
    </xf>
    <xf numFmtId="0" fontId="15" fillId="0" borderId="0" xfId="0" applyFont="1" applyBorder="1" applyAlignment="1" applyProtection="1">
      <alignment horizontal="center" vertical="center"/>
    </xf>
    <xf numFmtId="0" fontId="16" fillId="0" borderId="15" xfId="0" applyFont="1" applyBorder="1" applyAlignment="1" applyProtection="1">
      <alignment horizontal="center" vertical="center" shrinkToFit="1"/>
    </xf>
    <xf numFmtId="0" fontId="16" fillId="0" borderId="14" xfId="0" applyFont="1" applyBorder="1" applyAlignment="1" applyProtection="1">
      <alignment horizontal="center" vertical="center" shrinkToFit="1"/>
    </xf>
    <xf numFmtId="181" fontId="17" fillId="0" borderId="15" xfId="1" applyNumberFormat="1" applyFont="1" applyBorder="1" applyAlignment="1" applyProtection="1">
      <alignment horizontal="right" vertical="center" shrinkToFit="1"/>
    </xf>
    <xf numFmtId="181" fontId="17" fillId="0" borderId="14" xfId="1" applyNumberFormat="1" applyFont="1" applyBorder="1" applyAlignment="1" applyProtection="1">
      <alignment horizontal="right" vertical="center" shrinkToFit="1"/>
    </xf>
    <xf numFmtId="0" fontId="10" fillId="0" borderId="1" xfId="0" applyFont="1" applyBorder="1" applyAlignment="1" applyProtection="1">
      <alignment horizontal="center" vertical="center" wrapText="1" shrinkToFit="1"/>
    </xf>
    <xf numFmtId="0" fontId="10" fillId="0" borderId="1" xfId="0" applyFont="1" applyBorder="1" applyAlignment="1" applyProtection="1">
      <alignment horizontal="center" vertical="center" shrinkToFit="1"/>
    </xf>
    <xf numFmtId="0" fontId="10" fillId="0" borderId="25" xfId="0" applyFont="1" applyBorder="1" applyAlignment="1">
      <alignment horizontal="center"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181" fontId="10" fillId="0" borderId="28" xfId="1" applyNumberFormat="1" applyFont="1" applyBorder="1" applyAlignment="1">
      <alignment horizontal="right" vertical="center" indent="1"/>
    </xf>
    <xf numFmtId="181" fontId="10" fillId="0" borderId="2" xfId="1" applyNumberFormat="1" applyFont="1" applyBorder="1" applyAlignment="1">
      <alignment horizontal="right" vertical="center" indent="1"/>
    </xf>
    <xf numFmtId="181" fontId="10" fillId="0" borderId="29" xfId="1" applyNumberFormat="1" applyFont="1" applyBorder="1" applyAlignment="1">
      <alignment horizontal="right" vertical="center" indent="1"/>
    </xf>
    <xf numFmtId="181" fontId="10" fillId="0" borderId="30" xfId="1" applyNumberFormat="1" applyFont="1" applyBorder="1" applyAlignment="1">
      <alignment horizontal="right" vertical="center" indent="1"/>
    </xf>
    <xf numFmtId="181" fontId="10" fillId="0" borderId="12" xfId="1" applyNumberFormat="1" applyFont="1" applyBorder="1" applyAlignment="1">
      <alignment horizontal="right" vertical="center" indent="1"/>
    </xf>
    <xf numFmtId="181" fontId="10" fillId="0" borderId="31" xfId="1" applyNumberFormat="1" applyFont="1" applyBorder="1" applyAlignment="1">
      <alignment horizontal="right" vertical="center" indent="1"/>
    </xf>
    <xf numFmtId="181" fontId="10" fillId="0" borderId="1" xfId="1" applyNumberFormat="1" applyFont="1" applyBorder="1" applyAlignment="1">
      <alignment horizontal="right" vertical="center" indent="1"/>
    </xf>
    <xf numFmtId="181" fontId="10" fillId="2" borderId="1" xfId="0" applyNumberFormat="1" applyFont="1" applyFill="1" applyBorder="1" applyAlignment="1" applyProtection="1">
      <alignment horizontal="right" vertical="center" indent="1"/>
      <protection locked="0"/>
    </xf>
    <xf numFmtId="181" fontId="10" fillId="0" borderId="1" xfId="0" applyNumberFormat="1" applyFont="1" applyBorder="1" applyAlignment="1">
      <alignment horizontal="right" vertical="center" indent="1"/>
    </xf>
    <xf numFmtId="0" fontId="10" fillId="0" borderId="28" xfId="0" applyFont="1" applyBorder="1" applyAlignment="1">
      <alignment horizontal="center" vertical="center"/>
    </xf>
    <xf numFmtId="0" fontId="10" fillId="0" borderId="2"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12" xfId="0" applyFont="1" applyBorder="1" applyAlignment="1">
      <alignment horizontal="center" vertical="center"/>
    </xf>
    <xf numFmtId="0" fontId="10" fillId="0" borderId="3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32" xfId="0" applyFont="1" applyBorder="1" applyAlignment="1">
      <alignment horizontal="center" vertical="center"/>
    </xf>
    <xf numFmtId="185" fontId="27" fillId="0" borderId="28" xfId="0" applyNumberFormat="1" applyFont="1" applyFill="1" applyBorder="1" applyAlignment="1">
      <alignment horizontal="right" vertical="center" indent="1"/>
    </xf>
    <xf numFmtId="185" fontId="27" fillId="0" borderId="2" xfId="0" applyNumberFormat="1" applyFont="1" applyFill="1" applyBorder="1" applyAlignment="1">
      <alignment horizontal="right" vertical="center" indent="1"/>
    </xf>
    <xf numFmtId="185" fontId="27" fillId="0" borderId="29" xfId="0" applyNumberFormat="1" applyFont="1" applyFill="1" applyBorder="1" applyAlignment="1">
      <alignment horizontal="right" vertical="center" indent="1"/>
    </xf>
    <xf numFmtId="185" fontId="27" fillId="0" borderId="30" xfId="0" applyNumberFormat="1" applyFont="1" applyFill="1" applyBorder="1" applyAlignment="1">
      <alignment horizontal="right" vertical="center" indent="1"/>
    </xf>
    <xf numFmtId="185" fontId="27" fillId="0" borderId="12" xfId="0" applyNumberFormat="1" applyFont="1" applyFill="1" applyBorder="1" applyAlignment="1">
      <alignment horizontal="right" vertical="center" indent="1"/>
    </xf>
    <xf numFmtId="185" fontId="27" fillId="0" borderId="31" xfId="0" applyNumberFormat="1" applyFont="1" applyFill="1" applyBorder="1" applyAlignment="1">
      <alignment horizontal="right" vertical="center" indent="1"/>
    </xf>
    <xf numFmtId="182" fontId="27" fillId="0" borderId="28" xfId="0" applyNumberFormat="1" applyFont="1" applyFill="1" applyBorder="1" applyAlignment="1" applyProtection="1">
      <alignment horizontal="right" vertical="center" indent="1"/>
    </xf>
    <xf numFmtId="182" fontId="27" fillId="0" borderId="2" xfId="0" applyNumberFormat="1" applyFont="1" applyFill="1" applyBorder="1" applyAlignment="1" applyProtection="1">
      <alignment horizontal="right" vertical="center" indent="1"/>
    </xf>
    <xf numFmtId="182" fontId="27" fillId="0" borderId="29" xfId="0" applyNumberFormat="1" applyFont="1" applyFill="1" applyBorder="1" applyAlignment="1" applyProtection="1">
      <alignment horizontal="right" vertical="center" indent="1"/>
    </xf>
    <xf numFmtId="182" fontId="27" fillId="0" borderId="30" xfId="0" applyNumberFormat="1" applyFont="1" applyFill="1" applyBorder="1" applyAlignment="1" applyProtection="1">
      <alignment horizontal="right" vertical="center" indent="1"/>
    </xf>
    <xf numFmtId="182" fontId="27" fillId="0" borderId="12" xfId="0" applyNumberFormat="1" applyFont="1" applyFill="1" applyBorder="1" applyAlignment="1" applyProtection="1">
      <alignment horizontal="right" vertical="center" indent="1"/>
    </xf>
    <xf numFmtId="182" fontId="27" fillId="0" borderId="31" xfId="0" applyNumberFormat="1" applyFont="1" applyFill="1" applyBorder="1" applyAlignment="1" applyProtection="1">
      <alignment horizontal="right" vertical="center" indent="1"/>
    </xf>
    <xf numFmtId="181" fontId="27" fillId="0" borderId="1" xfId="0" applyNumberFormat="1" applyFont="1" applyBorder="1" applyAlignment="1">
      <alignment horizontal="right" vertical="center" indent="1"/>
    </xf>
    <xf numFmtId="178" fontId="27" fillId="0" borderId="28" xfId="0" applyNumberFormat="1" applyFont="1" applyBorder="1" applyAlignment="1">
      <alignment horizontal="right" vertical="center" indent="1"/>
    </xf>
    <xf numFmtId="0" fontId="27" fillId="0" borderId="2" xfId="0" applyFont="1" applyBorder="1" applyAlignment="1">
      <alignment horizontal="right" vertical="center" indent="1"/>
    </xf>
    <xf numFmtId="0" fontId="27" fillId="0" borderId="29" xfId="0" applyFont="1" applyBorder="1" applyAlignment="1">
      <alignment horizontal="right" vertical="center" indent="1"/>
    </xf>
    <xf numFmtId="0" fontId="27" fillId="0" borderId="30" xfId="0" applyFont="1" applyBorder="1" applyAlignment="1">
      <alignment horizontal="right" vertical="center" indent="1"/>
    </xf>
    <xf numFmtId="0" fontId="27" fillId="0" borderId="12" xfId="0" applyFont="1" applyBorder="1" applyAlignment="1">
      <alignment horizontal="right" vertical="center" indent="1"/>
    </xf>
    <xf numFmtId="0" fontId="27" fillId="0" borderId="31" xfId="0" applyFont="1" applyBorder="1" applyAlignment="1">
      <alignment horizontal="right" vertical="center" indent="1"/>
    </xf>
    <xf numFmtId="177"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shrinkToFit="1"/>
    </xf>
    <xf numFmtId="0" fontId="12" fillId="0" borderId="0" xfId="0" applyFont="1" applyAlignment="1" applyProtection="1">
      <alignment horizontal="left" vertical="center"/>
    </xf>
    <xf numFmtId="0" fontId="17" fillId="0" borderId="0" xfId="0" applyFont="1" applyAlignment="1" applyProtection="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19</xdr:row>
      <xdr:rowOff>381000</xdr:rowOff>
    </xdr:from>
    <xdr:to>
      <xdr:col>13</xdr:col>
      <xdr:colOff>219750</xdr:colOff>
      <xdr:row>32</xdr:row>
      <xdr:rowOff>248357</xdr:rowOff>
    </xdr:to>
    <xdr:pic>
      <xdr:nvPicPr>
        <xdr:cNvPr id="2" name="図 1">
          <a:extLst>
            <a:ext uri="{FF2B5EF4-FFF2-40B4-BE49-F238E27FC236}">
              <a16:creationId xmlns:a16="http://schemas.microsoft.com/office/drawing/2014/main" id="{13CE08E4-8BE7-726A-E407-D6B1A24BC393}"/>
            </a:ext>
          </a:extLst>
        </xdr:cNvPr>
        <xdr:cNvPicPr>
          <a:picLocks noChangeAspect="1"/>
        </xdr:cNvPicPr>
      </xdr:nvPicPr>
      <xdr:blipFill>
        <a:blip xmlns:r="http://schemas.openxmlformats.org/officeDocument/2006/relationships" r:embed="rId1"/>
        <a:stretch>
          <a:fillRect/>
        </a:stretch>
      </xdr:blipFill>
      <xdr:spPr>
        <a:xfrm>
          <a:off x="704850" y="8439150"/>
          <a:ext cx="4839375" cy="5068007"/>
        </a:xfrm>
        <a:prstGeom prst="rect">
          <a:avLst/>
        </a:prstGeom>
      </xdr:spPr>
    </xdr:pic>
    <xdr:clientData/>
  </xdr:twoCellAnchor>
  <xdr:twoCellAnchor>
    <xdr:from>
      <xdr:col>6</xdr:col>
      <xdr:colOff>371475</xdr:colOff>
      <xdr:row>31</xdr:row>
      <xdr:rowOff>266700</xdr:rowOff>
    </xdr:from>
    <xdr:to>
      <xdr:col>9</xdr:col>
      <xdr:colOff>104775</xdr:colOff>
      <xdr:row>32</xdr:row>
      <xdr:rowOff>209550</xdr:rowOff>
    </xdr:to>
    <xdr:sp macro="" textlink="">
      <xdr:nvSpPr>
        <xdr:cNvPr id="3" name="四角形: 角を丸くする 2">
          <a:extLst>
            <a:ext uri="{FF2B5EF4-FFF2-40B4-BE49-F238E27FC236}">
              <a16:creationId xmlns:a16="http://schemas.microsoft.com/office/drawing/2014/main" id="{FAE6BEED-2708-9850-4FA8-C757CBCCF80A}"/>
            </a:ext>
          </a:extLst>
        </xdr:cNvPr>
        <xdr:cNvSpPr/>
      </xdr:nvSpPr>
      <xdr:spPr>
        <a:xfrm>
          <a:off x="2828925" y="13125450"/>
          <a:ext cx="962025" cy="34290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66675</xdr:colOff>
      <xdr:row>27</xdr:row>
      <xdr:rowOff>161926</xdr:rowOff>
    </xdr:from>
    <xdr:to>
      <xdr:col>21</xdr:col>
      <xdr:colOff>114300</xdr:colOff>
      <xdr:row>30</xdr:row>
      <xdr:rowOff>333376</xdr:rowOff>
    </xdr:to>
    <xdr:sp macro="" textlink="">
      <xdr:nvSpPr>
        <xdr:cNvPr id="4" name="吹き出し: 角を丸めた四角形 3">
          <a:extLst>
            <a:ext uri="{FF2B5EF4-FFF2-40B4-BE49-F238E27FC236}">
              <a16:creationId xmlns:a16="http://schemas.microsoft.com/office/drawing/2014/main" id="{4885D493-C17C-3779-F513-A220623D7195}"/>
            </a:ext>
          </a:extLst>
        </xdr:cNvPr>
        <xdr:cNvSpPr/>
      </xdr:nvSpPr>
      <xdr:spPr>
        <a:xfrm>
          <a:off x="4981575" y="11420476"/>
          <a:ext cx="3733800" cy="1371600"/>
        </a:xfrm>
        <a:prstGeom prst="wedgeRoundRectCallout">
          <a:avLst>
            <a:gd name="adj1" fmla="val -79362"/>
            <a:gd name="adj2" fmla="val 63071"/>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kern="1200">
              <a:latin typeface="BIZ UDPゴシック" panose="020B0400000000000000" pitchFamily="50" charset="-128"/>
              <a:ea typeface="BIZ UDPゴシック" panose="020B0400000000000000" pitchFamily="50" charset="-128"/>
            </a:rPr>
            <a:t>収支報告書の記載する行が足りなくなった場合は、以下の手順で行を増やして対応お願いします。</a:t>
          </a:r>
          <a:endParaRPr kumimoji="1" lang="en-US" altLang="ja-JP" sz="1100" kern="1200">
            <a:latin typeface="BIZ UDPゴシック" panose="020B0400000000000000" pitchFamily="50" charset="-128"/>
            <a:ea typeface="BIZ UDPゴシック" panose="020B0400000000000000" pitchFamily="50" charset="-128"/>
          </a:endParaRPr>
        </a:p>
        <a:p>
          <a:pPr algn="l"/>
          <a:endParaRPr kumimoji="1" lang="en-US" altLang="ja-JP" sz="1100" kern="1200">
            <a:latin typeface="BIZ UDPゴシック" panose="020B0400000000000000" pitchFamily="50" charset="-128"/>
            <a:ea typeface="BIZ UDPゴシック" panose="020B0400000000000000" pitchFamily="50" charset="-128"/>
          </a:endParaRPr>
        </a:p>
        <a:p>
          <a:pPr algn="l"/>
          <a:r>
            <a:rPr kumimoji="1" lang="ja-JP" altLang="en-US" sz="1100" kern="1200">
              <a:latin typeface="BIZ UDPゴシック" panose="020B0400000000000000" pitchFamily="50" charset="-128"/>
              <a:ea typeface="BIZ UDPゴシック" panose="020B0400000000000000" pitchFamily="50" charset="-128"/>
            </a:rPr>
            <a:t>①　最後の行と合計が書かれた行を選択</a:t>
          </a:r>
          <a:endParaRPr kumimoji="1" lang="en-US" altLang="ja-JP" sz="1100" kern="1200">
            <a:latin typeface="BIZ UDPゴシック" panose="020B0400000000000000" pitchFamily="50" charset="-128"/>
            <a:ea typeface="BIZ UDPゴシック" panose="020B0400000000000000" pitchFamily="50" charset="-128"/>
          </a:endParaRPr>
        </a:p>
        <a:p>
          <a:pPr algn="l"/>
          <a:r>
            <a:rPr kumimoji="1" lang="ja-JP" altLang="en-US" sz="1100" kern="1200">
              <a:latin typeface="BIZ UDPゴシック" panose="020B0400000000000000" pitchFamily="50" charset="-128"/>
              <a:ea typeface="BIZ UDPゴシック" panose="020B0400000000000000" pitchFamily="50" charset="-128"/>
            </a:rPr>
            <a:t>②　右クリックして、「再表示」を選択</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B1:AF19"/>
  <sheetViews>
    <sheetView tabSelected="1" zoomScaleNormal="100" workbookViewId="0">
      <selection activeCell="M8" sqref="M8:R8"/>
    </sheetView>
  </sheetViews>
  <sheetFormatPr defaultColWidth="5.375" defaultRowHeight="31.5" customHeight="1" x14ac:dyDescent="0.15"/>
  <cols>
    <col min="1" max="16384" width="5.375" style="53"/>
  </cols>
  <sheetData>
    <row r="1" spans="2:32" ht="31.5" customHeight="1" x14ac:dyDescent="0.15">
      <c r="B1" s="104" t="s">
        <v>9</v>
      </c>
      <c r="C1" s="104"/>
      <c r="D1" s="104"/>
      <c r="E1" s="104"/>
      <c r="F1" s="104"/>
      <c r="G1" s="104"/>
      <c r="H1" s="104"/>
      <c r="I1" s="104"/>
      <c r="J1" s="104"/>
      <c r="K1" s="104"/>
      <c r="L1" s="104"/>
      <c r="M1" s="104"/>
      <c r="N1" s="104"/>
      <c r="O1" s="104"/>
      <c r="P1" s="104"/>
      <c r="Q1" s="104"/>
      <c r="R1" s="104"/>
    </row>
    <row r="2" spans="2:32" ht="31.5" customHeight="1" x14ac:dyDescent="0.15">
      <c r="S2" s="54"/>
      <c r="T2" s="54"/>
      <c r="U2" s="54"/>
      <c r="V2" s="54"/>
      <c r="W2" s="54"/>
      <c r="X2" s="54"/>
      <c r="Y2" s="54"/>
      <c r="Z2" s="54"/>
      <c r="AA2" s="54"/>
      <c r="AB2" s="54"/>
      <c r="AC2" s="54"/>
      <c r="AD2" s="54"/>
      <c r="AE2" s="54"/>
      <c r="AF2" s="54"/>
    </row>
    <row r="3" spans="2:32" ht="31.5" customHeight="1" thickBot="1" x14ac:dyDescent="0.2">
      <c r="B3" s="55" t="s">
        <v>105</v>
      </c>
      <c r="C3" s="55"/>
      <c r="D3" s="55"/>
      <c r="E3" s="55"/>
      <c r="F3" s="55"/>
      <c r="G3" s="55"/>
      <c r="H3" s="55"/>
      <c r="I3" s="55"/>
      <c r="J3" s="55"/>
      <c r="K3" s="55"/>
      <c r="L3" s="55"/>
      <c r="M3" s="55"/>
      <c r="N3" s="55"/>
      <c r="O3" s="55"/>
      <c r="P3" s="55"/>
      <c r="Q3" s="55"/>
      <c r="R3" s="55"/>
    </row>
    <row r="4" spans="2:32" ht="31.5" customHeight="1" x14ac:dyDescent="0.15">
      <c r="B4" s="105" t="s">
        <v>0</v>
      </c>
      <c r="C4" s="106"/>
      <c r="D4" s="106"/>
      <c r="E4" s="106"/>
      <c r="F4" s="109" t="s">
        <v>242</v>
      </c>
      <c r="G4" s="110"/>
      <c r="H4" s="110"/>
      <c r="I4" s="110"/>
      <c r="J4" s="110"/>
      <c r="K4" s="110"/>
      <c r="L4" s="110"/>
      <c r="M4" s="110"/>
      <c r="N4" s="110"/>
      <c r="O4" s="110"/>
      <c r="P4" s="110"/>
      <c r="Q4" s="110"/>
      <c r="R4" s="111"/>
      <c r="S4" s="54"/>
      <c r="T4" s="54"/>
      <c r="U4" s="54"/>
      <c r="V4" s="54"/>
      <c r="W4" s="54"/>
      <c r="X4" s="54"/>
      <c r="Y4" s="54"/>
      <c r="Z4" s="54"/>
      <c r="AA4" s="54"/>
      <c r="AB4" s="54"/>
      <c r="AC4" s="54"/>
      <c r="AD4" s="54"/>
      <c r="AE4" s="54"/>
      <c r="AF4" s="54"/>
    </row>
    <row r="5" spans="2:32" ht="31.5" customHeight="1" x14ac:dyDescent="0.15">
      <c r="B5" s="90" t="s">
        <v>1</v>
      </c>
      <c r="C5" s="91"/>
      <c r="D5" s="91"/>
      <c r="E5" s="91"/>
      <c r="F5" s="76" t="s">
        <v>243</v>
      </c>
      <c r="G5" s="77"/>
      <c r="H5" s="77"/>
      <c r="I5" s="77"/>
      <c r="J5" s="77"/>
      <c r="K5" s="77"/>
      <c r="L5" s="77"/>
      <c r="M5" s="77"/>
      <c r="N5" s="77"/>
      <c r="O5" s="77"/>
      <c r="P5" s="77"/>
      <c r="Q5" s="77"/>
      <c r="R5" s="78"/>
      <c r="S5" s="54"/>
      <c r="T5" s="54"/>
      <c r="U5" s="54"/>
      <c r="V5" s="54"/>
      <c r="W5" s="54"/>
      <c r="X5" s="54"/>
      <c r="Y5" s="54"/>
      <c r="Z5" s="54"/>
      <c r="AA5" s="54"/>
      <c r="AB5" s="54"/>
      <c r="AC5" s="54"/>
      <c r="AD5" s="54"/>
      <c r="AE5" s="54"/>
      <c r="AF5" s="54"/>
    </row>
    <row r="6" spans="2:32" ht="31.5" customHeight="1" x14ac:dyDescent="0.15">
      <c r="B6" s="90" t="s">
        <v>3</v>
      </c>
      <c r="C6" s="91"/>
      <c r="D6" s="91"/>
      <c r="E6" s="91"/>
      <c r="F6" s="76" t="s">
        <v>245</v>
      </c>
      <c r="G6" s="77"/>
      <c r="H6" s="77"/>
      <c r="I6" s="77"/>
      <c r="J6" s="77"/>
      <c r="K6" s="77"/>
      <c r="L6" s="77"/>
      <c r="M6" s="77"/>
      <c r="N6" s="77"/>
      <c r="O6" s="77"/>
      <c r="P6" s="77"/>
      <c r="Q6" s="77"/>
      <c r="R6" s="78"/>
      <c r="S6" s="54"/>
      <c r="T6" s="54"/>
      <c r="U6" s="54"/>
      <c r="V6" s="54"/>
      <c r="W6" s="54"/>
      <c r="X6" s="54"/>
      <c r="Y6" s="54"/>
      <c r="Z6" s="54"/>
      <c r="AA6" s="54"/>
      <c r="AB6" s="54"/>
      <c r="AC6" s="54"/>
      <c r="AD6" s="54"/>
      <c r="AE6" s="54"/>
      <c r="AF6" s="54"/>
    </row>
    <row r="7" spans="2:32" ht="31.5" customHeight="1" x14ac:dyDescent="0.15">
      <c r="B7" s="90" t="s">
        <v>4</v>
      </c>
      <c r="C7" s="91"/>
      <c r="D7" s="91"/>
      <c r="E7" s="91"/>
      <c r="F7" s="76" t="s">
        <v>244</v>
      </c>
      <c r="G7" s="77"/>
      <c r="H7" s="77"/>
      <c r="I7" s="77"/>
      <c r="J7" s="77"/>
      <c r="K7" s="77"/>
      <c r="L7" s="77"/>
      <c r="M7" s="77"/>
      <c r="N7" s="77"/>
      <c r="O7" s="77"/>
      <c r="P7" s="77"/>
      <c r="Q7" s="77"/>
      <c r="R7" s="78"/>
      <c r="S7" s="54"/>
      <c r="T7" s="54"/>
      <c r="U7" s="54"/>
      <c r="V7" s="54"/>
      <c r="W7" s="54"/>
      <c r="X7" s="54"/>
      <c r="Y7" s="54"/>
      <c r="Z7" s="54"/>
      <c r="AA7" s="54"/>
      <c r="AB7" s="54"/>
      <c r="AC7" s="54"/>
      <c r="AD7" s="54"/>
      <c r="AE7" s="54"/>
      <c r="AF7" s="54"/>
    </row>
    <row r="8" spans="2:32" ht="31.5" customHeight="1" x14ac:dyDescent="0.15">
      <c r="B8" s="90" t="s">
        <v>6</v>
      </c>
      <c r="C8" s="91"/>
      <c r="D8" s="91"/>
      <c r="E8" s="91"/>
      <c r="F8" s="112">
        <v>46280</v>
      </c>
      <c r="G8" s="113"/>
      <c r="H8" s="113"/>
      <c r="I8" s="113"/>
      <c r="J8" s="119"/>
      <c r="K8" s="115" t="s">
        <v>7</v>
      </c>
      <c r="L8" s="116"/>
      <c r="M8" s="112">
        <v>46325</v>
      </c>
      <c r="N8" s="113"/>
      <c r="O8" s="113"/>
      <c r="P8" s="113"/>
      <c r="Q8" s="113"/>
      <c r="R8" s="114"/>
      <c r="S8" s="54"/>
      <c r="T8" s="54"/>
      <c r="U8" s="54"/>
      <c r="V8" s="54"/>
      <c r="W8" s="54"/>
      <c r="X8" s="54"/>
      <c r="Y8" s="54"/>
      <c r="Z8" s="54"/>
      <c r="AA8" s="54"/>
      <c r="AB8" s="54"/>
      <c r="AC8" s="54"/>
      <c r="AD8" s="54"/>
      <c r="AE8" s="54"/>
      <c r="AF8" s="54"/>
    </row>
    <row r="9" spans="2:32" ht="40.5" customHeight="1" x14ac:dyDescent="0.15">
      <c r="B9" s="94" t="s">
        <v>116</v>
      </c>
      <c r="C9" s="73"/>
      <c r="D9" s="73"/>
      <c r="E9" s="73"/>
      <c r="F9" s="79">
        <v>8.3800000000000008</v>
      </c>
      <c r="G9" s="80"/>
      <c r="H9" s="80"/>
      <c r="I9" s="80"/>
      <c r="J9" s="80"/>
      <c r="K9" s="81" t="s">
        <v>118</v>
      </c>
      <c r="L9" s="82"/>
      <c r="M9" s="82"/>
      <c r="N9" s="83">
        <v>1440</v>
      </c>
      <c r="O9" s="83"/>
      <c r="P9" s="83"/>
      <c r="Q9" s="83"/>
      <c r="R9" s="84"/>
      <c r="T9" s="85" t="s">
        <v>124</v>
      </c>
      <c r="U9" s="85"/>
      <c r="V9" s="85"/>
      <c r="W9" s="85"/>
      <c r="X9" s="85"/>
      <c r="Y9" s="85"/>
    </row>
    <row r="10" spans="2:32" ht="40.5" customHeight="1" x14ac:dyDescent="0.15">
      <c r="B10" s="94" t="s">
        <v>117</v>
      </c>
      <c r="C10" s="73"/>
      <c r="D10" s="73"/>
      <c r="E10" s="73"/>
      <c r="F10" s="92">
        <v>16000</v>
      </c>
      <c r="G10" s="93"/>
      <c r="H10" s="93"/>
      <c r="I10" s="93"/>
      <c r="J10" s="93"/>
      <c r="K10" s="81" t="s">
        <v>119</v>
      </c>
      <c r="L10" s="82"/>
      <c r="M10" s="82"/>
      <c r="N10" s="117">
        <v>371</v>
      </c>
      <c r="O10" s="117"/>
      <c r="P10" s="117"/>
      <c r="Q10" s="117"/>
      <c r="R10" s="118"/>
      <c r="T10" s="88" t="s">
        <v>122</v>
      </c>
      <c r="U10" s="73"/>
      <c r="V10" s="73"/>
      <c r="W10" s="88" t="s">
        <v>123</v>
      </c>
      <c r="X10" s="73"/>
      <c r="Y10" s="73"/>
    </row>
    <row r="11" spans="2:32" ht="40.5" customHeight="1" x14ac:dyDescent="0.15">
      <c r="B11" s="94" t="s">
        <v>115</v>
      </c>
      <c r="C11" s="73"/>
      <c r="D11" s="73"/>
      <c r="E11" s="73"/>
      <c r="F11" s="95">
        <f>F9*F10</f>
        <v>134080</v>
      </c>
      <c r="G11" s="96"/>
      <c r="H11" s="96"/>
      <c r="I11" s="96"/>
      <c r="J11" s="96"/>
      <c r="K11" s="81" t="s">
        <v>8</v>
      </c>
      <c r="L11" s="82"/>
      <c r="M11" s="82"/>
      <c r="N11" s="86">
        <f>N9*N10</f>
        <v>534240</v>
      </c>
      <c r="O11" s="86"/>
      <c r="P11" s="86"/>
      <c r="Q11" s="86"/>
      <c r="R11" s="87"/>
      <c r="T11" s="89">
        <f>IF(F9&lt;選管入力用!$B$6,F9,選管入力用!$B$6)*IF(F10&lt;選管入力用!$B$8,F10,選管入力用!$B$8)</f>
        <v>134080</v>
      </c>
      <c r="U11" s="89"/>
      <c r="V11" s="89"/>
      <c r="W11" s="89">
        <f>IF(N9&lt;選管入力用!$B$9,N9,選管入力用!$B$9)*IF(N10&lt;選管入力用!$B$11,N10,選管入力用!$B$11)</f>
        <v>534240</v>
      </c>
      <c r="X11" s="89"/>
      <c r="Y11" s="89"/>
    </row>
    <row r="12" spans="2:32" ht="40.5" customHeight="1" thickBot="1" x14ac:dyDescent="0.2">
      <c r="B12" s="107" t="s">
        <v>80</v>
      </c>
      <c r="C12" s="108"/>
      <c r="D12" s="108"/>
      <c r="E12" s="108"/>
      <c r="F12" s="120">
        <v>46332</v>
      </c>
      <c r="G12" s="121"/>
      <c r="H12" s="121"/>
      <c r="I12" s="121"/>
      <c r="J12" s="121"/>
      <c r="K12" s="97" t="s">
        <v>225</v>
      </c>
      <c r="L12" s="98"/>
      <c r="M12" s="98"/>
      <c r="N12" s="99">
        <v>1</v>
      </c>
      <c r="O12" s="100"/>
      <c r="P12" s="100"/>
      <c r="Q12" s="100"/>
      <c r="R12" s="101"/>
    </row>
    <row r="13" spans="2:32" ht="31.5" customHeight="1" x14ac:dyDescent="0.15">
      <c r="B13" s="56"/>
      <c r="C13" s="56"/>
      <c r="D13" s="56"/>
      <c r="E13" s="56"/>
      <c r="F13" s="56"/>
      <c r="G13" s="56"/>
      <c r="H13" s="56"/>
      <c r="I13" s="56"/>
      <c r="J13" s="56"/>
      <c r="K13" s="56"/>
      <c r="L13" s="56"/>
      <c r="M13" s="56"/>
      <c r="N13" s="56"/>
      <c r="O13" s="56"/>
      <c r="P13" s="56"/>
      <c r="Q13" s="56"/>
      <c r="R13" s="56"/>
    </row>
    <row r="14" spans="2:32" ht="31.5" customHeight="1" x14ac:dyDescent="0.15">
      <c r="B14" s="73" t="s">
        <v>106</v>
      </c>
      <c r="C14" s="73"/>
      <c r="D14" s="73"/>
      <c r="E14" s="73" t="s">
        <v>107</v>
      </c>
      <c r="F14" s="73"/>
      <c r="G14" s="73"/>
      <c r="H14" s="73"/>
      <c r="I14" s="73"/>
      <c r="J14" s="73"/>
      <c r="K14" s="73"/>
      <c r="L14" s="73"/>
      <c r="M14" s="73"/>
      <c r="N14" s="73"/>
      <c r="O14" s="73"/>
      <c r="P14" s="73"/>
      <c r="Q14" s="73"/>
      <c r="R14" s="73"/>
      <c r="S14" s="73"/>
      <c r="T14" s="73" t="s">
        <v>108</v>
      </c>
      <c r="U14" s="73"/>
      <c r="V14" s="73"/>
      <c r="W14" s="73" t="s">
        <v>109</v>
      </c>
      <c r="X14" s="73"/>
      <c r="Y14" s="73"/>
      <c r="Z14" s="73" t="s">
        <v>141</v>
      </c>
      <c r="AA14" s="73"/>
      <c r="AB14" s="73"/>
    </row>
    <row r="15" spans="2:32" ht="31.5" customHeight="1" x14ac:dyDescent="0.15">
      <c r="B15" s="74" t="s">
        <v>138</v>
      </c>
      <c r="C15" s="74"/>
      <c r="D15" s="74"/>
      <c r="E15" s="74" t="s">
        <v>129</v>
      </c>
      <c r="F15" s="74"/>
      <c r="G15" s="74"/>
      <c r="H15" s="74" t="s">
        <v>130</v>
      </c>
      <c r="I15" s="74"/>
      <c r="J15" s="74"/>
      <c r="K15" s="74" t="s">
        <v>131</v>
      </c>
      <c r="L15" s="74"/>
      <c r="M15" s="74"/>
      <c r="N15" s="74" t="s">
        <v>132</v>
      </c>
      <c r="O15" s="74"/>
      <c r="P15" s="74"/>
      <c r="Q15" s="74" t="s">
        <v>133</v>
      </c>
      <c r="R15" s="74"/>
      <c r="S15" s="74"/>
      <c r="T15" s="75" t="s">
        <v>142</v>
      </c>
      <c r="U15" s="75"/>
      <c r="V15" s="75"/>
      <c r="W15" s="74" t="s">
        <v>144</v>
      </c>
      <c r="X15" s="74"/>
      <c r="Y15" s="74"/>
      <c r="Z15" s="74" t="s">
        <v>248</v>
      </c>
      <c r="AA15" s="74"/>
      <c r="AB15" s="74"/>
    </row>
    <row r="16" spans="2:32" ht="31.5" customHeight="1" x14ac:dyDescent="0.15">
      <c r="B16" s="74"/>
      <c r="C16" s="74"/>
      <c r="D16" s="74"/>
      <c r="E16" s="74"/>
      <c r="F16" s="74"/>
      <c r="G16" s="74"/>
      <c r="H16" s="74"/>
      <c r="I16" s="74"/>
      <c r="J16" s="74"/>
      <c r="K16" s="74"/>
      <c r="L16" s="74"/>
      <c r="M16" s="74"/>
      <c r="N16" s="74"/>
      <c r="O16" s="74"/>
      <c r="P16" s="74"/>
      <c r="Q16" s="74"/>
      <c r="R16" s="74"/>
      <c r="S16" s="74"/>
      <c r="T16" s="75"/>
      <c r="U16" s="75"/>
      <c r="V16" s="75"/>
      <c r="W16" s="74"/>
      <c r="X16" s="74"/>
      <c r="Y16" s="74"/>
      <c r="Z16" s="74"/>
      <c r="AA16" s="74"/>
      <c r="AB16" s="74"/>
    </row>
    <row r="17" spans="2:28" ht="31.5" customHeight="1" x14ac:dyDescent="0.15">
      <c r="B17" s="74"/>
      <c r="C17" s="74"/>
      <c r="D17" s="74"/>
      <c r="E17" s="74" t="s">
        <v>137</v>
      </c>
      <c r="F17" s="74"/>
      <c r="G17" s="74"/>
      <c r="H17" s="74" t="s">
        <v>136</v>
      </c>
      <c r="I17" s="74"/>
      <c r="J17" s="74"/>
      <c r="K17" s="74" t="s">
        <v>135</v>
      </c>
      <c r="L17" s="74"/>
      <c r="M17" s="74"/>
      <c r="N17" s="74" t="s">
        <v>139</v>
      </c>
      <c r="O17" s="74"/>
      <c r="P17" s="74"/>
      <c r="Q17" s="74" t="s">
        <v>134</v>
      </c>
      <c r="R17" s="74"/>
      <c r="S17" s="74"/>
      <c r="T17" s="75"/>
      <c r="U17" s="75"/>
      <c r="V17" s="75"/>
      <c r="W17" s="74"/>
      <c r="X17" s="74"/>
      <c r="Y17" s="74"/>
      <c r="Z17" s="74"/>
      <c r="AA17" s="74"/>
      <c r="AB17" s="74"/>
    </row>
    <row r="18" spans="2:28" ht="31.5" customHeight="1" x14ac:dyDescent="0.15">
      <c r="B18" s="74"/>
      <c r="C18" s="74"/>
      <c r="D18" s="74"/>
      <c r="E18" s="74"/>
      <c r="F18" s="74"/>
      <c r="G18" s="74"/>
      <c r="H18" s="74"/>
      <c r="I18" s="74"/>
      <c r="J18" s="74"/>
      <c r="K18" s="74"/>
      <c r="L18" s="74"/>
      <c r="M18" s="74"/>
      <c r="N18" s="74"/>
      <c r="O18" s="74"/>
      <c r="P18" s="74"/>
      <c r="Q18" s="74"/>
      <c r="R18" s="74"/>
      <c r="S18" s="74"/>
      <c r="T18" s="75"/>
      <c r="U18" s="75"/>
      <c r="V18" s="75"/>
      <c r="W18" s="74"/>
      <c r="X18" s="74"/>
      <c r="Y18" s="74"/>
      <c r="Z18" s="74"/>
      <c r="AA18" s="74"/>
      <c r="AB18" s="74"/>
    </row>
    <row r="19" spans="2:28" ht="31.5" customHeight="1" x14ac:dyDescent="0.15">
      <c r="B19" s="102" t="s">
        <v>110</v>
      </c>
      <c r="C19" s="102"/>
      <c r="D19" s="102"/>
      <c r="E19" s="102"/>
      <c r="F19" s="102"/>
      <c r="G19" s="102"/>
      <c r="H19" s="102"/>
      <c r="I19" s="102"/>
      <c r="J19" s="103">
        <f>選管入力用!B3+15</f>
        <v>46335</v>
      </c>
      <c r="K19" s="103"/>
      <c r="L19" s="103"/>
      <c r="M19" s="103"/>
      <c r="N19" s="57" t="s">
        <v>113</v>
      </c>
      <c r="O19" s="58"/>
      <c r="P19" s="58"/>
      <c r="Q19" s="58"/>
      <c r="R19" s="58"/>
      <c r="S19" s="58"/>
    </row>
  </sheetData>
  <mergeCells count="55">
    <mergeCell ref="N12:R12"/>
    <mergeCell ref="B19:I19"/>
    <mergeCell ref="J19:M19"/>
    <mergeCell ref="B1:R1"/>
    <mergeCell ref="B4:E4"/>
    <mergeCell ref="B5:E5"/>
    <mergeCell ref="B12:E12"/>
    <mergeCell ref="F4:R4"/>
    <mergeCell ref="F6:R6"/>
    <mergeCell ref="M8:R8"/>
    <mergeCell ref="K8:L8"/>
    <mergeCell ref="N10:R10"/>
    <mergeCell ref="B8:E8"/>
    <mergeCell ref="F8:J8"/>
    <mergeCell ref="B10:E10"/>
    <mergeCell ref="F12:J12"/>
    <mergeCell ref="B15:D18"/>
    <mergeCell ref="E14:S14"/>
    <mergeCell ref="E15:G16"/>
    <mergeCell ref="E17:G18"/>
    <mergeCell ref="H15:J16"/>
    <mergeCell ref="H17:J18"/>
    <mergeCell ref="K15:M16"/>
    <mergeCell ref="K17:M18"/>
    <mergeCell ref="N15:P16"/>
    <mergeCell ref="N17:P18"/>
    <mergeCell ref="Q15:S16"/>
    <mergeCell ref="Q17:S18"/>
    <mergeCell ref="B6:E6"/>
    <mergeCell ref="B7:E7"/>
    <mergeCell ref="B14:D14"/>
    <mergeCell ref="F10:J10"/>
    <mergeCell ref="K10:M10"/>
    <mergeCell ref="B9:E9"/>
    <mergeCell ref="B11:E11"/>
    <mergeCell ref="K11:M11"/>
    <mergeCell ref="F11:J11"/>
    <mergeCell ref="K12:M12"/>
    <mergeCell ref="T9:Y9"/>
    <mergeCell ref="N11:R11"/>
    <mergeCell ref="T10:V10"/>
    <mergeCell ref="W10:Y10"/>
    <mergeCell ref="T11:V11"/>
    <mergeCell ref="W11:Y11"/>
    <mergeCell ref="F5:R5"/>
    <mergeCell ref="F7:R7"/>
    <mergeCell ref="F9:J9"/>
    <mergeCell ref="K9:M9"/>
    <mergeCell ref="N9:R9"/>
    <mergeCell ref="Z14:AB14"/>
    <mergeCell ref="Z15:AB18"/>
    <mergeCell ref="W14:Y14"/>
    <mergeCell ref="T15:V18"/>
    <mergeCell ref="W15:Y18"/>
    <mergeCell ref="T14:V14"/>
  </mergeCells>
  <phoneticPr fontId="1"/>
  <dataValidations count="1">
    <dataValidation operator="greaterThan" allowBlank="1" showInputMessage="1" showErrorMessage="1" sqref="F12 N12" xr:uid="{D420E42B-67E0-4D5A-8B28-30F702B164A7}"/>
  </dataValidations>
  <hyperlinks>
    <hyperlink ref="B15:D18" location="収入の部!A1" display="収入入力" xr:uid="{1E4FC387-71E8-4916-B0C5-C4054E653B6F}"/>
    <hyperlink ref="E15:G16" location="'支出の部(人件費)'!A1" display="人件費" xr:uid="{5D8957E4-2A7E-4E9B-AF80-4D9621580554}"/>
    <hyperlink ref="H15:J16" location="'支出の部(通信費)'!A1" display="通信費" xr:uid="{C9688FDA-ABFB-4755-81AD-69A78FF63E1B}"/>
    <hyperlink ref="K15:M16" location="'支出の部(印刷費)'!A1" display="印刷費" xr:uid="{8A9C25CD-24B3-4B8B-ACA4-7BC3C8AB0E9C}"/>
    <hyperlink ref="N15:P16" location="'支出の部(文具費)'!A1" display="文具費" xr:uid="{9E4135D4-284F-40F6-8A4A-6647268B5734}"/>
    <hyperlink ref="Q15:S16" location="'支出の部(休泊費)'!Print_Titles" display="休泊費" xr:uid="{83C6075E-618D-429F-9F79-133269F2631B}"/>
    <hyperlink ref="E17:G18" location="'支出の部(家屋費)'!Print_Titles" display="家屋費" xr:uid="{9A1ACDC8-E502-4051-A608-50C7F8945FA1}"/>
    <hyperlink ref="H17:J18" location="'支出の部(交通費)'!Print_Titles" display="交通費" xr:uid="{4A34B133-06A4-4851-B442-A96AD79EDAA0}"/>
    <hyperlink ref="K17:M18" location="'支出の部(広告費)'!A1" display="広告費" xr:uid="{CD4CE5DE-55F7-4DE7-AAA2-235649CCDC8D}"/>
    <hyperlink ref="N17:P18" location="'支出の部(食糧費)'!A1" display="食糧費" xr:uid="{E5F0527E-D563-4F58-B3B1-CAC50A0B6B0D}"/>
    <hyperlink ref="Q17:S18" location="'支出の部(雑費)'!A1" display="雑費" xr:uid="{1A5108A1-24B6-477D-B3A6-272CFA393724}"/>
    <hyperlink ref="T15:V18" location="領収書無明細書!A1" display="領収書が無い支出の入力へ" xr:uid="{F26BEFE4-909B-492B-935A-08F8C6E43D76}"/>
    <hyperlink ref="W15:Y18" location="集計表!A1" display="集計表画面へ" xr:uid="{117E5636-FC1E-4B56-979D-033E3CAB259E}"/>
    <hyperlink ref="Z15:AB18" location="確認表!A1" display="収支確認" xr:uid="{78C75129-DA41-4DC7-90FA-ECC6BDB06813}"/>
  </hyperlinks>
  <pageMargins left="0.51181102362204722" right="0.51181102362204722" top="0.55118110236220474" bottom="0.55118110236220474" header="0.31496062992125984" footer="0.31496062992125984"/>
  <pageSetup paperSize="9" scale="94" orientation="landscape" r:id="rId1"/>
  <drawing r:id="rId2"/>
  <legacyDrawing r:id="rId3"/>
  <extLst>
    <ext xmlns:x14="http://schemas.microsoft.com/office/spreadsheetml/2009/9/main" uri="{CCE6A557-97BC-4b89-ADB6-D9C93CAAB3DF}">
      <x14:dataValidations xmlns:xm="http://schemas.microsoft.com/office/excel/2006/main" count="6">
        <x14:dataValidation type="whole" errorStyle="warning" allowBlank="1" showInputMessage="1" showErrorMessage="1" error="公費負担上限を超えているか、または数値以外が入力されています。" xr:uid="{3DEE273B-BE71-4935-916E-CF3E59915383}">
          <x14:formula1>
            <xm:f>0</xm:f>
          </x14:formula1>
          <x14:formula2>
            <xm:f>選管入力用!B11</xm:f>
          </x14:formula2>
          <xm:sqref>N10:R10</xm:sqref>
        </x14:dataValidation>
        <x14:dataValidation type="decimal" errorStyle="warning" allowBlank="1" showInputMessage="1" showErrorMessage="1" error="公費負担上限を超えているか、または数値以外が入力されています。" xr:uid="{693BBE44-0F26-4972-94E1-544C0E9A455B}">
          <x14:formula1>
            <xm:f>0</xm:f>
          </x14:formula1>
          <x14:formula2>
            <xm:f>選管入力用!B6</xm:f>
          </x14:formula2>
          <xm:sqref>F9:J9</xm:sqref>
        </x14:dataValidation>
        <x14:dataValidation type="whole" errorStyle="warning" allowBlank="1" showInputMessage="1" showErrorMessage="1" error="公費負担枚数を超えているか、数値以外の値が入力されています。" xr:uid="{3D18C56D-8266-44C0-8A84-5CB0DB44CE42}">
          <x14:formula1>
            <xm:f>0</xm:f>
          </x14:formula1>
          <x14:formula2>
            <xm:f>選管入力用!B8</xm:f>
          </x14:formula2>
          <xm:sqref>F10:J10</xm:sqref>
        </x14:dataValidation>
        <x14:dataValidation type="whole" errorStyle="warning" allowBlank="1" showInputMessage="1" showErrorMessage="1" error="公費負担上限を超えているか、または数値以外が入力されています。" xr:uid="{C5717284-F845-473B-8FF6-FC8739746671}">
          <x14:formula1>
            <xm:f>0</xm:f>
          </x14:formula1>
          <x14:formula2>
            <xm:f>選管入力用!B7</xm:f>
          </x14:formula2>
          <xm:sqref>F11:J11</xm:sqref>
        </x14:dataValidation>
        <x14:dataValidation type="whole" errorStyle="warning" allowBlank="1" showInputMessage="1" showErrorMessage="1" error="公費負担上限を超えているか、または数値以外が入力されています。" xr:uid="{F11B076F-B249-410B-BBC9-AEDF7E5BE09A}">
          <x14:formula1>
            <xm:f>0</xm:f>
          </x14:formula1>
          <x14:formula2>
            <xm:f>選管入力用!B10</xm:f>
          </x14:formula2>
          <xm:sqref>N11:R11</xm:sqref>
        </x14:dataValidation>
        <x14:dataValidation type="decimal" errorStyle="warning" allowBlank="1" showInputMessage="1" showErrorMessage="1" error="公費負担上限を超えているか、または数値以外が入力されています。" xr:uid="{7A2FAA2D-6F10-4374-BECE-0ADAF5AF3ADB}">
          <x14:formula1>
            <xm:f>0</xm:f>
          </x14:formula1>
          <x14:formula2>
            <xm:f>選管入力用!B9</xm:f>
          </x14:formula2>
          <xm:sqref>N9:R9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41</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46296</v>
      </c>
      <c r="C5" s="66">
        <v>2100</v>
      </c>
      <c r="D5" s="43" t="s">
        <v>161</v>
      </c>
      <c r="E5" s="43" t="s">
        <v>202</v>
      </c>
      <c r="F5" s="43" t="s">
        <v>168</v>
      </c>
      <c r="G5" s="43" t="s">
        <v>204</v>
      </c>
      <c r="H5" s="43"/>
      <c r="I5" s="43"/>
      <c r="J5" s="43"/>
    </row>
    <row r="6" spans="1:21" s="67" customFormat="1" ht="24" customHeight="1" x14ac:dyDescent="0.15">
      <c r="A6" s="71">
        <v>2</v>
      </c>
      <c r="B6" s="65">
        <v>46297</v>
      </c>
      <c r="C6" s="66">
        <v>5000</v>
      </c>
      <c r="D6" s="43" t="s">
        <v>161</v>
      </c>
      <c r="E6" s="43" t="s">
        <v>203</v>
      </c>
      <c r="F6" s="43" t="s">
        <v>168</v>
      </c>
      <c r="G6" s="43" t="s">
        <v>204</v>
      </c>
      <c r="H6" s="43"/>
      <c r="I6" s="43"/>
      <c r="J6" s="43"/>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7100</v>
      </c>
      <c r="D125" s="146"/>
      <c r="E125" s="143" t="s">
        <v>35</v>
      </c>
      <c r="F125" s="144"/>
      <c r="G125" s="70">
        <f>SUMIF(D5:D124,"立候補準備",C5:C124)</f>
        <v>7100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FB1ECB54-A438-47BF-BD41-BA8FFF315D80}">
      <formula1>"立候補準備,選挙運動"</formula1>
    </dataValidation>
    <dataValidation type="whole" operator="greaterThan" allowBlank="1" showInputMessage="1" showErrorMessage="1" sqref="C5:C124" xr:uid="{ADF94648-B740-43F6-A511-673766E3EBF9}">
      <formula1>0</formula1>
    </dataValidation>
  </dataValidations>
  <hyperlinks>
    <hyperlink ref="L2" location="☆メイン画面☆!A1" display="メイン画面に戻る" xr:uid="{A60594BB-7809-4D67-A906-96843A6889B0}"/>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45</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46313</v>
      </c>
      <c r="C5" s="66">
        <v>5700</v>
      </c>
      <c r="D5" s="43" t="s">
        <v>156</v>
      </c>
      <c r="E5" s="43" t="s">
        <v>205</v>
      </c>
      <c r="F5" s="43" t="s">
        <v>168</v>
      </c>
      <c r="G5" s="43" t="s">
        <v>207</v>
      </c>
      <c r="H5" s="43"/>
      <c r="I5" s="43"/>
      <c r="J5" s="43"/>
    </row>
    <row r="6" spans="1:21" s="67" customFormat="1" ht="24" customHeight="1" x14ac:dyDescent="0.15">
      <c r="A6" s="71">
        <v>2</v>
      </c>
      <c r="B6" s="65">
        <v>46314</v>
      </c>
      <c r="C6" s="66">
        <v>30000</v>
      </c>
      <c r="D6" s="43" t="s">
        <v>156</v>
      </c>
      <c r="E6" s="43" t="s">
        <v>206</v>
      </c>
      <c r="F6" s="43" t="s">
        <v>168</v>
      </c>
      <c r="G6" s="43" t="s">
        <v>208</v>
      </c>
      <c r="H6" s="43"/>
      <c r="I6" s="43"/>
      <c r="J6" s="43" t="s">
        <v>211</v>
      </c>
    </row>
    <row r="7" spans="1:21" s="68" customFormat="1" ht="24" customHeight="1" x14ac:dyDescent="0.15">
      <c r="A7" s="71">
        <v>3</v>
      </c>
      <c r="B7" s="65">
        <v>46317</v>
      </c>
      <c r="C7" s="66">
        <v>21000</v>
      </c>
      <c r="D7" s="43" t="s">
        <v>156</v>
      </c>
      <c r="E7" s="63" t="s">
        <v>258</v>
      </c>
      <c r="F7" s="63" t="s">
        <v>257</v>
      </c>
      <c r="G7" s="43" t="s">
        <v>209</v>
      </c>
      <c r="H7" s="43" t="s">
        <v>167</v>
      </c>
      <c r="I7" s="43"/>
      <c r="J7" s="43" t="s">
        <v>210</v>
      </c>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56700</v>
      </c>
      <c r="D125" s="146"/>
      <c r="E125" s="143" t="s">
        <v>35</v>
      </c>
      <c r="F125" s="144"/>
      <c r="G125" s="70">
        <f>SUMIF(D5:D124,"立候補準備",C5:C124)</f>
        <v>0</v>
      </c>
      <c r="H125" s="143" t="s">
        <v>36</v>
      </c>
      <c r="I125" s="144"/>
      <c r="J125" s="70">
        <f>SUMIF(D5:D124,"選挙運動",C5:C124)</f>
        <v>56700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0383C774-C7DA-4FD0-B5CB-CF97CC32412A}">
      <formula1>"立候補準備,選挙運動"</formula1>
    </dataValidation>
    <dataValidation type="whole" operator="greaterThan" allowBlank="1" showInputMessage="1" showErrorMessage="1" sqref="C5:C124" xr:uid="{BC954CF3-4B4D-430F-9A6F-63DA1F647FDD}">
      <formula1>0</formula1>
    </dataValidation>
  </dataValidations>
  <hyperlinks>
    <hyperlink ref="L2" location="☆メイン画面☆!A1" display="メイン画面に戻る" xr:uid="{EB3AECCD-7B9F-4CE3-8408-73E96E2C09C0}"/>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5">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44</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46317</v>
      </c>
      <c r="C5" s="66">
        <v>24000</v>
      </c>
      <c r="D5" s="43" t="s">
        <v>156</v>
      </c>
      <c r="E5" s="43" t="s">
        <v>212</v>
      </c>
      <c r="F5" s="63" t="s">
        <v>257</v>
      </c>
      <c r="G5" s="43" t="s">
        <v>209</v>
      </c>
      <c r="H5" s="43" t="s">
        <v>167</v>
      </c>
      <c r="I5" s="43"/>
      <c r="J5" s="43" t="s">
        <v>214</v>
      </c>
    </row>
    <row r="6" spans="1:21" s="67" customFormat="1" ht="24" customHeight="1" x14ac:dyDescent="0.15">
      <c r="A6" s="71">
        <v>2</v>
      </c>
      <c r="B6" s="65">
        <v>46318</v>
      </c>
      <c r="C6" s="66">
        <v>36000</v>
      </c>
      <c r="D6" s="43" t="s">
        <v>156</v>
      </c>
      <c r="E6" s="43" t="s">
        <v>212</v>
      </c>
      <c r="F6" s="43" t="s">
        <v>259</v>
      </c>
      <c r="G6" s="43" t="s">
        <v>213</v>
      </c>
      <c r="H6" s="43" t="s">
        <v>160</v>
      </c>
      <c r="I6" s="43"/>
      <c r="J6" s="43" t="s">
        <v>260</v>
      </c>
    </row>
    <row r="7" spans="1:21" s="68" customFormat="1" ht="24" customHeight="1" x14ac:dyDescent="0.15">
      <c r="A7" s="71">
        <v>3</v>
      </c>
      <c r="B7" s="65"/>
      <c r="C7" s="66"/>
      <c r="D7" s="43"/>
      <c r="E7" s="43"/>
      <c r="F7" s="43"/>
      <c r="G7" s="43"/>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60000</v>
      </c>
      <c r="D125" s="146"/>
      <c r="E125" s="143" t="s">
        <v>35</v>
      </c>
      <c r="F125" s="144"/>
      <c r="G125" s="70">
        <f>SUMIF(D5:D124,"立候補準備",C5:C124)</f>
        <v>0</v>
      </c>
      <c r="H125" s="143" t="s">
        <v>36</v>
      </c>
      <c r="I125" s="144"/>
      <c r="J125" s="70">
        <f>SUMIF(D5:D124,"選挙運動",C5:C124)</f>
        <v>60000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C685492B-B163-4647-9F5A-1E7AA642E066}">
      <formula1>"立候補準備,選挙運動"</formula1>
    </dataValidation>
    <dataValidation type="whole" operator="greaterThan" allowBlank="1" showInputMessage="1" showErrorMessage="1" sqref="C5:C124" xr:uid="{6821160A-EBE7-46B4-991C-7198BFD4016A}">
      <formula1>0</formula1>
    </dataValidation>
  </dataValidations>
  <hyperlinks>
    <hyperlink ref="L2" location="☆メイン画面☆!A1" display="メイン画面に戻る" xr:uid="{C993F748-1818-448C-9F06-B83ABDEFC133}"/>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7">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43</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46297</v>
      </c>
      <c r="C5" s="66">
        <v>17300</v>
      </c>
      <c r="D5" s="43" t="s">
        <v>161</v>
      </c>
      <c r="E5" s="43" t="s">
        <v>215</v>
      </c>
      <c r="F5" s="43" t="s">
        <v>168</v>
      </c>
      <c r="G5" s="43" t="s">
        <v>218</v>
      </c>
      <c r="H5" s="43"/>
      <c r="I5" s="43"/>
      <c r="J5" s="43"/>
    </row>
    <row r="6" spans="1:21" s="67" customFormat="1" ht="24" customHeight="1" x14ac:dyDescent="0.15">
      <c r="A6" s="71">
        <v>2</v>
      </c>
      <c r="B6" s="65">
        <v>46331</v>
      </c>
      <c r="C6" s="66">
        <v>13200</v>
      </c>
      <c r="D6" s="43" t="s">
        <v>156</v>
      </c>
      <c r="E6" s="43" t="s">
        <v>216</v>
      </c>
      <c r="F6" s="43" t="s">
        <v>168</v>
      </c>
      <c r="G6" s="43" t="s">
        <v>219</v>
      </c>
      <c r="H6" s="43"/>
      <c r="I6" s="43"/>
      <c r="J6" s="43"/>
    </row>
    <row r="7" spans="1:21" s="68" customFormat="1" ht="24" customHeight="1" x14ac:dyDescent="0.15">
      <c r="A7" s="71">
        <v>3</v>
      </c>
      <c r="B7" s="65">
        <v>46332</v>
      </c>
      <c r="C7" s="66">
        <v>4500</v>
      </c>
      <c r="D7" s="43" t="s">
        <v>156</v>
      </c>
      <c r="E7" s="43" t="s">
        <v>217</v>
      </c>
      <c r="F7" s="43" t="s">
        <v>168</v>
      </c>
      <c r="G7" s="43" t="s">
        <v>220</v>
      </c>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35000</v>
      </c>
      <c r="D125" s="146"/>
      <c r="E125" s="143" t="s">
        <v>35</v>
      </c>
      <c r="F125" s="144"/>
      <c r="G125" s="70">
        <f>SUMIF(D5:D124,"立候補準備",C5:C124)</f>
        <v>17300</v>
      </c>
      <c r="H125" s="143" t="s">
        <v>36</v>
      </c>
      <c r="I125" s="144"/>
      <c r="J125" s="70">
        <f>SUMIF(D5:D124,"選挙運動",C5:C124)</f>
        <v>17700</v>
      </c>
    </row>
  </sheetData>
  <mergeCells count="11">
    <mergeCell ref="C125:D125"/>
    <mergeCell ref="E125:F125"/>
    <mergeCell ref="H125:I125"/>
    <mergeCell ref="F3:H3"/>
    <mergeCell ref="I3:I4"/>
    <mergeCell ref="J3:J4"/>
    <mergeCell ref="A3:A4"/>
    <mergeCell ref="B3:B4"/>
    <mergeCell ref="C3:C4"/>
    <mergeCell ref="D3:D4"/>
    <mergeCell ref="E3:E4"/>
  </mergeCells>
  <phoneticPr fontId="5"/>
  <dataValidations count="2">
    <dataValidation type="list" allowBlank="1" showInputMessage="1" showErrorMessage="1" sqref="D5:D124" xr:uid="{86E28431-49D2-428C-AFA4-B4E870720453}">
      <formula1>"立候補準備,選挙運動"</formula1>
    </dataValidation>
    <dataValidation type="whole" operator="greaterThan" allowBlank="1" showInputMessage="1" showErrorMessage="1" sqref="C5:C124" xr:uid="{AE7BB514-8D25-41DC-8181-DA85A8F5DB27}">
      <formula1>0</formula1>
    </dataValidation>
  </dataValidations>
  <hyperlinks>
    <hyperlink ref="L2" location="☆メイン画面☆!A1" display="メイン画面に戻る" xr:uid="{0ABA8B9E-100C-4D7A-9F12-7BA457493A76}"/>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
    <tabColor rgb="FF92D050"/>
  </sheetPr>
  <dimension ref="A1:AA27"/>
  <sheetViews>
    <sheetView view="pageBreakPreview" topLeftCell="A7" zoomScaleNormal="100" zoomScaleSheetLayoutView="100" workbookViewId="0">
      <selection activeCell="AA2" sqref="AA2"/>
    </sheetView>
  </sheetViews>
  <sheetFormatPr defaultColWidth="5.5" defaultRowHeight="19.5" customHeight="1" x14ac:dyDescent="0.15"/>
  <cols>
    <col min="1" max="1" width="2.875" style="1" customWidth="1"/>
    <col min="2" max="26" width="5.5" style="1"/>
    <col min="27" max="27" width="15.5" style="1" customWidth="1"/>
    <col min="28" max="16384" width="5.5" style="1"/>
  </cols>
  <sheetData>
    <row r="1" spans="1:27" ht="19.5" customHeight="1" x14ac:dyDescent="0.15">
      <c r="A1" s="10">
        <v>6</v>
      </c>
      <c r="B1" s="10" t="s">
        <v>46</v>
      </c>
    </row>
    <row r="2" spans="1:27" ht="19.5" customHeight="1" x14ac:dyDescent="0.15">
      <c r="B2" s="149" t="s">
        <v>48</v>
      </c>
      <c r="C2" s="152" t="s">
        <v>50</v>
      </c>
      <c r="D2" s="153"/>
      <c r="E2" s="153"/>
      <c r="F2" s="154">
        <f>確認表!C20</f>
        <v>1084400</v>
      </c>
      <c r="G2" s="155"/>
      <c r="H2" s="156"/>
      <c r="J2" s="149" t="s">
        <v>49</v>
      </c>
      <c r="K2" s="152" t="s">
        <v>50</v>
      </c>
      <c r="L2" s="153"/>
      <c r="M2" s="153"/>
      <c r="N2" s="161">
        <v>0</v>
      </c>
      <c r="O2" s="161"/>
      <c r="P2" s="161"/>
      <c r="R2" s="149" t="s">
        <v>67</v>
      </c>
      <c r="S2" s="152" t="s">
        <v>50</v>
      </c>
      <c r="T2" s="153"/>
      <c r="U2" s="153"/>
      <c r="V2" s="162">
        <f>F2+N2</f>
        <v>1084400</v>
      </c>
      <c r="W2" s="162"/>
      <c r="X2" s="162"/>
      <c r="AA2" s="38" t="s">
        <v>140</v>
      </c>
    </row>
    <row r="3" spans="1:27" ht="19.5" customHeight="1" x14ac:dyDescent="0.15">
      <c r="B3" s="150"/>
      <c r="C3" s="153"/>
      <c r="D3" s="153"/>
      <c r="E3" s="153"/>
      <c r="F3" s="157"/>
      <c r="G3" s="158"/>
      <c r="H3" s="159"/>
      <c r="J3" s="150"/>
      <c r="K3" s="153"/>
      <c r="L3" s="153"/>
      <c r="M3" s="153"/>
      <c r="N3" s="161"/>
      <c r="O3" s="161"/>
      <c r="P3" s="161"/>
      <c r="R3" s="150"/>
      <c r="S3" s="153"/>
      <c r="T3" s="153"/>
      <c r="U3" s="153"/>
      <c r="V3" s="162"/>
      <c r="W3" s="162"/>
      <c r="X3" s="162"/>
    </row>
    <row r="4" spans="1:27" ht="19.5" customHeight="1" x14ac:dyDescent="0.15">
      <c r="B4" s="150"/>
      <c r="C4" s="152" t="s">
        <v>51</v>
      </c>
      <c r="D4" s="153"/>
      <c r="E4" s="153"/>
      <c r="F4" s="160">
        <f>確認表!D20</f>
        <v>591500</v>
      </c>
      <c r="G4" s="160"/>
      <c r="H4" s="160"/>
      <c r="J4" s="150"/>
      <c r="K4" s="152" t="s">
        <v>51</v>
      </c>
      <c r="L4" s="153"/>
      <c r="M4" s="153"/>
      <c r="N4" s="161">
        <v>0</v>
      </c>
      <c r="O4" s="161"/>
      <c r="P4" s="161"/>
      <c r="R4" s="150"/>
      <c r="S4" s="152" t="s">
        <v>51</v>
      </c>
      <c r="T4" s="153"/>
      <c r="U4" s="153"/>
      <c r="V4" s="162">
        <f>F4+N4</f>
        <v>591500</v>
      </c>
      <c r="W4" s="162"/>
      <c r="X4" s="162"/>
    </row>
    <row r="5" spans="1:27" ht="19.5" customHeight="1" x14ac:dyDescent="0.15">
      <c r="B5" s="150"/>
      <c r="C5" s="153"/>
      <c r="D5" s="153"/>
      <c r="E5" s="153"/>
      <c r="F5" s="160"/>
      <c r="G5" s="160"/>
      <c r="H5" s="160"/>
      <c r="J5" s="150"/>
      <c r="K5" s="153"/>
      <c r="L5" s="153"/>
      <c r="M5" s="153"/>
      <c r="N5" s="161"/>
      <c r="O5" s="161"/>
      <c r="P5" s="161"/>
      <c r="R5" s="150"/>
      <c r="S5" s="153"/>
      <c r="T5" s="153"/>
      <c r="U5" s="153"/>
      <c r="V5" s="162"/>
      <c r="W5" s="162"/>
      <c r="X5" s="162"/>
    </row>
    <row r="6" spans="1:27" ht="19.5" customHeight="1" x14ac:dyDescent="0.15">
      <c r="B6" s="150"/>
      <c r="C6" s="153" t="s">
        <v>47</v>
      </c>
      <c r="D6" s="153"/>
      <c r="E6" s="153"/>
      <c r="F6" s="160">
        <f>SUM(F2:H5)</f>
        <v>1675900</v>
      </c>
      <c r="G6" s="160"/>
      <c r="H6" s="160"/>
      <c r="J6" s="150"/>
      <c r="K6" s="153" t="s">
        <v>47</v>
      </c>
      <c r="L6" s="153"/>
      <c r="M6" s="153"/>
      <c r="N6" s="160">
        <f>SUM(N2:P5)</f>
        <v>0</v>
      </c>
      <c r="O6" s="160"/>
      <c r="P6" s="160"/>
      <c r="R6" s="150"/>
      <c r="S6" s="153" t="s">
        <v>47</v>
      </c>
      <c r="T6" s="153"/>
      <c r="U6" s="153"/>
      <c r="V6" s="160">
        <f>SUM(V2:X5)</f>
        <v>1675900</v>
      </c>
      <c r="W6" s="160"/>
      <c r="X6" s="160"/>
    </row>
    <row r="7" spans="1:27" ht="19.5" customHeight="1" x14ac:dyDescent="0.15">
      <c r="B7" s="151"/>
      <c r="C7" s="153"/>
      <c r="D7" s="153"/>
      <c r="E7" s="153"/>
      <c r="F7" s="160"/>
      <c r="G7" s="160"/>
      <c r="H7" s="160"/>
      <c r="J7" s="151"/>
      <c r="K7" s="153"/>
      <c r="L7" s="153"/>
      <c r="M7" s="153"/>
      <c r="N7" s="160"/>
      <c r="O7" s="160"/>
      <c r="P7" s="160"/>
      <c r="R7" s="151"/>
      <c r="S7" s="153"/>
      <c r="T7" s="153"/>
      <c r="U7" s="153"/>
      <c r="V7" s="160"/>
      <c r="W7" s="160"/>
      <c r="X7" s="160"/>
    </row>
    <row r="9" spans="1:27" ht="19.5" customHeight="1" x14ac:dyDescent="0.15">
      <c r="B9" s="152" t="s">
        <v>52</v>
      </c>
      <c r="C9" s="153"/>
      <c r="D9" s="153"/>
      <c r="E9" s="163" t="s">
        <v>56</v>
      </c>
      <c r="F9" s="164"/>
      <c r="G9" s="164"/>
      <c r="H9" s="164"/>
      <c r="I9" s="164"/>
      <c r="J9" s="165"/>
      <c r="K9" s="152" t="s">
        <v>55</v>
      </c>
      <c r="L9" s="153"/>
      <c r="M9" s="153"/>
      <c r="N9" s="153"/>
      <c r="O9" s="152" t="s">
        <v>54</v>
      </c>
      <c r="P9" s="153"/>
      <c r="Q9" s="153"/>
      <c r="R9" s="153"/>
      <c r="S9" s="152" t="s">
        <v>53</v>
      </c>
      <c r="T9" s="153"/>
      <c r="U9" s="153"/>
      <c r="V9" s="153"/>
    </row>
    <row r="10" spans="1:27" ht="19.5" customHeight="1" x14ac:dyDescent="0.15">
      <c r="B10" s="153"/>
      <c r="C10" s="153"/>
      <c r="D10" s="153"/>
      <c r="E10" s="166"/>
      <c r="F10" s="167"/>
      <c r="G10" s="167"/>
      <c r="H10" s="167"/>
      <c r="I10" s="167"/>
      <c r="J10" s="168"/>
      <c r="K10" s="153"/>
      <c r="L10" s="153"/>
      <c r="M10" s="153"/>
      <c r="N10" s="153"/>
      <c r="O10" s="153"/>
      <c r="P10" s="153"/>
      <c r="Q10" s="153"/>
      <c r="R10" s="153"/>
      <c r="S10" s="153"/>
      <c r="T10" s="153"/>
      <c r="U10" s="153"/>
      <c r="V10" s="153"/>
    </row>
    <row r="11" spans="1:27" ht="19.5" customHeight="1" x14ac:dyDescent="0.15">
      <c r="B11" s="153"/>
      <c r="C11" s="153"/>
      <c r="D11" s="153"/>
      <c r="E11" s="169" t="s">
        <v>57</v>
      </c>
      <c r="F11" s="169"/>
      <c r="G11" s="169"/>
      <c r="H11" s="169"/>
      <c r="I11" s="169"/>
      <c r="J11" s="169"/>
      <c r="K11" s="171"/>
      <c r="L11" s="171"/>
      <c r="M11" s="171"/>
      <c r="N11" s="171"/>
      <c r="O11" s="171"/>
      <c r="P11" s="171"/>
      <c r="Q11" s="171"/>
      <c r="R11" s="171"/>
      <c r="S11" s="171"/>
      <c r="T11" s="171"/>
      <c r="U11" s="171"/>
      <c r="V11" s="171"/>
    </row>
    <row r="12" spans="1:27" ht="19.5" customHeight="1" x14ac:dyDescent="0.15">
      <c r="B12" s="153"/>
      <c r="C12" s="153"/>
      <c r="D12" s="153"/>
      <c r="E12" s="169"/>
      <c r="F12" s="169"/>
      <c r="G12" s="169"/>
      <c r="H12" s="169"/>
      <c r="I12" s="169"/>
      <c r="J12" s="169"/>
      <c r="K12" s="171"/>
      <c r="L12" s="171"/>
      <c r="M12" s="171"/>
      <c r="N12" s="171"/>
      <c r="O12" s="171"/>
      <c r="P12" s="171"/>
      <c r="Q12" s="171"/>
      <c r="R12" s="171"/>
      <c r="S12" s="171"/>
      <c r="T12" s="171"/>
      <c r="U12" s="171"/>
      <c r="V12" s="171"/>
    </row>
    <row r="13" spans="1:27" ht="19.5" customHeight="1" x14ac:dyDescent="0.15">
      <c r="B13" s="153"/>
      <c r="C13" s="153"/>
      <c r="D13" s="153"/>
      <c r="E13" s="169" t="s">
        <v>58</v>
      </c>
      <c r="F13" s="169"/>
      <c r="G13" s="169"/>
      <c r="H13" s="169"/>
      <c r="I13" s="169"/>
      <c r="J13" s="169"/>
      <c r="K13" s="172">
        <f>☆メイン画面☆!F9</f>
        <v>8.3800000000000008</v>
      </c>
      <c r="L13" s="173"/>
      <c r="M13" s="173"/>
      <c r="N13" s="174"/>
      <c r="O13" s="178">
        <f>☆メイン画面☆!F10</f>
        <v>16000</v>
      </c>
      <c r="P13" s="179"/>
      <c r="Q13" s="179"/>
      <c r="R13" s="180"/>
      <c r="S13" s="184">
        <f>☆メイン画面☆!F11</f>
        <v>134080</v>
      </c>
      <c r="T13" s="184"/>
      <c r="U13" s="184"/>
      <c r="V13" s="184"/>
    </row>
    <row r="14" spans="1:27" ht="19.5" customHeight="1" x14ac:dyDescent="0.15">
      <c r="B14" s="153"/>
      <c r="C14" s="153"/>
      <c r="D14" s="153"/>
      <c r="E14" s="169"/>
      <c r="F14" s="169"/>
      <c r="G14" s="169"/>
      <c r="H14" s="169"/>
      <c r="I14" s="169"/>
      <c r="J14" s="169"/>
      <c r="K14" s="175"/>
      <c r="L14" s="176"/>
      <c r="M14" s="176"/>
      <c r="N14" s="177"/>
      <c r="O14" s="181"/>
      <c r="P14" s="182"/>
      <c r="Q14" s="182"/>
      <c r="R14" s="183"/>
      <c r="S14" s="184"/>
      <c r="T14" s="184"/>
      <c r="U14" s="184"/>
      <c r="V14" s="184"/>
    </row>
    <row r="15" spans="1:27" ht="19.5" customHeight="1" x14ac:dyDescent="0.15">
      <c r="B15" s="153"/>
      <c r="C15" s="153"/>
      <c r="D15" s="153"/>
      <c r="E15" s="169" t="s">
        <v>59</v>
      </c>
      <c r="F15" s="169"/>
      <c r="G15" s="169"/>
      <c r="H15" s="169"/>
      <c r="I15" s="169"/>
      <c r="J15" s="169"/>
      <c r="K15" s="172">
        <f>☆メイン画面☆!N9</f>
        <v>1440</v>
      </c>
      <c r="L15" s="173"/>
      <c r="M15" s="173"/>
      <c r="N15" s="174"/>
      <c r="O15" s="178">
        <f>☆メイン画面☆!N10</f>
        <v>371</v>
      </c>
      <c r="P15" s="179"/>
      <c r="Q15" s="179"/>
      <c r="R15" s="180"/>
      <c r="S15" s="184">
        <f>☆メイン画面☆!N11</f>
        <v>534240</v>
      </c>
      <c r="T15" s="184"/>
      <c r="U15" s="184"/>
      <c r="V15" s="184"/>
    </row>
    <row r="16" spans="1:27" ht="19.5" customHeight="1" x14ac:dyDescent="0.15">
      <c r="B16" s="153"/>
      <c r="C16" s="153"/>
      <c r="D16" s="153"/>
      <c r="E16" s="169"/>
      <c r="F16" s="169"/>
      <c r="G16" s="169"/>
      <c r="H16" s="169"/>
      <c r="I16" s="169"/>
      <c r="J16" s="169"/>
      <c r="K16" s="175"/>
      <c r="L16" s="176"/>
      <c r="M16" s="176"/>
      <c r="N16" s="177"/>
      <c r="O16" s="181"/>
      <c r="P16" s="182"/>
      <c r="Q16" s="182"/>
      <c r="R16" s="183"/>
      <c r="S16" s="184"/>
      <c r="T16" s="184"/>
      <c r="U16" s="184"/>
      <c r="V16" s="184"/>
    </row>
    <row r="17" spans="2:24" ht="19.5" customHeight="1" x14ac:dyDescent="0.15">
      <c r="B17" s="153"/>
      <c r="C17" s="153"/>
      <c r="D17" s="153"/>
      <c r="E17" s="169" t="s">
        <v>62</v>
      </c>
      <c r="F17" s="169"/>
      <c r="G17" s="169"/>
      <c r="H17" s="169"/>
      <c r="I17" s="169"/>
      <c r="J17" s="169"/>
      <c r="K17" s="171"/>
      <c r="L17" s="171"/>
      <c r="M17" s="171"/>
      <c r="N17" s="171"/>
      <c r="O17" s="171"/>
      <c r="P17" s="171"/>
      <c r="Q17" s="171"/>
      <c r="R17" s="171"/>
      <c r="S17" s="171"/>
      <c r="T17" s="171"/>
      <c r="U17" s="171"/>
      <c r="V17" s="171"/>
    </row>
    <row r="18" spans="2:24" ht="19.5" customHeight="1" x14ac:dyDescent="0.15">
      <c r="B18" s="153"/>
      <c r="C18" s="153"/>
      <c r="D18" s="153"/>
      <c r="E18" s="169"/>
      <c r="F18" s="169"/>
      <c r="G18" s="169"/>
      <c r="H18" s="169"/>
      <c r="I18" s="169"/>
      <c r="J18" s="169"/>
      <c r="K18" s="171"/>
      <c r="L18" s="171"/>
      <c r="M18" s="171"/>
      <c r="N18" s="171"/>
      <c r="O18" s="171"/>
      <c r="P18" s="171"/>
      <c r="Q18" s="171"/>
      <c r="R18" s="171"/>
      <c r="S18" s="171"/>
      <c r="T18" s="171"/>
      <c r="U18" s="171"/>
      <c r="V18" s="171"/>
    </row>
    <row r="19" spans="2:24" ht="19.5" customHeight="1" x14ac:dyDescent="0.15">
      <c r="B19" s="153"/>
      <c r="C19" s="153"/>
      <c r="D19" s="153"/>
      <c r="E19" s="170" t="s">
        <v>60</v>
      </c>
      <c r="F19" s="169"/>
      <c r="G19" s="169"/>
      <c r="H19" s="169"/>
      <c r="I19" s="169"/>
      <c r="J19" s="169"/>
      <c r="K19" s="171"/>
      <c r="L19" s="171"/>
      <c r="M19" s="171"/>
      <c r="N19" s="171"/>
      <c r="O19" s="171"/>
      <c r="P19" s="171"/>
      <c r="Q19" s="171"/>
      <c r="R19" s="171"/>
      <c r="S19" s="171"/>
      <c r="T19" s="171"/>
      <c r="U19" s="171"/>
      <c r="V19" s="171"/>
    </row>
    <row r="20" spans="2:24" ht="19.5" customHeight="1" x14ac:dyDescent="0.15">
      <c r="B20" s="153"/>
      <c r="C20" s="153"/>
      <c r="D20" s="153"/>
      <c r="E20" s="169"/>
      <c r="F20" s="169"/>
      <c r="G20" s="169"/>
      <c r="H20" s="169"/>
      <c r="I20" s="169"/>
      <c r="J20" s="169"/>
      <c r="K20" s="171"/>
      <c r="L20" s="171"/>
      <c r="M20" s="171"/>
      <c r="N20" s="171"/>
      <c r="O20" s="171"/>
      <c r="P20" s="171"/>
      <c r="Q20" s="171"/>
      <c r="R20" s="171"/>
      <c r="S20" s="171"/>
      <c r="T20" s="171"/>
      <c r="U20" s="171"/>
      <c r="V20" s="171"/>
    </row>
    <row r="21" spans="2:24" ht="19.5" customHeight="1" x14ac:dyDescent="0.15">
      <c r="B21" s="153"/>
      <c r="C21" s="153"/>
      <c r="D21" s="153"/>
      <c r="E21" s="169" t="s">
        <v>61</v>
      </c>
      <c r="F21" s="169"/>
      <c r="G21" s="169"/>
      <c r="H21" s="169"/>
      <c r="I21" s="169"/>
      <c r="J21" s="169"/>
      <c r="K21" s="171"/>
      <c r="L21" s="171"/>
      <c r="M21" s="171"/>
      <c r="N21" s="171"/>
      <c r="O21" s="171"/>
      <c r="P21" s="171"/>
      <c r="Q21" s="171"/>
      <c r="R21" s="171"/>
      <c r="S21" s="171"/>
      <c r="T21" s="171"/>
      <c r="U21" s="171"/>
      <c r="V21" s="171"/>
    </row>
    <row r="22" spans="2:24" ht="19.5" customHeight="1" x14ac:dyDescent="0.15">
      <c r="B22" s="153"/>
      <c r="C22" s="153"/>
      <c r="D22" s="153"/>
      <c r="E22" s="169"/>
      <c r="F22" s="169"/>
      <c r="G22" s="169"/>
      <c r="H22" s="169"/>
      <c r="I22" s="169"/>
      <c r="J22" s="169"/>
      <c r="K22" s="171"/>
      <c r="L22" s="171"/>
      <c r="M22" s="171"/>
      <c r="N22" s="171"/>
      <c r="O22" s="171"/>
      <c r="P22" s="171"/>
      <c r="Q22" s="171"/>
      <c r="R22" s="171"/>
      <c r="S22" s="171"/>
      <c r="T22" s="171"/>
      <c r="U22" s="171"/>
      <c r="V22" s="171"/>
    </row>
    <row r="23" spans="2:24" ht="19.5" customHeight="1" x14ac:dyDescent="0.15">
      <c r="B23" s="153"/>
      <c r="C23" s="153"/>
      <c r="D23" s="153"/>
      <c r="E23" s="163" t="s">
        <v>47</v>
      </c>
      <c r="F23" s="164"/>
      <c r="G23" s="164"/>
      <c r="H23" s="164"/>
      <c r="I23" s="164"/>
      <c r="J23" s="165"/>
      <c r="K23" s="171"/>
      <c r="L23" s="171"/>
      <c r="M23" s="171"/>
      <c r="N23" s="171"/>
      <c r="O23" s="171"/>
      <c r="P23" s="171"/>
      <c r="Q23" s="171"/>
      <c r="R23" s="171"/>
      <c r="S23" s="185">
        <f>SUM(S11:V22)</f>
        <v>668320</v>
      </c>
      <c r="T23" s="186"/>
      <c r="U23" s="186"/>
      <c r="V23" s="187"/>
    </row>
    <row r="24" spans="2:24" ht="19.5" customHeight="1" x14ac:dyDescent="0.15">
      <c r="B24" s="153"/>
      <c r="C24" s="153"/>
      <c r="D24" s="153"/>
      <c r="E24" s="166"/>
      <c r="F24" s="167"/>
      <c r="G24" s="167"/>
      <c r="H24" s="167"/>
      <c r="I24" s="167"/>
      <c r="J24" s="168"/>
      <c r="K24" s="171"/>
      <c r="L24" s="171"/>
      <c r="M24" s="171"/>
      <c r="N24" s="171"/>
      <c r="O24" s="171"/>
      <c r="P24" s="171"/>
      <c r="Q24" s="171"/>
      <c r="R24" s="171"/>
      <c r="S24" s="188"/>
      <c r="T24" s="189"/>
      <c r="U24" s="189"/>
      <c r="V24" s="190"/>
    </row>
    <row r="25" spans="2:24" ht="19.5" customHeight="1" x14ac:dyDescent="0.15">
      <c r="C25" s="1" t="s">
        <v>63</v>
      </c>
    </row>
    <row r="26" spans="2:24" ht="19.5" customHeight="1" x14ac:dyDescent="0.15">
      <c r="C26" s="191">
        <f>IF(☆メイン画面☆!F12="","令和　　　年　　　月　　　日",☆メイン画面☆!F12)</f>
        <v>46332</v>
      </c>
      <c r="D26" s="191"/>
      <c r="E26" s="191"/>
      <c r="F26" s="191"/>
      <c r="G26" s="191"/>
      <c r="H26" s="191"/>
      <c r="I26" s="191"/>
      <c r="L26" s="192" t="s">
        <v>64</v>
      </c>
      <c r="M26" s="192"/>
      <c r="N26" s="192"/>
      <c r="O26" s="192" t="s">
        <v>65</v>
      </c>
      <c r="P26" s="192"/>
      <c r="Q26" s="193" t="str">
        <f>IF(☆メイン画面☆!F7="","",☆メイン画面☆!F7)</f>
        <v>沖縄県那覇市○○字〇〇番地</v>
      </c>
      <c r="R26" s="193"/>
      <c r="S26" s="193"/>
      <c r="T26" s="193"/>
      <c r="U26" s="193"/>
      <c r="V26" s="193"/>
      <c r="W26" s="193"/>
      <c r="X26" s="193"/>
    </row>
    <row r="27" spans="2:24" ht="19.5" customHeight="1" x14ac:dyDescent="0.15">
      <c r="O27" s="192" t="s">
        <v>66</v>
      </c>
      <c r="P27" s="192"/>
      <c r="Q27" s="193" t="str">
        <f>IF(☆メイン画面☆!F6="","",☆メイン画面☆!F6)</f>
        <v>会計野　責任者</v>
      </c>
      <c r="R27" s="193"/>
      <c r="S27" s="193"/>
      <c r="T27" s="193"/>
      <c r="U27" s="193"/>
      <c r="V27" s="193"/>
      <c r="W27" s="15"/>
      <c r="X27" s="15"/>
    </row>
  </sheetData>
  <sheetProtection sheet="1" objects="1" scenarios="1"/>
  <mergeCells count="60">
    <mergeCell ref="C26:I26"/>
    <mergeCell ref="L26:N26"/>
    <mergeCell ref="O26:P26"/>
    <mergeCell ref="O27:P27"/>
    <mergeCell ref="Q26:X26"/>
    <mergeCell ref="Q27:V27"/>
    <mergeCell ref="K21:N22"/>
    <mergeCell ref="O21:R22"/>
    <mergeCell ref="S21:V22"/>
    <mergeCell ref="K23:N24"/>
    <mergeCell ref="O23:R24"/>
    <mergeCell ref="S23:V24"/>
    <mergeCell ref="K17:N18"/>
    <mergeCell ref="O17:R18"/>
    <mergeCell ref="S17:V18"/>
    <mergeCell ref="K19:N20"/>
    <mergeCell ref="O19:R20"/>
    <mergeCell ref="S19:V20"/>
    <mergeCell ref="K13:N14"/>
    <mergeCell ref="O13:R14"/>
    <mergeCell ref="S13:V14"/>
    <mergeCell ref="K15:N16"/>
    <mergeCell ref="O15:R16"/>
    <mergeCell ref="S15:V16"/>
    <mergeCell ref="K9:N10"/>
    <mergeCell ref="O9:R10"/>
    <mergeCell ref="S9:V10"/>
    <mergeCell ref="K11:N12"/>
    <mergeCell ref="O11:R12"/>
    <mergeCell ref="S11:V12"/>
    <mergeCell ref="B9:D24"/>
    <mergeCell ref="E9:J10"/>
    <mergeCell ref="E11:J12"/>
    <mergeCell ref="E13:J14"/>
    <mergeCell ref="E15:J16"/>
    <mergeCell ref="E17:J18"/>
    <mergeCell ref="E19:J20"/>
    <mergeCell ref="E21:J22"/>
    <mergeCell ref="E23:J24"/>
    <mergeCell ref="R2:R7"/>
    <mergeCell ref="S2:U3"/>
    <mergeCell ref="V2:X3"/>
    <mergeCell ref="S4:U5"/>
    <mergeCell ref="V4:X5"/>
    <mergeCell ref="S6:U7"/>
    <mergeCell ref="V6:X7"/>
    <mergeCell ref="J2:J7"/>
    <mergeCell ref="K2:M3"/>
    <mergeCell ref="N2:P3"/>
    <mergeCell ref="K4:M5"/>
    <mergeCell ref="N4:P5"/>
    <mergeCell ref="K6:M7"/>
    <mergeCell ref="N6:P7"/>
    <mergeCell ref="B2:B7"/>
    <mergeCell ref="C2:E3"/>
    <mergeCell ref="C4:E5"/>
    <mergeCell ref="C6:E7"/>
    <mergeCell ref="F2:H3"/>
    <mergeCell ref="F4:H5"/>
    <mergeCell ref="F6:H7"/>
  </mergeCells>
  <phoneticPr fontId="6"/>
  <hyperlinks>
    <hyperlink ref="AA2" location="☆メイン画面☆!A1" display="メイン画面に戻る" xr:uid="{A83258F7-30F3-4F2E-AB75-2FAFD17E3FDD}"/>
  </hyperlinks>
  <printOptions horizontalCentered="1"/>
  <pageMargins left="0.23622047244094491" right="0.27559055118110237" top="0.43307086614173229" bottom="0.55118110236220474" header="0.19685039370078741"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9">
    <tabColor rgb="FFFFC000"/>
  </sheetPr>
  <dimension ref="A1:H27"/>
  <sheetViews>
    <sheetView view="pageBreakPreview" zoomScaleNormal="100" zoomScaleSheetLayoutView="100" workbookViewId="0">
      <selection activeCell="H3" sqref="H3"/>
    </sheetView>
  </sheetViews>
  <sheetFormatPr defaultColWidth="11.125" defaultRowHeight="21" customHeight="1" x14ac:dyDescent="0.15"/>
  <cols>
    <col min="1" max="1" width="2.875" style="11" customWidth="1"/>
    <col min="2" max="2" width="17.375" style="11" customWidth="1"/>
    <col min="3" max="3" width="16" style="11" customWidth="1"/>
    <col min="4" max="4" width="17.5" style="11" customWidth="1"/>
    <col min="5" max="5" width="18.375" style="11" customWidth="1"/>
    <col min="6" max="6" width="56.375" style="11" customWidth="1"/>
    <col min="7" max="16384" width="11.125" style="11"/>
  </cols>
  <sheetData>
    <row r="1" spans="1:8" ht="21" customHeight="1" x14ac:dyDescent="0.15">
      <c r="A1" s="195" t="s">
        <v>143</v>
      </c>
      <c r="B1" s="195"/>
      <c r="C1" s="195"/>
      <c r="D1" s="195"/>
      <c r="E1" s="195"/>
      <c r="F1" s="195"/>
    </row>
    <row r="2" spans="1:8" ht="13.5" customHeight="1" x14ac:dyDescent="0.15"/>
    <row r="3" spans="1:8" s="16" customFormat="1" ht="21" customHeight="1" x14ac:dyDescent="0.15">
      <c r="B3" s="17" t="s">
        <v>69</v>
      </c>
      <c r="C3" s="17" t="s">
        <v>68</v>
      </c>
      <c r="D3" s="17" t="s">
        <v>72</v>
      </c>
      <c r="E3" s="17" t="s">
        <v>70</v>
      </c>
      <c r="F3" s="17" t="s">
        <v>71</v>
      </c>
      <c r="H3" s="38" t="s">
        <v>140</v>
      </c>
    </row>
    <row r="4" spans="1:8" ht="21" customHeight="1" x14ac:dyDescent="0.15">
      <c r="B4" s="44">
        <v>46318</v>
      </c>
      <c r="C4" s="45">
        <v>10000</v>
      </c>
      <c r="D4" s="43" t="s">
        <v>156</v>
      </c>
      <c r="E4" s="46" t="s">
        <v>221</v>
      </c>
      <c r="F4" s="47" t="s">
        <v>121</v>
      </c>
    </row>
    <row r="5" spans="1:8" ht="21" customHeight="1" x14ac:dyDescent="0.15">
      <c r="B5" s="44">
        <v>46296</v>
      </c>
      <c r="C5" s="45">
        <v>30000</v>
      </c>
      <c r="D5" s="43" t="s">
        <v>161</v>
      </c>
      <c r="E5" s="46" t="s">
        <v>222</v>
      </c>
      <c r="F5" s="47" t="s">
        <v>121</v>
      </c>
    </row>
    <row r="6" spans="1:8" ht="21" customHeight="1" x14ac:dyDescent="0.15">
      <c r="B6" s="44">
        <v>46308</v>
      </c>
      <c r="C6" s="45">
        <v>134080</v>
      </c>
      <c r="D6" s="43" t="s">
        <v>161</v>
      </c>
      <c r="E6" s="46" t="s">
        <v>223</v>
      </c>
      <c r="F6" s="47" t="s">
        <v>120</v>
      </c>
    </row>
    <row r="7" spans="1:8" ht="21" customHeight="1" x14ac:dyDescent="0.15">
      <c r="B7" s="44">
        <v>46308</v>
      </c>
      <c r="C7" s="45">
        <v>534240</v>
      </c>
      <c r="D7" s="43" t="s">
        <v>161</v>
      </c>
      <c r="E7" s="46" t="s">
        <v>224</v>
      </c>
      <c r="F7" s="47" t="s">
        <v>120</v>
      </c>
    </row>
    <row r="8" spans="1:8" ht="21" customHeight="1" x14ac:dyDescent="0.15">
      <c r="B8" s="44"/>
      <c r="C8" s="45"/>
      <c r="D8" s="43"/>
      <c r="E8" s="46"/>
      <c r="F8" s="47"/>
    </row>
    <row r="9" spans="1:8" ht="21" customHeight="1" x14ac:dyDescent="0.15">
      <c r="B9" s="44"/>
      <c r="C9" s="45"/>
      <c r="D9" s="43"/>
      <c r="E9" s="46"/>
      <c r="F9" s="47"/>
    </row>
    <row r="10" spans="1:8" ht="21" customHeight="1" x14ac:dyDescent="0.15">
      <c r="B10" s="44"/>
      <c r="C10" s="45"/>
      <c r="D10" s="43"/>
      <c r="E10" s="46"/>
      <c r="F10" s="47"/>
    </row>
    <row r="11" spans="1:8" ht="21" customHeight="1" x14ac:dyDescent="0.15">
      <c r="B11" s="44"/>
      <c r="C11" s="45"/>
      <c r="D11" s="43"/>
      <c r="E11" s="46"/>
      <c r="F11" s="47"/>
    </row>
    <row r="12" spans="1:8" ht="21" customHeight="1" x14ac:dyDescent="0.15">
      <c r="B12" s="44"/>
      <c r="C12" s="45"/>
      <c r="D12" s="43"/>
      <c r="E12" s="46"/>
      <c r="F12" s="47"/>
    </row>
    <row r="13" spans="1:8" ht="21" customHeight="1" x14ac:dyDescent="0.15">
      <c r="B13" s="44"/>
      <c r="C13" s="45"/>
      <c r="D13" s="43"/>
      <c r="E13" s="46"/>
      <c r="F13" s="47"/>
    </row>
    <row r="14" spans="1:8" ht="21" customHeight="1" x14ac:dyDescent="0.15">
      <c r="B14" s="44"/>
      <c r="C14" s="45"/>
      <c r="D14" s="43"/>
      <c r="E14" s="46"/>
      <c r="F14" s="47"/>
    </row>
    <row r="15" spans="1:8" ht="21" customHeight="1" x14ac:dyDescent="0.15">
      <c r="B15" s="44"/>
      <c r="C15" s="45"/>
      <c r="D15" s="43"/>
      <c r="E15" s="46"/>
      <c r="F15" s="47"/>
    </row>
    <row r="16" spans="1:8" ht="21" customHeight="1" x14ac:dyDescent="0.15">
      <c r="B16" s="44"/>
      <c r="C16" s="45"/>
      <c r="D16" s="43"/>
      <c r="E16" s="46"/>
      <c r="F16" s="47"/>
    </row>
    <row r="17" spans="2:6" ht="21" customHeight="1" x14ac:dyDescent="0.15">
      <c r="B17" s="44"/>
      <c r="C17" s="45"/>
      <c r="D17" s="43"/>
      <c r="E17" s="46"/>
      <c r="F17" s="47"/>
    </row>
    <row r="18" spans="2:6" ht="21" customHeight="1" x14ac:dyDescent="0.15">
      <c r="B18" s="44"/>
      <c r="C18" s="45"/>
      <c r="D18" s="43"/>
      <c r="E18" s="46"/>
      <c r="F18" s="47"/>
    </row>
    <row r="19" spans="2:6" ht="14.25" customHeight="1" x14ac:dyDescent="0.15"/>
    <row r="20" spans="2:6" ht="21" customHeight="1" x14ac:dyDescent="0.15">
      <c r="B20" s="11">
        <v>1</v>
      </c>
      <c r="C20" s="18" t="str">
        <f>CONCATENATE(選管入力用!B2,"執行   ",選管入力用!B4)</f>
        <v>令和8年10月25日執行   那覇市長選挙</v>
      </c>
    </row>
    <row r="21" spans="2:6" ht="21" customHeight="1" x14ac:dyDescent="0.15">
      <c r="B21" s="11">
        <v>2</v>
      </c>
      <c r="C21" s="18" t="s">
        <v>73</v>
      </c>
      <c r="D21" s="16" t="s">
        <v>75</v>
      </c>
      <c r="E21" s="194" t="str">
        <f>IF(☆メイン画面☆!F5="","",☆メイン画面☆!F5)</f>
        <v>沖縄県那覇市〇〇－〇〇－●　○○マンション</v>
      </c>
      <c r="F21" s="194"/>
    </row>
    <row r="22" spans="2:6" ht="21" customHeight="1" x14ac:dyDescent="0.15">
      <c r="C22" s="18"/>
      <c r="D22" s="16" t="s">
        <v>76</v>
      </c>
      <c r="E22" s="11" t="str">
        <f>IF(☆メイン画面☆!F4="","",☆メイン画面☆!F4)</f>
        <v>那覇野　立候補</v>
      </c>
    </row>
    <row r="23" spans="2:6" ht="21" customHeight="1" x14ac:dyDescent="0.15">
      <c r="B23" s="11">
        <v>3</v>
      </c>
      <c r="C23" s="18" t="s">
        <v>74</v>
      </c>
      <c r="D23" s="16" t="s">
        <v>75</v>
      </c>
      <c r="E23" s="194" t="str">
        <f>IF(☆メイン画面☆!F7="","",☆メイン画面☆!F7)</f>
        <v>沖縄県那覇市○○字〇〇番地</v>
      </c>
      <c r="F23" s="194"/>
    </row>
    <row r="24" spans="2:6" ht="21" customHeight="1" x14ac:dyDescent="0.15">
      <c r="D24" s="16" t="s">
        <v>76</v>
      </c>
      <c r="E24" s="11" t="str">
        <f>IF(☆メイン画面☆!F6="","",☆メイン画面☆!F6)</f>
        <v>会計野　責任者</v>
      </c>
    </row>
    <row r="25" spans="2:6" ht="21" customHeight="1" x14ac:dyDescent="0.15">
      <c r="C25" s="11" t="s">
        <v>77</v>
      </c>
    </row>
    <row r="26" spans="2:6" ht="21" customHeight="1" x14ac:dyDescent="0.15">
      <c r="C26" s="18" t="s">
        <v>78</v>
      </c>
    </row>
    <row r="27" spans="2:6" ht="21" customHeight="1" x14ac:dyDescent="0.15">
      <c r="C27" s="18" t="s">
        <v>79</v>
      </c>
    </row>
  </sheetData>
  <mergeCells count="3">
    <mergeCell ref="E21:F21"/>
    <mergeCell ref="E23:F23"/>
    <mergeCell ref="A1:F1"/>
  </mergeCells>
  <phoneticPr fontId="7"/>
  <dataValidations count="2">
    <dataValidation type="list" allowBlank="1" showInputMessage="1" showErrorMessage="1" sqref="D4:D18" xr:uid="{00000000-0002-0000-0D00-000001000000}">
      <formula1>"立候補準備,選挙運動"</formula1>
    </dataValidation>
    <dataValidation type="whole" operator="greaterThan" allowBlank="1" showInputMessage="1" showErrorMessage="1" sqref="C4:C18" xr:uid="{B657CE9C-1518-4991-94C8-C3D0311ED11C}">
      <formula1>0</formula1>
    </dataValidation>
  </dataValidations>
  <hyperlinks>
    <hyperlink ref="H3" location="☆メイン画面☆!A1" display="メイン画面に戻る" xr:uid="{99F47BD4-1888-4741-953E-325000AE3202}"/>
  </hyperlinks>
  <printOptions horizontalCentered="1"/>
  <pageMargins left="0.23622047244094491" right="0.27559055118110237" top="0.43307086614173229" bottom="0.55118110236220474" header="0.19685039370078741" footer="0.31496062992125984"/>
  <pageSetup paperSize="9"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dimension ref="A2:B11"/>
  <sheetViews>
    <sheetView zoomScale="130" zoomScaleNormal="130" workbookViewId="0">
      <selection activeCell="E8" sqref="E8"/>
    </sheetView>
  </sheetViews>
  <sheetFormatPr defaultRowHeight="19.5" customHeight="1" x14ac:dyDescent="0.15"/>
  <cols>
    <col min="1" max="1" width="19.5" style="4" customWidth="1"/>
    <col min="2" max="2" width="23.5" style="4" bestFit="1" customWidth="1"/>
    <col min="3" max="16384" width="9" style="4"/>
  </cols>
  <sheetData>
    <row r="2" spans="1:2" ht="19.5" customHeight="1" x14ac:dyDescent="0.15">
      <c r="A2" s="2" t="s">
        <v>111</v>
      </c>
      <c r="B2" s="3" t="s">
        <v>246</v>
      </c>
    </row>
    <row r="3" spans="1:2" ht="19.5" customHeight="1" x14ac:dyDescent="0.15">
      <c r="A3" s="2" t="s">
        <v>112</v>
      </c>
      <c r="B3" s="37">
        <v>46320</v>
      </c>
    </row>
    <row r="4" spans="1:2" ht="19.5" customHeight="1" x14ac:dyDescent="0.15">
      <c r="A4" s="2" t="s">
        <v>10</v>
      </c>
      <c r="B4" s="5" t="s">
        <v>247</v>
      </c>
    </row>
    <row r="6" spans="1:2" ht="19.5" customHeight="1" x14ac:dyDescent="0.15">
      <c r="A6" s="39" t="s">
        <v>145</v>
      </c>
      <c r="B6" s="62">
        <v>8.3800000000000008</v>
      </c>
    </row>
    <row r="7" spans="1:2" ht="19.5" customHeight="1" x14ac:dyDescent="0.15">
      <c r="A7" s="39" t="s">
        <v>146</v>
      </c>
      <c r="B7" s="60">
        <v>134080</v>
      </c>
    </row>
    <row r="8" spans="1:2" ht="19.5" customHeight="1" x14ac:dyDescent="0.15">
      <c r="A8" s="39" t="s">
        <v>148</v>
      </c>
      <c r="B8" s="60">
        <v>16000</v>
      </c>
    </row>
    <row r="9" spans="1:2" ht="19.5" customHeight="1" x14ac:dyDescent="0.15">
      <c r="A9" s="39" t="s">
        <v>147</v>
      </c>
      <c r="B9" s="60">
        <v>1440</v>
      </c>
    </row>
    <row r="10" spans="1:2" ht="19.5" customHeight="1" x14ac:dyDescent="0.15">
      <c r="A10" s="39" t="s">
        <v>147</v>
      </c>
      <c r="B10" s="60">
        <v>534240</v>
      </c>
    </row>
    <row r="11" spans="1:2" ht="19.5" customHeight="1" x14ac:dyDescent="0.15">
      <c r="A11" s="39" t="s">
        <v>149</v>
      </c>
      <c r="B11" s="61">
        <v>371</v>
      </c>
    </row>
  </sheetData>
  <sheetProtection sheet="1" objects="1" scenario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0"/>
  <sheetViews>
    <sheetView workbookViewId="0">
      <selection activeCell="E10" sqref="E10"/>
    </sheetView>
  </sheetViews>
  <sheetFormatPr defaultColWidth="12.75" defaultRowHeight="27.75" customHeight="1" x14ac:dyDescent="0.15"/>
  <cols>
    <col min="1" max="16384" width="12.75" style="33"/>
  </cols>
  <sheetData>
    <row r="1" spans="1:7" ht="27.75" customHeight="1" x14ac:dyDescent="0.15">
      <c r="A1" s="32" t="s">
        <v>103</v>
      </c>
      <c r="B1" s="122" t="str">
        <f>IF(☆メイン画面☆!F4="","",☆メイン画面☆!F4)</f>
        <v>那覇野　立候補</v>
      </c>
      <c r="C1" s="122"/>
      <c r="D1" s="33" t="s">
        <v>104</v>
      </c>
    </row>
    <row r="2" spans="1:7" ht="27.75" customHeight="1" x14ac:dyDescent="0.15">
      <c r="B2" s="33" t="s">
        <v>81</v>
      </c>
    </row>
    <row r="3" spans="1:7" s="32" customFormat="1" ht="27.75" customHeight="1" x14ac:dyDescent="0.15">
      <c r="B3" s="123" t="s">
        <v>82</v>
      </c>
      <c r="C3" s="123" t="s">
        <v>83</v>
      </c>
      <c r="D3" s="123"/>
      <c r="E3" s="123" t="s">
        <v>86</v>
      </c>
      <c r="G3" s="38" t="s">
        <v>140</v>
      </c>
    </row>
    <row r="4" spans="1:7" s="32" customFormat="1" ht="27.75" customHeight="1" x14ac:dyDescent="0.15">
      <c r="B4" s="123"/>
      <c r="C4" s="36" t="s">
        <v>84</v>
      </c>
      <c r="D4" s="36" t="s">
        <v>85</v>
      </c>
      <c r="E4" s="123"/>
    </row>
    <row r="5" spans="1:7" ht="27.75" customHeight="1" x14ac:dyDescent="0.15">
      <c r="B5" s="34" t="s">
        <v>87</v>
      </c>
      <c r="C5" s="34">
        <f>収入の部!E74</f>
        <v>1045000</v>
      </c>
      <c r="D5" s="34">
        <f>収入の部!E75</f>
        <v>610000</v>
      </c>
      <c r="E5" s="34">
        <f>SUM(C5:D5)</f>
        <v>1655000</v>
      </c>
    </row>
    <row r="7" spans="1:7" ht="27.75" customHeight="1" x14ac:dyDescent="0.15">
      <c r="B7" s="33" t="s">
        <v>88</v>
      </c>
    </row>
    <row r="8" spans="1:7" ht="27.75" customHeight="1" x14ac:dyDescent="0.15">
      <c r="B8" s="123" t="s">
        <v>82</v>
      </c>
      <c r="C8" s="123" t="s">
        <v>89</v>
      </c>
      <c r="D8" s="123"/>
      <c r="E8" s="123" t="s">
        <v>92</v>
      </c>
    </row>
    <row r="9" spans="1:7" s="32" customFormat="1" ht="27.75" customHeight="1" x14ac:dyDescent="0.15">
      <c r="B9" s="123"/>
      <c r="C9" s="36" t="s">
        <v>90</v>
      </c>
      <c r="D9" s="36" t="s">
        <v>91</v>
      </c>
      <c r="E9" s="123"/>
    </row>
    <row r="10" spans="1:7" ht="27.75" customHeight="1" x14ac:dyDescent="0.15">
      <c r="B10" s="34" t="s">
        <v>93</v>
      </c>
      <c r="C10" s="34">
        <f>'支出の部(人件費)'!G125</f>
        <v>105000</v>
      </c>
      <c r="D10" s="34">
        <f>'支出の部(人件費)'!J125</f>
        <v>170000</v>
      </c>
      <c r="E10" s="34">
        <f>SUM(C10:D10)</f>
        <v>275000</v>
      </c>
    </row>
    <row r="11" spans="1:7" ht="27.75" customHeight="1" x14ac:dyDescent="0.15">
      <c r="B11" s="34" t="s">
        <v>94</v>
      </c>
      <c r="C11" s="34">
        <f>'支出の部(家屋費)'!G125</f>
        <v>195000</v>
      </c>
      <c r="D11" s="34">
        <f>'支出の部(家屋費)'!J125</f>
        <v>56000</v>
      </c>
      <c r="E11" s="34">
        <f t="shared" ref="E11:E20" si="0">SUM(C11:D11)</f>
        <v>251000</v>
      </c>
    </row>
    <row r="12" spans="1:7" ht="27.75" customHeight="1" x14ac:dyDescent="0.15">
      <c r="B12" s="34" t="s">
        <v>95</v>
      </c>
      <c r="C12" s="34">
        <f>'支出の部(通信費)'!G125</f>
        <v>11000</v>
      </c>
      <c r="D12" s="34">
        <f>'支出の部(通信費)'!J125</f>
        <v>42100</v>
      </c>
      <c r="E12" s="34">
        <f t="shared" si="0"/>
        <v>53100</v>
      </c>
    </row>
    <row r="13" spans="1:7" ht="27.75" customHeight="1" x14ac:dyDescent="0.15">
      <c r="B13" s="34" t="s">
        <v>96</v>
      </c>
      <c r="C13" s="34">
        <f>'支出の部(交通費)'!G125</f>
        <v>0</v>
      </c>
      <c r="D13" s="34">
        <f>'支出の部(交通費)'!J125</f>
        <v>39000</v>
      </c>
      <c r="E13" s="34">
        <f t="shared" si="0"/>
        <v>39000</v>
      </c>
    </row>
    <row r="14" spans="1:7" ht="27.75" customHeight="1" x14ac:dyDescent="0.15">
      <c r="B14" s="34" t="s">
        <v>97</v>
      </c>
      <c r="C14" s="34">
        <f>'支出の部(印刷費)'!G125</f>
        <v>690000</v>
      </c>
      <c r="D14" s="34">
        <f>'支出の部(印刷費)'!J125</f>
        <v>150000</v>
      </c>
      <c r="E14" s="34">
        <f t="shared" si="0"/>
        <v>840000</v>
      </c>
    </row>
    <row r="15" spans="1:7" ht="27.75" customHeight="1" x14ac:dyDescent="0.15">
      <c r="B15" s="34" t="s">
        <v>98</v>
      </c>
      <c r="C15" s="34">
        <f>'支出の部(広告費)'!G125</f>
        <v>59000</v>
      </c>
      <c r="D15" s="34">
        <f>'支出の部(広告費)'!J125</f>
        <v>0</v>
      </c>
      <c r="E15" s="34">
        <f t="shared" si="0"/>
        <v>59000</v>
      </c>
    </row>
    <row r="16" spans="1:7" ht="27.75" customHeight="1" x14ac:dyDescent="0.15">
      <c r="B16" s="34" t="s">
        <v>99</v>
      </c>
      <c r="C16" s="34">
        <f>'支出の部(文具費)'!G125</f>
        <v>7100</v>
      </c>
      <c r="D16" s="34">
        <f>'支出の部(文具費)'!J125</f>
        <v>0</v>
      </c>
      <c r="E16" s="34">
        <f t="shared" si="0"/>
        <v>7100</v>
      </c>
    </row>
    <row r="17" spans="2:5" ht="27.75" customHeight="1" x14ac:dyDescent="0.15">
      <c r="B17" s="34" t="s">
        <v>100</v>
      </c>
      <c r="C17" s="34">
        <f>'支出の部(食糧費)'!G125</f>
        <v>0</v>
      </c>
      <c r="D17" s="34">
        <f>'支出の部(食糧費)'!J125</f>
        <v>56700</v>
      </c>
      <c r="E17" s="34">
        <f t="shared" si="0"/>
        <v>56700</v>
      </c>
    </row>
    <row r="18" spans="2:5" ht="27.75" customHeight="1" x14ac:dyDescent="0.15">
      <c r="B18" s="34" t="s">
        <v>101</v>
      </c>
      <c r="C18" s="34">
        <f>'支出の部(休泊費)'!G125</f>
        <v>0</v>
      </c>
      <c r="D18" s="34">
        <f>'支出の部(休泊費)'!J125</f>
        <v>60000</v>
      </c>
      <c r="E18" s="34">
        <f t="shared" si="0"/>
        <v>60000</v>
      </c>
    </row>
    <row r="19" spans="2:5" ht="27.75" customHeight="1" x14ac:dyDescent="0.15">
      <c r="B19" s="34" t="s">
        <v>102</v>
      </c>
      <c r="C19" s="34">
        <f>'支出の部(雑費)'!G125</f>
        <v>17300</v>
      </c>
      <c r="D19" s="34">
        <f>'支出の部(雑費)'!J125</f>
        <v>17700</v>
      </c>
      <c r="E19" s="34">
        <f t="shared" si="0"/>
        <v>35000</v>
      </c>
    </row>
    <row r="20" spans="2:5" ht="27.75" customHeight="1" x14ac:dyDescent="0.15">
      <c r="B20" s="35" t="s">
        <v>86</v>
      </c>
      <c r="C20" s="34">
        <f>SUM(C10:C19)</f>
        <v>1084400</v>
      </c>
      <c r="D20" s="34">
        <f>SUM(D10:D19)</f>
        <v>591500</v>
      </c>
      <c r="E20" s="34">
        <f t="shared" si="0"/>
        <v>1675900</v>
      </c>
    </row>
  </sheetData>
  <mergeCells count="7">
    <mergeCell ref="B1:C1"/>
    <mergeCell ref="C3:D3"/>
    <mergeCell ref="B3:B4"/>
    <mergeCell ref="E3:E4"/>
    <mergeCell ref="B8:B9"/>
    <mergeCell ref="C8:D8"/>
    <mergeCell ref="E8:E9"/>
  </mergeCells>
  <phoneticPr fontId="8"/>
  <hyperlinks>
    <hyperlink ref="G3" location="☆メイン画面☆!A1" display="メイン画面に戻る" xr:uid="{F1807448-52AD-4E9C-910B-35892311E56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K83"/>
  <sheetViews>
    <sheetView view="pageBreakPreview" zoomScaleNormal="100" zoomScaleSheetLayoutView="100" workbookViewId="0">
      <selection activeCell="K2" sqref="K2"/>
    </sheetView>
  </sheetViews>
  <sheetFormatPr defaultColWidth="5.5" defaultRowHeight="18.75" customHeight="1" x14ac:dyDescent="0.15"/>
  <cols>
    <col min="1" max="1" width="2.875" style="6" customWidth="1"/>
    <col min="2" max="2" width="10.625" style="6" customWidth="1"/>
    <col min="3" max="3" width="13" style="6" bestFit="1" customWidth="1"/>
    <col min="4" max="4" width="12.5" style="6" customWidth="1"/>
    <col min="5" max="5" width="30" style="6" customWidth="1"/>
    <col min="6" max="6" width="17.625" style="6" customWidth="1"/>
    <col min="7" max="7" width="11.125" style="6" customWidth="1"/>
    <col min="8" max="8" width="17.25" style="6" customWidth="1"/>
    <col min="9" max="9" width="17.125" style="6" customWidth="1"/>
    <col min="10" max="10" width="5.5" style="6"/>
    <col min="11" max="11" width="18" style="6" customWidth="1"/>
    <col min="12" max="16384" width="5.5" style="6"/>
  </cols>
  <sheetData>
    <row r="1" spans="1:11" ht="21.75" customHeight="1" x14ac:dyDescent="0.15">
      <c r="A1" s="124" t="s">
        <v>128</v>
      </c>
      <c r="B1" s="124"/>
      <c r="C1" s="124"/>
      <c r="D1" s="124"/>
      <c r="E1" s="124"/>
      <c r="F1" s="124"/>
      <c r="G1" s="124"/>
      <c r="H1" s="124"/>
      <c r="I1" s="124"/>
    </row>
    <row r="2" spans="1:11" ht="18.75" customHeight="1" x14ac:dyDescent="0.15">
      <c r="A2" s="124"/>
      <c r="B2" s="124"/>
      <c r="C2" s="124"/>
      <c r="D2" s="124"/>
      <c r="E2" s="124"/>
      <c r="F2" s="124"/>
      <c r="G2" s="124"/>
      <c r="H2" s="124"/>
      <c r="I2" s="124"/>
      <c r="K2" s="38" t="s">
        <v>140</v>
      </c>
    </row>
    <row r="3" spans="1:11" ht="18.75" customHeight="1" x14ac:dyDescent="0.15">
      <c r="A3" s="6">
        <v>1</v>
      </c>
      <c r="B3" s="18" t="str">
        <f>CONCATENATE(選管入力用!B2,"執行  　",選管入力用!B4)</f>
        <v>令和8年10月25日執行  　那覇市長選挙</v>
      </c>
    </row>
    <row r="4" spans="1:11" ht="12.75" customHeight="1" x14ac:dyDescent="0.15"/>
    <row r="5" spans="1:11" ht="18.75" customHeight="1" x14ac:dyDescent="0.15">
      <c r="A5" s="6">
        <v>2</v>
      </c>
      <c r="B5" s="18" t="s">
        <v>11</v>
      </c>
      <c r="D5" s="11" t="s">
        <v>12</v>
      </c>
      <c r="E5" s="11" t="str">
        <f>IF(☆メイン画面☆!F5="","",☆メイン画面☆!F5)</f>
        <v>沖縄県那覇市〇〇－〇〇－●　○○マンション</v>
      </c>
    </row>
    <row r="6" spans="1:11" ht="18.75" customHeight="1" x14ac:dyDescent="0.15">
      <c r="D6" s="11" t="s">
        <v>13</v>
      </c>
      <c r="E6" s="11" t="str">
        <f>IF(☆メイン画面☆!F4="","",☆メイン画面☆!F4)</f>
        <v>那覇野　立候補</v>
      </c>
    </row>
    <row r="7" spans="1:11" ht="12.75" customHeight="1" x14ac:dyDescent="0.15"/>
    <row r="8" spans="1:11" ht="18.75" customHeight="1" x14ac:dyDescent="0.15">
      <c r="A8" s="6">
        <v>3</v>
      </c>
      <c r="B8" s="129">
        <f>IF(☆メイン画面☆!F8="","　年　　月　　日",☆メイン画面☆!F8)</f>
        <v>46280</v>
      </c>
      <c r="C8" s="129"/>
      <c r="D8" s="16" t="s">
        <v>20</v>
      </c>
      <c r="E8" s="19">
        <f>IF(☆メイン画面☆!M8="","　年　　月　　日",☆メイン画面☆!M8)</f>
        <v>46325</v>
      </c>
      <c r="F8" s="11" t="str">
        <f>"(第　"&amp;☆メイン画面☆!N12&amp;"　回分)"</f>
        <v>(第　1　回分)</v>
      </c>
    </row>
    <row r="9" spans="1:11" ht="12.75" customHeight="1" x14ac:dyDescent="0.15"/>
    <row r="10" spans="1:11" ht="18.75" customHeight="1" x14ac:dyDescent="0.15">
      <c r="A10" s="6">
        <v>4</v>
      </c>
      <c r="B10" s="11" t="s">
        <v>28</v>
      </c>
    </row>
    <row r="11" spans="1:11" ht="18.75" customHeight="1" x14ac:dyDescent="0.15">
      <c r="A11" s="127"/>
      <c r="B11" s="125" t="s">
        <v>14</v>
      </c>
      <c r="C11" s="130" t="s">
        <v>19</v>
      </c>
      <c r="D11" s="125" t="s">
        <v>18</v>
      </c>
      <c r="E11" s="125" t="s">
        <v>125</v>
      </c>
      <c r="F11" s="125"/>
      <c r="G11" s="125"/>
      <c r="H11" s="128" t="s">
        <v>126</v>
      </c>
      <c r="I11" s="125" t="s">
        <v>16</v>
      </c>
    </row>
    <row r="12" spans="1:11" ht="18.75" customHeight="1" x14ac:dyDescent="0.15">
      <c r="A12" s="127"/>
      <c r="B12" s="125"/>
      <c r="C12" s="130"/>
      <c r="D12" s="125"/>
      <c r="E12" s="8" t="s">
        <v>15</v>
      </c>
      <c r="F12" s="8" t="s">
        <v>2</v>
      </c>
      <c r="G12" s="8" t="s">
        <v>17</v>
      </c>
      <c r="H12" s="128"/>
      <c r="I12" s="125"/>
    </row>
    <row r="13" spans="1:11" ht="24" customHeight="1" x14ac:dyDescent="0.15">
      <c r="A13" s="72">
        <v>1</v>
      </c>
      <c r="B13" s="50">
        <v>45839</v>
      </c>
      <c r="C13" s="48">
        <v>310000</v>
      </c>
      <c r="D13" s="49" t="s">
        <v>150</v>
      </c>
      <c r="E13" s="51"/>
      <c r="F13" s="51"/>
      <c r="G13" s="51"/>
      <c r="H13" s="51"/>
      <c r="I13" s="51" t="s">
        <v>151</v>
      </c>
    </row>
    <row r="14" spans="1:11" ht="24" customHeight="1" x14ac:dyDescent="0.15">
      <c r="A14" s="72">
        <v>2</v>
      </c>
      <c r="B14" s="50">
        <v>45840</v>
      </c>
      <c r="C14" s="48">
        <v>50000</v>
      </c>
      <c r="D14" s="49" t="s">
        <v>152</v>
      </c>
      <c r="E14" s="51" t="s">
        <v>153</v>
      </c>
      <c r="F14" s="51" t="s">
        <v>229</v>
      </c>
      <c r="G14" s="51" t="s">
        <v>154</v>
      </c>
      <c r="H14" s="51"/>
      <c r="I14" s="51"/>
    </row>
    <row r="15" spans="1:11" ht="24" customHeight="1" x14ac:dyDescent="0.15">
      <c r="A15" s="72">
        <v>3</v>
      </c>
      <c r="B15" s="50">
        <v>45841</v>
      </c>
      <c r="C15" s="48">
        <v>500000</v>
      </c>
      <c r="D15" s="49" t="s">
        <v>152</v>
      </c>
      <c r="E15" s="51" t="s">
        <v>226</v>
      </c>
      <c r="F15" s="51" t="s">
        <v>227</v>
      </c>
      <c r="G15" s="51" t="s">
        <v>240</v>
      </c>
      <c r="H15" s="51"/>
      <c r="I15" s="51" t="s">
        <v>155</v>
      </c>
    </row>
    <row r="16" spans="1:11" ht="24" customHeight="1" x14ac:dyDescent="0.15">
      <c r="A16" s="72">
        <v>4</v>
      </c>
      <c r="B16" s="50">
        <v>45839</v>
      </c>
      <c r="C16" s="48">
        <v>30000</v>
      </c>
      <c r="D16" s="49" t="s">
        <v>152</v>
      </c>
      <c r="E16" s="42" t="s">
        <v>190</v>
      </c>
      <c r="F16" s="42" t="s">
        <v>177</v>
      </c>
      <c r="G16" s="42" t="s">
        <v>181</v>
      </c>
      <c r="H16" s="42" t="s">
        <v>172</v>
      </c>
      <c r="I16" s="42" t="s">
        <v>173</v>
      </c>
    </row>
    <row r="17" spans="1:9" ht="24" customHeight="1" x14ac:dyDescent="0.15">
      <c r="A17" s="72">
        <v>5</v>
      </c>
      <c r="B17" s="50">
        <v>45839</v>
      </c>
      <c r="C17" s="48">
        <v>120000</v>
      </c>
      <c r="D17" s="49" t="s">
        <v>152</v>
      </c>
      <c r="E17" s="42" t="s">
        <v>190</v>
      </c>
      <c r="F17" s="42" t="s">
        <v>177</v>
      </c>
      <c r="G17" s="42" t="s">
        <v>181</v>
      </c>
      <c r="H17" s="42"/>
      <c r="I17" s="51" t="s">
        <v>230</v>
      </c>
    </row>
    <row r="18" spans="1:9" ht="24" customHeight="1" x14ac:dyDescent="0.15">
      <c r="A18" s="72">
        <v>6</v>
      </c>
      <c r="B18" s="50">
        <v>45844</v>
      </c>
      <c r="C18" s="48">
        <v>300000</v>
      </c>
      <c r="D18" s="49" t="s">
        <v>150</v>
      </c>
      <c r="E18" s="42" t="s">
        <v>233</v>
      </c>
      <c r="F18" s="51" t="s">
        <v>232</v>
      </c>
      <c r="G18" s="51"/>
      <c r="H18" s="51"/>
      <c r="I18" s="51" t="s">
        <v>231</v>
      </c>
    </row>
    <row r="19" spans="1:9" ht="24" customHeight="1" x14ac:dyDescent="0.15">
      <c r="A19" s="72">
        <v>7</v>
      </c>
      <c r="B19" s="50">
        <v>45845</v>
      </c>
      <c r="C19" s="48">
        <v>35000</v>
      </c>
      <c r="D19" s="49" t="s">
        <v>152</v>
      </c>
      <c r="E19" s="51"/>
      <c r="F19" s="51"/>
      <c r="G19" s="51"/>
      <c r="H19" s="51"/>
      <c r="I19" s="51" t="s">
        <v>234</v>
      </c>
    </row>
    <row r="20" spans="1:9" ht="24" customHeight="1" x14ac:dyDescent="0.15">
      <c r="A20" s="72">
        <v>8</v>
      </c>
      <c r="B20" s="50">
        <v>45857</v>
      </c>
      <c r="C20" s="48">
        <v>10000</v>
      </c>
      <c r="D20" s="49" t="s">
        <v>152</v>
      </c>
      <c r="E20" s="42" t="s">
        <v>162</v>
      </c>
      <c r="F20" s="42" t="s">
        <v>163</v>
      </c>
      <c r="G20" s="42" t="s">
        <v>160</v>
      </c>
      <c r="H20" s="42" t="s">
        <v>164</v>
      </c>
      <c r="I20" s="51" t="s">
        <v>235</v>
      </c>
    </row>
    <row r="21" spans="1:9" ht="24" customHeight="1" x14ac:dyDescent="0.15">
      <c r="A21" s="72">
        <v>9</v>
      </c>
      <c r="B21" s="50">
        <v>45848</v>
      </c>
      <c r="C21" s="48">
        <v>100000</v>
      </c>
      <c r="D21" s="49" t="s">
        <v>152</v>
      </c>
      <c r="E21" s="51" t="s">
        <v>236</v>
      </c>
      <c r="F21" s="51" t="s">
        <v>228</v>
      </c>
      <c r="G21" s="51" t="s">
        <v>241</v>
      </c>
      <c r="H21" s="51"/>
      <c r="I21" s="51"/>
    </row>
    <row r="22" spans="1:9" ht="24" customHeight="1" x14ac:dyDescent="0.15">
      <c r="A22" s="72">
        <v>10</v>
      </c>
      <c r="B22" s="50">
        <v>45850</v>
      </c>
      <c r="C22" s="48">
        <v>200000</v>
      </c>
      <c r="D22" s="49" t="s">
        <v>152</v>
      </c>
      <c r="E22" s="51" t="s">
        <v>237</v>
      </c>
      <c r="F22" s="51" t="s">
        <v>239</v>
      </c>
      <c r="G22" s="51" t="s">
        <v>238</v>
      </c>
      <c r="H22" s="51"/>
      <c r="I22" s="51"/>
    </row>
    <row r="23" spans="1:9" ht="24" customHeight="1" x14ac:dyDescent="0.15">
      <c r="A23" s="72">
        <v>11</v>
      </c>
      <c r="B23" s="50"/>
      <c r="C23" s="48"/>
      <c r="D23" s="49"/>
      <c r="E23" s="51"/>
      <c r="F23" s="51"/>
      <c r="G23" s="51"/>
      <c r="H23" s="51"/>
      <c r="I23" s="51"/>
    </row>
    <row r="24" spans="1:9" ht="24" customHeight="1" x14ac:dyDescent="0.15">
      <c r="A24" s="72">
        <v>12</v>
      </c>
      <c r="B24" s="50"/>
      <c r="C24" s="48"/>
      <c r="D24" s="49"/>
      <c r="E24" s="51"/>
      <c r="F24" s="51"/>
      <c r="G24" s="51"/>
      <c r="H24" s="51"/>
      <c r="I24" s="51"/>
    </row>
    <row r="25" spans="1:9" ht="24" customHeight="1" x14ac:dyDescent="0.15">
      <c r="A25" s="72">
        <v>13</v>
      </c>
      <c r="B25" s="50"/>
      <c r="C25" s="48"/>
      <c r="D25" s="49"/>
      <c r="E25" s="51"/>
      <c r="F25" s="51"/>
      <c r="G25" s="51"/>
      <c r="H25" s="51"/>
      <c r="I25" s="51"/>
    </row>
    <row r="26" spans="1:9" ht="24" customHeight="1" x14ac:dyDescent="0.15">
      <c r="A26" s="72">
        <v>14</v>
      </c>
      <c r="B26" s="50"/>
      <c r="C26" s="48"/>
      <c r="D26" s="49"/>
      <c r="E26" s="51"/>
      <c r="F26" s="51"/>
      <c r="G26" s="51"/>
      <c r="H26" s="51"/>
      <c r="I26" s="51"/>
    </row>
    <row r="27" spans="1:9" ht="24" customHeight="1" x14ac:dyDescent="0.15">
      <c r="A27" s="72">
        <v>15</v>
      </c>
      <c r="B27" s="50"/>
      <c r="C27" s="48"/>
      <c r="D27" s="49"/>
      <c r="E27" s="51"/>
      <c r="F27" s="51"/>
      <c r="G27" s="51"/>
      <c r="H27" s="51"/>
      <c r="I27" s="51"/>
    </row>
    <row r="28" spans="1:9" ht="24" customHeight="1" x14ac:dyDescent="0.15">
      <c r="A28" s="72">
        <v>16</v>
      </c>
      <c r="B28" s="50"/>
      <c r="C28" s="48"/>
      <c r="D28" s="49"/>
      <c r="E28" s="51"/>
      <c r="F28" s="51"/>
      <c r="G28" s="51"/>
      <c r="H28" s="51"/>
      <c r="I28" s="51"/>
    </row>
    <row r="29" spans="1:9" ht="24" customHeight="1" x14ac:dyDescent="0.15">
      <c r="A29" s="72">
        <v>17</v>
      </c>
      <c r="B29" s="50"/>
      <c r="C29" s="48"/>
      <c r="D29" s="49"/>
      <c r="E29" s="51"/>
      <c r="F29" s="51"/>
      <c r="G29" s="51"/>
      <c r="H29" s="51"/>
      <c r="I29" s="51"/>
    </row>
    <row r="30" spans="1:9" ht="24" customHeight="1" x14ac:dyDescent="0.15">
      <c r="A30" s="72">
        <v>18</v>
      </c>
      <c r="B30" s="50"/>
      <c r="C30" s="48"/>
      <c r="D30" s="49"/>
      <c r="E30" s="51"/>
      <c r="F30" s="51"/>
      <c r="G30" s="51"/>
      <c r="H30" s="51"/>
      <c r="I30" s="51"/>
    </row>
    <row r="31" spans="1:9" ht="24" customHeight="1" x14ac:dyDescent="0.15">
      <c r="A31" s="72">
        <v>19</v>
      </c>
      <c r="B31" s="50"/>
      <c r="C31" s="48"/>
      <c r="D31" s="49"/>
      <c r="E31" s="51"/>
      <c r="F31" s="51"/>
      <c r="G31" s="51"/>
      <c r="H31" s="51"/>
      <c r="I31" s="51"/>
    </row>
    <row r="32" spans="1:9" ht="24" customHeight="1" x14ac:dyDescent="0.15">
      <c r="A32" s="72">
        <v>20</v>
      </c>
      <c r="B32" s="50"/>
      <c r="C32" s="48"/>
      <c r="D32" s="49"/>
      <c r="E32" s="51"/>
      <c r="F32" s="51"/>
      <c r="G32" s="51"/>
      <c r="H32" s="51"/>
      <c r="I32" s="51"/>
    </row>
    <row r="33" spans="1:9" ht="24" customHeight="1" x14ac:dyDescent="0.15">
      <c r="A33" s="72">
        <v>21</v>
      </c>
      <c r="B33" s="50"/>
      <c r="C33" s="48"/>
      <c r="D33" s="49"/>
      <c r="E33" s="51"/>
      <c r="F33" s="51"/>
      <c r="G33" s="51"/>
      <c r="H33" s="51"/>
      <c r="I33" s="51"/>
    </row>
    <row r="34" spans="1:9" ht="24" customHeight="1" x14ac:dyDescent="0.15">
      <c r="A34" s="72">
        <v>22</v>
      </c>
      <c r="B34" s="50"/>
      <c r="C34" s="48"/>
      <c r="D34" s="49"/>
      <c r="E34" s="51"/>
      <c r="F34" s="51"/>
      <c r="G34" s="51"/>
      <c r="H34" s="51"/>
      <c r="I34" s="51"/>
    </row>
    <row r="35" spans="1:9" ht="24" customHeight="1" x14ac:dyDescent="0.15">
      <c r="A35" s="72">
        <v>23</v>
      </c>
      <c r="B35" s="50"/>
      <c r="C35" s="48"/>
      <c r="D35" s="49"/>
      <c r="E35" s="51"/>
      <c r="F35" s="51"/>
      <c r="G35" s="51"/>
      <c r="H35" s="51"/>
      <c r="I35" s="51"/>
    </row>
    <row r="36" spans="1:9" ht="24" customHeight="1" x14ac:dyDescent="0.15">
      <c r="A36" s="72">
        <v>24</v>
      </c>
      <c r="B36" s="50"/>
      <c r="C36" s="48"/>
      <c r="D36" s="49"/>
      <c r="E36" s="51"/>
      <c r="F36" s="51"/>
      <c r="G36" s="51"/>
      <c r="H36" s="51"/>
      <c r="I36" s="51"/>
    </row>
    <row r="37" spans="1:9" ht="24" customHeight="1" x14ac:dyDescent="0.15">
      <c r="A37" s="72">
        <v>25</v>
      </c>
      <c r="B37" s="50"/>
      <c r="C37" s="48"/>
      <c r="D37" s="49"/>
      <c r="E37" s="51"/>
      <c r="F37" s="51"/>
      <c r="G37" s="51"/>
      <c r="H37" s="51"/>
      <c r="I37" s="51"/>
    </row>
    <row r="38" spans="1:9" ht="24" hidden="1" customHeight="1" x14ac:dyDescent="0.15">
      <c r="A38" s="72">
        <v>26</v>
      </c>
      <c r="B38" s="50"/>
      <c r="C38" s="48"/>
      <c r="D38" s="49"/>
      <c r="E38" s="51"/>
      <c r="F38" s="51"/>
      <c r="G38" s="51"/>
      <c r="H38" s="51"/>
      <c r="I38" s="51"/>
    </row>
    <row r="39" spans="1:9" ht="24" hidden="1" customHeight="1" x14ac:dyDescent="0.15">
      <c r="A39" s="72">
        <v>27</v>
      </c>
      <c r="B39" s="50"/>
      <c r="C39" s="48"/>
      <c r="D39" s="49"/>
      <c r="E39" s="51"/>
      <c r="F39" s="51"/>
      <c r="G39" s="51"/>
      <c r="H39" s="51"/>
      <c r="I39" s="51"/>
    </row>
    <row r="40" spans="1:9" ht="24" hidden="1" customHeight="1" x14ac:dyDescent="0.15">
      <c r="A40" s="72">
        <v>28</v>
      </c>
      <c r="B40" s="50"/>
      <c r="C40" s="48"/>
      <c r="D40" s="49"/>
      <c r="E40" s="51"/>
      <c r="F40" s="51"/>
      <c r="G40" s="51"/>
      <c r="H40" s="51"/>
      <c r="I40" s="51"/>
    </row>
    <row r="41" spans="1:9" ht="24" hidden="1" customHeight="1" x14ac:dyDescent="0.15">
      <c r="A41" s="72">
        <v>29</v>
      </c>
      <c r="B41" s="50"/>
      <c r="C41" s="48"/>
      <c r="D41" s="49"/>
      <c r="E41" s="51"/>
      <c r="F41" s="51"/>
      <c r="G41" s="51"/>
      <c r="H41" s="51"/>
      <c r="I41" s="51"/>
    </row>
    <row r="42" spans="1:9" ht="24" hidden="1" customHeight="1" x14ac:dyDescent="0.15">
      <c r="A42" s="72">
        <v>30</v>
      </c>
      <c r="B42" s="50"/>
      <c r="C42" s="48"/>
      <c r="D42" s="49"/>
      <c r="E42" s="51"/>
      <c r="F42" s="51"/>
      <c r="G42" s="51"/>
      <c r="H42" s="51"/>
      <c r="I42" s="51"/>
    </row>
    <row r="43" spans="1:9" ht="24" hidden="1" customHeight="1" x14ac:dyDescent="0.15">
      <c r="A43" s="72">
        <v>31</v>
      </c>
      <c r="B43" s="50"/>
      <c r="C43" s="48"/>
      <c r="D43" s="49"/>
      <c r="E43" s="51"/>
      <c r="F43" s="51"/>
      <c r="G43" s="51"/>
      <c r="H43" s="51"/>
      <c r="I43" s="51"/>
    </row>
    <row r="44" spans="1:9" ht="24" hidden="1" customHeight="1" x14ac:dyDescent="0.15">
      <c r="A44" s="72">
        <v>32</v>
      </c>
      <c r="B44" s="50"/>
      <c r="C44" s="48"/>
      <c r="D44" s="49"/>
      <c r="E44" s="51"/>
      <c r="F44" s="51"/>
      <c r="G44" s="51"/>
      <c r="H44" s="51"/>
      <c r="I44" s="51"/>
    </row>
    <row r="45" spans="1:9" ht="24" hidden="1" customHeight="1" x14ac:dyDescent="0.15">
      <c r="A45" s="72">
        <v>33</v>
      </c>
      <c r="B45" s="50"/>
      <c r="C45" s="48"/>
      <c r="D45" s="49"/>
      <c r="E45" s="51"/>
      <c r="F45" s="51"/>
      <c r="G45" s="51"/>
      <c r="H45" s="51"/>
      <c r="I45" s="51"/>
    </row>
    <row r="46" spans="1:9" ht="24" hidden="1" customHeight="1" x14ac:dyDescent="0.15">
      <c r="A46" s="72">
        <v>34</v>
      </c>
      <c r="B46" s="50"/>
      <c r="C46" s="48"/>
      <c r="D46" s="49"/>
      <c r="E46" s="51"/>
      <c r="F46" s="51"/>
      <c r="G46" s="51"/>
      <c r="H46" s="51"/>
      <c r="I46" s="51"/>
    </row>
    <row r="47" spans="1:9" ht="24" hidden="1" customHeight="1" x14ac:dyDescent="0.15">
      <c r="A47" s="72">
        <v>35</v>
      </c>
      <c r="B47" s="50"/>
      <c r="C47" s="48"/>
      <c r="D47" s="49"/>
      <c r="E47" s="51"/>
      <c r="F47" s="51"/>
      <c r="G47" s="51"/>
      <c r="H47" s="51"/>
      <c r="I47" s="51"/>
    </row>
    <row r="48" spans="1:9" ht="24" hidden="1" customHeight="1" x14ac:dyDescent="0.15">
      <c r="A48" s="72">
        <v>36</v>
      </c>
      <c r="B48" s="50"/>
      <c r="C48" s="48"/>
      <c r="D48" s="49"/>
      <c r="E48" s="51"/>
      <c r="F48" s="51"/>
      <c r="G48" s="51"/>
      <c r="H48" s="51"/>
      <c r="I48" s="51"/>
    </row>
    <row r="49" spans="1:9" ht="24" hidden="1" customHeight="1" x14ac:dyDescent="0.15">
      <c r="A49" s="72">
        <v>37</v>
      </c>
      <c r="B49" s="50"/>
      <c r="C49" s="48"/>
      <c r="D49" s="49"/>
      <c r="E49" s="51"/>
      <c r="F49" s="51"/>
      <c r="G49" s="51"/>
      <c r="H49" s="51"/>
      <c r="I49" s="51"/>
    </row>
    <row r="50" spans="1:9" ht="24" hidden="1" customHeight="1" x14ac:dyDescent="0.15">
      <c r="A50" s="72">
        <v>38</v>
      </c>
      <c r="B50" s="50"/>
      <c r="C50" s="48"/>
      <c r="D50" s="49"/>
      <c r="E50" s="51"/>
      <c r="F50" s="51"/>
      <c r="G50" s="51"/>
      <c r="H50" s="51"/>
      <c r="I50" s="51"/>
    </row>
    <row r="51" spans="1:9" ht="24" hidden="1" customHeight="1" x14ac:dyDescent="0.15">
      <c r="A51" s="72">
        <v>39</v>
      </c>
      <c r="B51" s="50"/>
      <c r="C51" s="48"/>
      <c r="D51" s="49"/>
      <c r="E51" s="51"/>
      <c r="F51" s="51"/>
      <c r="G51" s="51"/>
      <c r="H51" s="51"/>
      <c r="I51" s="51"/>
    </row>
    <row r="52" spans="1:9" ht="24" hidden="1" customHeight="1" x14ac:dyDescent="0.15">
      <c r="A52" s="72">
        <v>40</v>
      </c>
      <c r="B52" s="50"/>
      <c r="C52" s="48"/>
      <c r="D52" s="49"/>
      <c r="E52" s="51"/>
      <c r="F52" s="51"/>
      <c r="G52" s="51"/>
      <c r="H52" s="51"/>
      <c r="I52" s="51"/>
    </row>
    <row r="53" spans="1:9" ht="24" hidden="1" customHeight="1" x14ac:dyDescent="0.15">
      <c r="A53" s="72">
        <v>41</v>
      </c>
      <c r="B53" s="50"/>
      <c r="C53" s="48"/>
      <c r="D53" s="49"/>
      <c r="E53" s="51"/>
      <c r="F53" s="51"/>
      <c r="G53" s="51"/>
      <c r="H53" s="51"/>
      <c r="I53" s="51"/>
    </row>
    <row r="54" spans="1:9" ht="24" hidden="1" customHeight="1" x14ac:dyDescent="0.15">
      <c r="A54" s="72">
        <v>42</v>
      </c>
      <c r="B54" s="50"/>
      <c r="C54" s="48"/>
      <c r="D54" s="49"/>
      <c r="E54" s="51"/>
      <c r="F54" s="51"/>
      <c r="G54" s="51"/>
      <c r="H54" s="51"/>
      <c r="I54" s="51"/>
    </row>
    <row r="55" spans="1:9" ht="24" hidden="1" customHeight="1" x14ac:dyDescent="0.15">
      <c r="A55" s="72">
        <v>43</v>
      </c>
      <c r="B55" s="50"/>
      <c r="C55" s="48"/>
      <c r="D55" s="49"/>
      <c r="E55" s="51"/>
      <c r="F55" s="51"/>
      <c r="G55" s="51"/>
      <c r="H55" s="51"/>
      <c r="I55" s="51"/>
    </row>
    <row r="56" spans="1:9" ht="24" hidden="1" customHeight="1" x14ac:dyDescent="0.15">
      <c r="A56" s="72">
        <v>44</v>
      </c>
      <c r="B56" s="50"/>
      <c r="C56" s="48"/>
      <c r="D56" s="49"/>
      <c r="E56" s="51"/>
      <c r="F56" s="51"/>
      <c r="G56" s="51"/>
      <c r="H56" s="51"/>
      <c r="I56" s="51"/>
    </row>
    <row r="57" spans="1:9" ht="24" hidden="1" customHeight="1" x14ac:dyDescent="0.15">
      <c r="A57" s="72">
        <v>45</v>
      </c>
      <c r="B57" s="50"/>
      <c r="C57" s="48"/>
      <c r="D57" s="49"/>
      <c r="E57" s="51"/>
      <c r="F57" s="51"/>
      <c r="G57" s="51"/>
      <c r="H57" s="51"/>
      <c r="I57" s="51"/>
    </row>
    <row r="58" spans="1:9" ht="24" hidden="1" customHeight="1" x14ac:dyDescent="0.15">
      <c r="A58" s="72">
        <v>46</v>
      </c>
      <c r="B58" s="50"/>
      <c r="C58" s="48"/>
      <c r="D58" s="49"/>
      <c r="E58" s="51"/>
      <c r="F58" s="51"/>
      <c r="G58" s="51"/>
      <c r="H58" s="51"/>
      <c r="I58" s="51"/>
    </row>
    <row r="59" spans="1:9" ht="24" hidden="1" customHeight="1" x14ac:dyDescent="0.15">
      <c r="A59" s="72">
        <v>47</v>
      </c>
      <c r="B59" s="50"/>
      <c r="C59" s="48"/>
      <c r="D59" s="49"/>
      <c r="E59" s="51"/>
      <c r="F59" s="51"/>
      <c r="G59" s="51"/>
      <c r="H59" s="51"/>
      <c r="I59" s="51"/>
    </row>
    <row r="60" spans="1:9" ht="24" hidden="1" customHeight="1" x14ac:dyDescent="0.15">
      <c r="A60" s="72">
        <v>48</v>
      </c>
      <c r="B60" s="50"/>
      <c r="C60" s="48"/>
      <c r="D60" s="49"/>
      <c r="E60" s="51"/>
      <c r="F60" s="51"/>
      <c r="G60" s="51"/>
      <c r="H60" s="51"/>
      <c r="I60" s="51"/>
    </row>
    <row r="61" spans="1:9" ht="24" hidden="1" customHeight="1" x14ac:dyDescent="0.15">
      <c r="A61" s="72">
        <v>49</v>
      </c>
      <c r="B61" s="50"/>
      <c r="C61" s="48"/>
      <c r="D61" s="49"/>
      <c r="E61" s="51"/>
      <c r="F61" s="51"/>
      <c r="G61" s="51"/>
      <c r="H61" s="51"/>
      <c r="I61" s="51"/>
    </row>
    <row r="62" spans="1:9" ht="24" hidden="1" customHeight="1" x14ac:dyDescent="0.15">
      <c r="A62" s="72">
        <v>50</v>
      </c>
      <c r="B62" s="50"/>
      <c r="C62" s="48"/>
      <c r="D62" s="49"/>
      <c r="E62" s="51"/>
      <c r="F62" s="51"/>
      <c r="G62" s="51"/>
      <c r="H62" s="51"/>
      <c r="I62" s="51"/>
    </row>
    <row r="63" spans="1:9" ht="24" hidden="1" customHeight="1" x14ac:dyDescent="0.15">
      <c r="A63" s="72">
        <v>51</v>
      </c>
      <c r="B63" s="50"/>
      <c r="C63" s="48"/>
      <c r="D63" s="49"/>
      <c r="E63" s="51"/>
      <c r="F63" s="51"/>
      <c r="G63" s="51"/>
      <c r="H63" s="51"/>
      <c r="I63" s="51"/>
    </row>
    <row r="64" spans="1:9" ht="24" hidden="1" customHeight="1" x14ac:dyDescent="0.15">
      <c r="A64" s="72">
        <v>52</v>
      </c>
      <c r="B64" s="50"/>
      <c r="C64" s="48"/>
      <c r="D64" s="49"/>
      <c r="E64" s="51"/>
      <c r="F64" s="51"/>
      <c r="G64" s="51"/>
      <c r="H64" s="51"/>
      <c r="I64" s="51"/>
    </row>
    <row r="65" spans="1:9" ht="24" hidden="1" customHeight="1" x14ac:dyDescent="0.15">
      <c r="A65" s="72">
        <v>53</v>
      </c>
      <c r="B65" s="50"/>
      <c r="C65" s="48"/>
      <c r="D65" s="49"/>
      <c r="E65" s="51"/>
      <c r="F65" s="51"/>
      <c r="G65" s="51"/>
      <c r="H65" s="51"/>
      <c r="I65" s="51"/>
    </row>
    <row r="66" spans="1:9" ht="24" hidden="1" customHeight="1" x14ac:dyDescent="0.15">
      <c r="A66" s="72">
        <v>54</v>
      </c>
      <c r="B66" s="50"/>
      <c r="C66" s="48"/>
      <c r="D66" s="49"/>
      <c r="E66" s="51"/>
      <c r="F66" s="51"/>
      <c r="G66" s="51"/>
      <c r="H66" s="51"/>
      <c r="I66" s="51"/>
    </row>
    <row r="67" spans="1:9" ht="24" hidden="1" customHeight="1" x14ac:dyDescent="0.15">
      <c r="A67" s="72">
        <v>55</v>
      </c>
      <c r="B67" s="50"/>
      <c r="C67" s="48"/>
      <c r="D67" s="49"/>
      <c r="E67" s="51"/>
      <c r="F67" s="51"/>
      <c r="G67" s="51"/>
      <c r="H67" s="51"/>
      <c r="I67" s="51"/>
    </row>
    <row r="68" spans="1:9" ht="24" hidden="1" customHeight="1" x14ac:dyDescent="0.15">
      <c r="A68" s="72">
        <v>56</v>
      </c>
      <c r="B68" s="50"/>
      <c r="C68" s="48"/>
      <c r="D68" s="49"/>
      <c r="E68" s="51"/>
      <c r="F68" s="51"/>
      <c r="G68" s="51"/>
      <c r="H68" s="51"/>
      <c r="I68" s="51"/>
    </row>
    <row r="69" spans="1:9" ht="24" hidden="1" customHeight="1" x14ac:dyDescent="0.15">
      <c r="A69" s="72">
        <v>57</v>
      </c>
      <c r="B69" s="50"/>
      <c r="C69" s="48"/>
      <c r="D69" s="49"/>
      <c r="E69" s="51"/>
      <c r="F69" s="51"/>
      <c r="G69" s="51"/>
      <c r="H69" s="51"/>
      <c r="I69" s="51"/>
    </row>
    <row r="70" spans="1:9" ht="24" hidden="1" customHeight="1" x14ac:dyDescent="0.15">
      <c r="A70" s="72">
        <v>58</v>
      </c>
      <c r="B70" s="50"/>
      <c r="C70" s="48"/>
      <c r="D70" s="49"/>
      <c r="E70" s="51"/>
      <c r="F70" s="51"/>
      <c r="G70" s="51"/>
      <c r="H70" s="51"/>
      <c r="I70" s="51"/>
    </row>
    <row r="71" spans="1:9" ht="24" hidden="1" customHeight="1" x14ac:dyDescent="0.15">
      <c r="A71" s="72">
        <v>59</v>
      </c>
      <c r="B71" s="50"/>
      <c r="C71" s="48"/>
      <c r="D71" s="49"/>
      <c r="E71" s="51"/>
      <c r="F71" s="51"/>
      <c r="G71" s="51"/>
      <c r="H71" s="51"/>
      <c r="I71" s="51"/>
    </row>
    <row r="72" spans="1:9" ht="24" hidden="1" customHeight="1" x14ac:dyDescent="0.15">
      <c r="A72" s="72">
        <v>60</v>
      </c>
      <c r="B72" s="50"/>
      <c r="C72" s="48"/>
      <c r="D72" s="49"/>
      <c r="E72" s="51"/>
      <c r="F72" s="51"/>
      <c r="G72" s="51"/>
      <c r="H72" s="51"/>
      <c r="I72" s="51"/>
    </row>
    <row r="73" spans="1:9" ht="18.75" customHeight="1" thickBot="1" x14ac:dyDescent="0.2">
      <c r="B73" s="9"/>
      <c r="C73" s="21"/>
      <c r="D73" s="9"/>
      <c r="E73" s="9"/>
      <c r="F73" s="9"/>
      <c r="G73" s="9"/>
      <c r="H73" s="9"/>
      <c r="I73" s="9"/>
    </row>
    <row r="74" spans="1:9" ht="18.75" customHeight="1" x14ac:dyDescent="0.15">
      <c r="B74" s="138" t="s">
        <v>22</v>
      </c>
      <c r="C74" s="141" t="s">
        <v>127</v>
      </c>
      <c r="D74" s="141"/>
      <c r="E74" s="22">
        <f>SUMIF(D13:D72,"寄附",C13:C72)</f>
        <v>1045000</v>
      </c>
      <c r="F74" s="20"/>
      <c r="G74" s="134" t="s">
        <v>25</v>
      </c>
      <c r="H74" s="23"/>
      <c r="I74" s="24"/>
    </row>
    <row r="75" spans="1:9" ht="18.75" customHeight="1" x14ac:dyDescent="0.15">
      <c r="B75" s="126"/>
      <c r="C75" s="125" t="s">
        <v>21</v>
      </c>
      <c r="D75" s="125"/>
      <c r="E75" s="25">
        <f>SUMIF(D13:D72,"その他の収入",C13:C72)</f>
        <v>610000</v>
      </c>
      <c r="G75" s="135"/>
      <c r="H75" s="26"/>
      <c r="I75" s="27"/>
    </row>
    <row r="76" spans="1:9" ht="18.75" customHeight="1" x14ac:dyDescent="0.15">
      <c r="B76" s="139"/>
      <c r="C76" s="131" t="s">
        <v>22</v>
      </c>
      <c r="D76" s="131"/>
      <c r="E76" s="40">
        <f>SUM(E74:E75)</f>
        <v>1655000</v>
      </c>
      <c r="G76" s="135"/>
      <c r="H76" s="26" t="s">
        <v>26</v>
      </c>
      <c r="I76" s="27"/>
    </row>
    <row r="77" spans="1:9" ht="18.75" customHeight="1" x14ac:dyDescent="0.15">
      <c r="B77" s="126" t="s">
        <v>23</v>
      </c>
      <c r="C77" s="125" t="s">
        <v>127</v>
      </c>
      <c r="D77" s="125"/>
      <c r="E77" s="52">
        <v>0</v>
      </c>
      <c r="G77" s="135"/>
      <c r="H77" s="28" t="s">
        <v>114</v>
      </c>
      <c r="I77" s="59">
        <f>IF(OR(☆メイン画面☆!F11="",ISTEXT(☆メイン画面☆!F11)),"円",☆メイン画面☆!F11)</f>
        <v>134080</v>
      </c>
    </row>
    <row r="78" spans="1:9" ht="18.75" customHeight="1" x14ac:dyDescent="0.15">
      <c r="B78" s="126"/>
      <c r="C78" s="125" t="s">
        <v>21</v>
      </c>
      <c r="D78" s="125"/>
      <c r="E78" s="52">
        <v>0</v>
      </c>
      <c r="G78" s="135"/>
      <c r="H78" s="28" t="s">
        <v>27</v>
      </c>
      <c r="I78" s="59">
        <f>IF(OR(☆メイン画面☆!N11="",ISTEXT(☆メイン画面☆!N11)),"円",☆メイン画面☆!N11)</f>
        <v>534240</v>
      </c>
    </row>
    <row r="79" spans="1:9" ht="18.75" customHeight="1" x14ac:dyDescent="0.15">
      <c r="B79" s="126"/>
      <c r="C79" s="125" t="s">
        <v>22</v>
      </c>
      <c r="D79" s="125"/>
      <c r="E79" s="25">
        <f>SUM(E77:E78)</f>
        <v>0</v>
      </c>
      <c r="G79" s="135"/>
      <c r="H79" s="26"/>
      <c r="I79" s="27"/>
    </row>
    <row r="80" spans="1:9" ht="18.75" customHeight="1" x14ac:dyDescent="0.15">
      <c r="B80" s="132" t="s">
        <v>24</v>
      </c>
      <c r="C80" s="140" t="s">
        <v>127</v>
      </c>
      <c r="D80" s="140"/>
      <c r="E80" s="41">
        <f>E74+E77</f>
        <v>1045000</v>
      </c>
      <c r="G80" s="135"/>
      <c r="H80" s="26"/>
      <c r="I80" s="27"/>
    </row>
    <row r="81" spans="2:9" ht="18.75" customHeight="1" x14ac:dyDescent="0.15">
      <c r="B81" s="126"/>
      <c r="C81" s="125" t="s">
        <v>21</v>
      </c>
      <c r="D81" s="125"/>
      <c r="E81" s="25">
        <f>E75+E78</f>
        <v>610000</v>
      </c>
      <c r="G81" s="135"/>
      <c r="H81" s="26"/>
      <c r="I81" s="27"/>
    </row>
    <row r="82" spans="2:9" ht="18.75" customHeight="1" thickBot="1" x14ac:dyDescent="0.2">
      <c r="B82" s="133"/>
      <c r="C82" s="137" t="s">
        <v>22</v>
      </c>
      <c r="D82" s="137"/>
      <c r="E82" s="29">
        <f>E76+E79</f>
        <v>1655000</v>
      </c>
      <c r="G82" s="136"/>
      <c r="H82" s="30"/>
      <c r="I82" s="31"/>
    </row>
    <row r="83" spans="2:9" ht="7.5" customHeight="1" x14ac:dyDescent="0.15"/>
  </sheetData>
  <sheetProtection formatRows="0"/>
  <mergeCells count="22">
    <mergeCell ref="B80:B82"/>
    <mergeCell ref="C81:D81"/>
    <mergeCell ref="G74:G82"/>
    <mergeCell ref="C82:D82"/>
    <mergeCell ref="C75:D75"/>
    <mergeCell ref="B74:B76"/>
    <mergeCell ref="C79:D79"/>
    <mergeCell ref="C80:D80"/>
    <mergeCell ref="C74:D74"/>
    <mergeCell ref="A1:I2"/>
    <mergeCell ref="C77:D77"/>
    <mergeCell ref="B77:B79"/>
    <mergeCell ref="A11:A12"/>
    <mergeCell ref="H11:H12"/>
    <mergeCell ref="B8:C8"/>
    <mergeCell ref="E11:G11"/>
    <mergeCell ref="C11:C12"/>
    <mergeCell ref="I11:I12"/>
    <mergeCell ref="B11:B12"/>
    <mergeCell ref="D11:D12"/>
    <mergeCell ref="C78:D78"/>
    <mergeCell ref="C76:D76"/>
  </mergeCells>
  <phoneticPr fontId="1"/>
  <dataValidations count="2">
    <dataValidation type="whole" operator="greaterThan" allowBlank="1" showInputMessage="1" showErrorMessage="1" sqref="C13:C72" xr:uid="{023B3418-D894-4A0C-A29D-73F358DC08BE}">
      <formula1>0</formula1>
    </dataValidation>
    <dataValidation type="list" allowBlank="1" showInputMessage="1" showErrorMessage="1" sqref="D13:D72" xr:uid="{39A20058-8BFC-4853-BB0F-EDC0A4A53ED0}">
      <formula1>"寄附,その他の収入"</formula1>
    </dataValidation>
  </dataValidations>
  <hyperlinks>
    <hyperlink ref="K2" location="☆メイン画面☆!A1" display="メイン画面に戻る" xr:uid="{3D296A1F-E628-4D07-81DF-A33CFFD98D44}"/>
  </hyperlinks>
  <printOptions horizontalCentered="1"/>
  <pageMargins left="0.7" right="0.7" top="0.75" bottom="0.75" header="0.3" footer="0.3"/>
  <pageSetup paperSize="9"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66CCFF"/>
    <pageSetUpPr fitToPage="1"/>
  </sheetPr>
  <dimension ref="A1:U125"/>
  <sheetViews>
    <sheetView view="pageBreakPreview" zoomScaleNormal="100" zoomScaleSheetLayoutView="100" workbookViewId="0">
      <pane xSplit="1" ySplit="4" topLeftCell="B5" activePane="bottomRight" state="frozen"/>
      <selection activeCell="H104" sqref="H104"/>
      <selection pane="topRight" activeCell="H104" sqref="H104"/>
      <selection pane="bottomLeft" activeCell="H104" sqref="H104"/>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30</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46318</v>
      </c>
      <c r="C5" s="66">
        <v>50000</v>
      </c>
      <c r="D5" s="43" t="s">
        <v>156</v>
      </c>
      <c r="E5" s="43" t="s">
        <v>157</v>
      </c>
      <c r="F5" s="43" t="s">
        <v>162</v>
      </c>
      <c r="G5" s="43" t="s">
        <v>163</v>
      </c>
      <c r="H5" s="43" t="s">
        <v>160</v>
      </c>
      <c r="I5" s="43" t="s">
        <v>164</v>
      </c>
      <c r="J5" s="43" t="s">
        <v>262</v>
      </c>
    </row>
    <row r="6" spans="1:21" s="67" customFormat="1" ht="24" customHeight="1" x14ac:dyDescent="0.15">
      <c r="A6" s="71">
        <v>2</v>
      </c>
      <c r="B6" s="65">
        <v>46319</v>
      </c>
      <c r="C6" s="66">
        <v>50000</v>
      </c>
      <c r="D6" s="43" t="s">
        <v>156</v>
      </c>
      <c r="E6" s="43" t="s">
        <v>158</v>
      </c>
      <c r="F6" s="43" t="s">
        <v>168</v>
      </c>
      <c r="G6" s="43" t="s">
        <v>165</v>
      </c>
      <c r="H6" s="43" t="s">
        <v>160</v>
      </c>
      <c r="I6" s="43"/>
      <c r="J6" s="43" t="s">
        <v>262</v>
      </c>
    </row>
    <row r="7" spans="1:21" s="68" customFormat="1" ht="24" customHeight="1" x14ac:dyDescent="0.15">
      <c r="A7" s="71">
        <v>3</v>
      </c>
      <c r="B7" s="65">
        <v>46319</v>
      </c>
      <c r="C7" s="66">
        <v>70000</v>
      </c>
      <c r="D7" s="43" t="s">
        <v>156</v>
      </c>
      <c r="E7" s="43" t="s">
        <v>158</v>
      </c>
      <c r="F7" s="43" t="s">
        <v>249</v>
      </c>
      <c r="G7" s="43" t="s">
        <v>166</v>
      </c>
      <c r="H7" s="43" t="s">
        <v>167</v>
      </c>
      <c r="I7" s="43"/>
      <c r="J7" s="43" t="s">
        <v>263</v>
      </c>
      <c r="U7" s="67"/>
    </row>
    <row r="8" spans="1:21" s="68" customFormat="1" ht="24" customHeight="1" x14ac:dyDescent="0.15">
      <c r="A8" s="71">
        <v>4</v>
      </c>
      <c r="B8" s="65">
        <v>46319</v>
      </c>
      <c r="C8" s="66">
        <v>105000</v>
      </c>
      <c r="D8" s="43" t="s">
        <v>161</v>
      </c>
      <c r="E8" s="43" t="s">
        <v>159</v>
      </c>
      <c r="F8" s="43" t="s">
        <v>169</v>
      </c>
      <c r="G8" s="43" t="s">
        <v>170</v>
      </c>
      <c r="H8" s="43" t="s">
        <v>160</v>
      </c>
      <c r="I8" s="43"/>
      <c r="J8" s="43" t="s">
        <v>261</v>
      </c>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275000</v>
      </c>
      <c r="D125" s="146"/>
      <c r="E125" s="143" t="s">
        <v>35</v>
      </c>
      <c r="F125" s="144"/>
      <c r="G125" s="70">
        <f>SUMIF(D5:D124,"立候補準備",C5:C124)</f>
        <v>105000</v>
      </c>
      <c r="H125" s="143" t="s">
        <v>36</v>
      </c>
      <c r="I125" s="144"/>
      <c r="J125" s="70">
        <f>SUMIF(D5:D124,"選挙運動",C5:C124)</f>
        <v>170000</v>
      </c>
    </row>
  </sheetData>
  <sheetProtection formatRows="0"/>
  <mergeCells count="11">
    <mergeCell ref="H125:I125"/>
    <mergeCell ref="E125:F125"/>
    <mergeCell ref="C125:D125"/>
    <mergeCell ref="I3:I4"/>
    <mergeCell ref="J3:J4"/>
    <mergeCell ref="F3:H3"/>
    <mergeCell ref="A3:A4"/>
    <mergeCell ref="B3:B4"/>
    <mergeCell ref="D3:D4"/>
    <mergeCell ref="E3:E4"/>
    <mergeCell ref="C3:C4"/>
  </mergeCells>
  <phoneticPr fontId="3"/>
  <dataValidations count="2">
    <dataValidation type="list" allowBlank="1" showInputMessage="1" showErrorMessage="1" sqref="D5:D124" xr:uid="{00000000-0002-0000-0300-000000000000}">
      <formula1>"立候補準備,選挙運動"</formula1>
    </dataValidation>
    <dataValidation type="whole" operator="greaterThan" allowBlank="1" showInputMessage="1" showErrorMessage="1" sqref="C5:C124" xr:uid="{4967B7A1-8955-49F9-A43A-C74F06E01DA3}">
      <formula1>0</formula1>
    </dataValidation>
  </dataValidations>
  <hyperlinks>
    <hyperlink ref="L2" location="☆メイン画面☆!A1" display="メイン画面に戻る" xr:uid="{E0C701C4-47F7-4717-8B9B-7BE8210D577D}"/>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37</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46296</v>
      </c>
      <c r="C5" s="66">
        <v>30000</v>
      </c>
      <c r="D5" s="43" t="s">
        <v>161</v>
      </c>
      <c r="E5" s="43" t="s">
        <v>171</v>
      </c>
      <c r="F5" s="43" t="s">
        <v>190</v>
      </c>
      <c r="G5" s="43" t="s">
        <v>177</v>
      </c>
      <c r="H5" s="43" t="s">
        <v>181</v>
      </c>
      <c r="I5" s="63" t="s">
        <v>250</v>
      </c>
      <c r="J5" s="43" t="s">
        <v>173</v>
      </c>
    </row>
    <row r="6" spans="1:21" s="67" customFormat="1" ht="24" customHeight="1" x14ac:dyDescent="0.15">
      <c r="A6" s="71">
        <v>2</v>
      </c>
      <c r="B6" s="65">
        <v>46296</v>
      </c>
      <c r="C6" s="66">
        <v>120000</v>
      </c>
      <c r="D6" s="43" t="s">
        <v>161</v>
      </c>
      <c r="E6" s="43" t="s">
        <v>174</v>
      </c>
      <c r="F6" s="43" t="s">
        <v>190</v>
      </c>
      <c r="G6" s="43" t="s">
        <v>177</v>
      </c>
      <c r="H6" s="43" t="s">
        <v>181</v>
      </c>
      <c r="I6" s="43"/>
      <c r="J6" s="63" t="s">
        <v>264</v>
      </c>
    </row>
    <row r="7" spans="1:21" s="68" customFormat="1" ht="24" customHeight="1" x14ac:dyDescent="0.15">
      <c r="A7" s="71">
        <v>3</v>
      </c>
      <c r="B7" s="65">
        <v>46296</v>
      </c>
      <c r="C7" s="66">
        <v>45000</v>
      </c>
      <c r="D7" s="43" t="s">
        <v>161</v>
      </c>
      <c r="E7" s="43" t="s">
        <v>175</v>
      </c>
      <c r="F7" s="43" t="s">
        <v>190</v>
      </c>
      <c r="G7" s="43" t="s">
        <v>177</v>
      </c>
      <c r="H7" s="43" t="s">
        <v>181</v>
      </c>
      <c r="I7" s="43"/>
      <c r="J7" s="43" t="s">
        <v>176</v>
      </c>
      <c r="U7" s="67"/>
    </row>
    <row r="8" spans="1:21" s="68" customFormat="1" ht="24" customHeight="1" x14ac:dyDescent="0.15">
      <c r="A8" s="71">
        <v>4</v>
      </c>
      <c r="B8" s="65">
        <v>46323</v>
      </c>
      <c r="C8" s="66">
        <v>56000</v>
      </c>
      <c r="D8" s="43" t="s">
        <v>156</v>
      </c>
      <c r="E8" s="43" t="s">
        <v>178</v>
      </c>
      <c r="F8" s="43" t="s">
        <v>179</v>
      </c>
      <c r="G8" s="43" t="s">
        <v>180</v>
      </c>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251000</v>
      </c>
      <c r="D125" s="146"/>
      <c r="E125" s="143" t="s">
        <v>35</v>
      </c>
      <c r="F125" s="144"/>
      <c r="G125" s="70">
        <f>SUMIF(D5:D124,"立候補準備",C5:C124)</f>
        <v>195000</v>
      </c>
      <c r="H125" s="143" t="s">
        <v>36</v>
      </c>
      <c r="I125" s="144"/>
      <c r="J125" s="70">
        <f>SUMIF(D5:D124,"選挙運動",C5:C124)</f>
        <v>56000</v>
      </c>
    </row>
  </sheetData>
  <mergeCells count="11">
    <mergeCell ref="A3:A4"/>
    <mergeCell ref="B3:B4"/>
    <mergeCell ref="C3:C4"/>
    <mergeCell ref="D3:D4"/>
    <mergeCell ref="E3:E4"/>
    <mergeCell ref="J3:J4"/>
    <mergeCell ref="F3:H3"/>
    <mergeCell ref="I3:I4"/>
    <mergeCell ref="C125:D125"/>
    <mergeCell ref="E125:F125"/>
    <mergeCell ref="H125:I125"/>
  </mergeCells>
  <phoneticPr fontId="4"/>
  <dataValidations count="2">
    <dataValidation type="list" allowBlank="1" showInputMessage="1" showErrorMessage="1" sqref="D5:D124" xr:uid="{32003A57-BEAB-496C-A022-A503808B2214}">
      <formula1>"立候補準備,選挙運動"</formula1>
    </dataValidation>
    <dataValidation type="whole" operator="greaterThan" allowBlank="1" showInputMessage="1" showErrorMessage="1" sqref="C5:C124" xr:uid="{A71D653A-52C5-4500-8F93-2A6212D4F3D9}">
      <formula1>0</formula1>
    </dataValidation>
  </dataValidations>
  <hyperlinks>
    <hyperlink ref="L2" location="☆メイン画面☆!A1" display="メイン画面に戻る" xr:uid="{3056B994-7E80-46B6-BF4D-F6331E4309A9}"/>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39</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46296</v>
      </c>
      <c r="C5" s="66">
        <v>11000</v>
      </c>
      <c r="D5" s="43" t="s">
        <v>161</v>
      </c>
      <c r="E5" s="43" t="s">
        <v>182</v>
      </c>
      <c r="F5" s="43" t="s">
        <v>183</v>
      </c>
      <c r="G5" s="43" t="s">
        <v>184</v>
      </c>
      <c r="H5" s="43"/>
      <c r="I5" s="43"/>
      <c r="J5" s="43" t="s">
        <v>185</v>
      </c>
    </row>
    <row r="6" spans="1:21" s="67" customFormat="1" ht="24" customHeight="1" x14ac:dyDescent="0.15">
      <c r="A6" s="71">
        <v>2</v>
      </c>
      <c r="B6" s="65">
        <v>46331</v>
      </c>
      <c r="C6" s="66">
        <v>35600</v>
      </c>
      <c r="D6" s="43" t="s">
        <v>156</v>
      </c>
      <c r="E6" s="43" t="s">
        <v>251</v>
      </c>
      <c r="F6" s="43" t="s">
        <v>168</v>
      </c>
      <c r="G6" s="43" t="s">
        <v>186</v>
      </c>
      <c r="H6" s="43"/>
      <c r="I6" s="43"/>
      <c r="J6" s="43"/>
    </row>
    <row r="7" spans="1:21" s="68" customFormat="1" ht="24" customHeight="1" x14ac:dyDescent="0.15">
      <c r="A7" s="71">
        <v>3</v>
      </c>
      <c r="B7" s="65">
        <v>46331</v>
      </c>
      <c r="C7" s="66">
        <v>6500</v>
      </c>
      <c r="D7" s="43" t="s">
        <v>156</v>
      </c>
      <c r="E7" s="43" t="s">
        <v>187</v>
      </c>
      <c r="F7" s="43" t="s">
        <v>168</v>
      </c>
      <c r="G7" s="43" t="s">
        <v>188</v>
      </c>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53100</v>
      </c>
      <c r="D125" s="146"/>
      <c r="E125" s="143" t="s">
        <v>35</v>
      </c>
      <c r="F125" s="144"/>
      <c r="G125" s="70">
        <f>SUMIF(D5:D124,"立候補準備",C5:C124)</f>
        <v>11000</v>
      </c>
      <c r="H125" s="143" t="s">
        <v>36</v>
      </c>
      <c r="I125" s="144"/>
      <c r="J125" s="70">
        <f>SUMIF(D5:D124,"選挙運動",C5:C124)</f>
        <v>42100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E61AC9E7-0D63-43BB-94B2-46A97B290163}">
      <formula1>"立候補準備,選挙運動"</formula1>
    </dataValidation>
    <dataValidation type="whole" operator="greaterThan" allowBlank="1" showInputMessage="1" showErrorMessage="1" sqref="C5:C124" xr:uid="{05C78C2D-71CD-4326-A9D4-5FE590EF0F22}">
      <formula1>0</formula1>
    </dataValidation>
  </dataValidations>
  <hyperlinks>
    <hyperlink ref="L2" location="☆メイン画面☆!A1" display="メイン画面に戻る" xr:uid="{F5A2A138-6ED5-4C04-BF16-FB6E8C311A2A}"/>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38</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46313</v>
      </c>
      <c r="C5" s="66">
        <v>2500</v>
      </c>
      <c r="D5" s="43" t="s">
        <v>156</v>
      </c>
      <c r="E5" s="43" t="s">
        <v>252</v>
      </c>
      <c r="F5" s="43" t="s">
        <v>162</v>
      </c>
      <c r="G5" s="43" t="s">
        <v>163</v>
      </c>
      <c r="H5" s="43" t="s">
        <v>160</v>
      </c>
      <c r="I5" s="43"/>
      <c r="J5" s="43"/>
    </row>
    <row r="6" spans="1:21" s="67" customFormat="1" ht="24" customHeight="1" x14ac:dyDescent="0.15">
      <c r="A6" s="71">
        <v>2</v>
      </c>
      <c r="B6" s="65">
        <v>46314</v>
      </c>
      <c r="C6" s="66">
        <v>35000</v>
      </c>
      <c r="D6" s="43" t="s">
        <v>156</v>
      </c>
      <c r="E6" s="43" t="s">
        <v>191</v>
      </c>
      <c r="F6" s="43" t="s">
        <v>168</v>
      </c>
      <c r="G6" s="43" t="s">
        <v>165</v>
      </c>
      <c r="H6" s="43" t="s">
        <v>160</v>
      </c>
      <c r="I6" s="43"/>
      <c r="J6" s="43"/>
    </row>
    <row r="7" spans="1:21" s="68" customFormat="1" ht="24" customHeight="1" x14ac:dyDescent="0.15">
      <c r="A7" s="71">
        <v>3</v>
      </c>
      <c r="B7" s="65">
        <v>46317</v>
      </c>
      <c r="C7" s="66">
        <v>1500</v>
      </c>
      <c r="D7" s="43" t="s">
        <v>156</v>
      </c>
      <c r="E7" s="43" t="s">
        <v>189</v>
      </c>
      <c r="F7" s="43" t="s">
        <v>249</v>
      </c>
      <c r="G7" s="43" t="s">
        <v>209</v>
      </c>
      <c r="H7" s="43" t="s">
        <v>167</v>
      </c>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customHeight="1" x14ac:dyDescent="0.15">
      <c r="A35" s="71">
        <v>31</v>
      </c>
      <c r="B35" s="65"/>
      <c r="C35" s="66"/>
      <c r="D35" s="43"/>
      <c r="E35" s="43"/>
      <c r="F35" s="43"/>
      <c r="G35" s="43"/>
      <c r="H35" s="43"/>
      <c r="I35" s="43"/>
      <c r="J35" s="43"/>
    </row>
    <row r="36" spans="1:10" s="67" customFormat="1" ht="24" customHeight="1" x14ac:dyDescent="0.15">
      <c r="A36" s="71">
        <v>32</v>
      </c>
      <c r="B36" s="65"/>
      <c r="C36" s="66"/>
      <c r="D36" s="43"/>
      <c r="E36" s="43"/>
      <c r="F36" s="43"/>
      <c r="G36" s="43"/>
      <c r="H36" s="43"/>
      <c r="I36" s="43"/>
      <c r="J36" s="43"/>
    </row>
    <row r="37" spans="1:10" s="67" customFormat="1" ht="24" customHeight="1" x14ac:dyDescent="0.15">
      <c r="A37" s="71">
        <v>33</v>
      </c>
      <c r="B37" s="65"/>
      <c r="C37" s="66"/>
      <c r="D37" s="43"/>
      <c r="E37" s="43"/>
      <c r="F37" s="43"/>
      <c r="G37" s="43"/>
      <c r="H37" s="43"/>
      <c r="I37" s="43"/>
      <c r="J37" s="43"/>
    </row>
    <row r="38" spans="1:10" s="67" customFormat="1" ht="24" customHeight="1" x14ac:dyDescent="0.15">
      <c r="A38" s="71">
        <v>34</v>
      </c>
      <c r="B38" s="65"/>
      <c r="C38" s="66"/>
      <c r="D38" s="43"/>
      <c r="E38" s="43"/>
      <c r="F38" s="43"/>
      <c r="G38" s="43"/>
      <c r="H38" s="43"/>
      <c r="I38" s="43"/>
      <c r="J38" s="43"/>
    </row>
    <row r="39" spans="1:10" s="67" customFormat="1" ht="24" customHeight="1" x14ac:dyDescent="0.15">
      <c r="A39" s="71">
        <v>35</v>
      </c>
      <c r="B39" s="65"/>
      <c r="C39" s="66"/>
      <c r="D39" s="43"/>
      <c r="E39" s="43"/>
      <c r="F39" s="43"/>
      <c r="G39" s="43"/>
      <c r="H39" s="43"/>
      <c r="I39" s="43"/>
      <c r="J39" s="43"/>
    </row>
    <row r="40" spans="1:10" s="67" customFormat="1" ht="24" customHeight="1" x14ac:dyDescent="0.15">
      <c r="A40" s="71">
        <v>36</v>
      </c>
      <c r="B40" s="65"/>
      <c r="C40" s="66"/>
      <c r="D40" s="43"/>
      <c r="E40" s="43"/>
      <c r="F40" s="43"/>
      <c r="G40" s="43"/>
      <c r="H40" s="43"/>
      <c r="I40" s="43"/>
      <c r="J40" s="43"/>
    </row>
    <row r="41" spans="1:10" s="67" customFormat="1" ht="24" customHeight="1" x14ac:dyDescent="0.15">
      <c r="A41" s="71">
        <v>37</v>
      </c>
      <c r="B41" s="65"/>
      <c r="C41" s="66"/>
      <c r="D41" s="43"/>
      <c r="E41" s="43"/>
      <c r="F41" s="43"/>
      <c r="G41" s="43"/>
      <c r="H41" s="43"/>
      <c r="I41" s="43"/>
      <c r="J41" s="43"/>
    </row>
    <row r="42" spans="1:10" s="67" customFormat="1" ht="24" customHeight="1" x14ac:dyDescent="0.15">
      <c r="A42" s="71">
        <v>38</v>
      </c>
      <c r="B42" s="65"/>
      <c r="C42" s="66"/>
      <c r="D42" s="43"/>
      <c r="E42" s="43"/>
      <c r="F42" s="43"/>
      <c r="G42" s="43"/>
      <c r="H42" s="43"/>
      <c r="I42" s="43"/>
      <c r="J42" s="43"/>
    </row>
    <row r="43" spans="1:10" s="67" customFormat="1" ht="24" customHeight="1" x14ac:dyDescent="0.15">
      <c r="A43" s="71">
        <v>39</v>
      </c>
      <c r="B43" s="65"/>
      <c r="C43" s="66"/>
      <c r="D43" s="43"/>
      <c r="E43" s="43"/>
      <c r="F43" s="43"/>
      <c r="G43" s="43"/>
      <c r="H43" s="43"/>
      <c r="I43" s="43"/>
      <c r="J43" s="43"/>
    </row>
    <row r="44" spans="1:10" s="67" customFormat="1" ht="24" customHeight="1" x14ac:dyDescent="0.15">
      <c r="A44" s="71">
        <v>40</v>
      </c>
      <c r="B44" s="65"/>
      <c r="C44" s="66"/>
      <c r="D44" s="43"/>
      <c r="E44" s="43"/>
      <c r="F44" s="43"/>
      <c r="G44" s="43"/>
      <c r="H44" s="43"/>
      <c r="I44" s="43"/>
      <c r="J44" s="43"/>
    </row>
    <row r="45" spans="1:10" s="67" customFormat="1" ht="24" customHeight="1" x14ac:dyDescent="0.15">
      <c r="A45" s="71">
        <v>41</v>
      </c>
      <c r="B45" s="65"/>
      <c r="C45" s="66"/>
      <c r="D45" s="43"/>
      <c r="E45" s="43"/>
      <c r="F45" s="43"/>
      <c r="G45" s="43"/>
      <c r="H45" s="43"/>
      <c r="I45" s="43"/>
      <c r="J45" s="43"/>
    </row>
    <row r="46" spans="1:10" s="67" customFormat="1" ht="24" customHeight="1" x14ac:dyDescent="0.15">
      <c r="A46" s="71">
        <v>42</v>
      </c>
      <c r="B46" s="65"/>
      <c r="C46" s="66"/>
      <c r="D46" s="43"/>
      <c r="E46" s="43"/>
      <c r="F46" s="43"/>
      <c r="G46" s="43"/>
      <c r="H46" s="43"/>
      <c r="I46" s="43"/>
      <c r="J46" s="43"/>
    </row>
    <row r="47" spans="1:10" s="67" customFormat="1" ht="24" customHeight="1" x14ac:dyDescent="0.15">
      <c r="A47" s="71">
        <v>43</v>
      </c>
      <c r="B47" s="65"/>
      <c r="C47" s="66"/>
      <c r="D47" s="43"/>
      <c r="E47" s="43"/>
      <c r="F47" s="43"/>
      <c r="G47" s="43"/>
      <c r="H47" s="43"/>
      <c r="I47" s="43"/>
      <c r="J47" s="43"/>
    </row>
    <row r="48" spans="1:10" s="67" customFormat="1" ht="24" customHeight="1" x14ac:dyDescent="0.15">
      <c r="A48" s="71">
        <v>44</v>
      </c>
      <c r="B48" s="65"/>
      <c r="C48" s="66"/>
      <c r="D48" s="43"/>
      <c r="E48" s="43"/>
      <c r="F48" s="43"/>
      <c r="G48" s="43"/>
      <c r="H48" s="43"/>
      <c r="I48" s="43"/>
      <c r="J48" s="43"/>
    </row>
    <row r="49" spans="1:10" s="67" customFormat="1" ht="24" customHeight="1" x14ac:dyDescent="0.15">
      <c r="A49" s="71">
        <v>45</v>
      </c>
      <c r="B49" s="65"/>
      <c r="C49" s="66"/>
      <c r="D49" s="43"/>
      <c r="E49" s="43"/>
      <c r="F49" s="43"/>
      <c r="G49" s="43"/>
      <c r="H49" s="43"/>
      <c r="I49" s="43"/>
      <c r="J49" s="43"/>
    </row>
    <row r="50" spans="1:10" s="67" customFormat="1" ht="24" customHeight="1" x14ac:dyDescent="0.15">
      <c r="A50" s="71">
        <v>46</v>
      </c>
      <c r="B50" s="65"/>
      <c r="C50" s="66"/>
      <c r="D50" s="43"/>
      <c r="E50" s="43"/>
      <c r="F50" s="43"/>
      <c r="G50" s="43"/>
      <c r="H50" s="43"/>
      <c r="I50" s="43"/>
      <c r="J50" s="43"/>
    </row>
    <row r="51" spans="1:10" s="67" customFormat="1" ht="24" customHeight="1" x14ac:dyDescent="0.15">
      <c r="A51" s="71">
        <v>47</v>
      </c>
      <c r="B51" s="65"/>
      <c r="C51" s="66"/>
      <c r="D51" s="43"/>
      <c r="E51" s="43"/>
      <c r="F51" s="43"/>
      <c r="G51" s="43"/>
      <c r="H51" s="43"/>
      <c r="I51" s="43"/>
      <c r="J51" s="43"/>
    </row>
    <row r="52" spans="1:10" s="67" customFormat="1" ht="24" customHeight="1" x14ac:dyDescent="0.15">
      <c r="A52" s="71">
        <v>48</v>
      </c>
      <c r="B52" s="65"/>
      <c r="C52" s="66"/>
      <c r="D52" s="43"/>
      <c r="E52" s="43"/>
      <c r="F52" s="43"/>
      <c r="G52" s="43"/>
      <c r="H52" s="43"/>
      <c r="I52" s="43"/>
      <c r="J52" s="43"/>
    </row>
    <row r="53" spans="1:10" s="67" customFormat="1" ht="24" customHeight="1" x14ac:dyDescent="0.15">
      <c r="A53" s="71">
        <v>49</v>
      </c>
      <c r="B53" s="65"/>
      <c r="C53" s="66"/>
      <c r="D53" s="43"/>
      <c r="E53" s="43"/>
      <c r="F53" s="43"/>
      <c r="G53" s="43"/>
      <c r="H53" s="43"/>
      <c r="I53" s="43"/>
      <c r="J53" s="43"/>
    </row>
    <row r="54" spans="1:10" s="67" customFormat="1" ht="24" customHeight="1" x14ac:dyDescent="0.15">
      <c r="A54" s="71">
        <v>50</v>
      </c>
      <c r="B54" s="65"/>
      <c r="C54" s="66"/>
      <c r="D54" s="43"/>
      <c r="E54" s="43"/>
      <c r="F54" s="43"/>
      <c r="G54" s="43"/>
      <c r="H54" s="43"/>
      <c r="I54" s="43"/>
      <c r="J54" s="43"/>
    </row>
    <row r="55" spans="1:10" s="67" customFormat="1" ht="24" customHeight="1" x14ac:dyDescent="0.15">
      <c r="A55" s="71">
        <v>51</v>
      </c>
      <c r="B55" s="65"/>
      <c r="C55" s="66"/>
      <c r="D55" s="43"/>
      <c r="E55" s="43"/>
      <c r="F55" s="43"/>
      <c r="G55" s="43"/>
      <c r="H55" s="43"/>
      <c r="I55" s="43"/>
      <c r="J55" s="43"/>
    </row>
    <row r="56" spans="1:10" s="67" customFormat="1" ht="24" customHeight="1" x14ac:dyDescent="0.15">
      <c r="A56" s="71">
        <v>52</v>
      </c>
      <c r="B56" s="65"/>
      <c r="C56" s="66"/>
      <c r="D56" s="43"/>
      <c r="E56" s="43"/>
      <c r="F56" s="43"/>
      <c r="G56" s="43"/>
      <c r="H56" s="43"/>
      <c r="I56" s="43"/>
      <c r="J56" s="43"/>
    </row>
    <row r="57" spans="1:10" s="67" customFormat="1" ht="24" customHeight="1" x14ac:dyDescent="0.15">
      <c r="A57" s="71">
        <v>53</v>
      </c>
      <c r="B57" s="65"/>
      <c r="C57" s="66"/>
      <c r="D57" s="43"/>
      <c r="E57" s="43"/>
      <c r="F57" s="43"/>
      <c r="G57" s="43"/>
      <c r="H57" s="43"/>
      <c r="I57" s="43"/>
      <c r="J57" s="43"/>
    </row>
    <row r="58" spans="1:10" s="67" customFormat="1" ht="24" customHeight="1" x14ac:dyDescent="0.15">
      <c r="A58" s="71">
        <v>54</v>
      </c>
      <c r="B58" s="65"/>
      <c r="C58" s="66"/>
      <c r="D58" s="43"/>
      <c r="E58" s="43"/>
      <c r="F58" s="43"/>
      <c r="G58" s="43"/>
      <c r="H58" s="43"/>
      <c r="I58" s="43"/>
      <c r="J58" s="43"/>
    </row>
    <row r="59" spans="1:10" s="67" customFormat="1" ht="24" customHeight="1" x14ac:dyDescent="0.15">
      <c r="A59" s="71">
        <v>55</v>
      </c>
      <c r="B59" s="65"/>
      <c r="C59" s="66"/>
      <c r="D59" s="43"/>
      <c r="E59" s="43"/>
      <c r="F59" s="43"/>
      <c r="G59" s="43"/>
      <c r="H59" s="43"/>
      <c r="I59" s="43"/>
      <c r="J59" s="43"/>
    </row>
    <row r="60" spans="1:10" s="67" customFormat="1" ht="24" customHeight="1" x14ac:dyDescent="0.15">
      <c r="A60" s="71">
        <v>56</v>
      </c>
      <c r="B60" s="65"/>
      <c r="C60" s="66"/>
      <c r="D60" s="43"/>
      <c r="E60" s="43"/>
      <c r="F60" s="43"/>
      <c r="G60" s="43"/>
      <c r="H60" s="43"/>
      <c r="I60" s="43"/>
      <c r="J60" s="43"/>
    </row>
    <row r="61" spans="1:10" s="67" customFormat="1" ht="24" customHeight="1" x14ac:dyDescent="0.15">
      <c r="A61" s="71">
        <v>57</v>
      </c>
      <c r="B61" s="65"/>
      <c r="C61" s="66"/>
      <c r="D61" s="43"/>
      <c r="E61" s="43"/>
      <c r="F61" s="43"/>
      <c r="G61" s="43"/>
      <c r="H61" s="43"/>
      <c r="I61" s="43"/>
      <c r="J61" s="43"/>
    </row>
    <row r="62" spans="1:10" s="67" customFormat="1" ht="24" customHeight="1" x14ac:dyDescent="0.15">
      <c r="A62" s="71">
        <v>58</v>
      </c>
      <c r="B62" s="65"/>
      <c r="C62" s="66"/>
      <c r="D62" s="43"/>
      <c r="E62" s="43"/>
      <c r="F62" s="43"/>
      <c r="G62" s="43"/>
      <c r="H62" s="43"/>
      <c r="I62" s="43"/>
      <c r="J62" s="43"/>
    </row>
    <row r="63" spans="1:10" s="67" customFormat="1" ht="24" customHeight="1" x14ac:dyDescent="0.15">
      <c r="A63" s="71">
        <v>59</v>
      </c>
      <c r="B63" s="65"/>
      <c r="C63" s="66"/>
      <c r="D63" s="43"/>
      <c r="E63" s="43"/>
      <c r="F63" s="43"/>
      <c r="G63" s="43"/>
      <c r="H63" s="43"/>
      <c r="I63" s="43"/>
      <c r="J63" s="43"/>
    </row>
    <row r="64" spans="1:10" s="67" customFormat="1" ht="24"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39000</v>
      </c>
      <c r="D125" s="146"/>
      <c r="E125" s="143" t="s">
        <v>35</v>
      </c>
      <c r="F125" s="144"/>
      <c r="G125" s="70">
        <f>SUMIF(D5:D124,"立候補準備",C5:C124)</f>
        <v>0</v>
      </c>
      <c r="H125" s="143" t="s">
        <v>36</v>
      </c>
      <c r="I125" s="144"/>
      <c r="J125" s="70">
        <f>SUMIF(D5:D124,"選挙運動",C5:C124)</f>
        <v>39000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B56F5465-95BD-4F4B-8625-8C47F0B96C5D}">
      <formula1>"立候補準備,選挙運動"</formula1>
    </dataValidation>
    <dataValidation type="whole" operator="greaterThan" allowBlank="1" showInputMessage="1" showErrorMessage="1" sqref="C5:C124" xr:uid="{428E93B1-0EA8-4179-A332-62DCE86992A4}">
      <formula1>0</formula1>
    </dataValidation>
  </dataValidations>
  <hyperlinks>
    <hyperlink ref="L2" location="☆メイン画面☆!A1" display="メイン画面に戻る" xr:uid="{6A6EE414-BCE2-4F08-A776-E969224B0905}"/>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40</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46308</v>
      </c>
      <c r="C5" s="66">
        <v>550000</v>
      </c>
      <c r="D5" s="43" t="s">
        <v>161</v>
      </c>
      <c r="E5" s="43" t="s">
        <v>194</v>
      </c>
      <c r="F5" s="43" t="s">
        <v>183</v>
      </c>
      <c r="G5" s="43" t="s">
        <v>196</v>
      </c>
      <c r="H5" s="43"/>
      <c r="I5" s="43"/>
      <c r="J5" s="63" t="s">
        <v>254</v>
      </c>
    </row>
    <row r="6" spans="1:21" s="67" customFormat="1" ht="24" customHeight="1" x14ac:dyDescent="0.15">
      <c r="A6" s="71">
        <v>2</v>
      </c>
      <c r="B6" s="65">
        <v>46308</v>
      </c>
      <c r="C6" s="66">
        <v>140000</v>
      </c>
      <c r="D6" s="43" t="s">
        <v>161</v>
      </c>
      <c r="E6" s="43" t="s">
        <v>192</v>
      </c>
      <c r="F6" s="43" t="s">
        <v>183</v>
      </c>
      <c r="G6" s="43" t="s">
        <v>195</v>
      </c>
      <c r="H6" s="43"/>
      <c r="I6" s="43"/>
      <c r="J6" s="63" t="s">
        <v>253</v>
      </c>
    </row>
    <row r="7" spans="1:21" s="68" customFormat="1" ht="24" customHeight="1" x14ac:dyDescent="0.15">
      <c r="A7" s="71">
        <v>3</v>
      </c>
      <c r="B7" s="65">
        <v>46310</v>
      </c>
      <c r="C7" s="66">
        <v>150000</v>
      </c>
      <c r="D7" s="43" t="s">
        <v>156</v>
      </c>
      <c r="E7" s="43" t="s">
        <v>193</v>
      </c>
      <c r="F7" s="43" t="s">
        <v>183</v>
      </c>
      <c r="G7" s="43" t="s">
        <v>195</v>
      </c>
      <c r="H7" s="43"/>
      <c r="I7" s="43"/>
      <c r="J7" s="43"/>
      <c r="U7" s="67"/>
    </row>
    <row r="8" spans="1:21" s="68" customFormat="1" ht="24" customHeight="1" x14ac:dyDescent="0.15">
      <c r="A8" s="71">
        <v>4</v>
      </c>
      <c r="B8" s="65"/>
      <c r="C8" s="66"/>
      <c r="D8" s="43"/>
      <c r="E8" s="43"/>
      <c r="F8" s="43"/>
      <c r="G8" s="43"/>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840000</v>
      </c>
      <c r="D125" s="146"/>
      <c r="E125" s="143" t="s">
        <v>35</v>
      </c>
      <c r="F125" s="144"/>
      <c r="G125" s="70">
        <f>SUMIF(D5:D124,"立候補準備",C5:C124)</f>
        <v>690000</v>
      </c>
      <c r="H125" s="143" t="s">
        <v>36</v>
      </c>
      <c r="I125" s="144"/>
      <c r="J125" s="70">
        <f>SUMIF(D5:D124,"選挙運動",C5:C124)</f>
        <v>150000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E110D645-7EDE-4EAF-B9E1-FF21C0CD9BEC}">
      <formula1>"立候補準備,選挙運動"</formula1>
    </dataValidation>
    <dataValidation type="whole" operator="greaterThan" allowBlank="1" showInputMessage="1" showErrorMessage="1" sqref="C5:C124" xr:uid="{4D42DFE1-AA03-4D81-BCBB-484780D099B0}">
      <formula1>0</formula1>
    </dataValidation>
  </dataValidations>
  <hyperlinks>
    <hyperlink ref="L2" location="☆メイン画面☆!A1" display="メイン画面に戻る" xr:uid="{B5BA7C97-0BF3-4E97-8C8C-5DDFE669AEF4}"/>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9">
    <tabColor rgb="FF66CCFF"/>
    <pageSetUpPr fitToPage="1"/>
  </sheetPr>
  <dimension ref="A1:U125"/>
  <sheetViews>
    <sheetView view="pageBreakPreview" zoomScaleNormal="100" zoomScaleSheetLayoutView="100" workbookViewId="0">
      <pane xSplit="1" ySplit="4" topLeftCell="B5" activePane="bottomRight" state="frozen"/>
      <selection activeCell="L1" sqref="L1:L1048576"/>
      <selection pane="topRight" activeCell="L1" sqref="L1:L1048576"/>
      <selection pane="bottomLeft" activeCell="L1" sqref="L1:L1048576"/>
      <selection pane="bottomRight" activeCell="L2" sqref="L2"/>
    </sheetView>
  </sheetViews>
  <sheetFormatPr defaultColWidth="4.5" defaultRowHeight="18.75" customHeight="1" x14ac:dyDescent="0.15"/>
  <cols>
    <col min="1" max="1" width="2.875" style="6" customWidth="1"/>
    <col min="2" max="2" width="9" style="6" customWidth="1"/>
    <col min="3" max="3" width="12.875" style="6" customWidth="1"/>
    <col min="4" max="4" width="9" style="6" customWidth="1"/>
    <col min="5" max="5" width="13.5" style="7" customWidth="1"/>
    <col min="6" max="6" width="27.125" style="6" customWidth="1"/>
    <col min="7" max="7" width="16.625" style="6" customWidth="1"/>
    <col min="8" max="8" width="10.625" style="6" customWidth="1"/>
    <col min="9" max="9" width="15.625" style="6" customWidth="1"/>
    <col min="10" max="10" width="24" style="6" customWidth="1"/>
    <col min="11" max="11" width="2.5" style="6" customWidth="1"/>
    <col min="12" max="12" width="16.75" style="6" customWidth="1"/>
    <col min="13" max="16384" width="4.5" style="6"/>
  </cols>
  <sheetData>
    <row r="1" spans="1:21" ht="18.75" customHeight="1" x14ac:dyDescent="0.15">
      <c r="A1" s="11">
        <v>5</v>
      </c>
      <c r="B1" s="11" t="s">
        <v>29</v>
      </c>
    </row>
    <row r="2" spans="1:21" ht="18.75" customHeight="1" x14ac:dyDescent="0.15">
      <c r="A2" s="12"/>
      <c r="B2" s="13" t="s">
        <v>42</v>
      </c>
      <c r="C2" s="14"/>
      <c r="D2" s="12"/>
      <c r="E2" s="12"/>
      <c r="F2" s="12"/>
      <c r="G2" s="12"/>
      <c r="H2" s="12"/>
      <c r="I2" s="12"/>
      <c r="J2" s="12"/>
      <c r="L2" s="38" t="s">
        <v>140</v>
      </c>
    </row>
    <row r="3" spans="1:21" ht="18.75" customHeight="1" x14ac:dyDescent="0.15">
      <c r="A3" s="142"/>
      <c r="B3" s="125" t="s">
        <v>14</v>
      </c>
      <c r="C3" s="130" t="s">
        <v>19</v>
      </c>
      <c r="D3" s="125" t="s">
        <v>33</v>
      </c>
      <c r="E3" s="125" t="s">
        <v>5</v>
      </c>
      <c r="F3" s="125" t="s">
        <v>31</v>
      </c>
      <c r="G3" s="125"/>
      <c r="H3" s="125"/>
      <c r="I3" s="147" t="s">
        <v>32</v>
      </c>
      <c r="J3" s="125" t="s">
        <v>16</v>
      </c>
    </row>
    <row r="4" spans="1:21" ht="18.75" customHeight="1" x14ac:dyDescent="0.15">
      <c r="A4" s="142"/>
      <c r="B4" s="125"/>
      <c r="C4" s="125"/>
      <c r="D4" s="125"/>
      <c r="E4" s="125"/>
      <c r="F4" s="8" t="s">
        <v>15</v>
      </c>
      <c r="G4" s="8" t="s">
        <v>2</v>
      </c>
      <c r="H4" s="8" t="s">
        <v>17</v>
      </c>
      <c r="I4" s="148"/>
      <c r="J4" s="125"/>
    </row>
    <row r="5" spans="1:21" s="67" customFormat="1" ht="24" customHeight="1" x14ac:dyDescent="0.15">
      <c r="A5" s="71">
        <v>1</v>
      </c>
      <c r="B5" s="65">
        <v>46296</v>
      </c>
      <c r="C5" s="66">
        <v>15000</v>
      </c>
      <c r="D5" s="43" t="s">
        <v>161</v>
      </c>
      <c r="E5" s="43" t="s">
        <v>197</v>
      </c>
      <c r="F5" s="43" t="s">
        <v>183</v>
      </c>
      <c r="G5" s="43" t="s">
        <v>255</v>
      </c>
      <c r="H5" s="43"/>
      <c r="I5" s="43"/>
      <c r="J5" s="43"/>
    </row>
    <row r="6" spans="1:21" s="67" customFormat="1" ht="24" customHeight="1" x14ac:dyDescent="0.15">
      <c r="A6" s="71">
        <v>2</v>
      </c>
      <c r="B6" s="65">
        <v>46297</v>
      </c>
      <c r="C6" s="66">
        <v>2000</v>
      </c>
      <c r="D6" s="43" t="s">
        <v>161</v>
      </c>
      <c r="E6" s="43" t="s">
        <v>198</v>
      </c>
      <c r="F6" s="43" t="s">
        <v>183</v>
      </c>
      <c r="G6" s="43" t="s">
        <v>201</v>
      </c>
      <c r="H6" s="43"/>
      <c r="I6" s="43"/>
      <c r="J6" s="43"/>
    </row>
    <row r="7" spans="1:21" s="68" customFormat="1" ht="24" customHeight="1" x14ac:dyDescent="0.15">
      <c r="A7" s="71">
        <v>3</v>
      </c>
      <c r="B7" s="65">
        <v>46298</v>
      </c>
      <c r="C7" s="66">
        <v>17000</v>
      </c>
      <c r="D7" s="43" t="s">
        <v>161</v>
      </c>
      <c r="E7" s="43" t="s">
        <v>199</v>
      </c>
      <c r="F7" s="43" t="s">
        <v>183</v>
      </c>
      <c r="G7" s="43" t="s">
        <v>256</v>
      </c>
      <c r="H7" s="43"/>
      <c r="I7" s="43"/>
      <c r="J7" s="43"/>
      <c r="U7" s="67"/>
    </row>
    <row r="8" spans="1:21" s="68" customFormat="1" ht="24" customHeight="1" x14ac:dyDescent="0.15">
      <c r="A8" s="71">
        <v>4</v>
      </c>
      <c r="B8" s="65">
        <v>46299</v>
      </c>
      <c r="C8" s="66">
        <v>25000</v>
      </c>
      <c r="D8" s="43" t="s">
        <v>161</v>
      </c>
      <c r="E8" s="43" t="s">
        <v>200</v>
      </c>
      <c r="F8" s="43" t="s">
        <v>183</v>
      </c>
      <c r="G8" s="43" t="s">
        <v>256</v>
      </c>
      <c r="H8" s="43"/>
      <c r="I8" s="43"/>
      <c r="J8" s="43"/>
      <c r="U8" s="67"/>
    </row>
    <row r="9" spans="1:21" s="68" customFormat="1" ht="24" customHeight="1" x14ac:dyDescent="0.15">
      <c r="A9" s="71">
        <v>5</v>
      </c>
      <c r="B9" s="65"/>
      <c r="C9" s="66"/>
      <c r="D9" s="43"/>
      <c r="E9" s="43"/>
      <c r="F9" s="43"/>
      <c r="G9" s="43"/>
      <c r="H9" s="43"/>
      <c r="I9" s="43"/>
      <c r="J9" s="43"/>
      <c r="U9" s="67"/>
    </row>
    <row r="10" spans="1:21" s="68" customFormat="1" ht="24" customHeight="1" x14ac:dyDescent="0.15">
      <c r="A10" s="71">
        <v>6</v>
      </c>
      <c r="B10" s="65"/>
      <c r="C10" s="66"/>
      <c r="D10" s="43"/>
      <c r="E10" s="43"/>
      <c r="F10" s="43"/>
      <c r="G10" s="43"/>
      <c r="H10" s="43"/>
      <c r="I10" s="43"/>
      <c r="J10" s="43"/>
      <c r="U10" s="67"/>
    </row>
    <row r="11" spans="1:21" s="68" customFormat="1" ht="24" customHeight="1" x14ac:dyDescent="0.15">
      <c r="A11" s="71">
        <v>7</v>
      </c>
      <c r="B11" s="65"/>
      <c r="C11" s="66"/>
      <c r="D11" s="43"/>
      <c r="E11" s="43"/>
      <c r="F11" s="43"/>
      <c r="G11" s="43"/>
      <c r="H11" s="43"/>
      <c r="I11" s="43"/>
      <c r="J11" s="43"/>
      <c r="U11" s="67"/>
    </row>
    <row r="12" spans="1:21" s="68" customFormat="1" ht="24" customHeight="1" x14ac:dyDescent="0.15">
      <c r="A12" s="71">
        <v>8</v>
      </c>
      <c r="B12" s="65"/>
      <c r="C12" s="66"/>
      <c r="D12" s="43"/>
      <c r="E12" s="43"/>
      <c r="F12" s="43"/>
      <c r="G12" s="43"/>
      <c r="H12" s="43"/>
      <c r="I12" s="43"/>
      <c r="J12" s="43"/>
      <c r="U12" s="67"/>
    </row>
    <row r="13" spans="1:21" s="68" customFormat="1" ht="24" customHeight="1" x14ac:dyDescent="0.15">
      <c r="A13" s="71">
        <v>9</v>
      </c>
      <c r="B13" s="65"/>
      <c r="C13" s="66"/>
      <c r="D13" s="43"/>
      <c r="E13" s="43"/>
      <c r="F13" s="43"/>
      <c r="G13" s="43"/>
      <c r="H13" s="43"/>
      <c r="I13" s="43"/>
      <c r="J13" s="43"/>
      <c r="U13" s="67"/>
    </row>
    <row r="14" spans="1:21" s="68" customFormat="1" ht="24" customHeight="1" x14ac:dyDescent="0.15">
      <c r="A14" s="71">
        <v>10</v>
      </c>
      <c r="B14" s="65"/>
      <c r="C14" s="66"/>
      <c r="D14" s="43"/>
      <c r="E14" s="43"/>
      <c r="F14" s="43"/>
      <c r="G14" s="43"/>
      <c r="H14" s="43"/>
      <c r="I14" s="43"/>
      <c r="J14" s="43"/>
      <c r="U14" s="67"/>
    </row>
    <row r="15" spans="1:21" s="68" customFormat="1" ht="24" customHeight="1" x14ac:dyDescent="0.15">
      <c r="A15" s="71">
        <v>11</v>
      </c>
      <c r="B15" s="65"/>
      <c r="C15" s="66"/>
      <c r="D15" s="43"/>
      <c r="E15" s="43"/>
      <c r="F15" s="43"/>
      <c r="G15" s="43"/>
      <c r="H15" s="43"/>
      <c r="I15" s="43"/>
      <c r="J15" s="43"/>
      <c r="U15" s="67"/>
    </row>
    <row r="16" spans="1:21" s="68" customFormat="1" ht="24" customHeight="1" x14ac:dyDescent="0.15">
      <c r="A16" s="71">
        <v>12</v>
      </c>
      <c r="B16" s="65"/>
      <c r="C16" s="66"/>
      <c r="D16" s="43"/>
      <c r="E16" s="43"/>
      <c r="F16" s="43"/>
      <c r="G16" s="43"/>
      <c r="H16" s="43"/>
      <c r="I16" s="43"/>
      <c r="J16" s="43"/>
      <c r="U16" s="67"/>
    </row>
    <row r="17" spans="1:21" s="68" customFormat="1" ht="24" customHeight="1" x14ac:dyDescent="0.15">
      <c r="A17" s="71">
        <v>13</v>
      </c>
      <c r="B17" s="65"/>
      <c r="C17" s="66"/>
      <c r="D17" s="43"/>
      <c r="E17" s="43"/>
      <c r="F17" s="43"/>
      <c r="G17" s="43"/>
      <c r="H17" s="43"/>
      <c r="I17" s="43"/>
      <c r="J17" s="43"/>
      <c r="U17" s="67"/>
    </row>
    <row r="18" spans="1:21" s="68" customFormat="1" ht="24" customHeight="1" x14ac:dyDescent="0.15">
      <c r="A18" s="71">
        <v>14</v>
      </c>
      <c r="B18" s="65"/>
      <c r="C18" s="66"/>
      <c r="D18" s="43"/>
      <c r="E18" s="43"/>
      <c r="F18" s="43"/>
      <c r="G18" s="43"/>
      <c r="H18" s="43"/>
      <c r="I18" s="43"/>
      <c r="J18" s="43"/>
      <c r="U18" s="67"/>
    </row>
    <row r="19" spans="1:21" s="68" customFormat="1" ht="24" customHeight="1" x14ac:dyDescent="0.15">
      <c r="A19" s="71">
        <v>15</v>
      </c>
      <c r="B19" s="65"/>
      <c r="C19" s="66"/>
      <c r="D19" s="43"/>
      <c r="E19" s="43"/>
      <c r="F19" s="43"/>
      <c r="G19" s="43"/>
      <c r="H19" s="43"/>
      <c r="I19" s="43"/>
      <c r="J19" s="43"/>
      <c r="U19" s="67"/>
    </row>
    <row r="20" spans="1:21" s="68" customFormat="1" ht="24" customHeight="1" x14ac:dyDescent="0.15">
      <c r="A20" s="71">
        <v>16</v>
      </c>
      <c r="B20" s="65"/>
      <c r="C20" s="66"/>
      <c r="D20" s="43"/>
      <c r="E20" s="43"/>
      <c r="F20" s="43"/>
      <c r="G20" s="43"/>
      <c r="H20" s="43"/>
      <c r="I20" s="43"/>
      <c r="J20" s="43"/>
      <c r="U20" s="67"/>
    </row>
    <row r="21" spans="1:21" s="68" customFormat="1" ht="24" customHeight="1" x14ac:dyDescent="0.15">
      <c r="A21" s="71">
        <v>17</v>
      </c>
      <c r="B21" s="65"/>
      <c r="C21" s="66"/>
      <c r="D21" s="43"/>
      <c r="E21" s="43"/>
      <c r="F21" s="43"/>
      <c r="G21" s="43"/>
      <c r="H21" s="43"/>
      <c r="I21" s="43"/>
      <c r="J21" s="43"/>
      <c r="U21" s="67"/>
    </row>
    <row r="22" spans="1:21" s="68" customFormat="1" ht="24" customHeight="1" x14ac:dyDescent="0.15">
      <c r="A22" s="71">
        <v>18</v>
      </c>
      <c r="B22" s="65"/>
      <c r="C22" s="66"/>
      <c r="D22" s="43"/>
      <c r="E22" s="43"/>
      <c r="F22" s="43"/>
      <c r="G22" s="43"/>
      <c r="H22" s="43"/>
      <c r="I22" s="43"/>
      <c r="J22" s="43"/>
      <c r="U22" s="67"/>
    </row>
    <row r="23" spans="1:21" s="68" customFormat="1" ht="24" customHeight="1" x14ac:dyDescent="0.15">
      <c r="A23" s="71">
        <v>19</v>
      </c>
      <c r="B23" s="65"/>
      <c r="C23" s="66"/>
      <c r="D23" s="43"/>
      <c r="E23" s="43"/>
      <c r="F23" s="43"/>
      <c r="G23" s="43"/>
      <c r="H23" s="43"/>
      <c r="I23" s="43"/>
      <c r="J23" s="43"/>
      <c r="U23" s="67"/>
    </row>
    <row r="24" spans="1:21" s="68" customFormat="1" ht="24" customHeight="1" x14ac:dyDescent="0.15">
      <c r="A24" s="71">
        <v>20</v>
      </c>
      <c r="B24" s="65"/>
      <c r="C24" s="66"/>
      <c r="D24" s="43"/>
      <c r="E24" s="43"/>
      <c r="F24" s="43"/>
      <c r="G24" s="43"/>
      <c r="H24" s="43"/>
      <c r="I24" s="43"/>
      <c r="J24" s="43"/>
      <c r="U24" s="67"/>
    </row>
    <row r="25" spans="1:21" s="68" customFormat="1" ht="24" customHeight="1" x14ac:dyDescent="0.15">
      <c r="A25" s="71">
        <v>21</v>
      </c>
      <c r="B25" s="65"/>
      <c r="C25" s="66"/>
      <c r="D25" s="43"/>
      <c r="E25" s="43"/>
      <c r="F25" s="43"/>
      <c r="G25" s="43"/>
      <c r="H25" s="43"/>
      <c r="I25" s="43"/>
      <c r="J25" s="43"/>
      <c r="U25" s="67"/>
    </row>
    <row r="26" spans="1:21" s="68" customFormat="1" ht="24" customHeight="1" x14ac:dyDescent="0.15">
      <c r="A26" s="71">
        <v>22</v>
      </c>
      <c r="B26" s="65"/>
      <c r="C26" s="66"/>
      <c r="D26" s="43"/>
      <c r="E26" s="43"/>
      <c r="F26" s="43"/>
      <c r="G26" s="43"/>
      <c r="H26" s="43"/>
      <c r="I26" s="43"/>
      <c r="J26" s="43"/>
      <c r="U26" s="67"/>
    </row>
    <row r="27" spans="1:21" s="68" customFormat="1" ht="24" customHeight="1" x14ac:dyDescent="0.15">
      <c r="A27" s="71">
        <v>23</v>
      </c>
      <c r="B27" s="65"/>
      <c r="C27" s="66"/>
      <c r="D27" s="43"/>
      <c r="E27" s="43"/>
      <c r="F27" s="43"/>
      <c r="G27" s="43"/>
      <c r="H27" s="43"/>
      <c r="I27" s="43"/>
      <c r="J27" s="43"/>
      <c r="U27" s="67"/>
    </row>
    <row r="28" spans="1:21" s="67" customFormat="1" ht="24" customHeight="1" x14ac:dyDescent="0.15">
      <c r="A28" s="71">
        <v>24</v>
      </c>
      <c r="B28" s="65"/>
      <c r="C28" s="66"/>
      <c r="D28" s="43"/>
      <c r="E28" s="43"/>
      <c r="F28" s="43"/>
      <c r="G28" s="43"/>
      <c r="H28" s="43"/>
      <c r="I28" s="43"/>
      <c r="J28" s="43"/>
    </row>
    <row r="29" spans="1:21" s="67" customFormat="1" ht="24" customHeight="1" x14ac:dyDescent="0.15">
      <c r="A29" s="71">
        <v>25</v>
      </c>
      <c r="B29" s="65"/>
      <c r="C29" s="66"/>
      <c r="D29" s="43"/>
      <c r="E29" s="43"/>
      <c r="F29" s="43"/>
      <c r="G29" s="43"/>
      <c r="H29" s="43"/>
      <c r="I29" s="43"/>
      <c r="J29" s="43"/>
    </row>
    <row r="30" spans="1:21" s="67" customFormat="1" ht="24" customHeight="1" x14ac:dyDescent="0.15">
      <c r="A30" s="71">
        <v>26</v>
      </c>
      <c r="B30" s="65"/>
      <c r="C30" s="66"/>
      <c r="D30" s="43"/>
      <c r="E30" s="43"/>
      <c r="F30" s="43"/>
      <c r="G30" s="43"/>
      <c r="H30" s="43"/>
      <c r="I30" s="43"/>
      <c r="J30" s="43"/>
    </row>
    <row r="31" spans="1:21" s="67" customFormat="1" ht="24" customHeight="1" x14ac:dyDescent="0.15">
      <c r="A31" s="71">
        <v>27</v>
      </c>
      <c r="B31" s="65"/>
      <c r="C31" s="66"/>
      <c r="D31" s="43"/>
      <c r="E31" s="43"/>
      <c r="F31" s="43"/>
      <c r="G31" s="43"/>
      <c r="H31" s="43"/>
      <c r="I31" s="43"/>
      <c r="J31" s="43"/>
    </row>
    <row r="32" spans="1:21" s="67" customFormat="1" ht="24" customHeight="1" x14ac:dyDescent="0.15">
      <c r="A32" s="71">
        <v>28</v>
      </c>
      <c r="B32" s="65"/>
      <c r="C32" s="66"/>
      <c r="D32" s="43"/>
      <c r="E32" s="43"/>
      <c r="F32" s="43"/>
      <c r="G32" s="43"/>
      <c r="H32" s="43"/>
      <c r="I32" s="43"/>
      <c r="J32" s="43"/>
    </row>
    <row r="33" spans="1:10" s="67" customFormat="1" ht="24" customHeight="1" x14ac:dyDescent="0.15">
      <c r="A33" s="71">
        <v>29</v>
      </c>
      <c r="B33" s="65"/>
      <c r="C33" s="66"/>
      <c r="D33" s="43"/>
      <c r="E33" s="43"/>
      <c r="F33" s="43"/>
      <c r="G33" s="43"/>
      <c r="H33" s="43"/>
      <c r="I33" s="43"/>
      <c r="J33" s="43"/>
    </row>
    <row r="34" spans="1:10" s="67" customFormat="1" ht="24" customHeight="1" x14ac:dyDescent="0.15">
      <c r="A34" s="71">
        <v>30</v>
      </c>
      <c r="B34" s="65"/>
      <c r="C34" s="66"/>
      <c r="D34" s="43"/>
      <c r="E34" s="43"/>
      <c r="F34" s="43"/>
      <c r="G34" s="43"/>
      <c r="H34" s="43"/>
      <c r="I34" s="43"/>
      <c r="J34" s="43"/>
    </row>
    <row r="35" spans="1:10" s="67" customFormat="1" ht="24" hidden="1" customHeight="1" x14ac:dyDescent="0.15">
      <c r="A35" s="71">
        <v>31</v>
      </c>
      <c r="B35" s="65"/>
      <c r="C35" s="66"/>
      <c r="D35" s="43"/>
      <c r="E35" s="43"/>
      <c r="F35" s="43"/>
      <c r="G35" s="43"/>
      <c r="H35" s="43"/>
      <c r="I35" s="43"/>
      <c r="J35" s="43"/>
    </row>
    <row r="36" spans="1:10" s="67" customFormat="1" ht="24" hidden="1" customHeight="1" x14ac:dyDescent="0.15">
      <c r="A36" s="71">
        <v>32</v>
      </c>
      <c r="B36" s="65"/>
      <c r="C36" s="66"/>
      <c r="D36" s="43"/>
      <c r="E36" s="43"/>
      <c r="F36" s="43"/>
      <c r="G36" s="43"/>
      <c r="H36" s="43"/>
      <c r="I36" s="43"/>
      <c r="J36" s="43"/>
    </row>
    <row r="37" spans="1:10" s="67" customFormat="1" ht="24" hidden="1" customHeight="1" x14ac:dyDescent="0.15">
      <c r="A37" s="71">
        <v>33</v>
      </c>
      <c r="B37" s="65"/>
      <c r="C37" s="66"/>
      <c r="D37" s="43"/>
      <c r="E37" s="43"/>
      <c r="F37" s="43"/>
      <c r="G37" s="43"/>
      <c r="H37" s="43"/>
      <c r="I37" s="43"/>
      <c r="J37" s="43"/>
    </row>
    <row r="38" spans="1:10" s="67" customFormat="1" ht="24" hidden="1" customHeight="1" x14ac:dyDescent="0.15">
      <c r="A38" s="71">
        <v>34</v>
      </c>
      <c r="B38" s="65"/>
      <c r="C38" s="66"/>
      <c r="D38" s="43"/>
      <c r="E38" s="43"/>
      <c r="F38" s="43"/>
      <c r="G38" s="43"/>
      <c r="H38" s="43"/>
      <c r="I38" s="43"/>
      <c r="J38" s="43"/>
    </row>
    <row r="39" spans="1:10" s="67" customFormat="1" ht="24" hidden="1" customHeight="1" x14ac:dyDescent="0.15">
      <c r="A39" s="71">
        <v>35</v>
      </c>
      <c r="B39" s="65"/>
      <c r="C39" s="66"/>
      <c r="D39" s="43"/>
      <c r="E39" s="43"/>
      <c r="F39" s="43"/>
      <c r="G39" s="43"/>
      <c r="H39" s="43"/>
      <c r="I39" s="43"/>
      <c r="J39" s="43"/>
    </row>
    <row r="40" spans="1:10" s="67" customFormat="1" ht="24" hidden="1" customHeight="1" x14ac:dyDescent="0.15">
      <c r="A40" s="71">
        <v>36</v>
      </c>
      <c r="B40" s="65"/>
      <c r="C40" s="66"/>
      <c r="D40" s="43"/>
      <c r="E40" s="43"/>
      <c r="F40" s="43"/>
      <c r="G40" s="43"/>
      <c r="H40" s="43"/>
      <c r="I40" s="43"/>
      <c r="J40" s="43"/>
    </row>
    <row r="41" spans="1:10" s="67" customFormat="1" ht="24" hidden="1" customHeight="1" x14ac:dyDescent="0.15">
      <c r="A41" s="71">
        <v>37</v>
      </c>
      <c r="B41" s="65"/>
      <c r="C41" s="66"/>
      <c r="D41" s="43"/>
      <c r="E41" s="43"/>
      <c r="F41" s="43"/>
      <c r="G41" s="43"/>
      <c r="H41" s="43"/>
      <c r="I41" s="43"/>
      <c r="J41" s="43"/>
    </row>
    <row r="42" spans="1:10" s="67" customFormat="1" ht="24" hidden="1" customHeight="1" x14ac:dyDescent="0.15">
      <c r="A42" s="71">
        <v>38</v>
      </c>
      <c r="B42" s="65"/>
      <c r="C42" s="66"/>
      <c r="D42" s="43"/>
      <c r="E42" s="43"/>
      <c r="F42" s="43"/>
      <c r="G42" s="43"/>
      <c r="H42" s="43"/>
      <c r="I42" s="43"/>
      <c r="J42" s="43"/>
    </row>
    <row r="43" spans="1:10" s="67" customFormat="1" ht="24" hidden="1" customHeight="1" x14ac:dyDescent="0.15">
      <c r="A43" s="71">
        <v>39</v>
      </c>
      <c r="B43" s="65"/>
      <c r="C43" s="66"/>
      <c r="D43" s="43"/>
      <c r="E43" s="43"/>
      <c r="F43" s="43"/>
      <c r="G43" s="43"/>
      <c r="H43" s="43"/>
      <c r="I43" s="43"/>
      <c r="J43" s="43"/>
    </row>
    <row r="44" spans="1:10" s="67" customFormat="1" ht="24" hidden="1" customHeight="1" x14ac:dyDescent="0.15">
      <c r="A44" s="71">
        <v>40</v>
      </c>
      <c r="B44" s="65"/>
      <c r="C44" s="66"/>
      <c r="D44" s="43"/>
      <c r="E44" s="43"/>
      <c r="F44" s="43"/>
      <c r="G44" s="43"/>
      <c r="H44" s="43"/>
      <c r="I44" s="43"/>
      <c r="J44" s="43"/>
    </row>
    <row r="45" spans="1:10" s="67" customFormat="1" ht="24" hidden="1" customHeight="1" x14ac:dyDescent="0.15">
      <c r="A45" s="71">
        <v>41</v>
      </c>
      <c r="B45" s="65"/>
      <c r="C45" s="66"/>
      <c r="D45" s="43"/>
      <c r="E45" s="43"/>
      <c r="F45" s="43"/>
      <c r="G45" s="43"/>
      <c r="H45" s="43"/>
      <c r="I45" s="43"/>
      <c r="J45" s="43"/>
    </row>
    <row r="46" spans="1:10" s="67" customFormat="1" ht="24" hidden="1" customHeight="1" x14ac:dyDescent="0.15">
      <c r="A46" s="71">
        <v>42</v>
      </c>
      <c r="B46" s="65"/>
      <c r="C46" s="66"/>
      <c r="D46" s="43"/>
      <c r="E46" s="43"/>
      <c r="F46" s="43"/>
      <c r="G46" s="43"/>
      <c r="H46" s="43"/>
      <c r="I46" s="43"/>
      <c r="J46" s="43"/>
    </row>
    <row r="47" spans="1:10" s="67" customFormat="1" ht="24" hidden="1" customHeight="1" x14ac:dyDescent="0.15">
      <c r="A47" s="71">
        <v>43</v>
      </c>
      <c r="B47" s="65"/>
      <c r="C47" s="66"/>
      <c r="D47" s="43"/>
      <c r="E47" s="43"/>
      <c r="F47" s="43"/>
      <c r="G47" s="43"/>
      <c r="H47" s="43"/>
      <c r="I47" s="43"/>
      <c r="J47" s="43"/>
    </row>
    <row r="48" spans="1:10" s="67" customFormat="1" ht="24" hidden="1" customHeight="1" x14ac:dyDescent="0.15">
      <c r="A48" s="71">
        <v>44</v>
      </c>
      <c r="B48" s="65"/>
      <c r="C48" s="66"/>
      <c r="D48" s="43"/>
      <c r="E48" s="43"/>
      <c r="F48" s="43"/>
      <c r="G48" s="43"/>
      <c r="H48" s="43"/>
      <c r="I48" s="43"/>
      <c r="J48" s="43"/>
    </row>
    <row r="49" spans="1:10" s="67" customFormat="1" ht="24" hidden="1" customHeight="1" x14ac:dyDescent="0.15">
      <c r="A49" s="71">
        <v>45</v>
      </c>
      <c r="B49" s="65"/>
      <c r="C49" s="66"/>
      <c r="D49" s="43"/>
      <c r="E49" s="43"/>
      <c r="F49" s="43"/>
      <c r="G49" s="43"/>
      <c r="H49" s="43"/>
      <c r="I49" s="43"/>
      <c r="J49" s="43"/>
    </row>
    <row r="50" spans="1:10" s="67" customFormat="1" ht="24" hidden="1" customHeight="1" x14ac:dyDescent="0.15">
      <c r="A50" s="71">
        <v>46</v>
      </c>
      <c r="B50" s="65"/>
      <c r="C50" s="66"/>
      <c r="D50" s="43"/>
      <c r="E50" s="43"/>
      <c r="F50" s="43"/>
      <c r="G50" s="43"/>
      <c r="H50" s="43"/>
      <c r="I50" s="43"/>
      <c r="J50" s="43"/>
    </row>
    <row r="51" spans="1:10" s="67" customFormat="1" ht="24" hidden="1" customHeight="1" x14ac:dyDescent="0.15">
      <c r="A51" s="71">
        <v>47</v>
      </c>
      <c r="B51" s="65"/>
      <c r="C51" s="66"/>
      <c r="D51" s="43"/>
      <c r="E51" s="43"/>
      <c r="F51" s="43"/>
      <c r="G51" s="43"/>
      <c r="H51" s="43"/>
      <c r="I51" s="43"/>
      <c r="J51" s="43"/>
    </row>
    <row r="52" spans="1:10" s="67" customFormat="1" ht="24" hidden="1" customHeight="1" x14ac:dyDescent="0.15">
      <c r="A52" s="71">
        <v>48</v>
      </c>
      <c r="B52" s="65"/>
      <c r="C52" s="66"/>
      <c r="D52" s="43"/>
      <c r="E52" s="43"/>
      <c r="F52" s="43"/>
      <c r="G52" s="43"/>
      <c r="H52" s="43"/>
      <c r="I52" s="43"/>
      <c r="J52" s="43"/>
    </row>
    <row r="53" spans="1:10" s="67" customFormat="1" ht="24" hidden="1" customHeight="1" x14ac:dyDescent="0.15">
      <c r="A53" s="71">
        <v>49</v>
      </c>
      <c r="B53" s="65"/>
      <c r="C53" s="66"/>
      <c r="D53" s="43"/>
      <c r="E53" s="43"/>
      <c r="F53" s="43"/>
      <c r="G53" s="43"/>
      <c r="H53" s="43"/>
      <c r="I53" s="43"/>
      <c r="J53" s="43"/>
    </row>
    <row r="54" spans="1:10" s="67" customFormat="1" ht="24" hidden="1" customHeight="1" x14ac:dyDescent="0.15">
      <c r="A54" s="71">
        <v>50</v>
      </c>
      <c r="B54" s="65"/>
      <c r="C54" s="66"/>
      <c r="D54" s="43"/>
      <c r="E54" s="43"/>
      <c r="F54" s="43"/>
      <c r="G54" s="43"/>
      <c r="H54" s="43"/>
      <c r="I54" s="43"/>
      <c r="J54" s="43"/>
    </row>
    <row r="55" spans="1:10" s="67" customFormat="1" ht="24" hidden="1" customHeight="1" x14ac:dyDescent="0.15">
      <c r="A55" s="71">
        <v>51</v>
      </c>
      <c r="B55" s="65"/>
      <c r="C55" s="66"/>
      <c r="D55" s="43"/>
      <c r="E55" s="43"/>
      <c r="F55" s="43"/>
      <c r="G55" s="43"/>
      <c r="H55" s="43"/>
      <c r="I55" s="43"/>
      <c r="J55" s="43"/>
    </row>
    <row r="56" spans="1:10" s="67" customFormat="1" ht="24" hidden="1" customHeight="1" x14ac:dyDescent="0.15">
      <c r="A56" s="71">
        <v>52</v>
      </c>
      <c r="B56" s="65"/>
      <c r="C56" s="66"/>
      <c r="D56" s="43"/>
      <c r="E56" s="43"/>
      <c r="F56" s="43"/>
      <c r="G56" s="43"/>
      <c r="H56" s="43"/>
      <c r="I56" s="43"/>
      <c r="J56" s="43"/>
    </row>
    <row r="57" spans="1:10" s="67" customFormat="1" ht="24" hidden="1" customHeight="1" x14ac:dyDescent="0.15">
      <c r="A57" s="71">
        <v>53</v>
      </c>
      <c r="B57" s="65"/>
      <c r="C57" s="66"/>
      <c r="D57" s="43"/>
      <c r="E57" s="43"/>
      <c r="F57" s="43"/>
      <c r="G57" s="43"/>
      <c r="H57" s="43"/>
      <c r="I57" s="43"/>
      <c r="J57" s="43"/>
    </row>
    <row r="58" spans="1:10" s="67" customFormat="1" ht="24" hidden="1" customHeight="1" x14ac:dyDescent="0.15">
      <c r="A58" s="71">
        <v>54</v>
      </c>
      <c r="B58" s="65"/>
      <c r="C58" s="66"/>
      <c r="D58" s="43"/>
      <c r="E58" s="43"/>
      <c r="F58" s="43"/>
      <c r="G58" s="43"/>
      <c r="H58" s="43"/>
      <c r="I58" s="43"/>
      <c r="J58" s="43"/>
    </row>
    <row r="59" spans="1:10" s="67" customFormat="1" ht="24" hidden="1" customHeight="1" x14ac:dyDescent="0.15">
      <c r="A59" s="71">
        <v>55</v>
      </c>
      <c r="B59" s="65"/>
      <c r="C59" s="66"/>
      <c r="D59" s="43"/>
      <c r="E59" s="43"/>
      <c r="F59" s="43"/>
      <c r="G59" s="43"/>
      <c r="H59" s="43"/>
      <c r="I59" s="43"/>
      <c r="J59" s="43"/>
    </row>
    <row r="60" spans="1:10" s="67" customFormat="1" ht="24" hidden="1" customHeight="1" x14ac:dyDescent="0.15">
      <c r="A60" s="71">
        <v>56</v>
      </c>
      <c r="B60" s="65"/>
      <c r="C60" s="66"/>
      <c r="D60" s="43"/>
      <c r="E60" s="43"/>
      <c r="F60" s="43"/>
      <c r="G60" s="43"/>
      <c r="H60" s="43"/>
      <c r="I60" s="43"/>
      <c r="J60" s="43"/>
    </row>
    <row r="61" spans="1:10" s="67" customFormat="1" ht="24" hidden="1" customHeight="1" x14ac:dyDescent="0.15">
      <c r="A61" s="71">
        <v>57</v>
      </c>
      <c r="B61" s="65"/>
      <c r="C61" s="66"/>
      <c r="D61" s="43"/>
      <c r="E61" s="43"/>
      <c r="F61" s="43"/>
      <c r="G61" s="43"/>
      <c r="H61" s="43"/>
      <c r="I61" s="43"/>
      <c r="J61" s="43"/>
    </row>
    <row r="62" spans="1:10" s="67" customFormat="1" ht="24" hidden="1" customHeight="1" x14ac:dyDescent="0.15">
      <c r="A62" s="71">
        <v>58</v>
      </c>
      <c r="B62" s="65"/>
      <c r="C62" s="66"/>
      <c r="D62" s="43"/>
      <c r="E62" s="43"/>
      <c r="F62" s="43"/>
      <c r="G62" s="43"/>
      <c r="H62" s="43"/>
      <c r="I62" s="43"/>
      <c r="J62" s="43"/>
    </row>
    <row r="63" spans="1:10" s="67" customFormat="1" ht="24" hidden="1" customHeight="1" x14ac:dyDescent="0.15">
      <c r="A63" s="71">
        <v>59</v>
      </c>
      <c r="B63" s="65"/>
      <c r="C63" s="66"/>
      <c r="D63" s="43"/>
      <c r="E63" s="43"/>
      <c r="F63" s="43"/>
      <c r="G63" s="43"/>
      <c r="H63" s="43"/>
      <c r="I63" s="43"/>
      <c r="J63" s="43"/>
    </row>
    <row r="64" spans="1:10" s="67" customFormat="1" ht="24" hidden="1" customHeight="1" x14ac:dyDescent="0.15">
      <c r="A64" s="71">
        <v>60</v>
      </c>
      <c r="B64" s="65"/>
      <c r="C64" s="66"/>
      <c r="D64" s="43"/>
      <c r="E64" s="43"/>
      <c r="F64" s="43"/>
      <c r="G64" s="43"/>
      <c r="H64" s="43"/>
      <c r="I64" s="43"/>
      <c r="J64" s="43"/>
    </row>
    <row r="65" spans="1:10" s="67" customFormat="1" ht="24" hidden="1" customHeight="1" x14ac:dyDescent="0.15">
      <c r="A65" s="71">
        <v>61</v>
      </c>
      <c r="B65" s="65"/>
      <c r="C65" s="66"/>
      <c r="D65" s="43"/>
      <c r="E65" s="43"/>
      <c r="F65" s="43"/>
      <c r="G65" s="43"/>
      <c r="H65" s="43"/>
      <c r="I65" s="43"/>
      <c r="J65" s="43"/>
    </row>
    <row r="66" spans="1:10" s="67" customFormat="1" ht="24" hidden="1" customHeight="1" x14ac:dyDescent="0.15">
      <c r="A66" s="71">
        <v>62</v>
      </c>
      <c r="B66" s="65"/>
      <c r="C66" s="66"/>
      <c r="D66" s="43"/>
      <c r="E66" s="43"/>
      <c r="F66" s="43"/>
      <c r="G66" s="43"/>
      <c r="H66" s="43"/>
      <c r="I66" s="43"/>
      <c r="J66" s="43"/>
    </row>
    <row r="67" spans="1:10" s="67" customFormat="1" ht="24" hidden="1" customHeight="1" x14ac:dyDescent="0.15">
      <c r="A67" s="71">
        <v>63</v>
      </c>
      <c r="B67" s="65"/>
      <c r="C67" s="66"/>
      <c r="D67" s="43"/>
      <c r="E67" s="43"/>
      <c r="F67" s="43"/>
      <c r="G67" s="43"/>
      <c r="H67" s="43"/>
      <c r="I67" s="43"/>
      <c r="J67" s="43"/>
    </row>
    <row r="68" spans="1:10" s="67" customFormat="1" ht="24" hidden="1" customHeight="1" x14ac:dyDescent="0.15">
      <c r="A68" s="71">
        <v>64</v>
      </c>
      <c r="B68" s="65"/>
      <c r="C68" s="66"/>
      <c r="D68" s="43"/>
      <c r="E68" s="43"/>
      <c r="F68" s="43"/>
      <c r="G68" s="43"/>
      <c r="H68" s="43"/>
      <c r="I68" s="43"/>
      <c r="J68" s="43"/>
    </row>
    <row r="69" spans="1:10" s="67" customFormat="1" ht="24" hidden="1" customHeight="1" x14ac:dyDescent="0.15">
      <c r="A69" s="71">
        <v>65</v>
      </c>
      <c r="B69" s="65"/>
      <c r="C69" s="66"/>
      <c r="D69" s="43"/>
      <c r="E69" s="43"/>
      <c r="F69" s="43"/>
      <c r="G69" s="43"/>
      <c r="H69" s="43"/>
      <c r="I69" s="43"/>
      <c r="J69" s="43"/>
    </row>
    <row r="70" spans="1:10" s="67" customFormat="1" ht="24" hidden="1" customHeight="1" x14ac:dyDescent="0.15">
      <c r="A70" s="71">
        <v>66</v>
      </c>
      <c r="B70" s="65"/>
      <c r="C70" s="66"/>
      <c r="D70" s="43"/>
      <c r="E70" s="43"/>
      <c r="F70" s="43"/>
      <c r="G70" s="43"/>
      <c r="H70" s="43"/>
      <c r="I70" s="43"/>
      <c r="J70" s="43"/>
    </row>
    <row r="71" spans="1:10" s="67" customFormat="1" ht="24" hidden="1" customHeight="1" x14ac:dyDescent="0.15">
      <c r="A71" s="71">
        <v>67</v>
      </c>
      <c r="B71" s="65"/>
      <c r="C71" s="66"/>
      <c r="D71" s="43"/>
      <c r="E71" s="43"/>
      <c r="F71" s="43"/>
      <c r="G71" s="43"/>
      <c r="H71" s="43"/>
      <c r="I71" s="43"/>
      <c r="J71" s="43"/>
    </row>
    <row r="72" spans="1:10" s="67" customFormat="1" ht="24" hidden="1" customHeight="1" x14ac:dyDescent="0.15">
      <c r="A72" s="71">
        <v>68</v>
      </c>
      <c r="B72" s="65"/>
      <c r="C72" s="66"/>
      <c r="D72" s="43"/>
      <c r="E72" s="43"/>
      <c r="F72" s="43"/>
      <c r="G72" s="43"/>
      <c r="H72" s="43"/>
      <c r="I72" s="43"/>
      <c r="J72" s="43"/>
    </row>
    <row r="73" spans="1:10" s="67" customFormat="1" ht="24" hidden="1" customHeight="1" x14ac:dyDescent="0.15">
      <c r="A73" s="71">
        <v>69</v>
      </c>
      <c r="B73" s="65"/>
      <c r="C73" s="66"/>
      <c r="D73" s="43"/>
      <c r="E73" s="43"/>
      <c r="F73" s="43"/>
      <c r="G73" s="43"/>
      <c r="H73" s="43"/>
      <c r="I73" s="43"/>
      <c r="J73" s="43"/>
    </row>
    <row r="74" spans="1:10" s="67" customFormat="1" ht="24" hidden="1" customHeight="1" x14ac:dyDescent="0.15">
      <c r="A74" s="71">
        <v>70</v>
      </c>
      <c r="B74" s="65"/>
      <c r="C74" s="66"/>
      <c r="D74" s="43"/>
      <c r="E74" s="43"/>
      <c r="F74" s="43"/>
      <c r="G74" s="43"/>
      <c r="H74" s="43"/>
      <c r="I74" s="43"/>
      <c r="J74" s="43"/>
    </row>
    <row r="75" spans="1:10" s="67" customFormat="1" ht="24" hidden="1" customHeight="1" x14ac:dyDescent="0.15">
      <c r="A75" s="71">
        <v>71</v>
      </c>
      <c r="B75" s="65"/>
      <c r="C75" s="66"/>
      <c r="D75" s="43"/>
      <c r="E75" s="43"/>
      <c r="F75" s="43"/>
      <c r="G75" s="43"/>
      <c r="H75" s="43"/>
      <c r="I75" s="43"/>
      <c r="J75" s="43"/>
    </row>
    <row r="76" spans="1:10" s="67" customFormat="1" ht="24" hidden="1" customHeight="1" x14ac:dyDescent="0.15">
      <c r="A76" s="71">
        <v>72</v>
      </c>
      <c r="B76" s="65"/>
      <c r="C76" s="66"/>
      <c r="D76" s="43"/>
      <c r="E76" s="43"/>
      <c r="F76" s="43"/>
      <c r="G76" s="43"/>
      <c r="H76" s="43"/>
      <c r="I76" s="43"/>
      <c r="J76" s="43"/>
    </row>
    <row r="77" spans="1:10" s="67" customFormat="1" ht="24" hidden="1" customHeight="1" x14ac:dyDescent="0.15">
      <c r="A77" s="71">
        <v>73</v>
      </c>
      <c r="B77" s="65"/>
      <c r="C77" s="66"/>
      <c r="D77" s="43"/>
      <c r="E77" s="43"/>
      <c r="F77" s="43"/>
      <c r="G77" s="43"/>
      <c r="H77" s="43"/>
      <c r="I77" s="43"/>
      <c r="J77" s="43"/>
    </row>
    <row r="78" spans="1:10" s="67" customFormat="1" ht="24" hidden="1" customHeight="1" x14ac:dyDescent="0.15">
      <c r="A78" s="71">
        <v>74</v>
      </c>
      <c r="B78" s="65"/>
      <c r="C78" s="66"/>
      <c r="D78" s="43"/>
      <c r="E78" s="43"/>
      <c r="F78" s="43"/>
      <c r="G78" s="43"/>
      <c r="H78" s="43"/>
      <c r="I78" s="43"/>
      <c r="J78" s="43"/>
    </row>
    <row r="79" spans="1:10" s="67" customFormat="1" ht="24" hidden="1" customHeight="1" x14ac:dyDescent="0.15">
      <c r="A79" s="71">
        <v>75</v>
      </c>
      <c r="B79" s="65"/>
      <c r="C79" s="66"/>
      <c r="D79" s="43"/>
      <c r="E79" s="43"/>
      <c r="F79" s="43"/>
      <c r="G79" s="43"/>
      <c r="H79" s="43"/>
      <c r="I79" s="43"/>
      <c r="J79" s="43"/>
    </row>
    <row r="80" spans="1:10" s="67" customFormat="1" ht="24" hidden="1" customHeight="1" x14ac:dyDescent="0.15">
      <c r="A80" s="71">
        <v>76</v>
      </c>
      <c r="B80" s="65"/>
      <c r="C80" s="66"/>
      <c r="D80" s="43"/>
      <c r="E80" s="43"/>
      <c r="F80" s="43"/>
      <c r="G80" s="43"/>
      <c r="H80" s="43"/>
      <c r="I80" s="43"/>
      <c r="J80" s="43"/>
    </row>
    <row r="81" spans="1:10" s="67" customFormat="1" ht="24" hidden="1" customHeight="1" x14ac:dyDescent="0.15">
      <c r="A81" s="71">
        <v>77</v>
      </c>
      <c r="B81" s="65"/>
      <c r="C81" s="66"/>
      <c r="D81" s="43"/>
      <c r="E81" s="43"/>
      <c r="F81" s="43"/>
      <c r="G81" s="43"/>
      <c r="H81" s="43"/>
      <c r="I81" s="43"/>
      <c r="J81" s="43"/>
    </row>
    <row r="82" spans="1:10" s="67" customFormat="1" ht="24" hidden="1" customHeight="1" x14ac:dyDescent="0.15">
      <c r="A82" s="71">
        <v>78</v>
      </c>
      <c r="B82" s="65"/>
      <c r="C82" s="66"/>
      <c r="D82" s="43"/>
      <c r="E82" s="43"/>
      <c r="F82" s="43"/>
      <c r="G82" s="43"/>
      <c r="H82" s="43"/>
      <c r="I82" s="43"/>
      <c r="J82" s="43"/>
    </row>
    <row r="83" spans="1:10" s="67" customFormat="1" ht="24" hidden="1" customHeight="1" x14ac:dyDescent="0.15">
      <c r="A83" s="71">
        <v>79</v>
      </c>
      <c r="B83" s="65"/>
      <c r="C83" s="66"/>
      <c r="D83" s="43"/>
      <c r="E83" s="43"/>
      <c r="F83" s="43"/>
      <c r="G83" s="43"/>
      <c r="H83" s="43"/>
      <c r="I83" s="43"/>
      <c r="J83" s="43"/>
    </row>
    <row r="84" spans="1:10" s="67" customFormat="1" ht="24" hidden="1" customHeight="1" x14ac:dyDescent="0.15">
      <c r="A84" s="71">
        <v>80</v>
      </c>
      <c r="B84" s="65"/>
      <c r="C84" s="66"/>
      <c r="D84" s="43"/>
      <c r="E84" s="43"/>
      <c r="F84" s="43"/>
      <c r="G84" s="43"/>
      <c r="H84" s="43"/>
      <c r="I84" s="43"/>
      <c r="J84" s="43"/>
    </row>
    <row r="85" spans="1:10" s="67" customFormat="1" ht="24" hidden="1" customHeight="1" x14ac:dyDescent="0.15">
      <c r="A85" s="71">
        <v>81</v>
      </c>
      <c r="B85" s="65"/>
      <c r="C85" s="66"/>
      <c r="D85" s="43"/>
      <c r="E85" s="43"/>
      <c r="F85" s="43"/>
      <c r="G85" s="43"/>
      <c r="H85" s="43"/>
      <c r="I85" s="43"/>
      <c r="J85" s="43"/>
    </row>
    <row r="86" spans="1:10" s="67" customFormat="1" ht="24" hidden="1" customHeight="1" x14ac:dyDescent="0.15">
      <c r="A86" s="71">
        <v>82</v>
      </c>
      <c r="B86" s="65"/>
      <c r="C86" s="66"/>
      <c r="D86" s="43"/>
      <c r="E86" s="43"/>
      <c r="F86" s="43"/>
      <c r="G86" s="43"/>
      <c r="H86" s="43"/>
      <c r="I86" s="43"/>
      <c r="J86" s="43"/>
    </row>
    <row r="87" spans="1:10" s="67" customFormat="1" ht="24" hidden="1" customHeight="1" x14ac:dyDescent="0.15">
      <c r="A87" s="71">
        <v>83</v>
      </c>
      <c r="B87" s="65"/>
      <c r="C87" s="66"/>
      <c r="D87" s="43"/>
      <c r="E87" s="43"/>
      <c r="F87" s="43"/>
      <c r="G87" s="43"/>
      <c r="H87" s="43"/>
      <c r="I87" s="43"/>
      <c r="J87" s="43"/>
    </row>
    <row r="88" spans="1:10" s="67" customFormat="1" ht="24" hidden="1" customHeight="1" x14ac:dyDescent="0.15">
      <c r="A88" s="71">
        <v>84</v>
      </c>
      <c r="B88" s="65"/>
      <c r="C88" s="66"/>
      <c r="D88" s="43"/>
      <c r="E88" s="43"/>
      <c r="F88" s="43"/>
      <c r="G88" s="43"/>
      <c r="H88" s="43"/>
      <c r="I88" s="43"/>
      <c r="J88" s="43"/>
    </row>
    <row r="89" spans="1:10" s="67" customFormat="1" ht="24" hidden="1" customHeight="1" x14ac:dyDescent="0.15">
      <c r="A89" s="71">
        <v>85</v>
      </c>
      <c r="B89" s="65"/>
      <c r="C89" s="66"/>
      <c r="D89" s="43"/>
      <c r="E89" s="43"/>
      <c r="F89" s="43"/>
      <c r="G89" s="43"/>
      <c r="H89" s="43"/>
      <c r="I89" s="43"/>
      <c r="J89" s="43"/>
    </row>
    <row r="90" spans="1:10" s="67" customFormat="1" ht="24" hidden="1" customHeight="1" x14ac:dyDescent="0.15">
      <c r="A90" s="71">
        <v>86</v>
      </c>
      <c r="B90" s="65"/>
      <c r="C90" s="66"/>
      <c r="D90" s="43"/>
      <c r="E90" s="43"/>
      <c r="F90" s="43"/>
      <c r="G90" s="43"/>
      <c r="H90" s="43"/>
      <c r="I90" s="43"/>
      <c r="J90" s="43"/>
    </row>
    <row r="91" spans="1:10" s="67" customFormat="1" ht="24" hidden="1" customHeight="1" x14ac:dyDescent="0.15">
      <c r="A91" s="71">
        <v>87</v>
      </c>
      <c r="B91" s="65"/>
      <c r="C91" s="66"/>
      <c r="D91" s="43"/>
      <c r="E91" s="43"/>
      <c r="F91" s="43"/>
      <c r="G91" s="43"/>
      <c r="H91" s="43"/>
      <c r="I91" s="43"/>
      <c r="J91" s="43"/>
    </row>
    <row r="92" spans="1:10" s="67" customFormat="1" ht="24" hidden="1" customHeight="1" x14ac:dyDescent="0.15">
      <c r="A92" s="71">
        <v>88</v>
      </c>
      <c r="B92" s="65"/>
      <c r="C92" s="66"/>
      <c r="D92" s="43"/>
      <c r="E92" s="43"/>
      <c r="F92" s="43"/>
      <c r="G92" s="43"/>
      <c r="H92" s="43"/>
      <c r="I92" s="43"/>
      <c r="J92" s="43"/>
    </row>
    <row r="93" spans="1:10" s="67" customFormat="1" ht="24" hidden="1" customHeight="1" x14ac:dyDescent="0.15">
      <c r="A93" s="71">
        <v>89</v>
      </c>
      <c r="B93" s="65"/>
      <c r="C93" s="66"/>
      <c r="D93" s="43"/>
      <c r="E93" s="43"/>
      <c r="F93" s="43"/>
      <c r="G93" s="43"/>
      <c r="H93" s="43"/>
      <c r="I93" s="43"/>
      <c r="J93" s="43"/>
    </row>
    <row r="94" spans="1:10" s="67" customFormat="1" ht="24" hidden="1" customHeight="1" x14ac:dyDescent="0.15">
      <c r="A94" s="71">
        <v>90</v>
      </c>
      <c r="B94" s="65"/>
      <c r="C94" s="66"/>
      <c r="D94" s="43"/>
      <c r="E94" s="43"/>
      <c r="F94" s="43"/>
      <c r="G94" s="43"/>
      <c r="H94" s="43"/>
      <c r="I94" s="43"/>
      <c r="J94" s="43"/>
    </row>
    <row r="95" spans="1:10" s="67" customFormat="1" ht="24" hidden="1" customHeight="1" x14ac:dyDescent="0.15">
      <c r="A95" s="71">
        <v>91</v>
      </c>
      <c r="B95" s="65"/>
      <c r="C95" s="66"/>
      <c r="D95" s="43"/>
      <c r="E95" s="43"/>
      <c r="F95" s="43"/>
      <c r="G95" s="43"/>
      <c r="H95" s="43"/>
      <c r="I95" s="43"/>
      <c r="J95" s="43"/>
    </row>
    <row r="96" spans="1:10" s="67" customFormat="1" ht="24" hidden="1" customHeight="1" x14ac:dyDescent="0.15">
      <c r="A96" s="71">
        <v>92</v>
      </c>
      <c r="B96" s="65"/>
      <c r="C96" s="66"/>
      <c r="D96" s="43"/>
      <c r="E96" s="43"/>
      <c r="F96" s="43"/>
      <c r="G96" s="43"/>
      <c r="H96" s="43"/>
      <c r="I96" s="43"/>
      <c r="J96" s="43"/>
    </row>
    <row r="97" spans="1:21" s="67" customFormat="1" ht="24" hidden="1" customHeight="1" x14ac:dyDescent="0.15">
      <c r="A97" s="71">
        <v>93</v>
      </c>
      <c r="B97" s="65"/>
      <c r="C97" s="66"/>
      <c r="D97" s="43"/>
      <c r="E97" s="43"/>
      <c r="F97" s="43"/>
      <c r="G97" s="43"/>
      <c r="H97" s="43"/>
      <c r="I97" s="43"/>
      <c r="J97" s="43"/>
    </row>
    <row r="98" spans="1:21" s="67" customFormat="1" ht="24" hidden="1" customHeight="1" x14ac:dyDescent="0.15">
      <c r="A98" s="71">
        <v>94</v>
      </c>
      <c r="B98" s="65"/>
      <c r="C98" s="66"/>
      <c r="D98" s="43"/>
      <c r="E98" s="43"/>
      <c r="F98" s="43"/>
      <c r="G98" s="43"/>
      <c r="H98" s="43"/>
      <c r="I98" s="43"/>
      <c r="J98" s="43"/>
    </row>
    <row r="99" spans="1:21" s="67" customFormat="1" ht="24" hidden="1" customHeight="1" x14ac:dyDescent="0.15">
      <c r="A99" s="71">
        <v>95</v>
      </c>
      <c r="B99" s="65"/>
      <c r="C99" s="66"/>
      <c r="D99" s="43"/>
      <c r="E99" s="43"/>
      <c r="F99" s="43"/>
      <c r="G99" s="43"/>
      <c r="H99" s="43"/>
      <c r="I99" s="43"/>
      <c r="J99" s="43"/>
    </row>
    <row r="100" spans="1:21" s="67" customFormat="1" ht="24" hidden="1" customHeight="1" x14ac:dyDescent="0.15">
      <c r="A100" s="71">
        <v>96</v>
      </c>
      <c r="B100" s="65"/>
      <c r="C100" s="66"/>
      <c r="D100" s="43"/>
      <c r="E100" s="43"/>
      <c r="F100" s="43"/>
      <c r="G100" s="43"/>
      <c r="H100" s="43"/>
      <c r="I100" s="43"/>
      <c r="J100" s="43"/>
    </row>
    <row r="101" spans="1:21" s="67" customFormat="1" ht="24" hidden="1" customHeight="1" x14ac:dyDescent="0.15">
      <c r="A101" s="71">
        <v>97</v>
      </c>
      <c r="B101" s="65"/>
      <c r="C101" s="66"/>
      <c r="D101" s="43"/>
      <c r="E101" s="43"/>
      <c r="F101" s="43"/>
      <c r="G101" s="43"/>
      <c r="H101" s="43"/>
      <c r="I101" s="43"/>
      <c r="J101" s="43"/>
    </row>
    <row r="102" spans="1:21" s="67" customFormat="1" ht="24" hidden="1" customHeight="1" x14ac:dyDescent="0.15">
      <c r="A102" s="71">
        <v>98</v>
      </c>
      <c r="B102" s="65"/>
      <c r="C102" s="66"/>
      <c r="D102" s="43"/>
      <c r="E102" s="43"/>
      <c r="F102" s="43"/>
      <c r="G102" s="43"/>
      <c r="H102" s="43"/>
      <c r="I102" s="43"/>
      <c r="J102" s="43"/>
    </row>
    <row r="103" spans="1:21" s="67" customFormat="1" ht="24" hidden="1" customHeight="1" x14ac:dyDescent="0.15">
      <c r="A103" s="71">
        <v>99</v>
      </c>
      <c r="B103" s="65"/>
      <c r="C103" s="66"/>
      <c r="D103" s="43"/>
      <c r="E103" s="43"/>
      <c r="F103" s="43"/>
      <c r="G103" s="43"/>
      <c r="H103" s="43"/>
      <c r="I103" s="43"/>
      <c r="J103" s="43"/>
    </row>
    <row r="104" spans="1:21" s="67" customFormat="1" ht="24" hidden="1" customHeight="1" x14ac:dyDescent="0.15">
      <c r="A104" s="71">
        <v>100</v>
      </c>
      <c r="B104" s="65"/>
      <c r="C104" s="66"/>
      <c r="D104" s="43"/>
      <c r="E104" s="43"/>
      <c r="F104" s="43"/>
      <c r="G104" s="43"/>
      <c r="H104" s="43"/>
      <c r="I104" s="43"/>
      <c r="J104" s="43"/>
    </row>
    <row r="105" spans="1:21" s="68" customFormat="1" ht="24" hidden="1" customHeight="1" x14ac:dyDescent="0.15">
      <c r="A105" s="71">
        <v>101</v>
      </c>
      <c r="B105" s="65"/>
      <c r="C105" s="66"/>
      <c r="D105" s="43"/>
      <c r="E105" s="43"/>
      <c r="F105" s="43"/>
      <c r="G105" s="43"/>
      <c r="H105" s="43"/>
      <c r="I105" s="43"/>
      <c r="J105" s="43"/>
      <c r="U105" s="67"/>
    </row>
    <row r="106" spans="1:21" s="68" customFormat="1" ht="24" hidden="1" customHeight="1" x14ac:dyDescent="0.15">
      <c r="A106" s="71">
        <v>102</v>
      </c>
      <c r="B106" s="65"/>
      <c r="C106" s="66"/>
      <c r="D106" s="43"/>
      <c r="E106" s="43"/>
      <c r="F106" s="43"/>
      <c r="G106" s="43"/>
      <c r="H106" s="43"/>
      <c r="I106" s="43"/>
      <c r="J106" s="43"/>
      <c r="U106" s="67"/>
    </row>
    <row r="107" spans="1:21" s="68" customFormat="1" ht="24" hidden="1" customHeight="1" x14ac:dyDescent="0.15">
      <c r="A107" s="71">
        <v>103</v>
      </c>
      <c r="B107" s="65"/>
      <c r="C107" s="66"/>
      <c r="D107" s="43"/>
      <c r="E107" s="43"/>
      <c r="F107" s="43"/>
      <c r="G107" s="43"/>
      <c r="H107" s="43"/>
      <c r="I107" s="43"/>
      <c r="J107" s="43"/>
      <c r="U107" s="67"/>
    </row>
    <row r="108" spans="1:21" s="68" customFormat="1" ht="24" hidden="1" customHeight="1" x14ac:dyDescent="0.15">
      <c r="A108" s="71">
        <v>104</v>
      </c>
      <c r="B108" s="65"/>
      <c r="C108" s="66"/>
      <c r="D108" s="43"/>
      <c r="E108" s="43"/>
      <c r="F108" s="43"/>
      <c r="G108" s="43"/>
      <c r="H108" s="43"/>
      <c r="I108" s="43"/>
      <c r="J108" s="43"/>
      <c r="U108" s="67"/>
    </row>
    <row r="109" spans="1:21" s="68" customFormat="1" ht="24" hidden="1" customHeight="1" x14ac:dyDescent="0.15">
      <c r="A109" s="71">
        <v>105</v>
      </c>
      <c r="B109" s="65"/>
      <c r="C109" s="66"/>
      <c r="D109" s="43"/>
      <c r="E109" s="43"/>
      <c r="F109" s="43"/>
      <c r="G109" s="43"/>
      <c r="H109" s="43"/>
      <c r="I109" s="43"/>
      <c r="J109" s="43"/>
      <c r="U109" s="67"/>
    </row>
    <row r="110" spans="1:21" s="68" customFormat="1" ht="24" hidden="1" customHeight="1" x14ac:dyDescent="0.15">
      <c r="A110" s="71">
        <v>106</v>
      </c>
      <c r="B110" s="65"/>
      <c r="C110" s="66"/>
      <c r="D110" s="43"/>
      <c r="E110" s="43"/>
      <c r="F110" s="43"/>
      <c r="G110" s="43"/>
      <c r="H110" s="43"/>
      <c r="I110" s="43"/>
      <c r="J110" s="43"/>
      <c r="U110" s="67"/>
    </row>
    <row r="111" spans="1:21" s="68" customFormat="1" ht="24" hidden="1" customHeight="1" x14ac:dyDescent="0.15">
      <c r="A111" s="71">
        <v>107</v>
      </c>
      <c r="B111" s="65"/>
      <c r="C111" s="66"/>
      <c r="D111" s="43"/>
      <c r="E111" s="43"/>
      <c r="F111" s="43"/>
      <c r="G111" s="43"/>
      <c r="H111" s="43"/>
      <c r="I111" s="43"/>
      <c r="J111" s="43"/>
      <c r="U111" s="67"/>
    </row>
    <row r="112" spans="1:21" s="68" customFormat="1" ht="24" hidden="1" customHeight="1" x14ac:dyDescent="0.15">
      <c r="A112" s="71">
        <v>108</v>
      </c>
      <c r="B112" s="65"/>
      <c r="C112" s="66"/>
      <c r="D112" s="43"/>
      <c r="E112" s="43"/>
      <c r="F112" s="43"/>
      <c r="G112" s="43"/>
      <c r="H112" s="43"/>
      <c r="I112" s="43"/>
      <c r="J112" s="43"/>
      <c r="U112" s="67"/>
    </row>
    <row r="113" spans="1:21" s="68" customFormat="1" ht="24" hidden="1" customHeight="1" x14ac:dyDescent="0.15">
      <c r="A113" s="71">
        <v>109</v>
      </c>
      <c r="B113" s="65"/>
      <c r="C113" s="66"/>
      <c r="D113" s="43"/>
      <c r="E113" s="43"/>
      <c r="F113" s="43"/>
      <c r="G113" s="43"/>
      <c r="H113" s="43"/>
      <c r="I113" s="43"/>
      <c r="J113" s="43"/>
      <c r="U113" s="67"/>
    </row>
    <row r="114" spans="1:21" s="68" customFormat="1" ht="24" hidden="1" customHeight="1" x14ac:dyDescent="0.15">
      <c r="A114" s="71">
        <v>110</v>
      </c>
      <c r="B114" s="65"/>
      <c r="C114" s="66"/>
      <c r="D114" s="43"/>
      <c r="E114" s="43"/>
      <c r="F114" s="43"/>
      <c r="G114" s="43"/>
      <c r="H114" s="43"/>
      <c r="I114" s="43"/>
      <c r="J114" s="43"/>
      <c r="U114" s="67"/>
    </row>
    <row r="115" spans="1:21" s="68" customFormat="1" ht="24" hidden="1" customHeight="1" x14ac:dyDescent="0.15">
      <c r="A115" s="71">
        <v>111</v>
      </c>
      <c r="B115" s="65"/>
      <c r="C115" s="66"/>
      <c r="D115" s="43"/>
      <c r="E115" s="43"/>
      <c r="F115" s="43"/>
      <c r="G115" s="43"/>
      <c r="H115" s="43"/>
      <c r="I115" s="43"/>
      <c r="J115" s="43"/>
      <c r="U115" s="67"/>
    </row>
    <row r="116" spans="1:21" s="68" customFormat="1" ht="24" hidden="1" customHeight="1" x14ac:dyDescent="0.15">
      <c r="A116" s="71">
        <v>112</v>
      </c>
      <c r="B116" s="65"/>
      <c r="C116" s="66"/>
      <c r="D116" s="43"/>
      <c r="E116" s="43"/>
      <c r="F116" s="43"/>
      <c r="G116" s="43"/>
      <c r="H116" s="43"/>
      <c r="I116" s="43"/>
      <c r="J116" s="43"/>
      <c r="U116" s="67"/>
    </row>
    <row r="117" spans="1:21" s="68" customFormat="1" ht="24" hidden="1" customHeight="1" x14ac:dyDescent="0.15">
      <c r="A117" s="71">
        <v>113</v>
      </c>
      <c r="B117" s="65"/>
      <c r="C117" s="66"/>
      <c r="D117" s="43"/>
      <c r="E117" s="43"/>
      <c r="F117" s="43"/>
      <c r="G117" s="43"/>
      <c r="H117" s="43"/>
      <c r="I117" s="43"/>
      <c r="J117" s="43"/>
      <c r="U117" s="67"/>
    </row>
    <row r="118" spans="1:21" s="68" customFormat="1" ht="24" hidden="1" customHeight="1" x14ac:dyDescent="0.15">
      <c r="A118" s="71">
        <v>114</v>
      </c>
      <c r="B118" s="65"/>
      <c r="C118" s="66"/>
      <c r="D118" s="43"/>
      <c r="E118" s="43"/>
      <c r="F118" s="43"/>
      <c r="G118" s="43"/>
      <c r="H118" s="43"/>
      <c r="I118" s="43"/>
      <c r="J118" s="43"/>
      <c r="U118" s="67"/>
    </row>
    <row r="119" spans="1:21" s="68" customFormat="1" ht="24" hidden="1" customHeight="1" x14ac:dyDescent="0.15">
      <c r="A119" s="71">
        <v>115</v>
      </c>
      <c r="B119" s="65"/>
      <c r="C119" s="66"/>
      <c r="D119" s="43"/>
      <c r="E119" s="43"/>
      <c r="F119" s="43"/>
      <c r="G119" s="43"/>
      <c r="H119" s="43"/>
      <c r="I119" s="43"/>
      <c r="J119" s="43"/>
      <c r="U119" s="67"/>
    </row>
    <row r="120" spans="1:21" s="68" customFormat="1" ht="24" hidden="1" customHeight="1" x14ac:dyDescent="0.15">
      <c r="A120" s="71">
        <v>116</v>
      </c>
      <c r="B120" s="65"/>
      <c r="C120" s="66"/>
      <c r="D120" s="43"/>
      <c r="E120" s="43"/>
      <c r="F120" s="43"/>
      <c r="G120" s="43"/>
      <c r="H120" s="43"/>
      <c r="I120" s="43"/>
      <c r="J120" s="43"/>
      <c r="U120" s="67"/>
    </row>
    <row r="121" spans="1:21" s="68" customFormat="1" ht="24" hidden="1" customHeight="1" x14ac:dyDescent="0.15">
      <c r="A121" s="71">
        <v>117</v>
      </c>
      <c r="B121" s="65"/>
      <c r="C121" s="66"/>
      <c r="D121" s="43"/>
      <c r="E121" s="43"/>
      <c r="F121" s="43"/>
      <c r="G121" s="43"/>
      <c r="H121" s="43"/>
      <c r="I121" s="43"/>
      <c r="J121" s="43"/>
      <c r="U121" s="67"/>
    </row>
    <row r="122" spans="1:21" s="68" customFormat="1" ht="24" hidden="1" customHeight="1" x14ac:dyDescent="0.15">
      <c r="A122" s="71">
        <v>118</v>
      </c>
      <c r="B122" s="65"/>
      <c r="C122" s="66"/>
      <c r="D122" s="43"/>
      <c r="E122" s="43"/>
      <c r="F122" s="43"/>
      <c r="G122" s="43"/>
      <c r="H122" s="43"/>
      <c r="I122" s="43"/>
      <c r="J122" s="43"/>
      <c r="U122" s="67"/>
    </row>
    <row r="123" spans="1:21" s="68" customFormat="1" ht="24" hidden="1" customHeight="1" x14ac:dyDescent="0.15">
      <c r="A123" s="71">
        <v>119</v>
      </c>
      <c r="B123" s="65"/>
      <c r="C123" s="66"/>
      <c r="D123" s="43"/>
      <c r="E123" s="43"/>
      <c r="F123" s="43"/>
      <c r="G123" s="43"/>
      <c r="H123" s="43"/>
      <c r="I123" s="43"/>
      <c r="J123" s="43"/>
      <c r="U123" s="67"/>
    </row>
    <row r="124" spans="1:21" s="67" customFormat="1" ht="24" hidden="1" customHeight="1" x14ac:dyDescent="0.15">
      <c r="A124" s="71">
        <v>120</v>
      </c>
      <c r="B124" s="65"/>
      <c r="C124" s="66"/>
      <c r="D124" s="43"/>
      <c r="E124" s="43"/>
      <c r="F124" s="43"/>
      <c r="G124" s="43"/>
      <c r="H124" s="43"/>
      <c r="I124" s="43"/>
      <c r="J124" s="43"/>
    </row>
    <row r="125" spans="1:21" s="67" customFormat="1" ht="24" customHeight="1" x14ac:dyDescent="0.15">
      <c r="A125" s="64"/>
      <c r="B125" s="69" t="s">
        <v>34</v>
      </c>
      <c r="C125" s="145">
        <f>G125+J125</f>
        <v>59000</v>
      </c>
      <c r="D125" s="146"/>
      <c r="E125" s="143" t="s">
        <v>35</v>
      </c>
      <c r="F125" s="144"/>
      <c r="G125" s="70">
        <f>SUMIF(D5:D124,"立候補準備",C5:C124)</f>
        <v>59000</v>
      </c>
      <c r="H125" s="143" t="s">
        <v>36</v>
      </c>
      <c r="I125" s="144"/>
      <c r="J125" s="70">
        <f>SUMIF(D5:D124,"選挙運動",C5:C124)</f>
        <v>0</v>
      </c>
    </row>
  </sheetData>
  <mergeCells count="11">
    <mergeCell ref="C125:D125"/>
    <mergeCell ref="E125:F125"/>
    <mergeCell ref="H125:I125"/>
    <mergeCell ref="J3:J4"/>
    <mergeCell ref="F3:H3"/>
    <mergeCell ref="I3:I4"/>
    <mergeCell ref="A3:A4"/>
    <mergeCell ref="B3:B4"/>
    <mergeCell ref="C3:C4"/>
    <mergeCell ref="D3:D4"/>
    <mergeCell ref="E3:E4"/>
  </mergeCells>
  <phoneticPr fontId="5"/>
  <dataValidations count="2">
    <dataValidation type="list" allowBlank="1" showInputMessage="1" showErrorMessage="1" sqref="D5:D124" xr:uid="{DC91D3FE-9164-45D9-9368-20B18866E956}">
      <formula1>"立候補準備,選挙運動"</formula1>
    </dataValidation>
    <dataValidation type="whole" operator="greaterThan" allowBlank="1" showInputMessage="1" showErrorMessage="1" sqref="C5:C124" xr:uid="{DC600781-D058-4EEC-B833-095332FCB230}">
      <formula1>0</formula1>
    </dataValidation>
  </dataValidations>
  <hyperlinks>
    <hyperlink ref="L2" location="☆メイン画面☆!A1" display="メイン画面に戻る" xr:uid="{CC6519C4-BD8F-4382-99CF-74D268475A8C}"/>
  </hyperlinks>
  <printOptions horizontalCentered="1"/>
  <pageMargins left="0.23622047244094491" right="0.27559055118110237" top="0.43307086614173229" bottom="0.74803149606299213" header="0.19685039370078741" footer="0.31496062992125984"/>
  <pageSetup paperSize="9" fitToHeight="0" orientation="landscape" r:id="rId1"/>
  <headerFooter>
    <oddFooter>&amp;P ページ</oddFooter>
  </headerFooter>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16</vt:i4>
      </vt:variant>
      <vt:variant>
        <vt:lpstr>名前付き一覧</vt:lpstr>
      </vt:variant>
      <vt:variant>
        <vt:i4>24</vt:i4>
      </vt:variant>
    </vt:vector>
  </HeadingPairs>
  <TitlesOfParts>
    <vt:vector baseType="lpstr" size="40">
      <vt:lpstr>☆メイン画面☆</vt:lpstr>
      <vt:lpstr>確認表</vt:lpstr>
      <vt:lpstr>収入の部</vt:lpstr>
      <vt:lpstr>支出の部(人件費)</vt:lpstr>
      <vt:lpstr>支出の部(家屋費)</vt:lpstr>
      <vt:lpstr>支出の部(通信費)</vt:lpstr>
      <vt:lpstr>支出の部(交通費)</vt:lpstr>
      <vt:lpstr>支出の部(印刷費)</vt:lpstr>
      <vt:lpstr>支出の部(広告費)</vt:lpstr>
      <vt:lpstr>支出の部(文具費)</vt:lpstr>
      <vt:lpstr>支出の部(食糧費)</vt:lpstr>
      <vt:lpstr>支出の部(休泊費)</vt:lpstr>
      <vt:lpstr>支出の部(雑費)</vt:lpstr>
      <vt:lpstr>集計表</vt:lpstr>
      <vt:lpstr>領収書無明細書</vt:lpstr>
      <vt:lpstr>選管入力用</vt:lpstr>
      <vt:lpstr>'支出の部(印刷費)'!Print_Area</vt:lpstr>
      <vt:lpstr>'支出の部(家屋費)'!Print_Area</vt:lpstr>
      <vt:lpstr>'支出の部(休泊費)'!Print_Area</vt:lpstr>
      <vt:lpstr>'支出の部(交通費)'!Print_Area</vt:lpstr>
      <vt:lpstr>'支出の部(広告費)'!Print_Area</vt:lpstr>
      <vt:lpstr>'支出の部(雑費)'!Print_Area</vt:lpstr>
      <vt:lpstr>'支出の部(食糧費)'!Print_Area</vt:lpstr>
      <vt:lpstr>'支出の部(人件費)'!Print_Area</vt:lpstr>
      <vt:lpstr>'支出の部(通信費)'!Print_Area</vt:lpstr>
      <vt:lpstr>'支出の部(文具費)'!Print_Area</vt:lpstr>
      <vt:lpstr>収入の部!Print_Area</vt:lpstr>
      <vt:lpstr>集計表!Print_Area</vt:lpstr>
      <vt:lpstr>領収書無明細書!Print_Area</vt:lpstr>
      <vt:lpstr>'支出の部(印刷費)'!Print_Titles</vt:lpstr>
      <vt:lpstr>'支出の部(家屋費)'!Print_Titles</vt:lpstr>
      <vt:lpstr>'支出の部(休泊費)'!Print_Titles</vt:lpstr>
      <vt:lpstr>'支出の部(交通費)'!Print_Titles</vt:lpstr>
      <vt:lpstr>'支出の部(広告費)'!Print_Titles</vt:lpstr>
      <vt:lpstr>'支出の部(雑費)'!Print_Titles</vt:lpstr>
      <vt:lpstr>'支出の部(食糧費)'!Print_Titles</vt:lpstr>
      <vt:lpstr>'支出の部(人件費)'!Print_Titles</vt:lpstr>
      <vt:lpstr>'支出の部(通信費)'!Print_Titles</vt:lpstr>
      <vt:lpstr>'支出の部(文具費)'!Print_Titles</vt:lpstr>
      <vt:lpstr>収入の部!Print_Titles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2026-06-30T06:00:51Z</cp:lastPrinted>
  <dcterms:created xsi:type="dcterms:W3CDTF">2013-07-31T02:04:39Z</dcterms:created>
  <dcterms:modified xsi:type="dcterms:W3CDTF">2026-07-22T00:44:28Z</dcterms:modified>
</cp:coreProperties>
</file>