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550" windowWidth="28800" xWindow="0" yWindow="1140"/>
  </bookViews>
  <sheets>
    <sheet r:id="rId1" name="算定内訳書A" sheetId="2"/>
    <sheet r:id="rId2" name="算定内訳書B" sheetId="3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8___一般建設業の下請けに関する誓約書_3社とも特定建設業許可を受けていない企業体のみ提出______※上記_1___8_係る関係添付書類を含む。">#REF!</definedName>
    <definedName hidden="1" name="_Fill">#REF!</definedName>
    <definedName hidden="1" name="_Key1">#REF!</definedName>
    <definedName hidden="1" name="_Order1">1</definedName>
    <definedName hidden="1" name="_Order2">0</definedName>
    <definedName hidden="1" name="_Sort">#REF!</definedName>
    <definedName name="※上記_1___7_に係る関係添付書類を含む。">#REF!</definedName>
    <definedName name="a">#REF!</definedName>
    <definedName name="ann">#REF!</definedName>
    <definedName name="fax">#REF!</definedName>
    <definedName hidden="1" name="FILL2">#REF!</definedName>
    <definedName name="KY">#REF!</definedName>
    <definedName localSheetId="0" name="_xlnm.Print_Area">算定内訳書A!$A$1:$H$20</definedName>
    <definedName localSheetId="1" name="_xlnm.Print_Area">算定内訳書B!$A$1:$H$20</definedName>
    <definedName name="s">[2]リスト!$S$4:$S$6</definedName>
    <definedName name="t">[2]リスト!$B$4:$B$18</definedName>
    <definedName name="todo">[3]日程表!#REF!</definedName>
    <definedName name="tuuti">#REF!</definedName>
    <definedName name="tuutia">#REF!</definedName>
    <definedName name="tuutibi">#REF!</definedName>
    <definedName hidden="1" name="あ">#REF!</definedName>
    <definedName name="あ1">#REF!</definedName>
    <definedName name="おおお">#REF!</definedName>
    <definedName hidden="1" name="さささ">#REF!</definedName>
    <definedName hidden="1" name="だだ">#REF!</definedName>
    <definedName hidden="1" name="だだあ">#REF!</definedName>
    <definedName hidden="1" name="ﾌｨﾙ">#REF!</definedName>
    <definedName name="業種">[4]リスト!$S$4:$S$6</definedName>
    <definedName name="区分2JV">#REF!</definedName>
    <definedName name="区分3JV">#REF!</definedName>
    <definedName hidden="1" name="契約書類">#REF!</definedName>
    <definedName name="件名">[4]リスト!$B$4:$B$18</definedName>
    <definedName hidden="1" name="仕様書２">#REF!</definedName>
    <definedName name="種目">[4]リスト!$AF$4:$AF$11</definedName>
    <definedName name="所在地">[4]リスト!$N$4:$N$7</definedName>
    <definedName name="数量">#REF!</definedName>
    <definedName name="日程案">[5]日程表!#REF!</definedName>
    <definedName name="日程案3">#REF!</definedName>
    <definedName name="日程表">#REF!</definedName>
    <definedName name="日程表1">#REF!</definedName>
    <definedName name="日程表案">[6]日程表!#REF!</definedName>
    <definedName name="配置予定技術者">#REF!</definedName>
    <definedName name="無2JV">#REF!</definedName>
    <definedName name="無3JV">#REF!</definedName>
    <definedName name="有2JV">#REF!</definedName>
    <definedName name="有3JV">#REF!</definedName>
    <definedName hidden="1" name="郵便入札書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I15" i="3"/>
  <c r="J15" i="3" s="1"/>
  <c r="G15" i="3" s="1"/>
  <c r="I14" i="3"/>
  <c r="J14" i="3" s="1"/>
  <c r="G14" i="3" s="1"/>
  <c r="I13" i="3"/>
  <c r="J13" i="3" s="1"/>
  <c r="G13" i="3" s="1"/>
  <c r="I12" i="3"/>
  <c r="J12" i="3" s="1"/>
  <c r="G12" i="3" s="1"/>
  <c r="I11" i="3"/>
  <c r="J11" i="3" s="1"/>
  <c r="G11" i="3" s="1"/>
  <c r="I10" i="3"/>
  <c r="J10" i="3" s="1"/>
  <c r="G10" i="3" s="1"/>
  <c r="I9" i="3"/>
  <c r="J9" i="3" s="1"/>
  <c r="G9" i="3" s="1"/>
  <c r="I8" i="3"/>
  <c r="J8" i="3" s="1"/>
  <c r="G8" i="3" s="1"/>
  <c r="I7" i="3"/>
  <c r="J7" i="3" s="1"/>
  <c r="G7" i="3" s="1"/>
  <c r="I6" i="3"/>
  <c r="J6" i="3" s="1"/>
  <c r="G6" i="3" s="1"/>
  <c r="I5" i="3"/>
  <c r="J5" i="3" s="1"/>
  <c r="G5" i="3" s="1"/>
  <c r="I4" i="3"/>
  <c r="J4" i="3" s="1"/>
  <c r="G4" i="3" s="1"/>
  <c r="I15" i="2"/>
  <c r="J15" i="2" s="1"/>
  <c r="G15" i="2" s="1"/>
  <c r="I14" i="2"/>
  <c r="J14" i="2" s="1"/>
  <c r="G14" i="2" s="1"/>
  <c r="I13" i="2"/>
  <c r="J13" i="2" s="1"/>
  <c r="G13" i="2" s="1"/>
  <c r="J12" i="2"/>
  <c r="G12" i="2" s="1"/>
  <c r="I12" i="2"/>
  <c r="I11" i="2"/>
  <c r="J11" i="2" s="1"/>
  <c r="G11" i="2" s="1"/>
  <c r="I10" i="2"/>
  <c r="J10" i="2" s="1"/>
  <c r="G10" i="2" s="1"/>
  <c r="I9" i="2"/>
  <c r="J9" i="2" s="1"/>
  <c r="G9" i="2" s="1"/>
  <c r="J8" i="2"/>
  <c r="G8" i="2" s="1"/>
  <c r="I8" i="2"/>
  <c r="I7" i="2"/>
  <c r="J7" i="2" s="1"/>
  <c r="G7" i="2" s="1"/>
  <c r="I6" i="2"/>
  <c r="J6" i="2" s="1"/>
  <c r="G6" i="2" s="1"/>
  <c r="I5" i="2"/>
  <c r="J5" i="2" s="1"/>
  <c r="G5" i="2" s="1"/>
  <c r="J4" i="2"/>
  <c r="G4" i="2" s="1"/>
  <c r="I4" i="2"/>
  <c r="G16" i="3" l="1"/>
  <c r="D20" i="2" s="1"/>
  <c r="G16" i="2"/>
  <c r="G20" i="2" s="1"/>
</calcChain>
</file>

<file path=xl/sharedStrings.xml><?xml version="1.0" encoding="utf-8"?>
<sst xmlns="http://schemas.openxmlformats.org/spreadsheetml/2006/main" count="53" uniqueCount="31">
  <si>
    <t>算定内訳書　　※調理場用（厨房、ボイラー）:A</t>
    <rPh sb="0" eb="2">
      <t>サンテイ</t>
    </rPh>
    <rPh sb="2" eb="5">
      <t>ウチワケショ</t>
    </rPh>
    <phoneticPr fontId="1"/>
  </si>
  <si>
    <t>イ+ウ=従量料金単価㎥</t>
    <rPh sb="4" eb="8">
      <t>ジュウリョウリョウキン</t>
    </rPh>
    <rPh sb="8" eb="10">
      <t>タンカ</t>
    </rPh>
    <phoneticPr fontId="1"/>
  </si>
  <si>
    <t>基本料金（円/月）：ア
（※税込み）</t>
    <rPh sb="14" eb="16">
      <t>ゼイコ</t>
    </rPh>
    <phoneticPr fontId="1"/>
  </si>
  <si>
    <t>基準単位料金（円/㎥）：イ
（※税込み）</t>
    <rPh sb="16" eb="18">
      <t>ゼイコ</t>
    </rPh>
    <phoneticPr fontId="1"/>
  </si>
  <si>
    <t>原料費調整額（円/㎥）：ウ
（※税込み）</t>
    <rPh sb="0" eb="3">
      <t>ゲンリョウヒ</t>
    </rPh>
    <rPh sb="3" eb="6">
      <t>チョウセイガク</t>
    </rPh>
    <rPh sb="16" eb="18">
      <t>ゼイコ</t>
    </rPh>
    <phoneticPr fontId="1"/>
  </si>
  <si>
    <t>月間予定使用量：エ</t>
    <rPh sb="2" eb="4">
      <t>ヨテイ</t>
    </rPh>
    <phoneticPr fontId="1"/>
  </si>
  <si>
    <t>各月支払予定額：オ
ア+（従量料金単価㎥×エ）</t>
    <rPh sb="0" eb="1">
      <t>カク</t>
    </rPh>
    <rPh sb="1" eb="2">
      <t>ツキ</t>
    </rPh>
    <rPh sb="2" eb="4">
      <t>シハライ</t>
    </rPh>
    <rPh sb="4" eb="7">
      <t>ヨテイガク</t>
    </rPh>
    <rPh sb="13" eb="17">
      <t>ジュウリョウリョウキン</t>
    </rPh>
    <rPh sb="17" eb="19">
      <t>タンカ</t>
    </rPh>
    <phoneticPr fontId="1"/>
  </si>
  <si>
    <t>従量料金単価</t>
    <rPh sb="0" eb="2">
      <t>ジュウリョウ</t>
    </rPh>
    <rPh sb="2" eb="4">
      <t>リョウキン</t>
    </rPh>
    <rPh sb="4" eb="6">
      <t>タンカ</t>
    </rPh>
    <phoneticPr fontId="1"/>
  </si>
  <si>
    <t>従量料金単価×月予定使用量</t>
    <rPh sb="0" eb="4">
      <t>ジュウリョウリョウキン</t>
    </rPh>
    <rPh sb="4" eb="6">
      <t>タンカ</t>
    </rPh>
    <rPh sb="7" eb="8">
      <t>ツキ</t>
    </rPh>
    <rPh sb="8" eb="10">
      <t>ヨテイ</t>
    </rPh>
    <rPh sb="10" eb="13">
      <t>シヨウリョウ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</si>
  <si>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</si>
  <si>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</si>
  <si>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</si>
  <si>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</si>
  <si>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</si>
  <si>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</si>
  <si>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</si>
  <si>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</si>
  <si>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</si>
  <si>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</si>
  <si>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</si>
  <si>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</si>
  <si>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"/>
  </si>
  <si>
    <r>
      <t>年間支払予定額:</t>
    </r>
    <r>
      <rPr>
        <b/>
        <sz val="14"/>
        <color theme="1"/>
        <rFont val="游ゴシック"/>
        <family val="3"/>
        <charset val="128"/>
        <scheme val="minor"/>
      </rPr>
      <t xml:space="preserve"> A</t>
    </r>
    <r>
      <rPr>
        <b/>
        <sz val="11"/>
        <color theme="1"/>
        <rFont val="游ゴシック"/>
        <family val="3"/>
        <charset val="128"/>
        <scheme val="minor"/>
      </rPr>
      <t>（4月～3月までの12カ月分のオの合計額）（※税込み）</t>
    </r>
    <rPh sb="0" eb="2">
      <t>ネンカン</t>
    </rPh>
    <rPh sb="2" eb="4">
      <t>シハライ</t>
    </rPh>
    <rPh sb="4" eb="7">
      <t>ヨテイガク</t>
    </rPh>
    <rPh sb="12" eb="13">
      <t>ガツ</t>
    </rPh>
    <rPh sb="15" eb="16">
      <t>ガツ</t>
    </rPh>
    <rPh sb="22" eb="23">
      <t>ゲツ</t>
    </rPh>
    <rPh sb="23" eb="24">
      <t>ブン</t>
    </rPh>
    <rPh sb="27" eb="30">
      <t>ゴウケイガク</t>
    </rPh>
    <rPh sb="33" eb="35">
      <t>ゼイコ</t>
    </rPh>
    <phoneticPr fontId="1"/>
  </si>
  <si>
    <t>A</t>
    <phoneticPr fontId="8"/>
  </si>
  <si>
    <t>年間支払予定額合計【Ａ+B】×100÷110=入札金額（入札書へ転載）</t>
    <rPh sb="0" eb="4">
      <t>ネンカンシハライ</t>
    </rPh>
    <rPh sb="4" eb="6">
      <t>ヨテイ</t>
    </rPh>
    <rPh sb="6" eb="7">
      <t>ガク</t>
    </rPh>
    <rPh sb="7" eb="9">
      <t>ゴウケイ</t>
    </rPh>
    <rPh sb="23" eb="25">
      <t>ニュウサツ</t>
    </rPh>
    <rPh sb="25" eb="27">
      <t>キンガク</t>
    </rPh>
    <rPh sb="28" eb="31">
      <t>ニュウサツショ</t>
    </rPh>
    <rPh sb="32" eb="34">
      <t>テンサイ</t>
    </rPh>
    <phoneticPr fontId="1"/>
  </si>
  <si>
    <t>A合計</t>
    <rPh sb="1" eb="3">
      <t>ゴウケイ</t>
    </rPh>
    <phoneticPr fontId="1"/>
  </si>
  <si>
    <t>Ｂ合計</t>
    <rPh sb="1" eb="3">
      <t>ゴウケイ</t>
    </rPh>
    <phoneticPr fontId="1"/>
  </si>
  <si>
    <t>入札書へ転載</t>
    <rPh sb="0" eb="3">
      <t>ニュウサツショ</t>
    </rPh>
    <rPh sb="4" eb="6">
      <t>テンサイ</t>
    </rPh>
    <phoneticPr fontId="1"/>
  </si>
  <si>
    <t>算定内訳書　　※空調:B</t>
    <rPh sb="0" eb="2">
      <t>サンテイ</t>
    </rPh>
    <rPh sb="2" eb="5">
      <t>ウチワケショ</t>
    </rPh>
    <phoneticPr fontId="1"/>
  </si>
  <si>
    <r>
      <t xml:space="preserve">年間支払予定額: </t>
    </r>
    <r>
      <rPr>
        <b/>
        <sz val="14"/>
        <color theme="1"/>
        <rFont val="游ゴシック"/>
        <family val="3"/>
        <charset val="128"/>
        <scheme val="minor"/>
      </rPr>
      <t>Ｂ</t>
    </r>
    <r>
      <rPr>
        <b/>
        <sz val="11"/>
        <color theme="1"/>
        <rFont val="游ゴシック"/>
        <family val="3"/>
        <charset val="128"/>
        <scheme val="minor"/>
      </rPr>
      <t>（4月～3月までの12カ月分のオの合計額）（※税込み）</t>
    </r>
    <rPh sb="0" eb="2">
      <t>ネンカン</t>
    </rPh>
    <rPh sb="2" eb="4">
      <t>シハライ</t>
    </rPh>
    <rPh sb="4" eb="7">
      <t>ヨテイガク</t>
    </rPh>
    <rPh sb="12" eb="13">
      <t>ガツ</t>
    </rPh>
    <rPh sb="15" eb="16">
      <t>ガツ</t>
    </rPh>
    <rPh sb="22" eb="23">
      <t>ゲツ</t>
    </rPh>
    <rPh sb="23" eb="24">
      <t>ブン</t>
    </rPh>
    <rPh sb="27" eb="30">
      <t>ゴウケイガク</t>
    </rPh>
    <rPh sb="33" eb="35">
      <t>ゼイコ</t>
    </rPh>
    <phoneticPr fontId="1"/>
  </si>
  <si>
    <t>B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</si>
</sst>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㎥&quot;"/>
    <numFmt numFmtId="177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/>
  </cellStyleXfs>
  <cellXfs count="40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2" fillId="0" borderId="1" xfId="1" applyBorder="1" applyAlignment="1">
      <alignment vertical="center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4" xfId="1" applyBorder="1">
      <alignment vertical="center"/>
    </xf>
    <xf numFmtId="0" fontId="4" fillId="0" borderId="5" xfId="1" applyFont="1" applyBorder="1" applyAlignment="1">
      <alignment horizontal="center" vertical="center" wrapText="1" shrinkToFit="1"/>
    </xf>
    <xf numFmtId="0" fontId="5" fillId="0" borderId="5" xfId="1" applyFont="1" applyBorder="1" applyAlignment="1">
      <alignment horizontal="center" vertical="center" wrapText="1" shrinkToFit="1"/>
    </xf>
    <xf numFmtId="0" fontId="5" fillId="0" borderId="6" xfId="1" applyFont="1" applyBorder="1" applyAlignment="1">
      <alignment horizontal="center" vertical="center" wrapText="1" shrinkToFit="1"/>
    </xf>
    <xf numFmtId="0" fontId="2" fillId="0" borderId="6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wrapText="1" shrinkToFit="1"/>
    </xf>
    <xf numFmtId="0" fontId="2" fillId="0" borderId="0" xfId="1" applyFont="1" applyFill="1" applyBorder="1" applyAlignment="1">
      <alignment horizontal="left" vertical="center" shrinkToFit="1"/>
    </xf>
    <xf numFmtId="0" fontId="6" fillId="0" borderId="0" xfId="1" applyFont="1" applyFill="1" applyBorder="1" applyAlignment="1">
      <alignment horizontal="center" vertical="center" wrapText="1" shrinkToFit="1"/>
    </xf>
    <xf numFmtId="0" fontId="2" fillId="0" borderId="8" xfId="1" applyBorder="1" applyAlignment="1">
      <alignment horizontal="center" vertical="center"/>
    </xf>
    <xf numFmtId="0" fontId="2" fillId="0" borderId="9" xfId="1" applyBorder="1">
      <alignment vertical="center"/>
    </xf>
    <xf numFmtId="0" fontId="2" fillId="0" borderId="10" xfId="1" applyBorder="1">
      <alignment vertical="center"/>
    </xf>
    <xf numFmtId="176" fontId="0" fillId="0" borderId="9" xfId="2" applyNumberFormat="1" applyFont="1" applyBorder="1" applyAlignment="1">
      <alignment horizontal="center" vertical="center"/>
    </xf>
    <xf numFmtId="177" fontId="2" fillId="0" borderId="11" xfId="1" applyNumberFormat="1" applyBorder="1">
      <alignment vertical="center"/>
    </xf>
    <xf numFmtId="0" fontId="2" fillId="0" borderId="9" xfId="1" applyBorder="1" applyAlignment="1">
      <alignment vertical="center" wrapText="1"/>
    </xf>
    <xf numFmtId="0" fontId="2" fillId="0" borderId="12" xfId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177" fontId="2" fillId="0" borderId="15" xfId="1" applyNumberFormat="1" applyBorder="1">
      <alignment vertical="center"/>
    </xf>
    <xf numFmtId="0" fontId="7" fillId="0" borderId="0" xfId="1" applyFont="1">
      <alignment vertical="center"/>
    </xf>
    <xf numFmtId="0" fontId="10" fillId="0" borderId="0" xfId="3" applyFont="1" applyAlignment="1">
      <alignment vertical="center"/>
    </xf>
    <xf numFmtId="0" fontId="9" fillId="0" borderId="0" xfId="3" applyAlignment="1">
      <alignment vertical="center"/>
    </xf>
    <xf numFmtId="0" fontId="11" fillId="0" borderId="4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9" fillId="0" borderId="5" xfId="3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3" fontId="9" fillId="0" borderId="12" xfId="3" applyNumberFormat="1" applyBorder="1" applyAlignment="1">
      <alignment horizontal="center" vertical="center"/>
    </xf>
    <xf numFmtId="3" fontId="9" fillId="0" borderId="16" xfId="3" applyNumberFormat="1" applyBorder="1" applyAlignment="1">
      <alignment horizontal="center" vertical="center"/>
    </xf>
    <xf numFmtId="0" fontId="9" fillId="0" borderId="16" xfId="3" applyBorder="1" applyAlignment="1">
      <alignment horizontal="center" vertical="center"/>
    </xf>
    <xf numFmtId="3" fontId="3" fillId="0" borderId="17" xfId="3" applyNumberFormat="1" applyFont="1" applyBorder="1" applyAlignment="1">
      <alignment horizontal="center" vertical="center"/>
    </xf>
    <xf numFmtId="0" fontId="2" fillId="0" borderId="0" xfId="1" applyFill="1" applyBorder="1" applyAlignment="1">
      <alignment horizontal="left" vertical="center" shrinkToFit="1"/>
    </xf>
    <xf numFmtId="176" fontId="0" fillId="0" borderId="18" xfId="2" applyNumberFormat="1" applyFont="1" applyBorder="1" applyAlignment="1">
      <alignment horizontal="center" vertical="center"/>
    </xf>
    <xf numFmtId="0" fontId="9" fillId="0" borderId="0" xfId="3" applyBorder="1" applyAlignment="1">
      <alignment horizontal="center" vertical="center"/>
    </xf>
    <xf numFmtId="3" fontId="9" fillId="0" borderId="0" xfId="3" applyNumberFormat="1" applyBorder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</cellXfs>
  <cellStyles count="4">
    <cellStyle name="桁区切り 4" xfId="2"/>
    <cellStyle name="標準" xfId="0" builtinId="0"/>
    <cellStyle name="標準 2" xfId="3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98;&#26657;)&#23398;&#26657;&#32102;&#39135;&#35506;/&#9733;&#24246;&#21209;&#25285;&#24403;&#9733;/04_&#20837;&#26413;&#31561;&#22865;&#32004;&#38306;&#20418;/10.&#20196;&#21644;7&#24180;&#24230;/24_&#38283;&#21335;&#12475;&#12531;&#12479;&#12540;&#12460;&#12473;/03_&#36215;&#26696;/01_&#36215;&#26696;(&#38283;&#21335;&#12475;&#12531;&#12479;&#12540;&#12460;&#12473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)&#27861;&#21046;&#22865;&#32004;&#35506;/02.&#29289;&#21697;&#35519;&#36948;&#65319;/01&#29289;&#21697;&#20837;&#26413;/01&#24180;&#22865;&#22806;&#20837;&#26413;/01_&#65320;29&#22865;&#32004;&#26989;&#21209;&#65288;&#27598;&#26376;&#20316;&#26989;&#29992;&#65289;/&#12456;&#12463;&#12475;&#12523;&#20351;&#12358;&#12465;&#12540;&#12473;/06_&#25991;&#20855;&#39006;A(&#20837;&#26413;&#26360;&#39006;&#20316;&#2510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)&#27861;&#21046;&#22865;&#32004;&#35506;/02.&#29289;&#21697;&#35519;&#36948;&#65319;/01&#29289;&#21697;&#20837;&#26413;/01&#24180;&#22865;&#22806;&#20837;&#26413;/01_&#65320;29&#22865;&#32004;&#26989;&#21209;&#65288;&#27598;&#26376;&#20316;&#26989;&#29992;&#65289;/&#12456;&#12463;&#12475;&#12523;&#20351;&#12358;&#12465;&#12540;&#12473;/&#9313;&#36215;&#26696;_&#22519;&#34892;&#20282;&#12356;&#65286;&#32076;&#36942;&#35519;&#26360;&#65288;&#20837;&#26413;&#29992;%20&#21407;&#2641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起案裏面"/>
      <sheetName val="公告 "/>
      <sheetName val="契約書"/>
      <sheetName val="予定使用料"/>
      <sheetName val="委任状"/>
      <sheetName val="入札書 "/>
      <sheetName val="算定内訳書A"/>
      <sheetName val="算定内訳書B"/>
      <sheetName val="逓減型料金体系明細書A"/>
      <sheetName val="逓減型料金体系明細書B"/>
      <sheetName val="質問書"/>
      <sheetName val="心得 "/>
      <sheetName val="設計書"/>
      <sheetName val="目途額 "/>
      <sheetName val="予算割当額"/>
      <sheetName val="予定価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フォーム"/>
      <sheetName val="入札執行伺書"/>
      <sheetName val="入札通知"/>
      <sheetName val="委任状"/>
      <sheetName val="入札書(総額)"/>
      <sheetName val="入札書(明細)"/>
      <sheetName val="予定価格調書"/>
      <sheetName val="封筒印刷"/>
      <sheetName val="リスト"/>
      <sheetName val="指名選定委員会資料"/>
      <sheetName val="入札経過調書"/>
      <sheetName val="指名選定委員会決定書"/>
      <sheetName val="入札経過調書(不調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4" t="str">
            <v>年間単価契約物品（再生紙Ａ）</v>
          </cell>
          <cell r="S4" t="str">
            <v>01　事務機、用紙類、文具類、ＯＡ機器</v>
          </cell>
        </row>
        <row r="5">
          <cell r="B5" t="str">
            <v>年間単価契約物品（再生紙Ｂ）</v>
          </cell>
          <cell r="S5" t="str">
            <v>11　電気製品類（家電類）</v>
          </cell>
        </row>
        <row r="6">
          <cell r="B6" t="str">
            <v>年間単価契約物品（用紙類）</v>
          </cell>
          <cell r="S6" t="str">
            <v>12　チリ紙、ビニール製品雑貨、ガラス類</v>
          </cell>
        </row>
        <row r="7">
          <cell r="B7" t="str">
            <v>年間単価契約物品（封筒）</v>
          </cell>
        </row>
        <row r="8">
          <cell r="B8" t="str">
            <v>年間単価契約物品（トナーカートリッジ）</v>
          </cell>
        </row>
        <row r="9">
          <cell r="B9" t="str">
            <v>年間単価契約物品（文具類Ａ）</v>
          </cell>
        </row>
        <row r="10">
          <cell r="B10" t="str">
            <v>年間単価契約物品（文具類Ｂ）</v>
          </cell>
        </row>
        <row r="11">
          <cell r="B11" t="str">
            <v>年間単価契約物品（文具類Ｃ）</v>
          </cell>
        </row>
        <row r="12">
          <cell r="B12" t="str">
            <v>年間単価契約物品（文具類Ｄ）</v>
          </cell>
        </row>
        <row r="13">
          <cell r="B13" t="str">
            <v>年間単価契約物品（清掃用品Ａ）</v>
          </cell>
        </row>
        <row r="14">
          <cell r="B14" t="str">
            <v>年間単価契約物品（清掃用品Ｂ）</v>
          </cell>
        </row>
        <row r="15">
          <cell r="B15" t="str">
            <v>年間単価契約物品（洗剤類）</v>
          </cell>
        </row>
        <row r="16">
          <cell r="B16" t="str">
            <v>年間単価契約物品（ごみ袋類）</v>
          </cell>
        </row>
        <row r="17">
          <cell r="B17" t="str">
            <v>年間単価契約物品（トイレットペーパー類）</v>
          </cell>
        </row>
        <row r="18">
          <cell r="B18" t="str">
            <v>年間単価契約物品（電気製品類）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フォーム"/>
      <sheetName val="指名選定委員会資料"/>
      <sheetName val="指名業者候補者名簿"/>
      <sheetName val="指名選定委員会決定書"/>
      <sheetName val="入札執行伺書"/>
      <sheetName val="支払按分表"/>
      <sheetName val="☆入札通知☆"/>
      <sheetName val="委任状"/>
      <sheetName val="入札書(総額)"/>
      <sheetName val="入札金額について"/>
      <sheetName val="明細書"/>
      <sheetName val="入札書(明細)"/>
      <sheetName val="予定価格調書"/>
      <sheetName val="封筒印刷"/>
      <sheetName val="リスト"/>
      <sheetName val="入札経過調書"/>
      <sheetName val="契約金額内訳表 (修正後）"/>
      <sheetName val="物品購入依頼書"/>
      <sheetName val="入札経過調書(不調)"/>
      <sheetName val="契約書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B4" t="str">
            <v>2ｔ級パワーゲート付深ダンプ車の購入</v>
          </cell>
          <cell r="N4" t="str">
            <v>市内</v>
          </cell>
          <cell r="S4" t="str">
            <v>16　車両</v>
          </cell>
        </row>
        <row r="5">
          <cell r="B5" t="str">
            <v>年間単価契約物品（再生紙Ｂ）</v>
          </cell>
          <cell r="N5" t="str">
            <v>準市内</v>
          </cell>
          <cell r="S5" t="str">
            <v>11　電気製品類（家電類）</v>
          </cell>
          <cell r="AF5" t="str">
            <v>04　文具、事務用品類</v>
          </cell>
        </row>
        <row r="6">
          <cell r="B6" t="str">
            <v>年間単価契約物品（用紙類）</v>
          </cell>
          <cell r="N6" t="str">
            <v>県内</v>
          </cell>
          <cell r="S6" t="str">
            <v>12　チリ紙、ビニール製品雑貨、ガラス類</v>
          </cell>
          <cell r="AF6" t="str">
            <v>05　ＯＡ機器</v>
          </cell>
        </row>
        <row r="7">
          <cell r="B7" t="str">
            <v>年間単価契約物品（封筒）</v>
          </cell>
          <cell r="N7" t="str">
            <v>県外</v>
          </cell>
          <cell r="AF7" t="str">
            <v>01　家庭電器製品</v>
          </cell>
        </row>
        <row r="8">
          <cell r="B8" t="str">
            <v>年間単価契約物品（トナーカートリッジ）</v>
          </cell>
          <cell r="AF8" t="str">
            <v>01　チリ紙</v>
          </cell>
        </row>
        <row r="9">
          <cell r="B9" t="str">
            <v>年間単価契約物品（文具類Ａ）</v>
          </cell>
          <cell r="AF9" t="str">
            <v>02　ビニール製品</v>
          </cell>
        </row>
        <row r="10">
          <cell r="B10" t="str">
            <v>年間単価契約物品（文具類Ｂ）</v>
          </cell>
          <cell r="AF10" t="str">
            <v>03　清掃用品類</v>
          </cell>
        </row>
        <row r="11">
          <cell r="B11" t="str">
            <v>年間単価契約物品（文具類Ｃ）</v>
          </cell>
          <cell r="AF11" t="str">
            <v>04　洗剤類</v>
          </cell>
        </row>
        <row r="12">
          <cell r="B12" t="str">
            <v>年間単価契約物品（文具類Ｄ）</v>
          </cell>
        </row>
        <row r="13">
          <cell r="B13" t="str">
            <v>年間単価契約物品（清掃用品Ａ）</v>
          </cell>
        </row>
        <row r="14">
          <cell r="B14" t="str">
            <v>年間単価契約物品（清掃用品Ｂ）</v>
          </cell>
        </row>
        <row r="15">
          <cell r="B15" t="str">
            <v>年間単価契約物品（洗剤類）</v>
          </cell>
        </row>
        <row r="16">
          <cell r="B16" t="str">
            <v>年間単価契約物品（ごみ袋類）</v>
          </cell>
        </row>
        <row r="17">
          <cell r="B17" t="str">
            <v>年間単価契約物品（トイレットペーパー類）</v>
          </cell>
        </row>
        <row r="18">
          <cell r="B18" t="str">
            <v>年間単価契約物品（電気製品類）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0"/>
  <sheetViews>
    <sheetView tabSelected="1" zoomScaleNormal="100" workbookViewId="0">
      <selection activeCell="C25" sqref="C25"/>
    </sheetView>
  </sheetViews>
  <sheetFormatPr defaultRowHeight="18.75" x14ac:dyDescent="0.4"/>
  <cols>
    <col min="1" max="1" width="5.5" style="2" customWidth="1"/>
    <col min="2" max="2" width="9.5" style="2" customWidth="1"/>
    <col min="3" max="3" width="17.5" style="2" customWidth="1"/>
    <col min="4" max="4" width="24.5" style="2" customWidth="1"/>
    <col min="5" max="5" width="24.625" style="2" customWidth="1"/>
    <col min="6" max="6" width="18.125" style="2" customWidth="1"/>
    <col min="7" max="7" width="27.25" style="2" customWidth="1"/>
    <col min="8" max="8" width="4.375" style="2" customWidth="1"/>
    <col min="9" max="9" width="9" style="2"/>
    <col min="10" max="10" width="10.625" style="2" customWidth="1"/>
    <col min="11" max="16384" width="9" style="2"/>
  </cols>
  <sheetData>
    <row r="1" spans="1:10" ht="19.5" thickBot="1" x14ac:dyDescent="0.45">
      <c r="A1" s="1" t="s">
        <v>0</v>
      </c>
    </row>
    <row r="2" spans="1:10" ht="21.75" customHeight="1" thickBot="1" x14ac:dyDescent="0.45">
      <c r="C2" s="3"/>
      <c r="D2" s="4" t="s">
        <v>1</v>
      </c>
      <c r="E2" s="5"/>
      <c r="F2" s="3"/>
      <c r="G2" s="3"/>
    </row>
    <row r="3" spans="1:10" ht="50.25" customHeight="1" x14ac:dyDescent="0.4">
      <c r="B3" s="6"/>
      <c r="C3" s="7" t="s">
        <v>2</v>
      </c>
      <c r="D3" s="8" t="s">
        <v>3</v>
      </c>
      <c r="E3" s="9" t="s">
        <v>4</v>
      </c>
      <c r="F3" s="10" t="s">
        <v>5</v>
      </c>
      <c r="G3" s="11" t="s">
        <v>6</v>
      </c>
      <c r="I3" s="12" t="s">
        <v>7</v>
      </c>
      <c r="J3" s="13" t="s">
        <v>8</v>
      </c>
    </row>
    <row r="4" spans="1:10" ht="24.95" customHeight="1" x14ac:dyDescent="0.4">
      <c r="B4" s="14" t="s">
        <v>9</v>
      </c>
      <c r="C4" s="15"/>
      <c r="D4" s="15"/>
      <c r="E4" s="16">
        <v>43.38</v>
      </c>
      <c r="F4" s="17">
        <v>864</v>
      </c>
      <c r="G4" s="18">
        <f>ROUNDDOWN(C4+J4,0)</f>
        <v>37480</v>
      </c>
      <c r="I4" s="2">
        <f>D4+E4</f>
        <v>43.38</v>
      </c>
      <c r="J4" s="2">
        <f>I4*F4</f>
        <v>37480.32</v>
      </c>
    </row>
    <row r="5" spans="1:10" ht="24.95" customHeight="1" x14ac:dyDescent="0.4">
      <c r="B5" s="14" t="s">
        <v>10</v>
      </c>
      <c r="C5" s="15"/>
      <c r="D5" s="15"/>
      <c r="E5" s="16">
        <v>43.38</v>
      </c>
      <c r="F5" s="17">
        <v>920</v>
      </c>
      <c r="G5" s="18">
        <f t="shared" ref="G5:G15" si="0">ROUNDDOWN(C5+J5,0)</f>
        <v>39909</v>
      </c>
      <c r="I5" s="2">
        <f t="shared" ref="I5:I15" si="1">D5+E5</f>
        <v>43.38</v>
      </c>
      <c r="J5" s="2">
        <f t="shared" ref="J5:J14" si="2">I5*F5</f>
        <v>39909.600000000006</v>
      </c>
    </row>
    <row r="6" spans="1:10" ht="24.95" customHeight="1" x14ac:dyDescent="0.4">
      <c r="B6" s="14" t="s">
        <v>11</v>
      </c>
      <c r="C6" s="19"/>
      <c r="D6" s="15"/>
      <c r="E6" s="16">
        <v>43.38</v>
      </c>
      <c r="F6" s="17">
        <v>1091</v>
      </c>
      <c r="G6" s="18">
        <f>ROUNDDOWN(C6+J6,0)</f>
        <v>47327</v>
      </c>
      <c r="I6" s="2">
        <f t="shared" si="1"/>
        <v>43.38</v>
      </c>
      <c r="J6" s="2">
        <f t="shared" si="2"/>
        <v>47327.58</v>
      </c>
    </row>
    <row r="7" spans="1:10" ht="24.95" customHeight="1" x14ac:dyDescent="0.4">
      <c r="B7" s="14" t="s">
        <v>12</v>
      </c>
      <c r="C7" s="15"/>
      <c r="D7" s="15"/>
      <c r="E7" s="16">
        <v>43.38</v>
      </c>
      <c r="F7" s="17">
        <v>1018</v>
      </c>
      <c r="G7" s="18">
        <f t="shared" si="0"/>
        <v>44160</v>
      </c>
      <c r="I7" s="2">
        <f t="shared" si="1"/>
        <v>43.38</v>
      </c>
      <c r="J7" s="2">
        <f t="shared" si="2"/>
        <v>44160.840000000004</v>
      </c>
    </row>
    <row r="8" spans="1:10" ht="24.95" customHeight="1" x14ac:dyDescent="0.4">
      <c r="B8" s="14" t="s">
        <v>13</v>
      </c>
      <c r="C8" s="15"/>
      <c r="D8" s="15"/>
      <c r="E8" s="16">
        <v>43.38</v>
      </c>
      <c r="F8" s="17">
        <v>687</v>
      </c>
      <c r="G8" s="18">
        <f t="shared" si="0"/>
        <v>29802</v>
      </c>
      <c r="I8" s="2">
        <f t="shared" si="1"/>
        <v>43.38</v>
      </c>
      <c r="J8" s="2">
        <f t="shared" si="2"/>
        <v>29802.06</v>
      </c>
    </row>
    <row r="9" spans="1:10" ht="24.95" customHeight="1" x14ac:dyDescent="0.4">
      <c r="B9" s="14" t="s">
        <v>14</v>
      </c>
      <c r="C9" s="15"/>
      <c r="D9" s="15"/>
      <c r="E9" s="16">
        <v>43.38</v>
      </c>
      <c r="F9" s="17">
        <v>280</v>
      </c>
      <c r="G9" s="18">
        <f t="shared" si="0"/>
        <v>12146</v>
      </c>
      <c r="I9" s="2">
        <f t="shared" si="1"/>
        <v>43.38</v>
      </c>
      <c r="J9" s="2">
        <f t="shared" si="2"/>
        <v>12146.400000000001</v>
      </c>
    </row>
    <row r="10" spans="1:10" ht="24.95" customHeight="1" x14ac:dyDescent="0.4">
      <c r="B10" s="14" t="s">
        <v>15</v>
      </c>
      <c r="C10" s="15"/>
      <c r="D10" s="15"/>
      <c r="E10" s="16">
        <v>43.38</v>
      </c>
      <c r="F10" s="17">
        <v>890</v>
      </c>
      <c r="G10" s="18">
        <f t="shared" si="0"/>
        <v>38608</v>
      </c>
      <c r="I10" s="2">
        <f t="shared" si="1"/>
        <v>43.38</v>
      </c>
      <c r="J10" s="2">
        <f t="shared" si="2"/>
        <v>38608.200000000004</v>
      </c>
    </row>
    <row r="11" spans="1:10" ht="24.95" customHeight="1" x14ac:dyDescent="0.4">
      <c r="B11" s="14" t="s">
        <v>16</v>
      </c>
      <c r="C11" s="15"/>
      <c r="D11" s="15"/>
      <c r="E11" s="16">
        <v>43.38</v>
      </c>
      <c r="F11" s="17">
        <v>857</v>
      </c>
      <c r="G11" s="18">
        <f t="shared" si="0"/>
        <v>37176</v>
      </c>
      <c r="I11" s="2">
        <f t="shared" si="1"/>
        <v>43.38</v>
      </c>
      <c r="J11" s="2">
        <f t="shared" si="2"/>
        <v>37176.660000000003</v>
      </c>
    </row>
    <row r="12" spans="1:10" ht="24.95" customHeight="1" x14ac:dyDescent="0.4">
      <c r="B12" s="14" t="s">
        <v>17</v>
      </c>
      <c r="C12" s="15"/>
      <c r="D12" s="15"/>
      <c r="E12" s="16">
        <v>43.38</v>
      </c>
      <c r="F12" s="17">
        <v>991</v>
      </c>
      <c r="G12" s="18">
        <f t="shared" si="0"/>
        <v>42989</v>
      </c>
      <c r="I12" s="2">
        <f t="shared" si="1"/>
        <v>43.38</v>
      </c>
      <c r="J12" s="2">
        <f t="shared" si="2"/>
        <v>42989.58</v>
      </c>
    </row>
    <row r="13" spans="1:10" ht="24.95" customHeight="1" x14ac:dyDescent="0.4">
      <c r="B13" s="14" t="s">
        <v>18</v>
      </c>
      <c r="C13" s="15"/>
      <c r="D13" s="15"/>
      <c r="E13" s="16">
        <v>43.38</v>
      </c>
      <c r="F13" s="17">
        <v>958</v>
      </c>
      <c r="G13" s="18">
        <f t="shared" si="0"/>
        <v>41558</v>
      </c>
      <c r="I13" s="2">
        <f t="shared" si="1"/>
        <v>43.38</v>
      </c>
      <c r="J13" s="2">
        <f t="shared" si="2"/>
        <v>41558.04</v>
      </c>
    </row>
    <row r="14" spans="1:10" ht="24.95" customHeight="1" x14ac:dyDescent="0.4">
      <c r="B14" s="14" t="s">
        <v>19</v>
      </c>
      <c r="C14" s="15"/>
      <c r="D14" s="15"/>
      <c r="E14" s="16">
        <v>43.38</v>
      </c>
      <c r="F14" s="17">
        <v>1029</v>
      </c>
      <c r="G14" s="18">
        <f t="shared" si="0"/>
        <v>44638</v>
      </c>
      <c r="I14" s="2">
        <f t="shared" si="1"/>
        <v>43.38</v>
      </c>
      <c r="J14" s="2">
        <f t="shared" si="2"/>
        <v>44638.020000000004</v>
      </c>
    </row>
    <row r="15" spans="1:10" ht="24.95" customHeight="1" thickBot="1" x14ac:dyDescent="0.45">
      <c r="B15" s="14" t="s">
        <v>20</v>
      </c>
      <c r="C15" s="15"/>
      <c r="D15" s="15"/>
      <c r="E15" s="16">
        <v>43.38</v>
      </c>
      <c r="F15" s="17">
        <v>1025</v>
      </c>
      <c r="G15" s="18">
        <f t="shared" si="0"/>
        <v>44464</v>
      </c>
      <c r="I15" s="2">
        <f t="shared" si="1"/>
        <v>43.38</v>
      </c>
      <c r="J15" s="2">
        <f>I15*F15</f>
        <v>44464.5</v>
      </c>
    </row>
    <row r="16" spans="1:10" ht="39" customHeight="1" thickTop="1" thickBot="1" x14ac:dyDescent="0.45">
      <c r="B16" s="20" t="s">
        <v>21</v>
      </c>
      <c r="C16" s="21" t="s">
        <v>22</v>
      </c>
      <c r="D16" s="22"/>
      <c r="E16" s="22"/>
      <c r="F16" s="22"/>
      <c r="G16" s="23">
        <f>SUM(G4:G15)</f>
        <v>460257</v>
      </c>
      <c r="H16" s="24" t="s">
        <v>23</v>
      </c>
    </row>
    <row r="17" spans="3:7" s="26" customFormat="1" ht="45.75" customHeight="1" x14ac:dyDescent="0.4">
      <c r="C17" s="25" t="s">
        <v>24</v>
      </c>
      <c r="D17" s="25"/>
      <c r="E17" s="25"/>
    </row>
    <row r="18" spans="3:7" s="26" customFormat="1" ht="7.5" customHeight="1" thickBot="1" x14ac:dyDescent="0.45"/>
    <row r="19" spans="3:7" s="26" customFormat="1" ht="24.95" customHeight="1" x14ac:dyDescent="0.4">
      <c r="C19" s="27" t="s">
        <v>25</v>
      </c>
      <c r="D19" s="28" t="s">
        <v>26</v>
      </c>
      <c r="E19" s="29"/>
      <c r="F19" s="29"/>
      <c r="G19" s="30" t="s">
        <v>27</v>
      </c>
    </row>
    <row r="20" spans="3:7" s="26" customFormat="1" ht="24.95" customHeight="1" thickBot="1" x14ac:dyDescent="0.45">
      <c r="C20" s="31">
        <f>G16</f>
        <v>460257</v>
      </c>
      <c r="D20" s="32">
        <f>算定内訳書B!G16</f>
        <v>674944</v>
      </c>
      <c r="E20" s="33">
        <v>100</v>
      </c>
      <c r="F20" s="33">
        <v>110</v>
      </c>
      <c r="G20" s="34">
        <f>ROUNDDOWN((C20+D20)*E20/F20,0)</f>
        <v>1032000</v>
      </c>
    </row>
  </sheetData>
  <mergeCells count="2">
    <mergeCell ref="D2:E2"/>
    <mergeCell ref="C16:F16"/>
  </mergeCells>
  <phoneticPr fontI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0"/>
  <sheetViews>
    <sheetView zoomScaleNormal="100" workbookViewId="0">
      <selection activeCell="E19" sqref="E19"/>
    </sheetView>
  </sheetViews>
  <sheetFormatPr defaultRowHeight="18.75" x14ac:dyDescent="0.4"/>
  <cols>
    <col min="1" max="1" width="5.5" style="2" customWidth="1"/>
    <col min="2" max="2" width="9.5" style="2" customWidth="1"/>
    <col min="3" max="3" width="17.5" style="2" customWidth="1"/>
    <col min="4" max="4" width="24.5" style="2" customWidth="1"/>
    <col min="5" max="5" width="24.625" style="2" customWidth="1"/>
    <col min="6" max="6" width="18.125" style="2" customWidth="1"/>
    <col min="7" max="7" width="27.25" style="2" customWidth="1"/>
    <col min="8" max="8" width="4.375" style="2" customWidth="1"/>
    <col min="9" max="9" width="9" style="2"/>
    <col min="10" max="10" width="10.625" style="2" customWidth="1"/>
    <col min="11" max="16384" width="9" style="2"/>
  </cols>
  <sheetData>
    <row r="1" spans="1:10" ht="19.5" thickBot="1" x14ac:dyDescent="0.45">
      <c r="A1" s="1" t="s">
        <v>28</v>
      </c>
    </row>
    <row r="2" spans="1:10" ht="21.75" customHeight="1" thickBot="1" x14ac:dyDescent="0.45">
      <c r="C2" s="3"/>
      <c r="D2" s="4" t="s">
        <v>1</v>
      </c>
      <c r="E2" s="5"/>
      <c r="F2" s="3"/>
      <c r="G2" s="3"/>
    </row>
    <row r="3" spans="1:10" ht="50.25" customHeight="1" x14ac:dyDescent="0.4">
      <c r="B3" s="6"/>
      <c r="C3" s="7" t="s">
        <v>2</v>
      </c>
      <c r="D3" s="8" t="s">
        <v>3</v>
      </c>
      <c r="E3" s="9" t="s">
        <v>4</v>
      </c>
      <c r="F3" s="10" t="s">
        <v>5</v>
      </c>
      <c r="G3" s="11" t="s">
        <v>6</v>
      </c>
      <c r="I3" s="35" t="s">
        <v>7</v>
      </c>
      <c r="J3" s="13" t="s">
        <v>8</v>
      </c>
    </row>
    <row r="4" spans="1:10" ht="24.95" customHeight="1" x14ac:dyDescent="0.4">
      <c r="B4" s="14" t="s">
        <v>9</v>
      </c>
      <c r="C4" s="15"/>
      <c r="D4" s="15"/>
      <c r="E4" s="16">
        <v>43.38</v>
      </c>
      <c r="F4" s="36">
        <v>379</v>
      </c>
      <c r="G4" s="18">
        <f>ROUNDDOWN(C4+J4,0)</f>
        <v>16441</v>
      </c>
      <c r="I4" s="2">
        <f>D4+E4</f>
        <v>43.38</v>
      </c>
      <c r="J4" s="2">
        <f>I4*F4</f>
        <v>16441.02</v>
      </c>
    </row>
    <row r="5" spans="1:10" ht="24.95" customHeight="1" x14ac:dyDescent="0.4">
      <c r="B5" s="14" t="s">
        <v>10</v>
      </c>
      <c r="C5" s="15"/>
      <c r="D5" s="15"/>
      <c r="E5" s="16">
        <v>43.38</v>
      </c>
      <c r="F5" s="36">
        <v>850</v>
      </c>
      <c r="G5" s="18">
        <f t="shared" ref="G5:G15" si="0">ROUNDDOWN(C5+J5,0)</f>
        <v>36873</v>
      </c>
      <c r="I5" s="2">
        <f t="shared" ref="I5:I15" si="1">D5+E5</f>
        <v>43.38</v>
      </c>
      <c r="J5" s="2">
        <f t="shared" ref="J5:J15" si="2">I5*F5</f>
        <v>36873</v>
      </c>
    </row>
    <row r="6" spans="1:10" ht="24.95" customHeight="1" x14ac:dyDescent="0.4">
      <c r="B6" s="14" t="s">
        <v>11</v>
      </c>
      <c r="C6" s="15"/>
      <c r="D6" s="15"/>
      <c r="E6" s="16">
        <v>43.38</v>
      </c>
      <c r="F6" s="36">
        <v>1198</v>
      </c>
      <c r="G6" s="18">
        <f t="shared" si="0"/>
        <v>51969</v>
      </c>
      <c r="I6" s="2">
        <f t="shared" si="1"/>
        <v>43.38</v>
      </c>
      <c r="J6" s="2">
        <f t="shared" si="2"/>
        <v>51969.240000000005</v>
      </c>
    </row>
    <row r="7" spans="1:10" ht="24.95" customHeight="1" x14ac:dyDescent="0.4">
      <c r="B7" s="14" t="s">
        <v>12</v>
      </c>
      <c r="C7" s="15"/>
      <c r="D7" s="15"/>
      <c r="E7" s="16">
        <v>43.38</v>
      </c>
      <c r="F7" s="36">
        <v>1837</v>
      </c>
      <c r="G7" s="18">
        <f t="shared" si="0"/>
        <v>79689</v>
      </c>
      <c r="I7" s="2">
        <f t="shared" si="1"/>
        <v>43.38</v>
      </c>
      <c r="J7" s="2">
        <f t="shared" si="2"/>
        <v>79689.06</v>
      </c>
    </row>
    <row r="8" spans="1:10" ht="24.95" customHeight="1" x14ac:dyDescent="0.4">
      <c r="B8" s="14" t="s">
        <v>13</v>
      </c>
      <c r="C8" s="15"/>
      <c r="D8" s="15"/>
      <c r="E8" s="16">
        <v>43.38</v>
      </c>
      <c r="F8" s="36">
        <v>2601</v>
      </c>
      <c r="G8" s="18">
        <f t="shared" si="0"/>
        <v>112831</v>
      </c>
      <c r="I8" s="2">
        <f t="shared" si="1"/>
        <v>43.38</v>
      </c>
      <c r="J8" s="2">
        <f t="shared" si="2"/>
        <v>112831.38</v>
      </c>
    </row>
    <row r="9" spans="1:10" ht="24.95" customHeight="1" x14ac:dyDescent="0.4">
      <c r="B9" s="14" t="s">
        <v>14</v>
      </c>
      <c r="C9" s="15"/>
      <c r="D9" s="15"/>
      <c r="E9" s="16">
        <v>43.38</v>
      </c>
      <c r="F9" s="36">
        <v>1382</v>
      </c>
      <c r="G9" s="18">
        <f t="shared" si="0"/>
        <v>59951</v>
      </c>
      <c r="I9" s="2">
        <f t="shared" si="1"/>
        <v>43.38</v>
      </c>
      <c r="J9" s="2">
        <f t="shared" si="2"/>
        <v>59951.16</v>
      </c>
    </row>
    <row r="10" spans="1:10" ht="24.95" customHeight="1" x14ac:dyDescent="0.4">
      <c r="B10" s="14" t="s">
        <v>15</v>
      </c>
      <c r="C10" s="15"/>
      <c r="D10" s="15"/>
      <c r="E10" s="16">
        <v>43.38</v>
      </c>
      <c r="F10" s="36">
        <v>2326</v>
      </c>
      <c r="G10" s="18">
        <f t="shared" si="0"/>
        <v>100901</v>
      </c>
      <c r="I10" s="2">
        <f t="shared" si="1"/>
        <v>43.38</v>
      </c>
      <c r="J10" s="2">
        <f t="shared" si="2"/>
        <v>100901.88</v>
      </c>
    </row>
    <row r="11" spans="1:10" ht="24.95" customHeight="1" x14ac:dyDescent="0.4">
      <c r="B11" s="14" t="s">
        <v>16</v>
      </c>
      <c r="C11" s="15"/>
      <c r="D11" s="15"/>
      <c r="E11" s="16">
        <v>43.38</v>
      </c>
      <c r="F11" s="36">
        <v>2276</v>
      </c>
      <c r="G11" s="18">
        <f t="shared" si="0"/>
        <v>98732</v>
      </c>
      <c r="I11" s="2">
        <f t="shared" si="1"/>
        <v>43.38</v>
      </c>
      <c r="J11" s="2">
        <f t="shared" si="2"/>
        <v>98732.88</v>
      </c>
    </row>
    <row r="12" spans="1:10" ht="24.95" customHeight="1" x14ac:dyDescent="0.4">
      <c r="B12" s="14" t="s">
        <v>17</v>
      </c>
      <c r="C12" s="15"/>
      <c r="D12" s="15"/>
      <c r="E12" s="16">
        <v>43.38</v>
      </c>
      <c r="F12" s="36">
        <v>1660</v>
      </c>
      <c r="G12" s="18">
        <f t="shared" si="0"/>
        <v>72010</v>
      </c>
      <c r="I12" s="2">
        <f t="shared" si="1"/>
        <v>43.38</v>
      </c>
      <c r="J12" s="2">
        <f t="shared" si="2"/>
        <v>72010.8</v>
      </c>
    </row>
    <row r="13" spans="1:10" ht="24.95" customHeight="1" x14ac:dyDescent="0.4">
      <c r="B13" s="14" t="s">
        <v>18</v>
      </c>
      <c r="C13" s="15"/>
      <c r="D13" s="15"/>
      <c r="E13" s="16">
        <v>43.38</v>
      </c>
      <c r="F13" s="36">
        <v>584</v>
      </c>
      <c r="G13" s="18">
        <f t="shared" si="0"/>
        <v>25333</v>
      </c>
      <c r="I13" s="2">
        <f t="shared" si="1"/>
        <v>43.38</v>
      </c>
      <c r="J13" s="2">
        <f t="shared" si="2"/>
        <v>25333.920000000002</v>
      </c>
    </row>
    <row r="14" spans="1:10" ht="24.95" customHeight="1" x14ac:dyDescent="0.4">
      <c r="B14" s="14" t="s">
        <v>19</v>
      </c>
      <c r="C14" s="15"/>
      <c r="D14" s="15"/>
      <c r="E14" s="16">
        <v>43.38</v>
      </c>
      <c r="F14" s="36">
        <v>293</v>
      </c>
      <c r="G14" s="18">
        <f t="shared" si="0"/>
        <v>12710</v>
      </c>
      <c r="I14" s="2">
        <f t="shared" si="1"/>
        <v>43.38</v>
      </c>
      <c r="J14" s="2">
        <f t="shared" si="2"/>
        <v>12710.34</v>
      </c>
    </row>
    <row r="15" spans="1:10" ht="24.95" customHeight="1" thickBot="1" x14ac:dyDescent="0.45">
      <c r="B15" s="14" t="s">
        <v>20</v>
      </c>
      <c r="C15" s="15"/>
      <c r="D15" s="15"/>
      <c r="E15" s="16">
        <v>43.38</v>
      </c>
      <c r="F15" s="36">
        <v>173</v>
      </c>
      <c r="G15" s="18">
        <f t="shared" si="0"/>
        <v>7504</v>
      </c>
      <c r="I15" s="2">
        <f t="shared" si="1"/>
        <v>43.38</v>
      </c>
      <c r="J15" s="2">
        <f t="shared" si="2"/>
        <v>7504.7400000000007</v>
      </c>
    </row>
    <row r="16" spans="1:10" ht="39" customHeight="1" thickTop="1" thickBot="1" x14ac:dyDescent="0.45">
      <c r="B16" s="20" t="s">
        <v>21</v>
      </c>
      <c r="C16" s="21" t="s">
        <v>29</v>
      </c>
      <c r="D16" s="22"/>
      <c r="E16" s="22"/>
      <c r="F16" s="22"/>
      <c r="G16" s="23">
        <f>SUM(G4:G15)</f>
        <v>674944</v>
      </c>
      <c r="H16" s="24" t="s">
        <v>30</v>
      </c>
    </row>
    <row r="17" spans="3:7" s="26" customFormat="1" ht="45.75" customHeight="1" x14ac:dyDescent="0.4">
      <c r="C17" s="25" t="s">
        <v>24</v>
      </c>
      <c r="D17" s="25"/>
      <c r="E17" s="25"/>
    </row>
    <row r="18" spans="3:7" s="26" customFormat="1" ht="7.5" customHeight="1" x14ac:dyDescent="0.4"/>
    <row r="19" spans="3:7" s="26" customFormat="1" ht="24.95" customHeight="1" x14ac:dyDescent="0.4">
      <c r="C19" s="37"/>
      <c r="D19" s="37"/>
      <c r="E19" s="37"/>
      <c r="F19" s="37"/>
      <c r="G19" s="37"/>
    </row>
    <row r="20" spans="3:7" s="26" customFormat="1" ht="24.95" customHeight="1" x14ac:dyDescent="0.4">
      <c r="C20" s="38"/>
      <c r="D20" s="38"/>
      <c r="E20" s="37"/>
      <c r="F20" s="37"/>
      <c r="G20" s="39"/>
    </row>
  </sheetData>
  <mergeCells count="2">
    <mergeCell ref="D2:E2"/>
    <mergeCell ref="C16:F16"/>
  </mergeCells>
  <phoneticPr fontId="1"/>
  <pageMargins left="0.25" right="0.25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算定内訳書A</vt:lpstr>
      <vt:lpstr>算定内訳書B</vt:lpstr>
      <vt:lpstr>算定内訳書A!Print_Area</vt:lpstr>
      <vt:lpstr>算定内訳書B!Print_Area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2025-07-24T04:36:41Z</dcterms:created>
  <dcterms:modified xsi:type="dcterms:W3CDTF">2025-07-24T04:40:50Z</dcterms:modified>
</cp:coreProperties>
</file>