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V:\選挙)事務局\01各年度\令和７年度\03市議選\06立候補関係\04届出書類等作成支援システム\"/>
    </mc:Choice>
  </mc:AlternateContent>
  <xr:revisionPtr revIDLastSave="0" documentId="13_ncr:1_{BD6BAFFF-5D99-4945-9B17-AC5FED62C4F4}" xr6:coauthVersionLast="47" xr6:coauthVersionMax="47" xr10:uidLastSave="{00000000-0000-0000-0000-000000000000}"/>
  <bookViews>
    <workbookView xWindow="2190" yWindow="495" windowWidth="25590" windowHeight="15090" tabRatio="900" xr2:uid="{00000000-000D-0000-FFFF-FFFF00000000}"/>
  </bookViews>
  <sheets>
    <sheet name="☆メイン画面☆" sheetId="2" r:id="rId1"/>
    <sheet name="確認表" sheetId="32" r:id="rId2"/>
    <sheet name="収入の部" sheetId="3" r:id="rId3"/>
    <sheet name="支出の部(人件費)" sheetId="6" r:id="rId4"/>
    <sheet name="支出の部(家屋費)" sheetId="12" r:id="rId5"/>
    <sheet name="支出の部(通信費)" sheetId="14" r:id="rId6"/>
    <sheet name="支出の部(交通費)" sheetId="16" r:id="rId7"/>
    <sheet name="支出の部(印刷費)" sheetId="18" r:id="rId8"/>
    <sheet name="支出の部(広告費)" sheetId="20" r:id="rId9"/>
    <sheet name="支出の部(文具費)" sheetId="22" r:id="rId10"/>
    <sheet name="支出の部(食糧費)" sheetId="24" r:id="rId11"/>
    <sheet name="支出の部(休泊費)" sheetId="26" r:id="rId12"/>
    <sheet name="支出の部(雑費)" sheetId="28" r:id="rId13"/>
    <sheet name="領収書無明細書" sheetId="31" r:id="rId14"/>
    <sheet name="集計表" sheetId="29" r:id="rId15"/>
    <sheet name="選管入力用" sheetId="5" state="hidden" r:id="rId16"/>
  </sheets>
  <definedNames>
    <definedName name="_xlnm._FilterDatabase" localSheetId="7" hidden="1">'支出の部(印刷費)'!$A$3:$K$67</definedName>
    <definedName name="_xlnm._FilterDatabase" localSheetId="4" hidden="1">'支出の部(家屋費)'!$A$3:$K$59</definedName>
    <definedName name="_xlnm._FilterDatabase" localSheetId="11" hidden="1">'支出の部(休泊費)'!$A$3:$K$67</definedName>
    <definedName name="_xlnm._FilterDatabase" localSheetId="6" hidden="1">'支出の部(交通費)'!$A$3:$K$67</definedName>
    <definedName name="_xlnm._FilterDatabase" localSheetId="8" hidden="1">'支出の部(広告費)'!$A$3:$K$67</definedName>
    <definedName name="_xlnm._FilterDatabase" localSheetId="12" hidden="1">'支出の部(雑費)'!$A$3:$K$67</definedName>
    <definedName name="_xlnm._FilterDatabase" localSheetId="10" hidden="1">'支出の部(食糧費)'!$A$3:$K$67</definedName>
    <definedName name="_xlnm._FilterDatabase" localSheetId="3" hidden="1">'支出の部(人件費)'!$A$3:$K$60</definedName>
    <definedName name="_xlnm._FilterDatabase" localSheetId="5" hidden="1">'支出の部(通信費)'!$A$3:$K$67</definedName>
    <definedName name="_xlnm._FilterDatabase" localSheetId="9" hidden="1">'支出の部(文具費)'!$A$3:$K$67</definedName>
    <definedName name="_xlnm._FilterDatabase" localSheetId="2" hidden="1">収入の部!$A$11:$I$40</definedName>
    <definedName name="_xlnm.Print_Area" localSheetId="7">'支出の部(印刷費)'!$A$1:$K$67</definedName>
    <definedName name="_xlnm.Print_Area" localSheetId="4">'支出の部(家屋費)'!$A$1:$K$67</definedName>
    <definedName name="_xlnm.Print_Area" localSheetId="11">'支出の部(休泊費)'!$A$1:$K$67</definedName>
    <definedName name="_xlnm.Print_Area" localSheetId="6">'支出の部(交通費)'!$A$1:$K$67</definedName>
    <definedName name="_xlnm.Print_Area" localSheetId="8">'支出の部(広告費)'!$A$1:$K$67</definedName>
    <definedName name="_xlnm.Print_Area" localSheetId="12">'支出の部(雑費)'!$A$1:$K$67</definedName>
    <definedName name="_xlnm.Print_Area" localSheetId="10">'支出の部(食糧費)'!$A$1:$K$67</definedName>
    <definedName name="_xlnm.Print_Area" localSheetId="3">'支出の部(人件費)'!$A$1:$K$67</definedName>
    <definedName name="_xlnm.Print_Area" localSheetId="5">'支出の部(通信費)'!$A$1:$K$67</definedName>
    <definedName name="_xlnm.Print_Area" localSheetId="9">'支出の部(文具費)'!$A$1:$K$67</definedName>
    <definedName name="_xlnm.Print_Area" localSheetId="2">収入の部!$A$1:$I$51</definedName>
    <definedName name="_xlnm.Print_Area" localSheetId="14">集計表!$A$1:$Z$27</definedName>
    <definedName name="_xlnm.Print_Area" localSheetId="13">領収書無明細書!$A$1:$G$27</definedName>
    <definedName name="_xlnm.Print_Titles" localSheetId="7">'支出の部(印刷費)'!$2:$4</definedName>
    <definedName name="_xlnm.Print_Titles" localSheetId="4">'支出の部(家屋費)'!$2:$4</definedName>
    <definedName name="_xlnm.Print_Titles" localSheetId="11">'支出の部(休泊費)'!$2:$4</definedName>
    <definedName name="_xlnm.Print_Titles" localSheetId="6">'支出の部(交通費)'!$2:$4</definedName>
    <definedName name="_xlnm.Print_Titles" localSheetId="8">'支出の部(広告費)'!$2:$4</definedName>
    <definedName name="_xlnm.Print_Titles" localSheetId="12">'支出の部(雑費)'!$2:$4</definedName>
    <definedName name="_xlnm.Print_Titles" localSheetId="10">'支出の部(食糧費)'!$2:$4</definedName>
    <definedName name="_xlnm.Print_Titles" localSheetId="3">'支出の部(人件費)'!$2:$4</definedName>
    <definedName name="_xlnm.Print_Titles" localSheetId="5">'支出の部(通信費)'!$2:$4</definedName>
    <definedName name="_xlnm.Print_Titles" localSheetId="9">'支出の部(文具費)'!$2:$4</definedName>
    <definedName name="_xlnm.Print_Titles" localSheetId="2">収入の部!$11:$12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13" i="29" l="1"/>
  <c r="S15" i="29"/>
  <c r="F8" i="3"/>
  <c r="J65" i="28"/>
  <c r="H65" i="28"/>
  <c r="J64" i="28"/>
  <c r="H64" i="28"/>
  <c r="J63" i="28"/>
  <c r="J66" i="28" s="1"/>
  <c r="H63" i="28"/>
  <c r="H66" i="28" s="1"/>
  <c r="C59" i="28"/>
  <c r="C44" i="28"/>
  <c r="J24" i="28"/>
  <c r="G24" i="28"/>
  <c r="C23" i="28"/>
  <c r="J65" i="26"/>
  <c r="H65" i="26"/>
  <c r="J64" i="26"/>
  <c r="H64" i="26"/>
  <c r="J63" i="26"/>
  <c r="J66" i="26" s="1"/>
  <c r="H63" i="26"/>
  <c r="H66" i="26" s="1"/>
  <c r="J67" i="26" s="1"/>
  <c r="C59" i="26"/>
  <c r="C44" i="26"/>
  <c r="J24" i="26"/>
  <c r="G24" i="26"/>
  <c r="C24" i="26" s="1"/>
  <c r="C23" i="26"/>
  <c r="J65" i="24"/>
  <c r="H65" i="24"/>
  <c r="J64" i="24"/>
  <c r="H64" i="24"/>
  <c r="J63" i="24"/>
  <c r="J66" i="24" s="1"/>
  <c r="H63" i="24"/>
  <c r="H66" i="24" s="1"/>
  <c r="C59" i="24"/>
  <c r="C44" i="24"/>
  <c r="J24" i="24"/>
  <c r="G24" i="24"/>
  <c r="C24" i="24" s="1"/>
  <c r="C23" i="24"/>
  <c r="J65" i="20"/>
  <c r="H65" i="20"/>
  <c r="J64" i="20"/>
  <c r="H64" i="20"/>
  <c r="J63" i="20"/>
  <c r="J66" i="20" s="1"/>
  <c r="D15" i="32" s="1"/>
  <c r="H63" i="20"/>
  <c r="H66" i="20" s="1"/>
  <c r="J67" i="20" s="1"/>
  <c r="C59" i="20"/>
  <c r="C44" i="20"/>
  <c r="J24" i="20"/>
  <c r="G24" i="20"/>
  <c r="C24" i="20" s="1"/>
  <c r="C23" i="20"/>
  <c r="J65" i="22"/>
  <c r="H65" i="22"/>
  <c r="J64" i="22"/>
  <c r="H64" i="22"/>
  <c r="J63" i="22"/>
  <c r="J66" i="22" s="1"/>
  <c r="H63" i="22"/>
  <c r="H66" i="22" s="1"/>
  <c r="C59" i="22"/>
  <c r="C44" i="22"/>
  <c r="J24" i="22"/>
  <c r="G24" i="22"/>
  <c r="C23" i="22"/>
  <c r="J65" i="18"/>
  <c r="H65" i="18"/>
  <c r="J64" i="18"/>
  <c r="H64" i="18"/>
  <c r="J63" i="18"/>
  <c r="J66" i="18" s="1"/>
  <c r="D14" i="32" s="1"/>
  <c r="H63" i="18"/>
  <c r="H66" i="18" s="1"/>
  <c r="C59" i="18"/>
  <c r="C44" i="18"/>
  <c r="J24" i="18"/>
  <c r="G24" i="18"/>
  <c r="C23" i="18"/>
  <c r="J65" i="16"/>
  <c r="H65" i="16"/>
  <c r="J64" i="16"/>
  <c r="H64" i="16"/>
  <c r="J63" i="16"/>
  <c r="J66" i="16" s="1"/>
  <c r="H63" i="16"/>
  <c r="H66" i="16" s="1"/>
  <c r="C59" i="16"/>
  <c r="C44" i="16"/>
  <c r="J24" i="16"/>
  <c r="G24" i="16"/>
  <c r="C24" i="16" s="1"/>
  <c r="J45" i="16" s="1"/>
  <c r="C23" i="16"/>
  <c r="J65" i="14"/>
  <c r="H65" i="14"/>
  <c r="J64" i="14"/>
  <c r="H64" i="14"/>
  <c r="J63" i="14"/>
  <c r="J66" i="14" s="1"/>
  <c r="D12" i="32" s="1"/>
  <c r="H63" i="14"/>
  <c r="H66" i="14" s="1"/>
  <c r="C59" i="14"/>
  <c r="C44" i="14"/>
  <c r="J24" i="14"/>
  <c r="G24" i="14"/>
  <c r="C23" i="14"/>
  <c r="O15" i="29"/>
  <c r="K15" i="29"/>
  <c r="O13" i="29"/>
  <c r="K13" i="29"/>
  <c r="C23" i="12"/>
  <c r="G24" i="12"/>
  <c r="J24" i="12"/>
  <c r="C44" i="12"/>
  <c r="C59" i="12"/>
  <c r="H63" i="12"/>
  <c r="J63" i="12"/>
  <c r="H64" i="12"/>
  <c r="J64" i="12"/>
  <c r="H65" i="12"/>
  <c r="J65" i="12"/>
  <c r="E47" i="3"/>
  <c r="W11" i="2"/>
  <c r="T11" i="2"/>
  <c r="C24" i="28" l="1"/>
  <c r="J45" i="28" s="1"/>
  <c r="J67" i="28"/>
  <c r="J67" i="24"/>
  <c r="J67" i="22"/>
  <c r="C24" i="22"/>
  <c r="C45" i="22" s="1"/>
  <c r="C60" i="22" s="1"/>
  <c r="C24" i="18"/>
  <c r="J45" i="18" s="1"/>
  <c r="J67" i="14"/>
  <c r="C24" i="14"/>
  <c r="J45" i="14" s="1"/>
  <c r="C24" i="12"/>
  <c r="J45" i="26"/>
  <c r="G45" i="26"/>
  <c r="C45" i="26"/>
  <c r="J60" i="26" s="1"/>
  <c r="J45" i="24"/>
  <c r="G45" i="24"/>
  <c r="C45" i="24"/>
  <c r="G60" i="24" s="1"/>
  <c r="J45" i="20"/>
  <c r="G45" i="20"/>
  <c r="C45" i="20"/>
  <c r="C60" i="20" s="1"/>
  <c r="J60" i="20"/>
  <c r="J67" i="18"/>
  <c r="C14" i="32"/>
  <c r="J67" i="16"/>
  <c r="C13" i="32"/>
  <c r="C45" i="16"/>
  <c r="C60" i="16" s="1"/>
  <c r="G45" i="16"/>
  <c r="H66" i="12"/>
  <c r="C11" i="32" s="1"/>
  <c r="D19" i="32"/>
  <c r="D18" i="32"/>
  <c r="C18" i="32"/>
  <c r="D17" i="32"/>
  <c r="C17" i="32"/>
  <c r="D16" i="32"/>
  <c r="D13" i="32"/>
  <c r="C12" i="32"/>
  <c r="J66" i="12"/>
  <c r="D11" i="32" s="1"/>
  <c r="N6" i="29"/>
  <c r="E43" i="3"/>
  <c r="E49" i="3" s="1"/>
  <c r="E42" i="3"/>
  <c r="E48" i="3" s="1"/>
  <c r="C45" i="28" l="1"/>
  <c r="G60" i="28" s="1"/>
  <c r="G45" i="28"/>
  <c r="J60" i="24"/>
  <c r="C60" i="24"/>
  <c r="G60" i="20"/>
  <c r="G45" i="22"/>
  <c r="J45" i="22"/>
  <c r="G60" i="22"/>
  <c r="J60" i="22"/>
  <c r="C45" i="18"/>
  <c r="J60" i="18" s="1"/>
  <c r="G45" i="18"/>
  <c r="J60" i="16"/>
  <c r="G60" i="16"/>
  <c r="C45" i="14"/>
  <c r="G60" i="14" s="1"/>
  <c r="G45" i="14"/>
  <c r="J45" i="12"/>
  <c r="G45" i="12"/>
  <c r="C45" i="12" s="1"/>
  <c r="C60" i="28"/>
  <c r="C60" i="26"/>
  <c r="G60" i="26"/>
  <c r="J67" i="12"/>
  <c r="C19" i="32"/>
  <c r="C15" i="32"/>
  <c r="C16" i="32"/>
  <c r="S23" i="29"/>
  <c r="E44" i="3"/>
  <c r="J60" i="28" l="1"/>
  <c r="C60" i="18"/>
  <c r="G60" i="18"/>
  <c r="C60" i="14"/>
  <c r="J60" i="14"/>
  <c r="J60" i="12"/>
  <c r="G60" i="12"/>
  <c r="J63" i="6"/>
  <c r="J65" i="6"/>
  <c r="J64" i="6"/>
  <c r="I46" i="3"/>
  <c r="I45" i="3"/>
  <c r="C60" i="12" l="1"/>
  <c r="J66" i="6"/>
  <c r="H65" i="6"/>
  <c r="H64" i="6"/>
  <c r="H63" i="6"/>
  <c r="C59" i="6"/>
  <c r="C44" i="6"/>
  <c r="J24" i="6"/>
  <c r="G24" i="6"/>
  <c r="C23" i="6"/>
  <c r="C24" i="6" l="1"/>
  <c r="G45" i="6" s="1"/>
  <c r="H66" i="6"/>
  <c r="J45" i="6" l="1"/>
  <c r="C45" i="6" s="1"/>
  <c r="J67" i="6"/>
  <c r="G60" i="6" l="1"/>
  <c r="E50" i="3" l="1"/>
  <c r="E8" i="3" l="1"/>
  <c r="B8" i="3"/>
  <c r="C26" i="29" l="1"/>
  <c r="E6" i="3" l="1"/>
  <c r="J19" i="2" l="1"/>
  <c r="Q26" i="29" l="1"/>
  <c r="E23" i="31"/>
  <c r="E21" i="31"/>
  <c r="E5" i="3"/>
  <c r="B1" i="32"/>
  <c r="E24" i="31"/>
  <c r="E22" i="31"/>
  <c r="Q27" i="29"/>
  <c r="C20" i="31"/>
  <c r="B3" i="3"/>
  <c r="E18" i="32" l="1"/>
  <c r="D5" i="32"/>
  <c r="C5" i="32"/>
  <c r="E17" i="32" l="1"/>
  <c r="E15" i="32"/>
  <c r="E13" i="32"/>
  <c r="E12" i="32"/>
  <c r="E16" i="32"/>
  <c r="E19" i="32"/>
  <c r="E11" i="32"/>
  <c r="D10" i="32"/>
  <c r="C10" i="32"/>
  <c r="E5" i="32"/>
  <c r="E14" i="32" l="1"/>
  <c r="D20" i="32"/>
  <c r="F4" i="29" s="1"/>
  <c r="V4" i="29" s="1"/>
  <c r="E10" i="32"/>
  <c r="C20" i="32"/>
  <c r="F2" i="29" s="1"/>
  <c r="V2" i="29" s="1"/>
  <c r="J60" i="6"/>
  <c r="C60" i="6" s="1"/>
  <c r="V6" i="29" l="1"/>
  <c r="F6" i="29"/>
  <c r="E20"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5" authorId="0" shapeId="0" xr:uid="{00000000-0006-0000-0000-000001000000}">
      <text>
        <r>
          <rPr>
            <sz val="11"/>
            <color indexed="81"/>
            <rFont val="BIZ UDPゴシック"/>
            <family val="3"/>
            <charset val="128"/>
          </rPr>
          <t>県名及び市町村名まで入力</t>
        </r>
      </text>
    </comment>
    <comment ref="F7" authorId="0" shapeId="0" xr:uid="{00000000-0006-0000-0000-000002000000}">
      <text>
        <r>
          <rPr>
            <sz val="11"/>
            <color indexed="81"/>
            <rFont val="BIZ UDPゴシック"/>
            <family val="3"/>
            <charset val="128"/>
          </rPr>
          <t>県名及び市町村名まで入力</t>
        </r>
      </text>
    </comment>
    <comment ref="F8" authorId="0" shapeId="0" xr:uid="{00000000-0006-0000-0000-000003000000}">
      <text>
        <r>
          <rPr>
            <b/>
            <sz val="9"/>
            <color indexed="81"/>
            <rFont val="ＭＳ Ｐゴシック"/>
            <family val="3"/>
            <charset val="128"/>
            <scheme val="minor"/>
          </rPr>
          <t>収入又は支出のあった最初の日を入力すること。</t>
        </r>
      </text>
    </comment>
    <comment ref="M8" authorId="0" shapeId="0" xr:uid="{00000000-0006-0000-0000-000004000000}">
      <text>
        <r>
          <rPr>
            <sz val="11"/>
            <color indexed="81"/>
            <rFont val="BIZ UDPゴシック"/>
            <family val="3"/>
            <charset val="128"/>
          </rPr>
          <t>収支報告書提出予定日を入力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0A53FACA-8504-40F9-A64A-4FBC1C48986D}">
      <text>
        <r>
          <rPr>
            <sz val="9"/>
            <color indexed="81"/>
            <rFont val="ＭＳ Ｐゴシック"/>
            <family val="3"/>
            <charset val="128"/>
            <scheme val="minor"/>
          </rPr>
          <t>セル右の▼ボタンを押して、リストより区分を選択してください。</t>
        </r>
      </text>
    </comment>
    <comment ref="D25" authorId="0" shapeId="0" xr:uid="{F105E042-9B08-40F9-93C8-8E927DE296DD}">
      <text>
        <r>
          <rPr>
            <sz val="9"/>
            <color indexed="81"/>
            <rFont val="ＭＳ Ｐゴシック"/>
            <family val="3"/>
            <charset val="128"/>
            <scheme val="minor"/>
          </rPr>
          <t>セル右の▼ボタンを押して、リストより区分を選択してください。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2512F701-24C4-479C-AD5F-766F252DF9F5}">
      <text>
        <r>
          <rPr>
            <sz val="9"/>
            <color indexed="81"/>
            <rFont val="ＭＳ Ｐゴシック"/>
            <family val="3"/>
            <charset val="128"/>
            <scheme val="minor"/>
          </rPr>
          <t>セル右の▼ボタンを押して、リストより区分を選択してください。</t>
        </r>
      </text>
    </comment>
    <comment ref="D25" authorId="0" shapeId="0" xr:uid="{49073F46-3BEB-45A4-8284-FFD793C49E32}">
      <text>
        <r>
          <rPr>
            <sz val="9"/>
            <color indexed="81"/>
            <rFont val="ＭＳ Ｐゴシック"/>
            <family val="3"/>
            <charset val="128"/>
            <scheme val="minor"/>
          </rPr>
          <t>セル右の▼ボタンを押して、リストより区分を選択してください。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9B3BDCD7-2390-4C78-AAD9-B78262AC1099}">
      <text>
        <r>
          <rPr>
            <sz val="9"/>
            <color indexed="81"/>
            <rFont val="ＭＳ Ｐゴシック"/>
            <family val="3"/>
            <charset val="128"/>
            <scheme val="minor"/>
          </rPr>
          <t>セル右の▼ボタンを押して、リストより区分を選択してください。</t>
        </r>
      </text>
    </comment>
    <comment ref="D25" authorId="0" shapeId="0" xr:uid="{413F9CBA-00F7-4226-8332-0E44E98CE815}">
      <text>
        <r>
          <rPr>
            <sz val="9"/>
            <color indexed="81"/>
            <rFont val="ＭＳ Ｐゴシック"/>
            <family val="3"/>
            <charset val="128"/>
            <scheme val="minor"/>
          </rPr>
          <t>セル右の▼ボタンを押して、リストより区分を選択してください。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It-mente</author>
    <author>Administrator</author>
  </authors>
  <commentList>
    <comment ref="D4" authorId="0" shapeId="0" xr:uid="{00000000-0006-0000-0D00-000001000000}">
      <text>
        <r>
          <rPr>
            <sz val="9"/>
            <color indexed="81"/>
            <rFont val="ＭＳ Ｐゴシック"/>
            <family val="3"/>
            <charset val="128"/>
          </rPr>
          <t>セル右の▼ボタンを押して、リストより区分を選択してください。</t>
        </r>
      </text>
    </comment>
    <comment ref="F4" authorId="1" shapeId="0" xr:uid="{00000000-0006-0000-0D00-000002000000}">
      <text>
        <r>
          <rPr>
            <sz val="9"/>
            <color indexed="81"/>
            <rFont val="ＭＳ Ｐゴシック"/>
            <family val="3"/>
            <charset val="128"/>
          </rPr>
          <t>領収書を添付できない理由をリストより選んでください。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C13" authorId="0" shapeId="0" xr:uid="{00000000-0006-0000-0200-000001000000}">
      <text>
        <r>
          <rPr>
            <sz val="9"/>
            <color indexed="81"/>
            <rFont val="ＭＳ Ｐゴシック"/>
            <family val="3"/>
            <charset val="128"/>
            <scheme val="minor"/>
          </rPr>
          <t>個別に入力するのは、</t>
        </r>
        <r>
          <rPr>
            <b/>
            <sz val="9"/>
            <color indexed="81"/>
            <rFont val="ＭＳ Ｐゴシック"/>
            <family val="3"/>
            <charset val="128"/>
            <scheme val="minor"/>
          </rPr>
          <t>10,001円以上</t>
        </r>
        <r>
          <rPr>
            <sz val="9"/>
            <color indexed="81"/>
            <rFont val="ＭＳ Ｐゴシック"/>
            <family val="3"/>
            <charset val="128"/>
            <scheme val="minor"/>
          </rPr>
          <t>の収入のみです。
10,000円以下は種別ごとに合算して入力してください。</t>
        </r>
      </text>
    </comment>
    <comment ref="D13" authorId="0" shapeId="0" xr:uid="{00000000-0006-0000-0200-000002000000}">
      <text>
        <r>
          <rPr>
            <sz val="9"/>
            <color indexed="81"/>
            <rFont val="ＭＳ Ｐゴシック"/>
            <family val="3"/>
            <charset val="128"/>
            <scheme val="minor"/>
          </rPr>
          <t>セル右側の▼をクリックし種別を選択して下さい。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00000000-0006-0000-0300-000001000000}">
      <text>
        <r>
          <rPr>
            <sz val="9"/>
            <color indexed="81"/>
            <rFont val="ＭＳ Ｐゴシック"/>
            <family val="3"/>
            <charset val="128"/>
            <scheme val="minor"/>
          </rPr>
          <t>セル右の▼ボタンを押して、リストより区分を選択してください。</t>
        </r>
      </text>
    </comment>
    <comment ref="D25" authorId="0" shapeId="0" xr:uid="{A24CC2E6-9DE4-45C4-A024-108C175713D8}">
      <text>
        <r>
          <rPr>
            <sz val="9"/>
            <color indexed="81"/>
            <rFont val="ＭＳ Ｐゴシック"/>
            <family val="3"/>
            <charset val="128"/>
            <scheme val="minor"/>
          </rPr>
          <t>セル右の▼ボタンを押して、リストより区分を選択してください。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DC81E277-CA5A-4456-99C9-4862454FE45F}">
      <text>
        <r>
          <rPr>
            <sz val="9"/>
            <color indexed="81"/>
            <rFont val="ＭＳ Ｐゴシック"/>
            <family val="3"/>
            <charset val="128"/>
            <scheme val="minor"/>
          </rPr>
          <t>セル右の▼ボタンを押して、リストより区分を選択してください。</t>
        </r>
      </text>
    </comment>
    <comment ref="D25" authorId="0" shapeId="0" xr:uid="{B06F2476-1447-4887-8FD3-56A850003C29}">
      <text>
        <r>
          <rPr>
            <sz val="9"/>
            <color indexed="81"/>
            <rFont val="ＭＳ Ｐゴシック"/>
            <family val="3"/>
            <charset val="128"/>
            <scheme val="minor"/>
          </rPr>
          <t>セル右の▼ボタンを押して、リストより区分を選択してください。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088D574E-468A-4805-9970-E75E47FAD3AB}">
      <text>
        <r>
          <rPr>
            <sz val="9"/>
            <color indexed="81"/>
            <rFont val="ＭＳ Ｐゴシック"/>
            <family val="3"/>
            <charset val="128"/>
            <scheme val="minor"/>
          </rPr>
          <t>セル右の▼ボタンを押して、リストより区分を選択してください。</t>
        </r>
      </text>
    </comment>
    <comment ref="D25" authorId="0" shapeId="0" xr:uid="{D73B0C75-58AF-4A67-9EC4-8319543BEB6C}">
      <text>
        <r>
          <rPr>
            <sz val="9"/>
            <color indexed="81"/>
            <rFont val="ＭＳ Ｐゴシック"/>
            <family val="3"/>
            <charset val="128"/>
            <scheme val="minor"/>
          </rPr>
          <t>セル右の▼ボタンを押して、リストより区分を選択してください。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720BB7D6-7FA8-4CA9-84F4-AF4FEE2BE5B9}">
      <text>
        <r>
          <rPr>
            <sz val="9"/>
            <color indexed="81"/>
            <rFont val="ＭＳ Ｐゴシック"/>
            <family val="3"/>
            <charset val="128"/>
            <scheme val="minor"/>
          </rPr>
          <t>セル右の▼ボタンを押して、リストより区分を選択してください。</t>
        </r>
      </text>
    </comment>
    <comment ref="D25" authorId="0" shapeId="0" xr:uid="{B6BDA133-0B1E-4ACB-9F75-23EE19AE2557}">
      <text>
        <r>
          <rPr>
            <sz val="9"/>
            <color indexed="81"/>
            <rFont val="ＭＳ Ｐゴシック"/>
            <family val="3"/>
            <charset val="128"/>
            <scheme val="minor"/>
          </rPr>
          <t>セル右の▼ボタンを押して、リストより区分を選択してください。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3D436735-2570-4326-BAE4-B3E9785E2C05}">
      <text>
        <r>
          <rPr>
            <sz val="9"/>
            <color indexed="81"/>
            <rFont val="ＭＳ Ｐゴシック"/>
            <family val="3"/>
            <charset val="128"/>
            <scheme val="minor"/>
          </rPr>
          <t>セル右の▼ボタンを押して、リストより区分を選択してください。</t>
        </r>
      </text>
    </comment>
    <comment ref="D25" authorId="0" shapeId="0" xr:uid="{CCADA364-515B-449D-B8AB-B81B7B4BC75C}">
      <text>
        <r>
          <rPr>
            <sz val="9"/>
            <color indexed="81"/>
            <rFont val="ＭＳ Ｐゴシック"/>
            <family val="3"/>
            <charset val="128"/>
            <scheme val="minor"/>
          </rPr>
          <t>セル右の▼ボタンを押して、リストより区分を選択してください。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8A5FB3AF-70AC-4938-B635-F2A5634FD6C4}">
      <text>
        <r>
          <rPr>
            <sz val="9"/>
            <color indexed="81"/>
            <rFont val="ＭＳ Ｐゴシック"/>
            <family val="3"/>
            <charset val="128"/>
            <scheme val="minor"/>
          </rPr>
          <t>セル右の▼ボタンを押して、リストより区分を選択してください。</t>
        </r>
      </text>
    </comment>
    <comment ref="D25" authorId="0" shapeId="0" xr:uid="{EC143E07-B361-467C-92E3-C194C907561B}">
      <text>
        <r>
          <rPr>
            <sz val="9"/>
            <color indexed="81"/>
            <rFont val="ＭＳ Ｐゴシック"/>
            <family val="3"/>
            <charset val="128"/>
            <scheme val="minor"/>
          </rPr>
          <t>セル右の▼ボタンを押して、リストより区分を選択してください。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It-mente</author>
  </authors>
  <commentList>
    <comment ref="D5" authorId="0" shapeId="0" xr:uid="{0E8889EB-FBE2-4113-8999-67A511D7982A}">
      <text>
        <r>
          <rPr>
            <sz val="9"/>
            <color indexed="81"/>
            <rFont val="ＭＳ Ｐゴシック"/>
            <family val="3"/>
            <charset val="128"/>
            <scheme val="minor"/>
          </rPr>
          <t>セル右の▼ボタンを押して、リストより区分を選択してください。</t>
        </r>
      </text>
    </comment>
    <comment ref="D25" authorId="0" shapeId="0" xr:uid="{AC8ACA9C-CC0E-46DA-8767-66FD81465FF5}">
      <text>
        <r>
          <rPr>
            <sz val="9"/>
            <color indexed="81"/>
            <rFont val="ＭＳ Ｐゴシック"/>
            <family val="3"/>
            <charset val="128"/>
            <scheme val="minor"/>
          </rPr>
          <t>セル右の▼ボタンを押して、リストより区分を選択してください。</t>
        </r>
      </text>
    </comment>
  </commentList>
</comments>
</file>

<file path=xl/sharedStrings.xml><?xml version="1.0" encoding="utf-8"?>
<sst xmlns="http://schemas.openxmlformats.org/spreadsheetml/2006/main" count="521" uniqueCount="164">
  <si>
    <t>候補者氏名</t>
    <rPh sb="0" eb="3">
      <t>コウホシャ</t>
    </rPh>
    <rPh sb="3" eb="5">
      <t>シメイ</t>
    </rPh>
    <phoneticPr fontId="1"/>
  </si>
  <si>
    <t>候補者住所</t>
    <rPh sb="0" eb="3">
      <t>コウホシャ</t>
    </rPh>
    <rPh sb="3" eb="5">
      <t>ジュウショ</t>
    </rPh>
    <phoneticPr fontId="1"/>
  </si>
  <si>
    <t>氏名又は団体名</t>
    <rPh sb="0" eb="2">
      <t>シメイ</t>
    </rPh>
    <rPh sb="2" eb="3">
      <t>マタ</t>
    </rPh>
    <rPh sb="4" eb="6">
      <t>ダンタイ</t>
    </rPh>
    <rPh sb="6" eb="7">
      <t>メイ</t>
    </rPh>
    <phoneticPr fontId="1"/>
  </si>
  <si>
    <t>出納責任者氏名</t>
    <rPh sb="0" eb="2">
      <t>スイトウ</t>
    </rPh>
    <rPh sb="2" eb="5">
      <t>セキニンシャ</t>
    </rPh>
    <rPh sb="5" eb="7">
      <t>シメイ</t>
    </rPh>
    <phoneticPr fontId="1"/>
  </si>
  <si>
    <t>出納責任者住所</t>
    <rPh sb="0" eb="2">
      <t>スイトウ</t>
    </rPh>
    <rPh sb="2" eb="5">
      <t>セキニンシャ</t>
    </rPh>
    <rPh sb="5" eb="7">
      <t>ジュウショ</t>
    </rPh>
    <phoneticPr fontId="1"/>
  </si>
  <si>
    <t>支出の目的</t>
    <rPh sb="0" eb="2">
      <t>シシュツ</t>
    </rPh>
    <rPh sb="3" eb="5">
      <t>モクテキ</t>
    </rPh>
    <phoneticPr fontId="1"/>
  </si>
  <si>
    <t>収支の期間</t>
    <rPh sb="0" eb="2">
      <t>シュウシ</t>
    </rPh>
    <rPh sb="3" eb="5">
      <t>キカン</t>
    </rPh>
    <phoneticPr fontId="1"/>
  </si>
  <si>
    <t>～</t>
    <phoneticPr fontId="1"/>
  </si>
  <si>
    <t>ポスター作成費
(公費負担分)</t>
    <rPh sb="4" eb="6">
      <t>サクセイ</t>
    </rPh>
    <rPh sb="6" eb="7">
      <t>ヒ</t>
    </rPh>
    <rPh sb="9" eb="11">
      <t>コウヒ</t>
    </rPh>
    <rPh sb="11" eb="13">
      <t>フタン</t>
    </rPh>
    <rPh sb="13" eb="14">
      <t>ブン</t>
    </rPh>
    <phoneticPr fontId="1"/>
  </si>
  <si>
    <t>基本事項入力フォーム</t>
    <rPh sb="0" eb="2">
      <t>キホン</t>
    </rPh>
    <rPh sb="2" eb="4">
      <t>ジコウ</t>
    </rPh>
    <rPh sb="4" eb="6">
      <t>ニュウリョク</t>
    </rPh>
    <phoneticPr fontId="1"/>
  </si>
  <si>
    <t>選挙名</t>
    <rPh sb="0" eb="2">
      <t>センキョ</t>
    </rPh>
    <rPh sb="2" eb="3">
      <t>メイ</t>
    </rPh>
    <phoneticPr fontId="1"/>
  </si>
  <si>
    <t>公職の候補者</t>
    <rPh sb="0" eb="2">
      <t>コウショク</t>
    </rPh>
    <rPh sb="3" eb="6">
      <t>コウホシャ</t>
    </rPh>
    <phoneticPr fontId="1"/>
  </si>
  <si>
    <t>住　所</t>
    <rPh sb="0" eb="1">
      <t>ジュウ</t>
    </rPh>
    <rPh sb="2" eb="3">
      <t>ジョ</t>
    </rPh>
    <phoneticPr fontId="1"/>
  </si>
  <si>
    <t>氏　名</t>
    <rPh sb="0" eb="1">
      <t>シ</t>
    </rPh>
    <rPh sb="2" eb="3">
      <t>メイ</t>
    </rPh>
    <phoneticPr fontId="1"/>
  </si>
  <si>
    <t>月　日</t>
    <rPh sb="0" eb="1">
      <t>ツキ</t>
    </rPh>
    <rPh sb="2" eb="3">
      <t>ニチ</t>
    </rPh>
    <phoneticPr fontId="1"/>
  </si>
  <si>
    <t>住所又は主たる事務所の所在地</t>
    <rPh sb="0" eb="2">
      <t>ジュウショ</t>
    </rPh>
    <rPh sb="2" eb="3">
      <t>マタ</t>
    </rPh>
    <rPh sb="4" eb="5">
      <t>オモ</t>
    </rPh>
    <rPh sb="7" eb="9">
      <t>ジム</t>
    </rPh>
    <rPh sb="9" eb="10">
      <t>ショ</t>
    </rPh>
    <rPh sb="11" eb="14">
      <t>ショザイチ</t>
    </rPh>
    <phoneticPr fontId="1"/>
  </si>
  <si>
    <t>備　考</t>
    <rPh sb="0" eb="1">
      <t>ビ</t>
    </rPh>
    <rPh sb="2" eb="3">
      <t>コウ</t>
    </rPh>
    <phoneticPr fontId="1"/>
  </si>
  <si>
    <t>職　業</t>
    <rPh sb="0" eb="1">
      <t>ショク</t>
    </rPh>
    <rPh sb="2" eb="3">
      <t>ギョウ</t>
    </rPh>
    <phoneticPr fontId="1"/>
  </si>
  <si>
    <t>種　別</t>
    <rPh sb="0" eb="1">
      <t>タネ</t>
    </rPh>
    <rPh sb="2" eb="3">
      <t>ベツ</t>
    </rPh>
    <phoneticPr fontId="1"/>
  </si>
  <si>
    <t>金額又は
見積額(円)</t>
    <rPh sb="0" eb="2">
      <t>キンガク</t>
    </rPh>
    <rPh sb="2" eb="3">
      <t>マタ</t>
    </rPh>
    <rPh sb="5" eb="7">
      <t>ミツモリ</t>
    </rPh>
    <rPh sb="7" eb="8">
      <t>ガク</t>
    </rPh>
    <rPh sb="9" eb="10">
      <t>エン</t>
    </rPh>
    <phoneticPr fontId="1"/>
  </si>
  <si>
    <t>～</t>
    <phoneticPr fontId="1"/>
  </si>
  <si>
    <t>その他収入</t>
    <rPh sb="2" eb="3">
      <t>タ</t>
    </rPh>
    <rPh sb="3" eb="5">
      <t>シュウニュウ</t>
    </rPh>
    <phoneticPr fontId="1"/>
  </si>
  <si>
    <t>計</t>
    <rPh sb="0" eb="1">
      <t>ケイ</t>
    </rPh>
    <phoneticPr fontId="1"/>
  </si>
  <si>
    <t>前回計</t>
    <rPh sb="0" eb="2">
      <t>ゼンカイ</t>
    </rPh>
    <rPh sb="2" eb="3">
      <t>ケイ</t>
    </rPh>
    <phoneticPr fontId="1"/>
  </si>
  <si>
    <t>総計</t>
    <rPh sb="0" eb="2">
      <t>ソウケイ</t>
    </rPh>
    <phoneticPr fontId="1"/>
  </si>
  <si>
    <t>備　　考</t>
    <rPh sb="0" eb="1">
      <t>ビ</t>
    </rPh>
    <rPh sb="3" eb="4">
      <t>コウ</t>
    </rPh>
    <phoneticPr fontId="1"/>
  </si>
  <si>
    <t>(公費負担相当額)</t>
    <rPh sb="1" eb="3">
      <t>コウヒ</t>
    </rPh>
    <rPh sb="3" eb="5">
      <t>フタン</t>
    </rPh>
    <rPh sb="5" eb="7">
      <t>ソウトウ</t>
    </rPh>
    <rPh sb="7" eb="8">
      <t>ガク</t>
    </rPh>
    <phoneticPr fontId="1"/>
  </si>
  <si>
    <t>ポスター作成費</t>
    <rPh sb="4" eb="6">
      <t>サクセイ</t>
    </rPh>
    <rPh sb="6" eb="7">
      <t>ヒ</t>
    </rPh>
    <phoneticPr fontId="1"/>
  </si>
  <si>
    <t>　　収　入　の　部</t>
    <rPh sb="2" eb="3">
      <t>オサム</t>
    </rPh>
    <rPh sb="4" eb="5">
      <t>ニュウ</t>
    </rPh>
    <rPh sb="8" eb="9">
      <t>ブ</t>
    </rPh>
    <phoneticPr fontId="1"/>
  </si>
  <si>
    <t>　　支出の部</t>
    <rPh sb="2" eb="4">
      <t>シシュツ</t>
    </rPh>
    <rPh sb="5" eb="6">
      <t>ブ</t>
    </rPh>
    <phoneticPr fontId="3"/>
  </si>
  <si>
    <t>(1)　　人件費</t>
    <rPh sb="5" eb="8">
      <t>ジンケンヒ</t>
    </rPh>
    <phoneticPr fontId="3"/>
  </si>
  <si>
    <t>支　出　を　受　け　た　者</t>
    <rPh sb="0" eb="1">
      <t>シ</t>
    </rPh>
    <rPh sb="2" eb="3">
      <t>デ</t>
    </rPh>
    <rPh sb="6" eb="7">
      <t>ウ</t>
    </rPh>
    <rPh sb="12" eb="13">
      <t>モノ</t>
    </rPh>
    <phoneticPr fontId="1"/>
  </si>
  <si>
    <t>金銭以外の支出
の見積の根拠</t>
    <rPh sb="0" eb="2">
      <t>キンセン</t>
    </rPh>
    <rPh sb="2" eb="4">
      <t>イガイ</t>
    </rPh>
    <rPh sb="5" eb="7">
      <t>シシュツ</t>
    </rPh>
    <rPh sb="9" eb="11">
      <t>ミツ</t>
    </rPh>
    <rPh sb="12" eb="14">
      <t>コンキョ</t>
    </rPh>
    <phoneticPr fontId="1"/>
  </si>
  <si>
    <t>区　分</t>
    <rPh sb="0" eb="1">
      <t>ク</t>
    </rPh>
    <rPh sb="2" eb="3">
      <t>ブン</t>
    </rPh>
    <phoneticPr fontId="1"/>
  </si>
  <si>
    <t>小計</t>
    <rPh sb="0" eb="2">
      <t>ショウケイ</t>
    </rPh>
    <phoneticPr fontId="3"/>
  </si>
  <si>
    <t>合計</t>
    <rPh sb="0" eb="2">
      <t>ゴウケイ</t>
    </rPh>
    <phoneticPr fontId="3"/>
  </si>
  <si>
    <t>立候補準備のための支出</t>
    <rPh sb="0" eb="3">
      <t>リッコウホ</t>
    </rPh>
    <rPh sb="3" eb="5">
      <t>ジュンビ</t>
    </rPh>
    <rPh sb="9" eb="11">
      <t>シシュツ</t>
    </rPh>
    <phoneticPr fontId="3"/>
  </si>
  <si>
    <t>選挙運動のための支出</t>
    <rPh sb="0" eb="2">
      <t>センキョ</t>
    </rPh>
    <rPh sb="2" eb="4">
      <t>ウンドウ</t>
    </rPh>
    <rPh sb="8" eb="10">
      <t>シシュツ</t>
    </rPh>
    <phoneticPr fontId="3"/>
  </si>
  <si>
    <t>(2)　　家屋費</t>
    <rPh sb="5" eb="7">
      <t>カオク</t>
    </rPh>
    <rPh sb="7" eb="8">
      <t>ヒ</t>
    </rPh>
    <phoneticPr fontId="3"/>
  </si>
  <si>
    <t>(4)　　交通費</t>
    <rPh sb="5" eb="7">
      <t>コウツウ</t>
    </rPh>
    <rPh sb="7" eb="8">
      <t>ヒ</t>
    </rPh>
    <phoneticPr fontId="3"/>
  </si>
  <si>
    <t>(3)　　通信費</t>
    <rPh sb="5" eb="7">
      <t>ツウシン</t>
    </rPh>
    <rPh sb="7" eb="8">
      <t>ヒ</t>
    </rPh>
    <phoneticPr fontId="3"/>
  </si>
  <si>
    <t>(5)　　印刷費</t>
    <rPh sb="5" eb="7">
      <t>インサツ</t>
    </rPh>
    <rPh sb="7" eb="8">
      <t>ヒ</t>
    </rPh>
    <phoneticPr fontId="3"/>
  </si>
  <si>
    <t>(7)　　文具費</t>
    <rPh sb="5" eb="7">
      <t>ブング</t>
    </rPh>
    <rPh sb="7" eb="8">
      <t>ヒ</t>
    </rPh>
    <phoneticPr fontId="3"/>
  </si>
  <si>
    <t>(6)　　広告費</t>
    <rPh sb="5" eb="7">
      <t>コウコク</t>
    </rPh>
    <rPh sb="7" eb="8">
      <t>ヒ</t>
    </rPh>
    <phoneticPr fontId="3"/>
  </si>
  <si>
    <t>(10)　　雑費</t>
    <rPh sb="6" eb="8">
      <t>ザッピ</t>
    </rPh>
    <phoneticPr fontId="3"/>
  </si>
  <si>
    <t>(9)　　休泊費</t>
    <rPh sb="5" eb="6">
      <t>キュウ</t>
    </rPh>
    <rPh sb="6" eb="7">
      <t>ハク</t>
    </rPh>
    <rPh sb="7" eb="8">
      <t>ヒ</t>
    </rPh>
    <phoneticPr fontId="3"/>
  </si>
  <si>
    <t>(8)　　食糧費</t>
    <rPh sb="5" eb="7">
      <t>ショクリョウ</t>
    </rPh>
    <rPh sb="7" eb="8">
      <t>ヒ</t>
    </rPh>
    <phoneticPr fontId="3"/>
  </si>
  <si>
    <t>支出の部(合計)</t>
    <rPh sb="0" eb="2">
      <t>シシュツ</t>
    </rPh>
    <rPh sb="3" eb="4">
      <t>ブ</t>
    </rPh>
    <rPh sb="5" eb="7">
      <t>ゴウケイ</t>
    </rPh>
    <phoneticPr fontId="6"/>
  </si>
  <si>
    <t>計</t>
    <rPh sb="0" eb="1">
      <t>ケイ</t>
    </rPh>
    <phoneticPr fontId="6"/>
  </si>
  <si>
    <t>計
 （１）</t>
    <rPh sb="0" eb="1">
      <t>ケイ</t>
    </rPh>
    <phoneticPr fontId="6"/>
  </si>
  <si>
    <t>前
回
計
（２）</t>
    <rPh sb="0" eb="1">
      <t>ゼン</t>
    </rPh>
    <rPh sb="2" eb="3">
      <t>カイ</t>
    </rPh>
    <rPh sb="4" eb="5">
      <t>ケイ</t>
    </rPh>
    <phoneticPr fontId="6"/>
  </si>
  <si>
    <t>立候補準備の
ための支出</t>
    <rPh sb="0" eb="3">
      <t>リッコウホ</t>
    </rPh>
    <rPh sb="3" eb="5">
      <t>ジュンビ</t>
    </rPh>
    <rPh sb="10" eb="12">
      <t>シシュツ</t>
    </rPh>
    <phoneticPr fontId="6"/>
  </si>
  <si>
    <t>選挙運動の
ための支出</t>
    <rPh sb="0" eb="2">
      <t>センキョ</t>
    </rPh>
    <rPh sb="2" eb="4">
      <t>ウンドウ</t>
    </rPh>
    <rPh sb="9" eb="11">
      <t>シシュツ</t>
    </rPh>
    <phoneticPr fontId="6"/>
  </si>
  <si>
    <t>支出のうち
公費負担相当額</t>
    <rPh sb="0" eb="2">
      <t>シシュツ</t>
    </rPh>
    <rPh sb="6" eb="8">
      <t>コウヒ</t>
    </rPh>
    <rPh sb="7" eb="8">
      <t>ヒ</t>
    </rPh>
    <rPh sb="8" eb="10">
      <t>フタン</t>
    </rPh>
    <rPh sb="10" eb="12">
      <t>ソウトウ</t>
    </rPh>
    <rPh sb="12" eb="13">
      <t>ガク</t>
    </rPh>
    <phoneticPr fontId="6"/>
  </si>
  <si>
    <t>金　　額
(Ａ)×(Ｂ)＝(Ｃ)</t>
    <rPh sb="0" eb="1">
      <t>キン</t>
    </rPh>
    <rPh sb="3" eb="4">
      <t>ガク</t>
    </rPh>
    <phoneticPr fontId="6"/>
  </si>
  <si>
    <t>枚　　数
(Ｂ)</t>
    <rPh sb="0" eb="1">
      <t>マイ</t>
    </rPh>
    <rPh sb="3" eb="4">
      <t>スウ</t>
    </rPh>
    <phoneticPr fontId="6"/>
  </si>
  <si>
    <t>単　　価
(Ａ)</t>
    <rPh sb="0" eb="1">
      <t>タン</t>
    </rPh>
    <rPh sb="3" eb="4">
      <t>アタイ</t>
    </rPh>
    <phoneticPr fontId="6"/>
  </si>
  <si>
    <t>項　　目</t>
    <rPh sb="0" eb="1">
      <t>コウ</t>
    </rPh>
    <rPh sb="3" eb="4">
      <t>メ</t>
    </rPh>
    <phoneticPr fontId="6"/>
  </si>
  <si>
    <t>選挙運動用通常葉書の作成</t>
    <rPh sb="0" eb="2">
      <t>センキョ</t>
    </rPh>
    <rPh sb="2" eb="5">
      <t>ウンドウヨウ</t>
    </rPh>
    <rPh sb="5" eb="7">
      <t>ツウジョウ</t>
    </rPh>
    <rPh sb="7" eb="9">
      <t>ハガキ</t>
    </rPh>
    <rPh sb="10" eb="12">
      <t>サクセイ</t>
    </rPh>
    <phoneticPr fontId="6"/>
  </si>
  <si>
    <t>ビラの作成</t>
    <rPh sb="3" eb="5">
      <t>サクセイ</t>
    </rPh>
    <phoneticPr fontId="6"/>
  </si>
  <si>
    <t>ポスターの作成</t>
    <rPh sb="5" eb="7">
      <t>サクセイ</t>
    </rPh>
    <phoneticPr fontId="6"/>
  </si>
  <si>
    <t>選挙用自動車用自動車等の立札及び看板
類の作成</t>
    <rPh sb="0" eb="3">
      <t>センキョヨウ</t>
    </rPh>
    <rPh sb="3" eb="6">
      <t>ジドウシャ</t>
    </rPh>
    <rPh sb="6" eb="7">
      <t>ヨウ</t>
    </rPh>
    <rPh sb="7" eb="11">
      <t>ジドウシャトウ</t>
    </rPh>
    <rPh sb="12" eb="14">
      <t>タテフダ</t>
    </rPh>
    <rPh sb="14" eb="15">
      <t>オヨ</t>
    </rPh>
    <rPh sb="16" eb="18">
      <t>カンバン</t>
    </rPh>
    <rPh sb="19" eb="20">
      <t>ルイ</t>
    </rPh>
    <rPh sb="21" eb="23">
      <t>サクセイ</t>
    </rPh>
    <phoneticPr fontId="6"/>
  </si>
  <si>
    <t>個人演説会の立札及び看板類の作成</t>
    <rPh sb="0" eb="2">
      <t>コジン</t>
    </rPh>
    <rPh sb="2" eb="4">
      <t>エンゼツ</t>
    </rPh>
    <rPh sb="4" eb="5">
      <t>カイ</t>
    </rPh>
    <rPh sb="6" eb="8">
      <t>タテフダ</t>
    </rPh>
    <rPh sb="8" eb="9">
      <t>オヨ</t>
    </rPh>
    <rPh sb="10" eb="12">
      <t>カンバン</t>
    </rPh>
    <rPh sb="12" eb="13">
      <t>ルイ</t>
    </rPh>
    <rPh sb="14" eb="16">
      <t>サクセイ</t>
    </rPh>
    <phoneticPr fontId="6"/>
  </si>
  <si>
    <t>選挙事務所の立て札及び看板類の作成</t>
    <rPh sb="0" eb="2">
      <t>センキョ</t>
    </rPh>
    <rPh sb="2" eb="4">
      <t>ジム</t>
    </rPh>
    <rPh sb="4" eb="5">
      <t>ショ</t>
    </rPh>
    <rPh sb="6" eb="7">
      <t>タ</t>
    </rPh>
    <rPh sb="8" eb="9">
      <t>フダ</t>
    </rPh>
    <rPh sb="9" eb="10">
      <t>オヨ</t>
    </rPh>
    <rPh sb="11" eb="13">
      <t>カンバン</t>
    </rPh>
    <rPh sb="13" eb="14">
      <t>ルイ</t>
    </rPh>
    <rPh sb="15" eb="17">
      <t>サクセイ</t>
    </rPh>
    <phoneticPr fontId="6"/>
  </si>
  <si>
    <t>この報告書は、公職選挙法の規定に従って作成したものであり、真実に相違ありません。</t>
    <rPh sb="2" eb="5">
      <t>ホウコクショ</t>
    </rPh>
    <rPh sb="7" eb="9">
      <t>コウショク</t>
    </rPh>
    <rPh sb="9" eb="12">
      <t>センキョホウ</t>
    </rPh>
    <rPh sb="13" eb="15">
      <t>キテイ</t>
    </rPh>
    <rPh sb="16" eb="17">
      <t>シタガ</t>
    </rPh>
    <rPh sb="19" eb="21">
      <t>サクセイ</t>
    </rPh>
    <rPh sb="29" eb="31">
      <t>シンジツ</t>
    </rPh>
    <rPh sb="32" eb="34">
      <t>ソウイ</t>
    </rPh>
    <phoneticPr fontId="6"/>
  </si>
  <si>
    <t>出納責任者</t>
    <rPh sb="0" eb="2">
      <t>スイトウ</t>
    </rPh>
    <rPh sb="2" eb="5">
      <t>セキニンシャ</t>
    </rPh>
    <phoneticPr fontId="6"/>
  </si>
  <si>
    <t>住　所</t>
    <rPh sb="0" eb="1">
      <t>ジュウ</t>
    </rPh>
    <rPh sb="2" eb="3">
      <t>ジョ</t>
    </rPh>
    <phoneticPr fontId="6"/>
  </si>
  <si>
    <t>氏　名</t>
    <rPh sb="0" eb="1">
      <t>シ</t>
    </rPh>
    <rPh sb="2" eb="3">
      <t>メイ</t>
    </rPh>
    <phoneticPr fontId="6"/>
  </si>
  <si>
    <t>印</t>
    <rPh sb="0" eb="1">
      <t>イン</t>
    </rPh>
    <phoneticPr fontId="6"/>
  </si>
  <si>
    <t>総
額
（１）
+
（２）</t>
    <rPh sb="0" eb="1">
      <t>ソウ</t>
    </rPh>
    <rPh sb="2" eb="3">
      <t>ガク</t>
    </rPh>
    <phoneticPr fontId="6"/>
  </si>
  <si>
    <t>支出の金額</t>
    <rPh sb="0" eb="2">
      <t>シシュツ</t>
    </rPh>
    <rPh sb="3" eb="5">
      <t>キンガク</t>
    </rPh>
    <phoneticPr fontId="7"/>
  </si>
  <si>
    <t>支出の年月日</t>
    <rPh sb="0" eb="2">
      <t>シシュツ</t>
    </rPh>
    <rPh sb="3" eb="6">
      <t>ネンガッピ</t>
    </rPh>
    <phoneticPr fontId="7"/>
  </si>
  <si>
    <t>支出の目的</t>
    <rPh sb="0" eb="2">
      <t>シシュツ</t>
    </rPh>
    <rPh sb="3" eb="5">
      <t>モクテキ</t>
    </rPh>
    <phoneticPr fontId="7"/>
  </si>
  <si>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7"/>
  </si>
  <si>
    <t>区　分</t>
    <rPh sb="0" eb="1">
      <t>ク</t>
    </rPh>
    <rPh sb="2" eb="3">
      <t>ブン</t>
    </rPh>
    <phoneticPr fontId="7"/>
  </si>
  <si>
    <t>公職の候補者</t>
    <rPh sb="0" eb="2">
      <t>コウショク</t>
    </rPh>
    <rPh sb="3" eb="6">
      <t>コウホシャ</t>
    </rPh>
    <phoneticPr fontId="7"/>
  </si>
  <si>
    <t>出納責任者</t>
    <rPh sb="0" eb="2">
      <t>スイトウ</t>
    </rPh>
    <rPh sb="2" eb="5">
      <t>セキニンシャ</t>
    </rPh>
    <phoneticPr fontId="7"/>
  </si>
  <si>
    <t>住　　所</t>
    <rPh sb="0" eb="1">
      <t>ジュウ</t>
    </rPh>
    <rPh sb="3" eb="4">
      <t>ジョ</t>
    </rPh>
    <phoneticPr fontId="7"/>
  </si>
  <si>
    <t>氏　　名</t>
    <rPh sb="0" eb="1">
      <t>シ</t>
    </rPh>
    <rPh sb="3" eb="4">
      <t>メイ</t>
    </rPh>
    <phoneticPr fontId="7"/>
  </si>
  <si>
    <t>備　　　考</t>
    <rPh sb="0" eb="1">
      <t>ビ</t>
    </rPh>
    <rPh sb="4" eb="5">
      <t>コウ</t>
    </rPh>
    <phoneticPr fontId="7"/>
  </si>
  <si>
    <t>1　｢区分｣の欄には、立候補準備のために要した費用および選挙運動のために支出した費用の区別を明記するものとする。</t>
    <rPh sb="3" eb="5">
      <t>クブン</t>
    </rPh>
    <rPh sb="7" eb="8">
      <t>ラン</t>
    </rPh>
    <rPh sb="11" eb="14">
      <t>リッコウホ</t>
    </rPh>
    <rPh sb="14" eb="16">
      <t>ジュンビ</t>
    </rPh>
    <rPh sb="20" eb="21">
      <t>ヨウ</t>
    </rPh>
    <rPh sb="23" eb="25">
      <t>ヒヨウ</t>
    </rPh>
    <rPh sb="28" eb="30">
      <t>センキョ</t>
    </rPh>
    <rPh sb="30" eb="32">
      <t>ウンドウ</t>
    </rPh>
    <rPh sb="36" eb="38">
      <t>シシュツ</t>
    </rPh>
    <rPh sb="40" eb="42">
      <t>ヒヨウ</t>
    </rPh>
    <rPh sb="43" eb="45">
      <t>クベツ</t>
    </rPh>
    <rPh sb="46" eb="48">
      <t>メイキ</t>
    </rPh>
    <phoneticPr fontId="7"/>
  </si>
  <si>
    <t>2　｢支出の目的｣の欄には、支出の目的(謝金、人夫賃、家屋贈与等）、員数等を記載するものとする。</t>
    <rPh sb="3" eb="5">
      <t>シシュツ</t>
    </rPh>
    <rPh sb="6" eb="8">
      <t>モクテキ</t>
    </rPh>
    <rPh sb="10" eb="11">
      <t>ラン</t>
    </rPh>
    <rPh sb="14" eb="16">
      <t>シシュツ</t>
    </rPh>
    <rPh sb="17" eb="19">
      <t>モクテキ</t>
    </rPh>
    <rPh sb="20" eb="21">
      <t>シャ</t>
    </rPh>
    <rPh sb="21" eb="22">
      <t>キン</t>
    </rPh>
    <rPh sb="23" eb="24">
      <t>ニン</t>
    </rPh>
    <rPh sb="24" eb="25">
      <t>フ</t>
    </rPh>
    <rPh sb="25" eb="26">
      <t>チン</t>
    </rPh>
    <rPh sb="27" eb="29">
      <t>カオク</t>
    </rPh>
    <rPh sb="29" eb="32">
      <t>ゾウヨトウ</t>
    </rPh>
    <rPh sb="34" eb="35">
      <t>イン</t>
    </rPh>
    <rPh sb="35" eb="36">
      <t>スウ</t>
    </rPh>
    <rPh sb="36" eb="37">
      <t>トウ</t>
    </rPh>
    <rPh sb="38" eb="40">
      <t>キサイ</t>
    </rPh>
    <phoneticPr fontId="7"/>
  </si>
  <si>
    <t>理由</t>
    <rPh sb="0" eb="2">
      <t>リユウ</t>
    </rPh>
    <phoneticPr fontId="7"/>
  </si>
  <si>
    <t>収支報告書提出日</t>
    <rPh sb="0" eb="2">
      <t>シュウシ</t>
    </rPh>
    <rPh sb="2" eb="5">
      <t>ホウコクショ</t>
    </rPh>
    <rPh sb="5" eb="7">
      <t>テイシュツ</t>
    </rPh>
    <rPh sb="7" eb="8">
      <t>ビ</t>
    </rPh>
    <phoneticPr fontId="1"/>
  </si>
  <si>
    <t>1枚目</t>
    <rPh sb="1" eb="3">
      <t>マイメ</t>
    </rPh>
    <phoneticPr fontId="5"/>
  </si>
  <si>
    <t>2枚目</t>
    <rPh sb="1" eb="3">
      <t>マイメ</t>
    </rPh>
    <phoneticPr fontId="5"/>
  </si>
  <si>
    <t>3枚目</t>
    <rPh sb="1" eb="3">
      <t>マイメ</t>
    </rPh>
    <phoneticPr fontId="5"/>
  </si>
  <si>
    <t>立候補準備</t>
    <rPh sb="0" eb="3">
      <t>リッコウホ</t>
    </rPh>
    <rPh sb="3" eb="5">
      <t>ジュンビ</t>
    </rPh>
    <phoneticPr fontId="5"/>
  </si>
  <si>
    <t>選挙運動</t>
    <rPh sb="0" eb="2">
      <t>センキョ</t>
    </rPh>
    <rPh sb="2" eb="4">
      <t>ウンドウ</t>
    </rPh>
    <phoneticPr fontId="5"/>
  </si>
  <si>
    <t>計</t>
    <rPh sb="0" eb="1">
      <t>ケイ</t>
    </rPh>
    <phoneticPr fontId="5"/>
  </si>
  <si>
    <t>収入額集計</t>
    <rPh sb="0" eb="2">
      <t>シュウニュウ</t>
    </rPh>
    <rPh sb="2" eb="3">
      <t>ガク</t>
    </rPh>
    <rPh sb="3" eb="5">
      <t>シュウケイ</t>
    </rPh>
    <phoneticPr fontId="8"/>
  </si>
  <si>
    <t>項目</t>
    <rPh sb="0" eb="2">
      <t>コウモク</t>
    </rPh>
    <phoneticPr fontId="8"/>
  </si>
  <si>
    <t>種別</t>
    <rPh sb="0" eb="2">
      <t>シュベツ</t>
    </rPh>
    <phoneticPr fontId="8"/>
  </si>
  <si>
    <t>寄付</t>
    <rPh sb="0" eb="2">
      <t>キフ</t>
    </rPh>
    <phoneticPr fontId="8"/>
  </si>
  <si>
    <t>その他の収入</t>
    <rPh sb="2" eb="3">
      <t>タ</t>
    </rPh>
    <rPh sb="4" eb="6">
      <t>シュウニュウ</t>
    </rPh>
    <phoneticPr fontId="8"/>
  </si>
  <si>
    <t>合計</t>
    <rPh sb="0" eb="2">
      <t>ゴウケイ</t>
    </rPh>
    <phoneticPr fontId="8"/>
  </si>
  <si>
    <t>収入</t>
    <rPh sb="0" eb="2">
      <t>シュウニュウ</t>
    </rPh>
    <phoneticPr fontId="8"/>
  </si>
  <si>
    <t>支出額集計</t>
    <rPh sb="0" eb="3">
      <t>シシュツガク</t>
    </rPh>
    <rPh sb="3" eb="5">
      <t>シュウケイ</t>
    </rPh>
    <phoneticPr fontId="8"/>
  </si>
  <si>
    <t>区分</t>
    <rPh sb="0" eb="2">
      <t>クブン</t>
    </rPh>
    <phoneticPr fontId="8"/>
  </si>
  <si>
    <t>立候補準備</t>
    <rPh sb="0" eb="3">
      <t>リッコウホ</t>
    </rPh>
    <rPh sb="3" eb="5">
      <t>ジュンビ</t>
    </rPh>
    <phoneticPr fontId="8"/>
  </si>
  <si>
    <t>選挙費用</t>
    <rPh sb="0" eb="2">
      <t>センキョ</t>
    </rPh>
    <rPh sb="2" eb="4">
      <t>ヒヨウ</t>
    </rPh>
    <phoneticPr fontId="8"/>
  </si>
  <si>
    <t>計</t>
    <rPh sb="0" eb="1">
      <t>ケイ</t>
    </rPh>
    <phoneticPr fontId="8"/>
  </si>
  <si>
    <t>人件費</t>
    <rPh sb="0" eb="3">
      <t>ジンケンヒ</t>
    </rPh>
    <phoneticPr fontId="8"/>
  </si>
  <si>
    <t>家屋費</t>
    <rPh sb="0" eb="2">
      <t>カオク</t>
    </rPh>
    <rPh sb="2" eb="3">
      <t>ヒ</t>
    </rPh>
    <phoneticPr fontId="8"/>
  </si>
  <si>
    <t>通信費</t>
    <rPh sb="0" eb="3">
      <t>ツウシンヒ</t>
    </rPh>
    <phoneticPr fontId="8"/>
  </si>
  <si>
    <t>交通費</t>
    <rPh sb="0" eb="3">
      <t>コウツウヒ</t>
    </rPh>
    <phoneticPr fontId="8"/>
  </si>
  <si>
    <t>印刷費</t>
    <rPh sb="0" eb="2">
      <t>インサツ</t>
    </rPh>
    <rPh sb="2" eb="3">
      <t>ヒ</t>
    </rPh>
    <phoneticPr fontId="8"/>
  </si>
  <si>
    <t>広告費</t>
    <rPh sb="0" eb="3">
      <t>コウコクヒ</t>
    </rPh>
    <phoneticPr fontId="8"/>
  </si>
  <si>
    <t>文具費</t>
    <rPh sb="0" eb="2">
      <t>ブング</t>
    </rPh>
    <rPh sb="2" eb="3">
      <t>ヒ</t>
    </rPh>
    <phoneticPr fontId="8"/>
  </si>
  <si>
    <t>食糧費</t>
    <rPh sb="0" eb="2">
      <t>ショクリョウ</t>
    </rPh>
    <rPh sb="2" eb="3">
      <t>ヒ</t>
    </rPh>
    <phoneticPr fontId="8"/>
  </si>
  <si>
    <t>休泊費</t>
    <rPh sb="0" eb="1">
      <t>キュウ</t>
    </rPh>
    <rPh sb="1" eb="2">
      <t>ト</t>
    </rPh>
    <rPh sb="2" eb="3">
      <t>ヒ</t>
    </rPh>
    <phoneticPr fontId="8"/>
  </si>
  <si>
    <t>雑費</t>
    <rPh sb="0" eb="2">
      <t>ザッピ</t>
    </rPh>
    <phoneticPr fontId="8"/>
  </si>
  <si>
    <t>(参考資料)</t>
    <rPh sb="1" eb="3">
      <t>サンコウ</t>
    </rPh>
    <rPh sb="3" eb="5">
      <t>シリョウ</t>
    </rPh>
    <phoneticPr fontId="8"/>
  </si>
  <si>
    <t>収支額確認表</t>
    <rPh sb="0" eb="2">
      <t>シュウシ</t>
    </rPh>
    <rPh sb="2" eb="3">
      <t>ガク</t>
    </rPh>
    <rPh sb="3" eb="5">
      <t>カクニン</t>
    </rPh>
    <rPh sb="5" eb="6">
      <t>ヒョウ</t>
    </rPh>
    <phoneticPr fontId="8"/>
  </si>
  <si>
    <t>※薄黄色部分の基本情報を入力の上、収入・支出シートにてそれぞれの入力作業を行ってください。</t>
    <rPh sb="1" eb="2">
      <t>ウス</t>
    </rPh>
    <rPh sb="2" eb="4">
      <t>キイロ</t>
    </rPh>
    <rPh sb="4" eb="6">
      <t>ブブン</t>
    </rPh>
    <rPh sb="7" eb="9">
      <t>キホン</t>
    </rPh>
    <rPh sb="9" eb="11">
      <t>ジョウホウ</t>
    </rPh>
    <rPh sb="12" eb="14">
      <t>ニュウリョク</t>
    </rPh>
    <rPh sb="15" eb="16">
      <t>ウエ</t>
    </rPh>
    <rPh sb="17" eb="19">
      <t>シュウニュウ</t>
    </rPh>
    <rPh sb="20" eb="22">
      <t>シシュツ</t>
    </rPh>
    <rPh sb="32" eb="34">
      <t>ニュウリョク</t>
    </rPh>
    <rPh sb="34" eb="36">
      <t>サギョウ</t>
    </rPh>
    <rPh sb="37" eb="38">
      <t>オコナ</t>
    </rPh>
    <phoneticPr fontId="1"/>
  </si>
  <si>
    <t>収入の部</t>
    <rPh sb="0" eb="2">
      <t>シュウニュウ</t>
    </rPh>
    <rPh sb="3" eb="4">
      <t>ブ</t>
    </rPh>
    <phoneticPr fontId="1"/>
  </si>
  <si>
    <t>支出の部</t>
    <rPh sb="0" eb="2">
      <t>シシュツ</t>
    </rPh>
    <rPh sb="3" eb="4">
      <t>ブ</t>
    </rPh>
    <phoneticPr fontId="1"/>
  </si>
  <si>
    <t>領収書無明細</t>
    <rPh sb="0" eb="3">
      <t>リョウシュウショ</t>
    </rPh>
    <rPh sb="3" eb="4">
      <t>ナシ</t>
    </rPh>
    <rPh sb="4" eb="6">
      <t>メイサイ</t>
    </rPh>
    <phoneticPr fontId="1"/>
  </si>
  <si>
    <t>集計表</t>
    <rPh sb="0" eb="2">
      <t>シュウケイ</t>
    </rPh>
    <rPh sb="2" eb="3">
      <t>ヒョウ</t>
    </rPh>
    <phoneticPr fontId="1"/>
  </si>
  <si>
    <t>　　※第１回目の提出期限は選挙日から１５日後の</t>
    <rPh sb="3" eb="4">
      <t>ダイ</t>
    </rPh>
    <rPh sb="5" eb="7">
      <t>カイメ</t>
    </rPh>
    <rPh sb="8" eb="10">
      <t>テイシュツ</t>
    </rPh>
    <rPh sb="10" eb="12">
      <t>キゲン</t>
    </rPh>
    <rPh sb="13" eb="15">
      <t>センキョ</t>
    </rPh>
    <rPh sb="15" eb="16">
      <t>ビ</t>
    </rPh>
    <rPh sb="20" eb="21">
      <t>ニチ</t>
    </rPh>
    <rPh sb="21" eb="22">
      <t>ゴ</t>
    </rPh>
    <phoneticPr fontId="1"/>
  </si>
  <si>
    <t>選挙日(文字形式)</t>
    <rPh sb="0" eb="3">
      <t>センキョビ</t>
    </rPh>
    <rPh sb="4" eb="6">
      <t>モジ</t>
    </rPh>
    <rPh sb="6" eb="8">
      <t>ケイシキ</t>
    </rPh>
    <phoneticPr fontId="1"/>
  </si>
  <si>
    <t>選挙日(日付形式)</t>
    <rPh sb="0" eb="3">
      <t>センキョビ</t>
    </rPh>
    <rPh sb="4" eb="6">
      <t>ヒヅケ</t>
    </rPh>
    <rPh sb="6" eb="8">
      <t>ケイシキ</t>
    </rPh>
    <phoneticPr fontId="1"/>
  </si>
  <si>
    <t>までとなっておりますのでご注意ください。</t>
    <phoneticPr fontId="1"/>
  </si>
  <si>
    <t>ビラ作成費</t>
    <rPh sb="2" eb="4">
      <t>サクセイ</t>
    </rPh>
    <rPh sb="4" eb="5">
      <t>ヒ</t>
    </rPh>
    <phoneticPr fontId="1"/>
  </si>
  <si>
    <t>ビラ作成費
(公費負担分)</t>
    <rPh sb="2" eb="4">
      <t>サクセイ</t>
    </rPh>
    <rPh sb="4" eb="5">
      <t>ヒ</t>
    </rPh>
    <rPh sb="7" eb="9">
      <t>コウヒ</t>
    </rPh>
    <rPh sb="9" eb="11">
      <t>フタン</t>
    </rPh>
    <rPh sb="11" eb="12">
      <t>ブン</t>
    </rPh>
    <phoneticPr fontId="1"/>
  </si>
  <si>
    <t>ビラ作成単価
(公費負担分)</t>
    <rPh sb="2" eb="4">
      <t>サクセイ</t>
    </rPh>
    <rPh sb="4" eb="6">
      <t>タンカ</t>
    </rPh>
    <rPh sb="8" eb="10">
      <t>コウヒ</t>
    </rPh>
    <rPh sb="10" eb="12">
      <t>フタン</t>
    </rPh>
    <rPh sb="12" eb="13">
      <t>ブン</t>
    </rPh>
    <phoneticPr fontId="1"/>
  </si>
  <si>
    <t>ビラ作成枚数
(公費負担分)</t>
    <rPh sb="2" eb="4">
      <t>サクセイ</t>
    </rPh>
    <rPh sb="4" eb="6">
      <t>マイスウ</t>
    </rPh>
    <rPh sb="8" eb="10">
      <t>コウヒ</t>
    </rPh>
    <rPh sb="10" eb="12">
      <t>フタン</t>
    </rPh>
    <rPh sb="12" eb="13">
      <t>ブン</t>
    </rPh>
    <phoneticPr fontId="1"/>
  </si>
  <si>
    <t>ポスター作成単価
(公費負担分)</t>
    <rPh sb="4" eb="6">
      <t>サクセイ</t>
    </rPh>
    <rPh sb="6" eb="8">
      <t>タンカ</t>
    </rPh>
    <phoneticPr fontId="1"/>
  </si>
  <si>
    <t>ポスター作成枚数
(公費負担分)</t>
    <rPh sb="4" eb="6">
      <t>サクセイ</t>
    </rPh>
    <rPh sb="6" eb="8">
      <t>マイスウ</t>
    </rPh>
    <phoneticPr fontId="1"/>
  </si>
  <si>
    <t>公費負担のため</t>
    <rPh sb="0" eb="2">
      <t>コウヒ</t>
    </rPh>
    <rPh sb="2" eb="4">
      <t>フタン</t>
    </rPh>
    <phoneticPr fontId="7"/>
  </si>
  <si>
    <t>無償提供のため</t>
    <rPh sb="0" eb="2">
      <t>ムショウ</t>
    </rPh>
    <rPh sb="2" eb="4">
      <t>テイキョウ</t>
    </rPh>
    <phoneticPr fontId="7"/>
  </si>
  <si>
    <t>領収書が発行されないため</t>
    <rPh sb="0" eb="3">
      <t>リョウシュウショ</t>
    </rPh>
    <rPh sb="4" eb="6">
      <t>ハッコウ</t>
    </rPh>
    <phoneticPr fontId="7"/>
  </si>
  <si>
    <t>ビラ作成費
（公費負担分）</t>
    <rPh sb="2" eb="5">
      <t>サクセイヒ</t>
    </rPh>
    <rPh sb="7" eb="9">
      <t>コウヒ</t>
    </rPh>
    <rPh sb="9" eb="12">
      <t>フタンブン</t>
    </rPh>
    <phoneticPr fontId="1"/>
  </si>
  <si>
    <t>ポスター作成費
（公費負担分）</t>
    <rPh sb="4" eb="7">
      <t>サクセイヒ</t>
    </rPh>
    <rPh sb="9" eb="11">
      <t>コウヒ</t>
    </rPh>
    <rPh sb="11" eb="14">
      <t>フタンブン</t>
    </rPh>
    <phoneticPr fontId="1"/>
  </si>
  <si>
    <t>自動計算（参考）</t>
    <rPh sb="0" eb="4">
      <t>ジドウケイサン</t>
    </rPh>
    <rPh sb="5" eb="7">
      <t>サンコウ</t>
    </rPh>
    <phoneticPr fontId="1"/>
  </si>
  <si>
    <t>寄　附　を　し　た　者</t>
    <rPh sb="0" eb="1">
      <t>ヨ</t>
    </rPh>
    <rPh sb="2" eb="3">
      <t>フ</t>
    </rPh>
    <rPh sb="10" eb="11">
      <t>モノ</t>
    </rPh>
    <phoneticPr fontId="1"/>
  </si>
  <si>
    <t>金銭以外の寄附及びその他収入の見積の根拠</t>
    <rPh sb="0" eb="2">
      <t>キンセン</t>
    </rPh>
    <rPh sb="2" eb="4">
      <t>イガイ</t>
    </rPh>
    <rPh sb="5" eb="7">
      <t>キフ</t>
    </rPh>
    <rPh sb="7" eb="8">
      <t>オヨ</t>
    </rPh>
    <rPh sb="11" eb="12">
      <t>タ</t>
    </rPh>
    <rPh sb="12" eb="14">
      <t>シュウニュウ</t>
    </rPh>
    <rPh sb="15" eb="17">
      <t>ミツ</t>
    </rPh>
    <rPh sb="18" eb="20">
      <t>コンキョ</t>
    </rPh>
    <phoneticPr fontId="1"/>
  </si>
  <si>
    <t>寄　　　附</t>
    <rPh sb="0" eb="1">
      <t>ヨ</t>
    </rPh>
    <rPh sb="4" eb="5">
      <t>フ</t>
    </rPh>
    <phoneticPr fontId="1"/>
  </si>
  <si>
    <t>選　挙　運　動　費　用　収　支　報　告　書</t>
    <rPh sb="0" eb="1">
      <t>セン</t>
    </rPh>
    <rPh sb="2" eb="3">
      <t>コゾル</t>
    </rPh>
    <rPh sb="4" eb="5">
      <t>ウン</t>
    </rPh>
    <rPh sb="6" eb="7">
      <t>ドウ</t>
    </rPh>
    <rPh sb="8" eb="9">
      <t>ヒ</t>
    </rPh>
    <rPh sb="10" eb="11">
      <t>ヨウ</t>
    </rPh>
    <rPh sb="12" eb="13">
      <t>オサム</t>
    </rPh>
    <rPh sb="14" eb="15">
      <t>シ</t>
    </rPh>
    <rPh sb="16" eb="17">
      <t>ホウ</t>
    </rPh>
    <rPh sb="18" eb="19">
      <t>コク</t>
    </rPh>
    <rPh sb="20" eb="21">
      <t>ショ</t>
    </rPh>
    <phoneticPr fontId="1"/>
  </si>
  <si>
    <t>令和7年7月20日</t>
    <rPh sb="0" eb="2">
      <t>レイワ</t>
    </rPh>
    <rPh sb="3" eb="4">
      <t>ネン</t>
    </rPh>
    <rPh sb="5" eb="6">
      <t>ガツ</t>
    </rPh>
    <rPh sb="8" eb="9">
      <t>ニチ</t>
    </rPh>
    <phoneticPr fontId="1"/>
  </si>
  <si>
    <t>那覇市議会議員一般選挙</t>
    <phoneticPr fontId="1"/>
  </si>
  <si>
    <t>人件費</t>
    <rPh sb="0" eb="3">
      <t>ジンケンヒ</t>
    </rPh>
    <phoneticPr fontId="1"/>
  </si>
  <si>
    <t>通信費</t>
    <rPh sb="0" eb="3">
      <t>ツウシンヒ</t>
    </rPh>
    <phoneticPr fontId="1"/>
  </si>
  <si>
    <t>印刷費</t>
    <rPh sb="0" eb="3">
      <t>インサツヒ</t>
    </rPh>
    <phoneticPr fontId="1"/>
  </si>
  <si>
    <t>文具費</t>
    <rPh sb="0" eb="2">
      <t>ブング</t>
    </rPh>
    <rPh sb="2" eb="3">
      <t>ヒ</t>
    </rPh>
    <phoneticPr fontId="1"/>
  </si>
  <si>
    <t>休泊費</t>
    <rPh sb="0" eb="1">
      <t>キュウ</t>
    </rPh>
    <rPh sb="1" eb="2">
      <t>ト</t>
    </rPh>
    <rPh sb="2" eb="3">
      <t>ヒ</t>
    </rPh>
    <phoneticPr fontId="1"/>
  </si>
  <si>
    <t>雑費</t>
    <rPh sb="0" eb="2">
      <t>ザッピ</t>
    </rPh>
    <phoneticPr fontId="1"/>
  </si>
  <si>
    <t>広告費</t>
    <rPh sb="0" eb="3">
      <t>コウコクヒ</t>
    </rPh>
    <phoneticPr fontId="1"/>
  </si>
  <si>
    <t>交通費</t>
    <rPh sb="0" eb="3">
      <t>コウツウヒ</t>
    </rPh>
    <phoneticPr fontId="1"/>
  </si>
  <si>
    <t>家屋費</t>
    <rPh sb="0" eb="2">
      <t>カオク</t>
    </rPh>
    <rPh sb="2" eb="3">
      <t>ヒ</t>
    </rPh>
    <phoneticPr fontId="1"/>
  </si>
  <si>
    <t>収入入力</t>
    <rPh sb="0" eb="2">
      <t>シュウニュウ</t>
    </rPh>
    <rPh sb="2" eb="4">
      <t>ニュウリョク</t>
    </rPh>
    <phoneticPr fontId="1"/>
  </si>
  <si>
    <t>食糧費</t>
    <rPh sb="0" eb="3">
      <t>ショクリョウヒ</t>
    </rPh>
    <phoneticPr fontId="1"/>
  </si>
  <si>
    <t>メイン画面に戻る</t>
    <rPh sb="3" eb="5">
      <t>ガメン</t>
    </rPh>
    <rPh sb="6" eb="7">
      <t>モド</t>
    </rPh>
    <phoneticPr fontId="6"/>
  </si>
  <si>
    <t>※参考資料</t>
    <rPh sb="1" eb="3">
      <t>サンコウ</t>
    </rPh>
    <rPh sb="3" eb="5">
      <t>シリョウ</t>
    </rPh>
    <phoneticPr fontId="1"/>
  </si>
  <si>
    <t>収支確認</t>
    <rPh sb="0" eb="2">
      <t>シュウシ</t>
    </rPh>
    <rPh sb="2" eb="4">
      <t>カクニン</t>
    </rPh>
    <phoneticPr fontId="1"/>
  </si>
  <si>
    <t>領収書が無い支出の入力</t>
    <phoneticPr fontId="1"/>
  </si>
  <si>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7"/>
  </si>
  <si>
    <t>集計表</t>
    <rPh sb="0" eb="3">
      <t>シュウケイヒョウ</t>
    </rPh>
    <phoneticPr fontId="1"/>
  </si>
  <si>
    <t>ビラ単価限度額</t>
    <rPh sb="2" eb="4">
      <t>タンカ</t>
    </rPh>
    <rPh sb="4" eb="7">
      <t>ゲンドガク</t>
    </rPh>
    <phoneticPr fontId="1"/>
  </si>
  <si>
    <t>ビラ限度額</t>
    <rPh sb="2" eb="5">
      <t>ゲンドガク</t>
    </rPh>
    <phoneticPr fontId="1"/>
  </si>
  <si>
    <t>ポスター単価限度額</t>
    <rPh sb="4" eb="6">
      <t>タンカ</t>
    </rPh>
    <rPh sb="6" eb="9">
      <t>ゲンドガク</t>
    </rPh>
    <phoneticPr fontId="1"/>
  </si>
  <si>
    <t>ビラ法定枚数</t>
    <rPh sb="2" eb="4">
      <t>ホウテイ</t>
    </rPh>
    <rPh sb="4" eb="6">
      <t>マイスウ</t>
    </rPh>
    <phoneticPr fontId="1"/>
  </si>
  <si>
    <t>ポスター掲示場数</t>
    <rPh sb="4" eb="8">
      <t>ケイジジョウスウ</t>
    </rPh>
    <phoneticPr fontId="1"/>
  </si>
  <si>
    <t>提出回数</t>
    <rPh sb="0" eb="4">
      <t>テイシュツカイスウ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</si>
</sst>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m&quot;月&quot;d&quot;日&quot;;@"/>
    <numFmt numFmtId="177" formatCode="[$-411]ggge&quot;年&quot;m&quot;月&quot;d&quot;日&quot;;@"/>
    <numFmt numFmtId="178" formatCode="#,###&quot;円&quot;"/>
    <numFmt numFmtId="179" formatCode="#,###.00&quot;円&quot;"/>
    <numFmt numFmtId="180" formatCode="#,##0_ "/>
    <numFmt numFmtId="181" formatCode="#,##0&quot;円&quot;"/>
    <numFmt numFmtId="182" formatCode="#,##0&quot;枚&quot;"/>
    <numFmt numFmtId="183" formatCode="#,##0.0#&quot;円&quot;"/>
    <numFmt numFmtId="184" formatCode="#,##0.0&quot;円&quot;"/>
    <numFmt numFmtId="185" formatCode="#,##0.00&quot;円&quot;"/>
  </numFmts>
  <fonts count="38" x14ac:knownFonts="1">
    <font>
      <sz val="11"/>
      <color theme="1"/>
      <name val="ＭＳ Ｐゴシック"/>
      <family val="3"/>
      <charset val="128"/>
      <scheme val="minor"/>
    </font>
    <font>
      <sz val="6"/>
      <name val="ＭＳ Ｐゴシック"/>
      <family val="3"/>
      <charset val="128"/>
    </font>
    <font>
      <sz val="9"/>
      <color indexed="8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0"/>
      <color theme="1"/>
      <name val="ＭＳ Ｐ明朝"/>
      <family val="1"/>
      <charset val="128"/>
    </font>
    <font>
      <sz val="11"/>
      <color theme="1"/>
      <name val="ＭＳ Ｐゴシック"/>
      <family val="3"/>
      <charset val="128"/>
    </font>
    <font>
      <sz val="11"/>
      <color theme="1"/>
      <name val="ＭＳ Ｐ明朝"/>
      <family val="1"/>
      <charset val="128"/>
    </font>
    <font>
      <b/>
      <sz val="16"/>
      <color theme="1"/>
      <name val="ＭＳ Ｐ明朝"/>
      <family val="1"/>
      <charset val="128"/>
    </font>
    <font>
      <sz val="16"/>
      <color theme="1"/>
      <name val="ＭＳ Ｐ明朝"/>
      <family val="1"/>
      <charset val="128"/>
    </font>
    <font>
      <sz val="10"/>
      <color theme="0"/>
      <name val="ＭＳ Ｐ明朝"/>
      <family val="1"/>
      <charset val="128"/>
    </font>
    <font>
      <b/>
      <sz val="10"/>
      <color theme="1"/>
      <name val="ＭＳ Ｐ明朝"/>
      <family val="1"/>
      <charset val="128"/>
    </font>
    <font>
      <b/>
      <sz val="14"/>
      <color theme="1"/>
      <name val="ＭＳ Ｐ明朝"/>
      <family val="1"/>
      <charset val="128"/>
    </font>
    <font>
      <b/>
      <sz val="11"/>
      <color theme="1"/>
      <name val="ＭＳ Ｐ明朝"/>
      <family val="1"/>
      <charset val="128"/>
    </font>
    <font>
      <b/>
      <sz val="20"/>
      <color theme="1"/>
      <name val="ＭＳ Ｐ明朝"/>
      <family val="1"/>
      <charset val="128"/>
    </font>
    <font>
      <sz val="8"/>
      <color theme="1"/>
      <name val="ＭＳ Ｐ明朝"/>
      <family val="1"/>
      <charset val="128"/>
    </font>
    <font>
      <sz val="9"/>
      <color indexed="81"/>
      <name val="ＭＳ Ｐゴシック"/>
      <family val="3"/>
      <charset val="128"/>
      <scheme val="minor"/>
    </font>
    <font>
      <b/>
      <sz val="9"/>
      <color indexed="81"/>
      <name val="ＭＳ Ｐゴシック"/>
      <family val="3"/>
      <charset val="128"/>
      <scheme val="minor"/>
    </font>
    <font>
      <u/>
      <sz val="11"/>
      <color theme="10"/>
      <name val="ＭＳ Ｐゴシック"/>
      <family val="3"/>
      <charset val="128"/>
      <scheme val="minor"/>
    </font>
    <font>
      <u/>
      <sz val="12"/>
      <color theme="10"/>
      <name val="BIZ UDゴシック"/>
      <family val="3"/>
      <charset val="128"/>
    </font>
    <font>
      <sz val="11"/>
      <color indexed="81"/>
      <name val="BIZ UDPゴシック"/>
      <family val="3"/>
      <charset val="128"/>
    </font>
    <font>
      <sz val="10"/>
      <color theme="1"/>
      <name val="BIZ UDP明朝 Medium"/>
      <family val="1"/>
      <charset val="128"/>
    </font>
    <font>
      <sz val="12"/>
      <color theme="1"/>
      <name val="ＭＳ Ｐ明朝"/>
      <family val="1"/>
      <charset val="128"/>
    </font>
    <font>
      <sz val="10"/>
      <color rgb="FF000000"/>
      <name val="BIZ UDP明朝 Medium"/>
      <family val="1"/>
      <charset val="128"/>
    </font>
    <font>
      <sz val="11"/>
      <color theme="1"/>
      <name val="BIZ UDP明朝 Medium"/>
      <family val="1"/>
      <charset val="128"/>
    </font>
    <font>
      <b/>
      <sz val="18"/>
      <color theme="1"/>
      <name val="BIZ UDPゴシック"/>
      <family val="3"/>
      <charset val="128"/>
    </font>
    <font>
      <sz val="11"/>
      <color theme="1"/>
      <name val="BIZ UDPゴシック"/>
      <family val="3"/>
      <charset val="128"/>
    </font>
    <font>
      <sz val="10"/>
      <color theme="1"/>
      <name val="BIZ UDPゴシック"/>
      <family val="3"/>
      <charset val="128"/>
    </font>
    <font>
      <sz val="12"/>
      <color theme="1"/>
      <name val="BIZ UDPゴシック"/>
      <family val="3"/>
      <charset val="128"/>
    </font>
    <font>
      <sz val="14"/>
      <color theme="1"/>
      <name val="BIZ UDPゴシック"/>
      <family val="3"/>
      <charset val="128"/>
    </font>
    <font>
      <u/>
      <sz val="16"/>
      <color theme="10"/>
      <name val="BIZ UDPゴシック"/>
      <family val="3"/>
      <charset val="128"/>
    </font>
    <font>
      <u/>
      <sz val="14"/>
      <color theme="10"/>
      <name val="BIZ UDPゴシック"/>
      <family val="3"/>
      <charset val="128"/>
    </font>
    <font>
      <b/>
      <sz val="12"/>
      <color rgb="FFFF0000"/>
      <name val="BIZ UDP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210">
    <xf numFmtId="0" fontId="0" fillId="0" borderId="0" xfId="0">
      <alignment vertical="center"/>
    </xf>
    <xf numFmtId="0" fontId="10" fillId="0" borderId="0" xfId="0" applyFont="1">
      <alignment vertical="center"/>
    </xf>
    <xf numFmtId="0" fontId="11" fillId="0" borderId="1" xfId="0" applyFont="1" applyBorder="1">
      <alignment vertical="center"/>
    </xf>
    <xf numFmtId="49" fontId="11" fillId="0" borderId="1" xfId="0" applyNumberFormat="1" applyFont="1" applyBorder="1" applyAlignment="1">
      <alignment horizontal="center" vertical="center"/>
    </xf>
    <xf numFmtId="0" fontId="11" fillId="0" borderId="0" xfId="0" applyFont="1">
      <alignment vertical="center"/>
    </xf>
    <xf numFmtId="0" fontId="11" fillId="0" borderId="1" xfId="0" applyFont="1" applyBorder="1" applyAlignment="1">
      <alignment horizontal="center" vertical="center"/>
    </xf>
    <xf numFmtId="0" fontId="10" fillId="0" borderId="0" xfId="0" applyFont="1" applyProtection="1">
      <alignment vertical="center"/>
    </xf>
    <xf numFmtId="0" fontId="10" fillId="0" borderId="0" xfId="0" applyFont="1" applyAlignment="1" applyProtection="1">
      <alignment horizontal="left" vertical="center" shrinkToFit="1"/>
    </xf>
    <xf numFmtId="0" fontId="10" fillId="0" borderId="1" xfId="0" applyFont="1" applyBorder="1" applyAlignment="1" applyProtection="1">
      <alignment horizontal="left" vertical="center" shrinkToFit="1"/>
    </xf>
    <xf numFmtId="0" fontId="10" fillId="0" borderId="1" xfId="0" applyFont="1" applyBorder="1" applyAlignment="1" applyProtection="1">
      <alignment horizontal="center" vertical="center"/>
    </xf>
    <xf numFmtId="38" fontId="10" fillId="0" borderId="1" xfId="1" applyFont="1" applyBorder="1" applyAlignment="1" applyProtection="1">
      <alignment horizontal="left" vertical="center" shrinkToFit="1"/>
    </xf>
    <xf numFmtId="0" fontId="10" fillId="0" borderId="2" xfId="0" applyFont="1" applyBorder="1" applyAlignment="1" applyProtection="1">
      <alignment horizontal="center" vertical="center"/>
    </xf>
    <xf numFmtId="0" fontId="10" fillId="0" borderId="0" xfId="0" applyFont="1" applyAlignment="1" applyProtection="1">
      <alignment horizontal="center" vertical="center"/>
    </xf>
    <xf numFmtId="0" fontId="12" fillId="0" borderId="0" xfId="0" applyFont="1">
      <alignment vertical="center"/>
    </xf>
    <xf numFmtId="0" fontId="12" fillId="0" borderId="0" xfId="0" applyFont="1" applyProtection="1">
      <alignment vertical="center"/>
    </xf>
    <xf numFmtId="0" fontId="13" fillId="0" borderId="0" xfId="0" applyFont="1" applyBorder="1" applyAlignment="1" applyProtection="1">
      <alignment vertical="center"/>
    </xf>
    <xf numFmtId="0" fontId="12" fillId="0" borderId="0" xfId="0" applyFont="1" applyBorder="1" applyAlignment="1" applyProtection="1">
      <alignment vertical="center"/>
    </xf>
    <xf numFmtId="0" fontId="14" fillId="0" borderId="0" xfId="0" applyFont="1" applyBorder="1" applyAlignment="1" applyProtection="1">
      <alignment vertical="center"/>
    </xf>
    <xf numFmtId="0" fontId="15" fillId="0" borderId="0" xfId="0" applyFont="1" applyBorder="1" applyAlignment="1" applyProtection="1">
      <alignment horizontal="center" vertical="center"/>
    </xf>
    <xf numFmtId="176" fontId="16" fillId="0" borderId="1" xfId="0" applyNumberFormat="1" applyFont="1" applyBorder="1" applyAlignment="1" applyProtection="1">
      <alignment horizontal="center" vertical="center"/>
    </xf>
    <xf numFmtId="178" fontId="16" fillId="0" borderId="1" xfId="1" applyNumberFormat="1" applyFont="1" applyBorder="1" applyAlignment="1" applyProtection="1">
      <alignment horizontal="right" vertical="center" shrinkToFit="1"/>
    </xf>
    <xf numFmtId="0" fontId="10" fillId="0" borderId="1" xfId="0" applyNumberFormat="1" applyFont="1" applyBorder="1" applyAlignment="1" applyProtection="1">
      <alignment horizontal="center" vertical="center" shrinkToFit="1"/>
    </xf>
    <xf numFmtId="0" fontId="10" fillId="0" borderId="1" xfId="1" applyNumberFormat="1" applyFont="1" applyBorder="1" applyAlignment="1" applyProtection="1">
      <alignment horizontal="left" vertical="center" shrinkToFit="1"/>
    </xf>
    <xf numFmtId="0" fontId="10" fillId="0" borderId="1" xfId="0" applyNumberFormat="1" applyFont="1" applyBorder="1" applyAlignment="1" applyProtection="1">
      <alignment horizontal="left" vertical="center" shrinkToFit="1"/>
    </xf>
    <xf numFmtId="178" fontId="17" fillId="0" borderId="1" xfId="1" applyNumberFormat="1" applyFont="1" applyBorder="1" applyAlignment="1" applyProtection="1">
      <alignment horizontal="right" vertical="center" shrinkToFit="1"/>
    </xf>
    <xf numFmtId="0" fontId="10" fillId="0" borderId="1" xfId="0" applyFont="1" applyBorder="1" applyAlignment="1" applyProtection="1">
      <alignment horizontal="center" vertical="center" shrinkToFit="1"/>
    </xf>
    <xf numFmtId="0" fontId="10" fillId="0" borderId="0" xfId="0" applyFont="1" applyBorder="1" applyAlignment="1" applyProtection="1">
      <alignment horizontal="center" vertical="center"/>
    </xf>
    <xf numFmtId="0" fontId="10" fillId="0" borderId="0" xfId="0" applyFont="1" applyAlignment="1">
      <alignment vertical="center" shrinkToFit="1"/>
    </xf>
    <xf numFmtId="0" fontId="12" fillId="0" borderId="0" xfId="0" applyFont="1" applyAlignment="1" applyProtection="1">
      <alignment horizontal="center" vertical="center"/>
    </xf>
    <xf numFmtId="0" fontId="12" fillId="0" borderId="1" xfId="0" applyFont="1" applyBorder="1" applyAlignment="1" applyProtection="1">
      <alignment horizontal="center" vertical="center"/>
    </xf>
    <xf numFmtId="0" fontId="12" fillId="0" borderId="0" xfId="0" applyFont="1" applyAlignment="1" applyProtection="1">
      <alignment horizontal="left" vertical="center" indent="1"/>
    </xf>
    <xf numFmtId="177" fontId="12" fillId="0" borderId="0" xfId="0" applyNumberFormat="1" applyFont="1" applyAlignment="1" applyProtection="1">
      <alignment horizontal="left" vertical="center" indent="2"/>
    </xf>
    <xf numFmtId="0" fontId="15" fillId="0" borderId="0" xfId="0" applyFont="1" applyProtection="1">
      <alignment vertical="center"/>
    </xf>
    <xf numFmtId="178" fontId="10" fillId="0" borderId="2" xfId="0" applyNumberFormat="1" applyFont="1" applyBorder="1" applyAlignment="1" applyProtection="1">
      <alignment horizontal="center" vertical="center"/>
    </xf>
    <xf numFmtId="178" fontId="10" fillId="0" borderId="3" xfId="0" applyNumberFormat="1" applyFont="1" applyBorder="1" applyAlignment="1" applyProtection="1">
      <alignment horizontal="right" vertical="center" indent="1"/>
    </xf>
    <xf numFmtId="0" fontId="10" fillId="0" borderId="4" xfId="0" applyFont="1" applyBorder="1" applyProtection="1">
      <alignment vertical="center"/>
    </xf>
    <xf numFmtId="0" fontId="10" fillId="0" borderId="5" xfId="0" applyFont="1" applyBorder="1" applyProtection="1">
      <alignment vertical="center"/>
    </xf>
    <xf numFmtId="178" fontId="10" fillId="0" borderId="6" xfId="0" applyNumberFormat="1" applyFont="1" applyBorder="1" applyAlignment="1" applyProtection="1">
      <alignment horizontal="right" vertical="center" indent="1"/>
    </xf>
    <xf numFmtId="0" fontId="10" fillId="0" borderId="7" xfId="0" applyFont="1" applyBorder="1" applyProtection="1">
      <alignment vertical="center"/>
    </xf>
    <xf numFmtId="0" fontId="10" fillId="0" borderId="8" xfId="0" applyFont="1" applyBorder="1" applyProtection="1">
      <alignment vertical="center"/>
    </xf>
    <xf numFmtId="0" fontId="10" fillId="0" borderId="7" xfId="0" applyFont="1" applyBorder="1" applyAlignment="1" applyProtection="1">
      <alignment horizontal="center" vertical="center"/>
    </xf>
    <xf numFmtId="178" fontId="10" fillId="0" borderId="9" xfId="0" applyNumberFormat="1" applyFont="1" applyBorder="1" applyAlignment="1" applyProtection="1">
      <alignment horizontal="right" vertical="center" indent="1"/>
    </xf>
    <xf numFmtId="0" fontId="10" fillId="0" borderId="10" xfId="0" applyFont="1" applyBorder="1" applyProtection="1">
      <alignment vertical="center"/>
    </xf>
    <xf numFmtId="0" fontId="10" fillId="0" borderId="11" xfId="0" applyFont="1" applyBorder="1" applyProtection="1">
      <alignment vertical="center"/>
    </xf>
    <xf numFmtId="0" fontId="10" fillId="0" borderId="1" xfId="0" applyFont="1" applyBorder="1" applyAlignment="1" applyProtection="1">
      <alignment horizontal="right" vertical="center"/>
    </xf>
    <xf numFmtId="178" fontId="10" fillId="0" borderId="1" xfId="0" applyNumberFormat="1" applyFont="1" applyBorder="1" applyProtection="1">
      <alignment vertical="center"/>
    </xf>
    <xf numFmtId="38" fontId="12" fillId="0" borderId="0" xfId="1" applyFont="1" applyAlignment="1">
      <alignment horizontal="center" vertical="center"/>
    </xf>
    <xf numFmtId="38" fontId="12" fillId="0" borderId="0" xfId="1" applyFont="1">
      <alignment vertical="center"/>
    </xf>
    <xf numFmtId="38" fontId="12" fillId="0" borderId="1" xfId="1" applyFont="1" applyBorder="1">
      <alignment vertical="center"/>
    </xf>
    <xf numFmtId="38" fontId="18" fillId="0" borderId="1" xfId="1" applyFont="1" applyBorder="1" applyAlignment="1">
      <alignment horizontal="center" vertical="center"/>
    </xf>
    <xf numFmtId="38" fontId="12" fillId="0" borderId="1" xfId="1" applyFont="1" applyBorder="1" applyAlignment="1">
      <alignment horizontal="center" vertical="center"/>
    </xf>
    <xf numFmtId="177" fontId="11" fillId="0" borderId="1" xfId="0" applyNumberFormat="1" applyFont="1" applyBorder="1" applyAlignment="1">
      <alignment horizontal="center" vertical="center"/>
    </xf>
    <xf numFmtId="0" fontId="15" fillId="0" borderId="0" xfId="0" applyFont="1" applyBorder="1" applyAlignment="1" applyProtection="1">
      <alignment horizontal="center" vertical="center"/>
    </xf>
    <xf numFmtId="178" fontId="17" fillId="0" borderId="1" xfId="1" applyNumberFormat="1" applyFont="1" applyBorder="1" applyAlignment="1" applyProtection="1">
      <alignment horizontal="right" vertical="center" shrinkToFit="1"/>
    </xf>
    <xf numFmtId="0" fontId="10" fillId="0" borderId="1" xfId="0" applyFont="1" applyBorder="1" applyAlignment="1" applyProtection="1">
      <alignment horizontal="center" vertical="center" shrinkToFit="1"/>
    </xf>
    <xf numFmtId="0" fontId="15" fillId="0" borderId="0" xfId="0" applyFont="1" applyBorder="1" applyAlignment="1" applyProtection="1">
      <alignment horizontal="center" vertical="center"/>
    </xf>
    <xf numFmtId="0" fontId="24" fillId="0" borderId="0" xfId="2" applyFont="1">
      <alignment vertical="center"/>
    </xf>
    <xf numFmtId="0" fontId="11" fillId="0" borderId="1" xfId="0" applyFont="1" applyFill="1" applyBorder="1">
      <alignment vertical="center"/>
    </xf>
    <xf numFmtId="178" fontId="10" fillId="0" borderId="41" xfId="0" applyNumberFormat="1" applyFont="1" applyBorder="1" applyAlignment="1" applyProtection="1">
      <alignment horizontal="right" vertical="center" indent="1"/>
    </xf>
    <xf numFmtId="178" fontId="10" fillId="0" borderId="43" xfId="0" applyNumberFormat="1" applyFont="1" applyBorder="1" applyAlignment="1" applyProtection="1">
      <alignment horizontal="right" vertical="center" indent="1"/>
    </xf>
    <xf numFmtId="0" fontId="26" fillId="2" borderId="1" xfId="0" applyNumberFormat="1" applyFont="1" applyFill="1" applyBorder="1" applyAlignment="1" applyProtection="1">
      <alignment horizontal="left" vertical="center" wrapText="1"/>
      <protection locked="0"/>
    </xf>
    <xf numFmtId="178" fontId="26" fillId="2" borderId="1" xfId="0" applyNumberFormat="1" applyFont="1" applyFill="1" applyBorder="1" applyAlignment="1" applyProtection="1">
      <alignment horizontal="right" vertical="center"/>
      <protection locked="0"/>
    </xf>
    <xf numFmtId="0" fontId="26" fillId="2" borderId="1" xfId="0" applyNumberFormat="1" applyFont="1" applyFill="1" applyBorder="1" applyAlignment="1" applyProtection="1">
      <alignment horizontal="left" vertical="center" shrinkToFit="1"/>
      <protection locked="0"/>
    </xf>
    <xf numFmtId="0" fontId="26" fillId="2" borderId="1" xfId="0" applyNumberFormat="1" applyFont="1" applyFill="1" applyBorder="1" applyAlignment="1" applyProtection="1">
      <alignment horizontal="left" vertical="center"/>
      <protection locked="0"/>
    </xf>
    <xf numFmtId="176" fontId="26" fillId="2" borderId="1" xfId="0" applyNumberFormat="1" applyFont="1" applyFill="1" applyBorder="1" applyAlignment="1" applyProtection="1">
      <alignment horizontal="right" vertical="center" wrapText="1"/>
      <protection locked="0"/>
    </xf>
    <xf numFmtId="0" fontId="28" fillId="3" borderId="1" xfId="0" applyFont="1" applyFill="1" applyBorder="1" applyAlignment="1" applyProtection="1">
      <alignment horizontal="left" vertical="center" wrapText="1"/>
      <protection locked="0"/>
    </xf>
    <xf numFmtId="177" fontId="29" fillId="2" borderId="1" xfId="0" applyNumberFormat="1" applyFont="1" applyFill="1" applyBorder="1" applyAlignment="1" applyProtection="1">
      <alignment vertical="center" shrinkToFit="1"/>
      <protection locked="0"/>
    </xf>
    <xf numFmtId="178" fontId="29" fillId="2" borderId="1" xfId="0" applyNumberFormat="1" applyFont="1" applyFill="1" applyBorder="1" applyAlignment="1" applyProtection="1">
      <alignment vertical="center" shrinkToFit="1"/>
      <protection locked="0"/>
    </xf>
    <xf numFmtId="0" fontId="29" fillId="2" borderId="1" xfId="0" applyNumberFormat="1" applyFont="1" applyFill="1" applyBorder="1" applyAlignment="1" applyProtection="1">
      <alignment vertical="center" shrinkToFit="1"/>
      <protection locked="0"/>
    </xf>
    <xf numFmtId="0" fontId="29" fillId="2" borderId="1" xfId="0" applyFont="1" applyFill="1" applyBorder="1" applyProtection="1">
      <alignment vertical="center"/>
      <protection locked="0"/>
    </xf>
    <xf numFmtId="178" fontId="26" fillId="2" borderId="1" xfId="1" applyNumberFormat="1" applyFont="1" applyFill="1" applyBorder="1" applyAlignment="1" applyProtection="1">
      <alignment horizontal="right" vertical="center" indent="1"/>
      <protection locked="0"/>
    </xf>
    <xf numFmtId="0" fontId="26" fillId="2" borderId="1" xfId="0" applyFont="1" applyFill="1" applyBorder="1" applyAlignment="1" applyProtection="1">
      <alignment horizontal="center" vertical="center" shrinkToFit="1"/>
      <protection locked="0"/>
    </xf>
    <xf numFmtId="176" fontId="26" fillId="2" borderId="1" xfId="0" applyNumberFormat="1" applyFont="1" applyFill="1" applyBorder="1" applyAlignment="1" applyProtection="1">
      <alignment horizontal="center" vertical="center" wrapText="1"/>
      <protection locked="0"/>
    </xf>
    <xf numFmtId="0" fontId="26" fillId="2" borderId="1" xfId="0" applyFont="1" applyFill="1" applyBorder="1" applyAlignment="1" applyProtection="1">
      <alignment horizontal="left" vertical="center" wrapText="1"/>
      <protection locked="0"/>
    </xf>
    <xf numFmtId="181" fontId="10" fillId="2" borderId="6" xfId="0" applyNumberFormat="1" applyFont="1" applyFill="1" applyBorder="1" applyAlignment="1" applyProtection="1">
      <alignment horizontal="right" vertical="center" indent="1"/>
      <protection locked="0"/>
    </xf>
    <xf numFmtId="0" fontId="31" fillId="0" borderId="0" xfId="0" applyFont="1">
      <alignment vertical="center"/>
    </xf>
    <xf numFmtId="0" fontId="32" fillId="0" borderId="0" xfId="0" applyFont="1">
      <alignment vertical="center"/>
    </xf>
    <xf numFmtId="0" fontId="33" fillId="0" borderId="0" xfId="0" applyFont="1" applyBorder="1" applyAlignment="1">
      <alignment horizontal="left" vertical="center"/>
    </xf>
    <xf numFmtId="0" fontId="31" fillId="0" borderId="0" xfId="0" applyFont="1" applyBorder="1" applyAlignment="1">
      <alignment horizontal="center" vertical="center"/>
    </xf>
    <xf numFmtId="177" fontId="31" fillId="0" borderId="2" xfId="0" applyNumberFormat="1" applyFont="1" applyBorder="1" applyAlignment="1">
      <alignment vertical="center"/>
    </xf>
    <xf numFmtId="0" fontId="31" fillId="0" borderId="2" xfId="0" applyFont="1" applyBorder="1" applyAlignment="1">
      <alignment vertical="center"/>
    </xf>
    <xf numFmtId="181" fontId="10" fillId="0" borderId="8" xfId="1" applyNumberFormat="1" applyFont="1" applyBorder="1" applyAlignment="1" applyProtection="1">
      <alignment horizontal="right" vertical="center" indent="1"/>
    </xf>
    <xf numFmtId="180" fontId="33" fillId="2" borderId="37" xfId="1" applyNumberFormat="1" applyFont="1" applyFill="1" applyBorder="1" applyAlignment="1" applyProtection="1">
      <alignment horizontal="center" vertical="center" shrinkToFit="1"/>
      <protection locked="0"/>
    </xf>
    <xf numFmtId="180" fontId="33" fillId="2" borderId="38" xfId="1" applyNumberFormat="1" applyFont="1" applyFill="1" applyBorder="1" applyAlignment="1" applyProtection="1">
      <alignment horizontal="center" vertical="center" shrinkToFit="1"/>
      <protection locked="0"/>
    </xf>
    <xf numFmtId="180" fontId="33" fillId="2" borderId="39" xfId="1" applyNumberFormat="1" applyFont="1" applyFill="1" applyBorder="1" applyAlignment="1" applyProtection="1">
      <alignment horizontal="center" vertical="center" shrinkToFit="1"/>
      <protection locked="0"/>
    </xf>
    <xf numFmtId="0" fontId="31" fillId="0" borderId="2" xfId="0" applyFont="1" applyBorder="1" applyAlignment="1">
      <alignment horizontal="center" vertical="center"/>
    </xf>
    <xf numFmtId="177" fontId="37" fillId="0" borderId="2" xfId="0" applyNumberFormat="1" applyFont="1" applyBorder="1" applyAlignment="1">
      <alignment horizontal="center" vertical="center"/>
    </xf>
    <xf numFmtId="0" fontId="30" fillId="0" borderId="0" xfId="0" applyFont="1" applyAlignment="1">
      <alignment horizontal="center" vertical="center"/>
    </xf>
    <xf numFmtId="0" fontId="33" fillId="0" borderId="21" xfId="0" applyFont="1" applyBorder="1" applyAlignment="1">
      <alignment horizontal="center" vertical="center"/>
    </xf>
    <xf numFmtId="0" fontId="33" fillId="0" borderId="22" xfId="0" applyFont="1" applyBorder="1" applyAlignment="1">
      <alignment horizontal="center" vertical="center"/>
    </xf>
    <xf numFmtId="0" fontId="33" fillId="0" borderId="19" xfId="0" applyFont="1" applyBorder="1" applyAlignment="1">
      <alignment horizontal="center" vertical="center"/>
    </xf>
    <xf numFmtId="0" fontId="33" fillId="0" borderId="1" xfId="0" applyFont="1" applyBorder="1" applyAlignment="1">
      <alignment horizontal="center" vertical="center"/>
    </xf>
    <xf numFmtId="0" fontId="33" fillId="0" borderId="23" xfId="0" applyFont="1" applyBorder="1" applyAlignment="1">
      <alignment horizontal="center" vertical="center" wrapText="1"/>
    </xf>
    <xf numFmtId="0" fontId="33" fillId="0" borderId="24" xfId="0" applyFont="1" applyBorder="1" applyAlignment="1">
      <alignment horizontal="center" vertical="center" wrapText="1"/>
    </xf>
    <xf numFmtId="0" fontId="33" fillId="2" borderId="33" xfId="0" applyFont="1" applyFill="1" applyBorder="1" applyAlignment="1" applyProtection="1">
      <alignment horizontal="left" vertical="center" indent="1" shrinkToFit="1"/>
      <protection locked="0"/>
    </xf>
    <xf numFmtId="0" fontId="33" fillId="2" borderId="34" xfId="0" applyFont="1" applyFill="1" applyBorder="1" applyAlignment="1" applyProtection="1">
      <alignment horizontal="left" vertical="center" indent="1" shrinkToFit="1"/>
      <protection locked="0"/>
    </xf>
    <xf numFmtId="0" fontId="33" fillId="2" borderId="35" xfId="0" applyFont="1" applyFill="1" applyBorder="1" applyAlignment="1" applyProtection="1">
      <alignment horizontal="left" vertical="center" indent="1" shrinkToFit="1"/>
      <protection locked="0"/>
    </xf>
    <xf numFmtId="0" fontId="33" fillId="2" borderId="15" xfId="0" applyFont="1" applyFill="1" applyBorder="1" applyAlignment="1" applyProtection="1">
      <alignment horizontal="left" vertical="center" indent="1" shrinkToFit="1"/>
      <protection locked="0"/>
    </xf>
    <xf numFmtId="0" fontId="33" fillId="2" borderId="13" xfId="0" applyFont="1" applyFill="1" applyBorder="1" applyAlignment="1" applyProtection="1">
      <alignment horizontal="left" vertical="center" indent="1" shrinkToFit="1"/>
      <protection locked="0"/>
    </xf>
    <xf numFmtId="0" fontId="33" fillId="2" borderId="36" xfId="0" applyFont="1" applyFill="1" applyBorder="1" applyAlignment="1" applyProtection="1">
      <alignment horizontal="left" vertical="center" indent="1" shrinkToFit="1"/>
      <protection locked="0"/>
    </xf>
    <xf numFmtId="177" fontId="33" fillId="2" borderId="15" xfId="0" applyNumberFormat="1" applyFont="1" applyFill="1" applyBorder="1" applyAlignment="1" applyProtection="1">
      <alignment horizontal="center" vertical="center"/>
      <protection locked="0"/>
    </xf>
    <xf numFmtId="177" fontId="33" fillId="2" borderId="13" xfId="0" applyNumberFormat="1" applyFont="1" applyFill="1" applyBorder="1" applyAlignment="1" applyProtection="1">
      <alignment horizontal="center" vertical="center"/>
      <protection locked="0"/>
    </xf>
    <xf numFmtId="177" fontId="33" fillId="2" borderId="36" xfId="0" applyNumberFormat="1" applyFont="1" applyFill="1" applyBorder="1" applyAlignment="1" applyProtection="1">
      <alignment horizontal="center" vertical="center"/>
      <protection locked="0"/>
    </xf>
    <xf numFmtId="0" fontId="31" fillId="0" borderId="15" xfId="0" applyFont="1" applyBorder="1" applyAlignment="1" applyProtection="1">
      <alignment horizontal="center" vertical="center"/>
    </xf>
    <xf numFmtId="0" fontId="31" fillId="0" borderId="14" xfId="0" applyFont="1" applyBorder="1" applyAlignment="1" applyProtection="1">
      <alignment horizontal="center" vertical="center"/>
    </xf>
    <xf numFmtId="182" fontId="33" fillId="2" borderId="1" xfId="1" applyNumberFormat="1" applyFont="1" applyFill="1" applyBorder="1" applyAlignment="1" applyProtection="1">
      <alignment horizontal="center" vertical="center"/>
      <protection locked="0"/>
    </xf>
    <xf numFmtId="182" fontId="33" fillId="2" borderId="6" xfId="1" applyNumberFormat="1" applyFont="1" applyFill="1" applyBorder="1" applyAlignment="1" applyProtection="1">
      <alignment horizontal="center" vertical="center"/>
      <protection locked="0"/>
    </xf>
    <xf numFmtId="177" fontId="33" fillId="2" borderId="14" xfId="0" applyNumberFormat="1" applyFont="1" applyFill="1" applyBorder="1" applyAlignment="1" applyProtection="1">
      <alignment horizontal="center" vertical="center"/>
      <protection locked="0"/>
    </xf>
    <xf numFmtId="0" fontId="31" fillId="0" borderId="19" xfId="0" applyFont="1" applyBorder="1" applyAlignment="1">
      <alignment horizontal="center" vertical="center" wrapText="1"/>
    </xf>
    <xf numFmtId="0" fontId="31" fillId="0" borderId="1" xfId="0" applyFont="1" applyBorder="1" applyAlignment="1">
      <alignment horizontal="center" vertical="center"/>
    </xf>
    <xf numFmtId="177" fontId="33" fillId="2" borderId="37" xfId="1" applyNumberFormat="1" applyFont="1" applyFill="1" applyBorder="1" applyAlignment="1" applyProtection="1">
      <alignment horizontal="center" vertical="center" shrinkToFit="1"/>
      <protection locked="0"/>
    </xf>
    <xf numFmtId="177" fontId="33" fillId="2" borderId="38" xfId="1" applyNumberFormat="1" applyFont="1" applyFill="1" applyBorder="1" applyAlignment="1" applyProtection="1">
      <alignment horizontal="center" vertical="center" shrinkToFit="1"/>
      <protection locked="0"/>
    </xf>
    <xf numFmtId="0" fontId="35" fillId="0" borderId="1" xfId="2" applyFont="1" applyBorder="1" applyAlignment="1">
      <alignment horizontal="center" vertical="center"/>
    </xf>
    <xf numFmtId="182" fontId="33" fillId="2" borderId="15" xfId="1" applyNumberFormat="1" applyFont="1" applyFill="1" applyBorder="1" applyAlignment="1" applyProtection="1">
      <alignment horizontal="center" vertical="center"/>
      <protection locked="0"/>
    </xf>
    <xf numFmtId="182" fontId="33" fillId="2" borderId="13" xfId="1" applyNumberFormat="1" applyFont="1" applyFill="1" applyBorder="1" applyAlignment="1" applyProtection="1">
      <alignment horizontal="center" vertical="center"/>
      <protection locked="0"/>
    </xf>
    <xf numFmtId="178" fontId="31" fillId="0" borderId="1" xfId="1" applyNumberFormat="1" applyFont="1" applyFill="1" applyBorder="1" applyAlignment="1" applyProtection="1">
      <alignment horizontal="center" vertical="center" wrapText="1"/>
    </xf>
    <xf numFmtId="178" fontId="31" fillId="0" borderId="1" xfId="1" applyNumberFormat="1" applyFont="1" applyFill="1" applyBorder="1" applyAlignment="1" applyProtection="1">
      <alignment horizontal="center" vertical="center"/>
    </xf>
    <xf numFmtId="181" fontId="33" fillId="2" borderId="15" xfId="1" applyNumberFormat="1" applyFont="1" applyFill="1" applyBorder="1" applyAlignment="1" applyProtection="1">
      <alignment horizontal="center" vertical="center"/>
      <protection locked="0"/>
    </xf>
    <xf numFmtId="181" fontId="33" fillId="2" borderId="13" xfId="1" applyNumberFormat="1" applyFont="1" applyFill="1" applyBorder="1" applyAlignment="1" applyProtection="1">
      <alignment horizontal="center" vertical="center"/>
      <protection locked="0"/>
    </xf>
    <xf numFmtId="178" fontId="31" fillId="0" borderId="24" xfId="1" applyNumberFormat="1" applyFont="1" applyFill="1" applyBorder="1" applyAlignment="1" applyProtection="1">
      <alignment horizontal="center" vertical="center" wrapText="1"/>
    </xf>
    <xf numFmtId="178" fontId="31" fillId="0" borderId="24" xfId="1" applyNumberFormat="1" applyFont="1" applyFill="1" applyBorder="1" applyAlignment="1" applyProtection="1">
      <alignment horizontal="center" vertical="center"/>
    </xf>
    <xf numFmtId="0" fontId="34" fillId="0" borderId="1" xfId="0" applyFont="1" applyBorder="1" applyAlignment="1">
      <alignment horizontal="center" vertical="center" wrapText="1"/>
    </xf>
    <xf numFmtId="181" fontId="33" fillId="2" borderId="1" xfId="1" applyNumberFormat="1" applyFont="1" applyFill="1" applyBorder="1" applyAlignment="1" applyProtection="1">
      <alignment horizontal="center" vertical="center"/>
      <protection locked="0"/>
    </xf>
    <xf numFmtId="181" fontId="33" fillId="2" borderId="6" xfId="1" applyNumberFormat="1" applyFont="1" applyFill="1" applyBorder="1" applyAlignment="1" applyProtection="1">
      <alignment horizontal="center" vertical="center"/>
      <protection locked="0"/>
    </xf>
    <xf numFmtId="0" fontId="31" fillId="0" borderId="1" xfId="0" applyFont="1" applyBorder="1" applyAlignment="1">
      <alignment horizontal="center" vertical="center" wrapText="1"/>
    </xf>
    <xf numFmtId="179" fontId="31" fillId="0" borderId="1" xfId="0" applyNumberFormat="1" applyFont="1" applyBorder="1" applyAlignment="1">
      <alignment horizontal="right" vertical="center"/>
    </xf>
    <xf numFmtId="183" fontId="33" fillId="2" borderId="15" xfId="1" applyNumberFormat="1" applyFont="1" applyFill="1" applyBorder="1" applyAlignment="1" applyProtection="1">
      <alignment horizontal="center" vertical="center"/>
      <protection locked="0"/>
    </xf>
    <xf numFmtId="183" fontId="33" fillId="2" borderId="13" xfId="1" applyNumberFormat="1" applyFont="1" applyFill="1" applyBorder="1" applyAlignment="1" applyProtection="1">
      <alignment horizontal="center" vertical="center"/>
      <protection locked="0"/>
    </xf>
    <xf numFmtId="184" fontId="33" fillId="2" borderId="1" xfId="1" applyNumberFormat="1" applyFont="1" applyFill="1" applyBorder="1" applyAlignment="1" applyProtection="1">
      <alignment horizontal="center" vertical="center"/>
      <protection locked="0"/>
    </xf>
    <xf numFmtId="184" fontId="33" fillId="2" borderId="6" xfId="1" applyNumberFormat="1" applyFont="1" applyFill="1" applyBorder="1" applyAlignment="1" applyProtection="1">
      <alignment horizontal="center" vertical="center"/>
      <protection locked="0"/>
    </xf>
    <xf numFmtId="0" fontId="36" fillId="0" borderId="1" xfId="2" applyFont="1" applyBorder="1" applyAlignment="1">
      <alignment horizontal="center" vertical="center" wrapText="1"/>
    </xf>
    <xf numFmtId="38" fontId="12" fillId="0" borderId="0" xfId="1" applyFont="1" applyAlignment="1">
      <alignment horizontal="right" vertical="center" indent="1"/>
    </xf>
    <xf numFmtId="38" fontId="12" fillId="0" borderId="1" xfId="1" applyFont="1" applyBorder="1" applyAlignment="1">
      <alignment horizontal="center" vertical="center"/>
    </xf>
    <xf numFmtId="0" fontId="10" fillId="0" borderId="42" xfId="0" applyFont="1" applyBorder="1" applyAlignment="1" applyProtection="1">
      <alignment horizontal="center" vertical="center"/>
    </xf>
    <xf numFmtId="0" fontId="10" fillId="0" borderId="19" xfId="0" applyFont="1" applyBorder="1" applyAlignment="1" applyProtection="1">
      <alignment horizontal="center" vertical="center"/>
    </xf>
    <xf numFmtId="0" fontId="10" fillId="0" borderId="23" xfId="0" applyFont="1" applyBorder="1" applyAlignment="1" applyProtection="1">
      <alignment horizontal="center" vertical="center"/>
    </xf>
    <xf numFmtId="0" fontId="10" fillId="0" borderId="1"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0" borderId="17" xfId="0" applyFont="1" applyBorder="1" applyAlignment="1" applyProtection="1">
      <alignment horizontal="center" vertical="center"/>
    </xf>
    <xf numFmtId="0" fontId="10" fillId="0" borderId="18" xfId="0" applyFont="1" applyBorder="1" applyAlignment="1" applyProtection="1">
      <alignment horizontal="center" vertical="center"/>
    </xf>
    <xf numFmtId="0" fontId="10" fillId="0" borderId="24" xfId="0" applyFont="1" applyBorder="1" applyAlignment="1" applyProtection="1">
      <alignment horizontal="center" vertical="center"/>
    </xf>
    <xf numFmtId="0" fontId="10" fillId="0" borderId="21"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27" xfId="0" applyFont="1" applyBorder="1" applyAlignment="1" applyProtection="1">
      <alignment horizontal="center" vertical="center"/>
    </xf>
    <xf numFmtId="0" fontId="10" fillId="0" borderId="22" xfId="0" applyFont="1" applyBorder="1" applyAlignment="1" applyProtection="1">
      <alignment horizontal="center" vertical="center"/>
    </xf>
    <xf numFmtId="0" fontId="19" fillId="0" borderId="0" xfId="0" applyFont="1" applyAlignment="1" applyProtection="1">
      <alignment horizontal="center" vertical="center"/>
    </xf>
    <xf numFmtId="0" fontId="15" fillId="0" borderId="20" xfId="0" applyFont="1" applyBorder="1" applyAlignment="1" applyProtection="1">
      <alignment horizontal="center" vertical="center"/>
    </xf>
    <xf numFmtId="0" fontId="20" fillId="0" borderId="1" xfId="0" applyFont="1" applyBorder="1" applyAlignment="1" applyProtection="1">
      <alignment horizontal="center" vertical="center" wrapText="1"/>
    </xf>
    <xf numFmtId="177" fontId="12" fillId="0" borderId="0" xfId="0" applyNumberFormat="1" applyFont="1" applyAlignment="1" applyProtection="1">
      <alignment horizontal="center" vertical="center"/>
    </xf>
    <xf numFmtId="0" fontId="10" fillId="0" borderId="1" xfId="0" applyFont="1" applyBorder="1" applyAlignment="1" applyProtection="1">
      <alignment horizontal="center" vertical="center" wrapText="1"/>
    </xf>
    <xf numFmtId="0" fontId="10" fillId="0" borderId="25" xfId="0" applyFont="1" applyBorder="1" applyAlignment="1" applyProtection="1">
      <alignment horizontal="center" vertical="center"/>
    </xf>
    <xf numFmtId="0" fontId="16" fillId="0" borderId="1" xfId="0" applyFont="1" applyBorder="1" applyAlignment="1" applyProtection="1">
      <alignment horizontal="center" vertical="center" shrinkToFit="1"/>
    </xf>
    <xf numFmtId="178" fontId="17" fillId="0" borderId="1" xfId="1" applyNumberFormat="1" applyFont="1" applyBorder="1" applyAlignment="1" applyProtection="1">
      <alignment horizontal="right" vertical="center" shrinkToFit="1"/>
    </xf>
    <xf numFmtId="0" fontId="10" fillId="0" borderId="1" xfId="0" applyFont="1" applyBorder="1" applyAlignment="1" applyProtection="1">
      <alignment horizontal="center" vertical="center" wrapText="1" shrinkToFit="1"/>
    </xf>
    <xf numFmtId="0" fontId="10" fillId="0" borderId="1" xfId="0" applyFont="1" applyBorder="1" applyAlignment="1" applyProtection="1">
      <alignment horizontal="center" vertical="center" shrinkToFit="1"/>
    </xf>
    <xf numFmtId="0" fontId="15" fillId="0" borderId="0" xfId="0" applyFont="1" applyBorder="1" applyAlignment="1" applyProtection="1">
      <alignment horizontal="center" vertical="center"/>
    </xf>
    <xf numFmtId="0" fontId="10" fillId="0" borderId="15" xfId="0" applyFont="1" applyBorder="1" applyAlignment="1" applyProtection="1">
      <alignment horizontal="center" vertical="center"/>
    </xf>
    <xf numFmtId="0" fontId="10" fillId="0" borderId="13" xfId="0" applyFont="1" applyBorder="1" applyAlignment="1" applyProtection="1">
      <alignment horizontal="center" vertical="center"/>
    </xf>
    <xf numFmtId="0" fontId="10" fillId="0" borderId="14" xfId="0" applyFont="1" applyBorder="1" applyAlignment="1" applyProtection="1">
      <alignment horizontal="center" vertical="center"/>
    </xf>
    <xf numFmtId="178" fontId="17" fillId="0" borderId="15" xfId="1" applyNumberFormat="1" applyFont="1" applyBorder="1" applyAlignment="1" applyProtection="1">
      <alignment horizontal="right" vertical="center" shrinkToFit="1"/>
    </xf>
    <xf numFmtId="178" fontId="17" fillId="0" borderId="14" xfId="1" applyNumberFormat="1" applyFont="1" applyBorder="1" applyAlignment="1" applyProtection="1">
      <alignment horizontal="right" vertical="center" shrinkToFit="1"/>
    </xf>
    <xf numFmtId="0" fontId="16" fillId="0" borderId="15" xfId="0" applyFont="1" applyBorder="1" applyAlignment="1" applyProtection="1">
      <alignment horizontal="center" vertical="center" shrinkToFit="1"/>
    </xf>
    <xf numFmtId="0" fontId="16" fillId="0" borderId="14" xfId="0" applyFont="1" applyBorder="1" applyAlignment="1" applyProtection="1">
      <alignment horizontal="center" vertical="center" shrinkToFit="1"/>
    </xf>
    <xf numFmtId="0" fontId="12" fillId="0" borderId="0" xfId="0" applyFont="1" applyAlignment="1" applyProtection="1">
      <alignment horizontal="left" vertical="center"/>
    </xf>
    <xf numFmtId="0" fontId="17" fillId="0" borderId="0" xfId="0" applyFont="1" applyAlignment="1" applyProtection="1">
      <alignment horizontal="center" vertical="center"/>
    </xf>
    <xf numFmtId="177"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shrinkToFit="1"/>
    </xf>
    <xf numFmtId="0" fontId="10" fillId="0" borderId="32" xfId="0" applyFont="1" applyBorder="1" applyAlignment="1">
      <alignment horizontal="center" vertical="center"/>
    </xf>
    <xf numFmtId="178" fontId="27" fillId="0" borderId="28" xfId="0" applyNumberFormat="1" applyFont="1" applyBorder="1" applyAlignment="1">
      <alignment horizontal="right" vertical="center" indent="1"/>
    </xf>
    <xf numFmtId="0" fontId="27" fillId="0" borderId="2" xfId="0" applyFont="1" applyBorder="1" applyAlignment="1">
      <alignment horizontal="right" vertical="center" indent="1"/>
    </xf>
    <xf numFmtId="0" fontId="27" fillId="0" borderId="29" xfId="0" applyFont="1" applyBorder="1" applyAlignment="1">
      <alignment horizontal="right" vertical="center" indent="1"/>
    </xf>
    <xf numFmtId="0" fontId="27" fillId="0" borderId="30" xfId="0" applyFont="1" applyBorder="1" applyAlignment="1">
      <alignment horizontal="right" vertical="center" indent="1"/>
    </xf>
    <xf numFmtId="0" fontId="27" fillId="0" borderId="12" xfId="0" applyFont="1" applyBorder="1" applyAlignment="1">
      <alignment horizontal="right" vertical="center" indent="1"/>
    </xf>
    <xf numFmtId="0" fontId="27" fillId="0" borderId="31" xfId="0" applyFont="1" applyBorder="1" applyAlignment="1">
      <alignment horizontal="right" vertical="center" indent="1"/>
    </xf>
    <xf numFmtId="185" fontId="27" fillId="0" borderId="28" xfId="0" applyNumberFormat="1" applyFont="1" applyFill="1" applyBorder="1" applyAlignment="1">
      <alignment horizontal="right" vertical="center" indent="1"/>
    </xf>
    <xf numFmtId="185" fontId="27" fillId="0" borderId="2" xfId="0" applyNumberFormat="1" applyFont="1" applyFill="1" applyBorder="1" applyAlignment="1">
      <alignment horizontal="right" vertical="center" indent="1"/>
    </xf>
    <xf numFmtId="185" fontId="27" fillId="0" borderId="29" xfId="0" applyNumberFormat="1" applyFont="1" applyFill="1" applyBorder="1" applyAlignment="1">
      <alignment horizontal="right" vertical="center" indent="1"/>
    </xf>
    <xf numFmtId="185" fontId="27" fillId="0" borderId="30" xfId="0" applyNumberFormat="1" applyFont="1" applyFill="1" applyBorder="1" applyAlignment="1">
      <alignment horizontal="right" vertical="center" indent="1"/>
    </xf>
    <xf numFmtId="185" fontId="27" fillId="0" borderId="12" xfId="0" applyNumberFormat="1" applyFont="1" applyFill="1" applyBorder="1" applyAlignment="1">
      <alignment horizontal="right" vertical="center" indent="1"/>
    </xf>
    <xf numFmtId="185" fontId="27" fillId="0" borderId="31" xfId="0" applyNumberFormat="1" applyFont="1" applyFill="1" applyBorder="1" applyAlignment="1">
      <alignment horizontal="right" vertical="center" indent="1"/>
    </xf>
    <xf numFmtId="182" fontId="27" fillId="0" borderId="28" xfId="0" applyNumberFormat="1" applyFont="1" applyFill="1" applyBorder="1" applyAlignment="1" applyProtection="1">
      <alignment horizontal="right" vertical="center" indent="1"/>
    </xf>
    <xf numFmtId="182" fontId="27" fillId="0" borderId="2" xfId="0" applyNumberFormat="1" applyFont="1" applyFill="1" applyBorder="1" applyAlignment="1" applyProtection="1">
      <alignment horizontal="right" vertical="center" indent="1"/>
    </xf>
    <xf numFmtId="182" fontId="27" fillId="0" borderId="29" xfId="0" applyNumberFormat="1" applyFont="1" applyFill="1" applyBorder="1" applyAlignment="1" applyProtection="1">
      <alignment horizontal="right" vertical="center" indent="1"/>
    </xf>
    <xf numFmtId="182" fontId="27" fillId="0" borderId="30" xfId="0" applyNumberFormat="1" applyFont="1" applyFill="1" applyBorder="1" applyAlignment="1" applyProtection="1">
      <alignment horizontal="right" vertical="center" indent="1"/>
    </xf>
    <xf numFmtId="182" fontId="27" fillId="0" borderId="12" xfId="0" applyNumberFormat="1" applyFont="1" applyFill="1" applyBorder="1" applyAlignment="1" applyProtection="1">
      <alignment horizontal="right" vertical="center" indent="1"/>
    </xf>
    <xf numFmtId="182" fontId="27" fillId="0" borderId="31" xfId="0" applyNumberFormat="1" applyFont="1" applyFill="1" applyBorder="1" applyAlignment="1" applyProtection="1">
      <alignment horizontal="right" vertical="center" indent="1"/>
    </xf>
    <xf numFmtId="181" fontId="27" fillId="0" borderId="1" xfId="0" applyNumberFormat="1" applyFont="1" applyBorder="1" applyAlignment="1">
      <alignment horizontal="right" vertical="center" inden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8" xfId="0" applyFont="1" applyBorder="1" applyAlignment="1">
      <alignment horizontal="center" vertical="center"/>
    </xf>
    <xf numFmtId="0" fontId="10" fillId="0" borderId="2"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12" xfId="0" applyFont="1" applyBorder="1" applyAlignment="1">
      <alignment horizontal="center" vertical="center"/>
    </xf>
    <xf numFmtId="0" fontId="10" fillId="0" borderId="3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178" fontId="10" fillId="0" borderId="1" xfId="0" applyNumberFormat="1" applyFont="1" applyBorder="1" applyAlignment="1">
      <alignment horizontal="right" vertical="center" indent="1"/>
    </xf>
    <xf numFmtId="178" fontId="10" fillId="0" borderId="1" xfId="1" applyNumberFormat="1" applyFont="1" applyBorder="1" applyAlignment="1">
      <alignment horizontal="right" vertical="center" indent="1"/>
    </xf>
    <xf numFmtId="181" fontId="10" fillId="2" borderId="1" xfId="0" applyNumberFormat="1" applyFont="1" applyFill="1" applyBorder="1" applyAlignment="1" applyProtection="1">
      <alignment horizontal="right" vertical="center" indent="1"/>
      <protection locked="0"/>
    </xf>
    <xf numFmtId="178" fontId="10" fillId="0" borderId="28" xfId="1" applyNumberFormat="1" applyFont="1" applyBorder="1" applyAlignment="1">
      <alignment horizontal="right" vertical="center" indent="1"/>
    </xf>
    <xf numFmtId="178" fontId="10" fillId="0" borderId="2" xfId="1" applyNumberFormat="1" applyFont="1" applyBorder="1" applyAlignment="1">
      <alignment horizontal="right" vertical="center" indent="1"/>
    </xf>
    <xf numFmtId="178" fontId="10" fillId="0" borderId="29" xfId="1" applyNumberFormat="1" applyFont="1" applyBorder="1" applyAlignment="1">
      <alignment horizontal="right" vertical="center" indent="1"/>
    </xf>
    <xf numFmtId="178" fontId="10" fillId="0" borderId="30" xfId="1" applyNumberFormat="1" applyFont="1" applyBorder="1" applyAlignment="1">
      <alignment horizontal="right" vertical="center" indent="1"/>
    </xf>
    <xf numFmtId="178" fontId="10" fillId="0" borderId="12" xfId="1" applyNumberFormat="1" applyFont="1" applyBorder="1" applyAlignment="1">
      <alignment horizontal="right" vertical="center" indent="1"/>
    </xf>
    <xf numFmtId="178" fontId="10" fillId="0" borderId="31" xfId="1" applyNumberFormat="1" applyFont="1" applyBorder="1" applyAlignment="1">
      <alignment horizontal="right" vertical="center" indent="1"/>
    </xf>
  </cellXfs>
  <cellStyles count="3">
    <cellStyle name="ハイパーリンク" xfId="2" builtinId="8"/>
    <cellStyle name="桁区切り" xfId="1" builtinId="6"/>
    <cellStyle name="標準" xfId="0" builtinId="0"/>
  </cellStyles>
  <dxfs count="0"/>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B1:AF19"/>
  <sheetViews>
    <sheetView tabSelected="1" zoomScaleNormal="100" workbookViewId="0">
      <selection activeCell="F5" sqref="F5:R5"/>
    </sheetView>
  </sheetViews>
  <sheetFormatPr defaultColWidth="5.375" defaultRowHeight="31.5" customHeight="1" x14ac:dyDescent="0.15"/>
  <cols>
    <col min="1" max="16384" width="5.375" style="75"/>
  </cols>
  <sheetData>
    <row r="1" spans="2:32" ht="31.5" customHeight="1" x14ac:dyDescent="0.15">
      <c r="B1" s="87" t="s">
        <v>9</v>
      </c>
      <c r="C1" s="87"/>
      <c r="D1" s="87"/>
      <c r="E1" s="87"/>
      <c r="F1" s="87"/>
      <c r="G1" s="87"/>
      <c r="H1" s="87"/>
      <c r="I1" s="87"/>
      <c r="J1" s="87"/>
      <c r="K1" s="87"/>
      <c r="L1" s="87"/>
      <c r="M1" s="87"/>
      <c r="N1" s="87"/>
      <c r="O1" s="87"/>
      <c r="P1" s="87"/>
      <c r="Q1" s="87"/>
      <c r="R1" s="87"/>
    </row>
    <row r="2" spans="2:32" ht="31.5" customHeight="1" x14ac:dyDescent="0.15">
      <c r="S2" s="76"/>
      <c r="T2" s="76"/>
      <c r="U2" s="76"/>
      <c r="V2" s="76"/>
      <c r="W2" s="76"/>
      <c r="X2" s="76"/>
      <c r="Y2" s="76"/>
      <c r="Z2" s="76"/>
      <c r="AA2" s="76"/>
      <c r="AB2" s="76"/>
      <c r="AC2" s="76"/>
      <c r="AD2" s="76"/>
      <c r="AE2" s="76"/>
      <c r="AF2" s="76"/>
    </row>
    <row r="3" spans="2:32" ht="31.5" customHeight="1" thickBot="1" x14ac:dyDescent="0.2">
      <c r="B3" s="77" t="s">
        <v>114</v>
      </c>
      <c r="C3" s="77"/>
      <c r="D3" s="77"/>
      <c r="E3" s="77"/>
      <c r="F3" s="77"/>
      <c r="G3" s="77"/>
      <c r="H3" s="77"/>
      <c r="I3" s="77"/>
      <c r="J3" s="77"/>
      <c r="K3" s="77"/>
      <c r="L3" s="77"/>
      <c r="M3" s="77"/>
      <c r="N3" s="77"/>
      <c r="O3" s="77"/>
      <c r="P3" s="77"/>
      <c r="Q3" s="77"/>
      <c r="R3" s="77"/>
    </row>
    <row r="4" spans="2:32" ht="31.5" customHeight="1" x14ac:dyDescent="0.15">
      <c r="B4" s="88" t="s">
        <v>0</v>
      </c>
      <c r="C4" s="89"/>
      <c r="D4" s="89"/>
      <c r="E4" s="89"/>
      <c r="F4" s="94"/>
      <c r="G4" s="95"/>
      <c r="H4" s="95"/>
      <c r="I4" s="95"/>
      <c r="J4" s="95"/>
      <c r="K4" s="95"/>
      <c r="L4" s="95"/>
      <c r="M4" s="95"/>
      <c r="N4" s="95"/>
      <c r="O4" s="95"/>
      <c r="P4" s="95"/>
      <c r="Q4" s="95"/>
      <c r="R4" s="96"/>
      <c r="S4" s="76"/>
      <c r="T4" s="76"/>
      <c r="U4" s="76"/>
      <c r="V4" s="76"/>
      <c r="W4" s="76"/>
      <c r="X4" s="76"/>
      <c r="Y4" s="76"/>
      <c r="Z4" s="76"/>
      <c r="AA4" s="76"/>
      <c r="AB4" s="76"/>
      <c r="AC4" s="76"/>
      <c r="AD4" s="76"/>
      <c r="AE4" s="76"/>
      <c r="AF4" s="76"/>
    </row>
    <row r="5" spans="2:32" ht="31.5" customHeight="1" x14ac:dyDescent="0.15">
      <c r="B5" s="90" t="s">
        <v>1</v>
      </c>
      <c r="C5" s="91"/>
      <c r="D5" s="91"/>
      <c r="E5" s="91"/>
      <c r="F5" s="97"/>
      <c r="G5" s="98"/>
      <c r="H5" s="98"/>
      <c r="I5" s="98"/>
      <c r="J5" s="98"/>
      <c r="K5" s="98"/>
      <c r="L5" s="98"/>
      <c r="M5" s="98"/>
      <c r="N5" s="98"/>
      <c r="O5" s="98"/>
      <c r="P5" s="98"/>
      <c r="Q5" s="98"/>
      <c r="R5" s="99"/>
      <c r="S5" s="76"/>
      <c r="T5" s="76"/>
      <c r="U5" s="76"/>
      <c r="V5" s="76"/>
      <c r="W5" s="76"/>
      <c r="X5" s="76"/>
      <c r="Y5" s="76"/>
      <c r="Z5" s="76"/>
      <c r="AA5" s="76"/>
      <c r="AB5" s="76"/>
      <c r="AC5" s="76"/>
      <c r="AD5" s="76"/>
      <c r="AE5" s="76"/>
      <c r="AF5" s="76"/>
    </row>
    <row r="6" spans="2:32" ht="31.5" customHeight="1" x14ac:dyDescent="0.15">
      <c r="B6" s="90" t="s">
        <v>3</v>
      </c>
      <c r="C6" s="91"/>
      <c r="D6" s="91"/>
      <c r="E6" s="91"/>
      <c r="F6" s="97"/>
      <c r="G6" s="98"/>
      <c r="H6" s="98"/>
      <c r="I6" s="98"/>
      <c r="J6" s="98"/>
      <c r="K6" s="98"/>
      <c r="L6" s="98"/>
      <c r="M6" s="98"/>
      <c r="N6" s="98"/>
      <c r="O6" s="98"/>
      <c r="P6" s="98"/>
      <c r="Q6" s="98"/>
      <c r="R6" s="99"/>
      <c r="S6" s="76"/>
      <c r="T6" s="76"/>
      <c r="U6" s="76"/>
      <c r="V6" s="76"/>
      <c r="W6" s="76"/>
      <c r="X6" s="76"/>
      <c r="Y6" s="76"/>
      <c r="Z6" s="76"/>
      <c r="AA6" s="76"/>
      <c r="AB6" s="76"/>
      <c r="AC6" s="76"/>
      <c r="AD6" s="76"/>
      <c r="AE6" s="76"/>
      <c r="AF6" s="76"/>
    </row>
    <row r="7" spans="2:32" ht="31.5" customHeight="1" x14ac:dyDescent="0.15">
      <c r="B7" s="90" t="s">
        <v>4</v>
      </c>
      <c r="C7" s="91"/>
      <c r="D7" s="91"/>
      <c r="E7" s="91"/>
      <c r="F7" s="97"/>
      <c r="G7" s="98"/>
      <c r="H7" s="98"/>
      <c r="I7" s="98"/>
      <c r="J7" s="98"/>
      <c r="K7" s="98"/>
      <c r="L7" s="98"/>
      <c r="M7" s="98"/>
      <c r="N7" s="98"/>
      <c r="O7" s="98"/>
      <c r="P7" s="98"/>
      <c r="Q7" s="98"/>
      <c r="R7" s="99"/>
      <c r="S7" s="76"/>
      <c r="T7" s="76"/>
      <c r="U7" s="76"/>
      <c r="V7" s="76"/>
      <c r="W7" s="76"/>
      <c r="X7" s="76"/>
      <c r="Y7" s="76"/>
      <c r="Z7" s="76"/>
      <c r="AA7" s="76"/>
      <c r="AB7" s="76"/>
      <c r="AC7" s="76"/>
      <c r="AD7" s="76"/>
      <c r="AE7" s="76"/>
      <c r="AF7" s="76"/>
    </row>
    <row r="8" spans="2:32" ht="31.5" customHeight="1" x14ac:dyDescent="0.15">
      <c r="B8" s="90" t="s">
        <v>6</v>
      </c>
      <c r="C8" s="91"/>
      <c r="D8" s="91"/>
      <c r="E8" s="91"/>
      <c r="F8" s="100"/>
      <c r="G8" s="101"/>
      <c r="H8" s="101"/>
      <c r="I8" s="101"/>
      <c r="J8" s="107"/>
      <c r="K8" s="103" t="s">
        <v>7</v>
      </c>
      <c r="L8" s="104"/>
      <c r="M8" s="100"/>
      <c r="N8" s="101"/>
      <c r="O8" s="101"/>
      <c r="P8" s="101"/>
      <c r="Q8" s="101"/>
      <c r="R8" s="102"/>
      <c r="S8" s="76"/>
      <c r="T8" s="76"/>
      <c r="U8" s="76"/>
      <c r="V8" s="76"/>
      <c r="W8" s="76"/>
      <c r="X8" s="76"/>
      <c r="Y8" s="76"/>
      <c r="Z8" s="76"/>
      <c r="AA8" s="76"/>
      <c r="AB8" s="76"/>
      <c r="AC8" s="76"/>
      <c r="AD8" s="76"/>
      <c r="AE8" s="76"/>
      <c r="AF8" s="76"/>
    </row>
    <row r="9" spans="2:32" ht="40.5" customHeight="1" x14ac:dyDescent="0.15">
      <c r="B9" s="108" t="s">
        <v>125</v>
      </c>
      <c r="C9" s="109"/>
      <c r="D9" s="109"/>
      <c r="E9" s="109"/>
      <c r="F9" s="126"/>
      <c r="G9" s="127"/>
      <c r="H9" s="127"/>
      <c r="I9" s="127"/>
      <c r="J9" s="127"/>
      <c r="K9" s="115" t="s">
        <v>127</v>
      </c>
      <c r="L9" s="116"/>
      <c r="M9" s="116"/>
      <c r="N9" s="128"/>
      <c r="O9" s="128"/>
      <c r="P9" s="128"/>
      <c r="Q9" s="128"/>
      <c r="R9" s="129"/>
      <c r="T9" s="121" t="s">
        <v>134</v>
      </c>
      <c r="U9" s="121"/>
      <c r="V9" s="121"/>
      <c r="W9" s="121"/>
      <c r="X9" s="121"/>
      <c r="Y9" s="121"/>
    </row>
    <row r="10" spans="2:32" ht="40.5" customHeight="1" x14ac:dyDescent="0.15">
      <c r="B10" s="108" t="s">
        <v>126</v>
      </c>
      <c r="C10" s="109"/>
      <c r="D10" s="109"/>
      <c r="E10" s="109"/>
      <c r="F10" s="113"/>
      <c r="G10" s="114"/>
      <c r="H10" s="114"/>
      <c r="I10" s="114"/>
      <c r="J10" s="114"/>
      <c r="K10" s="115" t="s">
        <v>128</v>
      </c>
      <c r="L10" s="116"/>
      <c r="M10" s="116"/>
      <c r="N10" s="105"/>
      <c r="O10" s="105"/>
      <c r="P10" s="105"/>
      <c r="Q10" s="105"/>
      <c r="R10" s="106"/>
      <c r="T10" s="124" t="s">
        <v>132</v>
      </c>
      <c r="U10" s="109"/>
      <c r="V10" s="109"/>
      <c r="W10" s="124" t="s">
        <v>133</v>
      </c>
      <c r="X10" s="109"/>
      <c r="Y10" s="109"/>
    </row>
    <row r="11" spans="2:32" ht="40.5" customHeight="1" x14ac:dyDescent="0.15">
      <c r="B11" s="108" t="s">
        <v>124</v>
      </c>
      <c r="C11" s="109"/>
      <c r="D11" s="109"/>
      <c r="E11" s="109"/>
      <c r="F11" s="117"/>
      <c r="G11" s="118"/>
      <c r="H11" s="118"/>
      <c r="I11" s="118"/>
      <c r="J11" s="118"/>
      <c r="K11" s="115" t="s">
        <v>8</v>
      </c>
      <c r="L11" s="116"/>
      <c r="M11" s="116"/>
      <c r="N11" s="122"/>
      <c r="O11" s="122"/>
      <c r="P11" s="122"/>
      <c r="Q11" s="122"/>
      <c r="R11" s="123"/>
      <c r="T11" s="125">
        <f>IF(F9&lt;選管入力用!$B$6,F9,選管入力用!$B$6)*IF(F10&lt;選管入力用!$B$8,F10,選管入力用!$B$8)</f>
        <v>0</v>
      </c>
      <c r="U11" s="125"/>
      <c r="V11" s="125"/>
      <c r="W11" s="125">
        <f>IF(N9&lt;選管入力用!$B$9,N9,選管入力用!$B$9)*IF(N10&lt;選管入力用!$B$11,N10,選管入力用!$B$11)</f>
        <v>0</v>
      </c>
      <c r="X11" s="125"/>
      <c r="Y11" s="125"/>
    </row>
    <row r="12" spans="2:32" ht="40.5" customHeight="1" thickBot="1" x14ac:dyDescent="0.2">
      <c r="B12" s="92" t="s">
        <v>83</v>
      </c>
      <c r="C12" s="93"/>
      <c r="D12" s="93"/>
      <c r="E12" s="93"/>
      <c r="F12" s="110"/>
      <c r="G12" s="111"/>
      <c r="H12" s="111"/>
      <c r="I12" s="111"/>
      <c r="J12" s="111"/>
      <c r="K12" s="119" t="s">
        <v>163</v>
      </c>
      <c r="L12" s="120"/>
      <c r="M12" s="120"/>
      <c r="N12" s="82"/>
      <c r="O12" s="83"/>
      <c r="P12" s="83"/>
      <c r="Q12" s="83"/>
      <c r="R12" s="84"/>
    </row>
    <row r="13" spans="2:32" ht="31.5" customHeight="1" x14ac:dyDescent="0.15">
      <c r="B13" s="78"/>
      <c r="C13" s="78"/>
      <c r="D13" s="78"/>
      <c r="E13" s="78"/>
      <c r="F13" s="78"/>
      <c r="G13" s="78"/>
      <c r="H13" s="78"/>
      <c r="I13" s="78"/>
      <c r="J13" s="78"/>
      <c r="K13" s="78"/>
      <c r="L13" s="78"/>
      <c r="M13" s="78"/>
      <c r="N13" s="78"/>
      <c r="O13" s="78"/>
      <c r="P13" s="78"/>
      <c r="Q13" s="78"/>
      <c r="R13" s="78"/>
    </row>
    <row r="14" spans="2:32" ht="31.5" customHeight="1" x14ac:dyDescent="0.15">
      <c r="B14" s="109" t="s">
        <v>115</v>
      </c>
      <c r="C14" s="109"/>
      <c r="D14" s="109"/>
      <c r="E14" s="109" t="s">
        <v>116</v>
      </c>
      <c r="F14" s="109"/>
      <c r="G14" s="109"/>
      <c r="H14" s="109"/>
      <c r="I14" s="109"/>
      <c r="J14" s="109"/>
      <c r="K14" s="109"/>
      <c r="L14" s="109"/>
      <c r="M14" s="109"/>
      <c r="N14" s="109"/>
      <c r="O14" s="109"/>
      <c r="P14" s="109"/>
      <c r="Q14" s="109"/>
      <c r="R14" s="109"/>
      <c r="S14" s="109"/>
      <c r="T14" s="109" t="s">
        <v>117</v>
      </c>
      <c r="U14" s="109"/>
      <c r="V14" s="109"/>
      <c r="W14" s="109" t="s">
        <v>118</v>
      </c>
      <c r="X14" s="109"/>
      <c r="Y14" s="109"/>
      <c r="Z14" s="109" t="s">
        <v>153</v>
      </c>
      <c r="AA14" s="109"/>
      <c r="AB14" s="109"/>
    </row>
    <row r="15" spans="2:32" ht="31.5" customHeight="1" x14ac:dyDescent="0.15">
      <c r="B15" s="112" t="s">
        <v>150</v>
      </c>
      <c r="C15" s="112"/>
      <c r="D15" s="112"/>
      <c r="E15" s="112" t="s">
        <v>141</v>
      </c>
      <c r="F15" s="112"/>
      <c r="G15" s="112"/>
      <c r="H15" s="112" t="s">
        <v>142</v>
      </c>
      <c r="I15" s="112"/>
      <c r="J15" s="112"/>
      <c r="K15" s="112" t="s">
        <v>143</v>
      </c>
      <c r="L15" s="112"/>
      <c r="M15" s="112"/>
      <c r="N15" s="112" t="s">
        <v>144</v>
      </c>
      <c r="O15" s="112"/>
      <c r="P15" s="112"/>
      <c r="Q15" s="112" t="s">
        <v>145</v>
      </c>
      <c r="R15" s="112"/>
      <c r="S15" s="112"/>
      <c r="T15" s="130" t="s">
        <v>155</v>
      </c>
      <c r="U15" s="130"/>
      <c r="V15" s="130"/>
      <c r="W15" s="112" t="s">
        <v>157</v>
      </c>
      <c r="X15" s="112"/>
      <c r="Y15" s="112"/>
      <c r="Z15" s="112" t="s">
        <v>154</v>
      </c>
      <c r="AA15" s="112"/>
      <c r="AB15" s="112"/>
    </row>
    <row r="16" spans="2:32" ht="31.5" customHeight="1" x14ac:dyDescent="0.15">
      <c r="B16" s="112"/>
      <c r="C16" s="112"/>
      <c r="D16" s="112"/>
      <c r="E16" s="112"/>
      <c r="F16" s="112"/>
      <c r="G16" s="112"/>
      <c r="H16" s="112"/>
      <c r="I16" s="112"/>
      <c r="J16" s="112"/>
      <c r="K16" s="112"/>
      <c r="L16" s="112"/>
      <c r="M16" s="112"/>
      <c r="N16" s="112"/>
      <c r="O16" s="112"/>
      <c r="P16" s="112"/>
      <c r="Q16" s="112"/>
      <c r="R16" s="112"/>
      <c r="S16" s="112"/>
      <c r="T16" s="130"/>
      <c r="U16" s="130"/>
      <c r="V16" s="130"/>
      <c r="W16" s="112"/>
      <c r="X16" s="112"/>
      <c r="Y16" s="112"/>
      <c r="Z16" s="112"/>
      <c r="AA16" s="112"/>
      <c r="AB16" s="112"/>
    </row>
    <row r="17" spans="2:28" ht="31.5" customHeight="1" x14ac:dyDescent="0.15">
      <c r="B17" s="112"/>
      <c r="C17" s="112"/>
      <c r="D17" s="112"/>
      <c r="E17" s="112" t="s">
        <v>149</v>
      </c>
      <c r="F17" s="112"/>
      <c r="G17" s="112"/>
      <c r="H17" s="112" t="s">
        <v>148</v>
      </c>
      <c r="I17" s="112"/>
      <c r="J17" s="112"/>
      <c r="K17" s="112" t="s">
        <v>147</v>
      </c>
      <c r="L17" s="112"/>
      <c r="M17" s="112"/>
      <c r="N17" s="112" t="s">
        <v>151</v>
      </c>
      <c r="O17" s="112"/>
      <c r="P17" s="112"/>
      <c r="Q17" s="112" t="s">
        <v>146</v>
      </c>
      <c r="R17" s="112"/>
      <c r="S17" s="112"/>
      <c r="T17" s="130"/>
      <c r="U17" s="130"/>
      <c r="V17" s="130"/>
      <c r="W17" s="112"/>
      <c r="X17" s="112"/>
      <c r="Y17" s="112"/>
      <c r="Z17" s="112"/>
      <c r="AA17" s="112"/>
      <c r="AB17" s="112"/>
    </row>
    <row r="18" spans="2:28" ht="31.5" customHeight="1" x14ac:dyDescent="0.15">
      <c r="B18" s="112"/>
      <c r="C18" s="112"/>
      <c r="D18" s="112"/>
      <c r="E18" s="112"/>
      <c r="F18" s="112"/>
      <c r="G18" s="112"/>
      <c r="H18" s="112"/>
      <c r="I18" s="112"/>
      <c r="J18" s="112"/>
      <c r="K18" s="112"/>
      <c r="L18" s="112"/>
      <c r="M18" s="112"/>
      <c r="N18" s="112"/>
      <c r="O18" s="112"/>
      <c r="P18" s="112"/>
      <c r="Q18" s="112"/>
      <c r="R18" s="112"/>
      <c r="S18" s="112"/>
      <c r="T18" s="130"/>
      <c r="U18" s="130"/>
      <c r="V18" s="130"/>
      <c r="W18" s="112"/>
      <c r="X18" s="112"/>
      <c r="Y18" s="112"/>
      <c r="Z18" s="112"/>
      <c r="AA18" s="112"/>
      <c r="AB18" s="112"/>
    </row>
    <row r="19" spans="2:28" ht="31.5" customHeight="1" x14ac:dyDescent="0.15">
      <c r="B19" s="85" t="s">
        <v>119</v>
      </c>
      <c r="C19" s="85"/>
      <c r="D19" s="85"/>
      <c r="E19" s="85"/>
      <c r="F19" s="85"/>
      <c r="G19" s="85"/>
      <c r="H19" s="85"/>
      <c r="I19" s="85"/>
      <c r="J19" s="86">
        <f>選管入力用!B3+15</f>
        <v>45873</v>
      </c>
      <c r="K19" s="86"/>
      <c r="L19" s="86"/>
      <c r="M19" s="86"/>
      <c r="N19" s="79" t="s">
        <v>122</v>
      </c>
      <c r="O19" s="80"/>
      <c r="P19" s="80"/>
      <c r="Q19" s="80"/>
      <c r="R19" s="80"/>
      <c r="S19" s="80"/>
    </row>
  </sheetData>
  <sheetProtection algorithmName="SHA-512" hashValue="2XS39q9ICc3rl1BOG6wgq0oxm4X92vBnRBIqoDEZNySOQLHfvgL5l2SiZX31wmsZqYjPrQ/gT3eebRXTWKtW/g==" saltValue="TzteVsnyADAeRwoQwLIv5A==" spinCount="100000" sheet="1" objects="1" scenarios="1"/>
  <mergeCells count="55">
    <mergeCell ref="Z14:AB14"/>
    <mergeCell ref="Z15:AB18"/>
    <mergeCell ref="W14:Y14"/>
    <mergeCell ref="T15:V18"/>
    <mergeCell ref="W15:Y18"/>
    <mergeCell ref="T14:V14"/>
    <mergeCell ref="F5:R5"/>
    <mergeCell ref="F7:R7"/>
    <mergeCell ref="F9:J9"/>
    <mergeCell ref="K9:M9"/>
    <mergeCell ref="N9:R9"/>
    <mergeCell ref="T9:Y9"/>
    <mergeCell ref="N11:R11"/>
    <mergeCell ref="T10:V10"/>
    <mergeCell ref="W10:Y10"/>
    <mergeCell ref="T11:V11"/>
    <mergeCell ref="W11:Y11"/>
    <mergeCell ref="B6:E6"/>
    <mergeCell ref="B7:E7"/>
    <mergeCell ref="B14:D14"/>
    <mergeCell ref="F10:J10"/>
    <mergeCell ref="K10:M10"/>
    <mergeCell ref="B9:E9"/>
    <mergeCell ref="B11:E11"/>
    <mergeCell ref="K11:M11"/>
    <mergeCell ref="F11:J11"/>
    <mergeCell ref="K12:M12"/>
    <mergeCell ref="B15:D18"/>
    <mergeCell ref="E14:S14"/>
    <mergeCell ref="E15:G16"/>
    <mergeCell ref="E17:G18"/>
    <mergeCell ref="H15:J16"/>
    <mergeCell ref="H17:J18"/>
    <mergeCell ref="K15:M16"/>
    <mergeCell ref="K17:M18"/>
    <mergeCell ref="N15:P16"/>
    <mergeCell ref="N17:P18"/>
    <mergeCell ref="Q15:S16"/>
    <mergeCell ref="Q17:S18"/>
    <mergeCell ref="N12:R12"/>
    <mergeCell ref="B19:I19"/>
    <mergeCell ref="J19:M19"/>
    <mergeCell ref="B1:R1"/>
    <mergeCell ref="B4:E4"/>
    <mergeCell ref="B5:E5"/>
    <mergeCell ref="B12:E12"/>
    <mergeCell ref="F4:R4"/>
    <mergeCell ref="F6:R6"/>
    <mergeCell ref="M8:R8"/>
    <mergeCell ref="K8:L8"/>
    <mergeCell ref="N10:R10"/>
    <mergeCell ref="B8:E8"/>
    <mergeCell ref="F8:J8"/>
    <mergeCell ref="B10:E10"/>
    <mergeCell ref="F12:J12"/>
  </mergeCells>
  <phoneticPr fontId="1"/>
  <dataValidations count="7">
    <dataValidation type="whole" allowBlank="1" showInputMessage="1" showErrorMessage="1" error="数値のみ入力してください" sqref="N10:R10" xr:uid="{3DEE273B-BE71-4935-916E-CF3E59915383}">
      <formula1>0</formula1>
      <formula2>371</formula2>
    </dataValidation>
    <dataValidation type="decimal" allowBlank="1" showInputMessage="1" showErrorMessage="1" error="数値のみ入力してください" sqref="F9:J9" xr:uid="{693BBE44-0F26-4972-94E1-544C0E9A455B}">
      <formula1>0</formula1>
      <formula2>8.38</formula2>
    </dataValidation>
    <dataValidation operator="greaterThan" allowBlank="1" showInputMessage="1" showErrorMessage="1" sqref="F12 N12" xr:uid="{D420E42B-67E0-4D5A-8B28-30F702B164A7}"/>
    <dataValidation type="whole" allowBlank="1" showInputMessage="1" showErrorMessage="1" error="数値のみ入力してください" sqref="F10:J10" xr:uid="{3D18C56D-8266-44C0-8A84-5CB0DB44CE42}">
      <formula1>0</formula1>
      <formula2>4000</formula2>
    </dataValidation>
    <dataValidation type="whole" allowBlank="1" showInputMessage="1" showErrorMessage="1" error="数値のみ入力してください" sqref="F11:J11" xr:uid="{C5717284-F845-473B-8FF6-FC8739746671}">
      <formula1>0</formula1>
      <formula2>33520</formula2>
    </dataValidation>
    <dataValidation type="whole" allowBlank="1" showInputMessage="1" showErrorMessage="1" error="数値のみ入力してください" sqref="N11:R11" xr:uid="{F11B076F-B249-410B-BBC9-AEDF7E5BE09A}">
      <formula1>0</formula1>
      <formula2>534240</formula2>
    </dataValidation>
    <dataValidation type="decimal" allowBlank="1" showInputMessage="1" showErrorMessage="1" error="数値のみ入力してください" sqref="N9:R9" xr:uid="{7A2FAA2D-6F10-4374-BECE-0ADAF5AF3ADB}">
      <formula1>0</formula1>
      <formula2>1440</formula2>
    </dataValidation>
  </dataValidations>
  <hyperlinks>
    <hyperlink ref="B15:D18" location="収入の部!A1" display="収入入力" xr:uid="{1E4FC387-71E8-4916-B0C5-C4054E653B6F}"/>
    <hyperlink ref="E15:G16" location="'支出の部(人件費)'!A1" display="人件費" xr:uid="{5D8957E4-2A7E-4E9B-AF80-4D9621580554}"/>
    <hyperlink ref="H15:J16" location="'支出の部(通信費)'!A1" display="通信費" xr:uid="{C9688FDA-ABFB-4755-81AD-69A78FF63E1B}"/>
    <hyperlink ref="K15:M16" location="'支出の部(印刷費)'!A1" display="印刷費" xr:uid="{8A9C25CD-24B3-4B8B-ACA4-7BC3C8AB0E9C}"/>
    <hyperlink ref="N15:P16" location="'支出の部(文具費)'!A1" display="文具費" xr:uid="{9E4135D4-284F-40F6-8A4A-6647268B5734}"/>
    <hyperlink ref="Q15:S16" location="'支出の部(休泊費)'!Print_Titles" display="休泊費" xr:uid="{83C6075E-618D-429F-9F79-133269F2631B}"/>
    <hyperlink ref="E17:G18" location="'支出の部(家屋費)'!Print_Titles" display="家屋費" xr:uid="{9A1ACDC8-E502-4051-A608-50C7F8945FA1}"/>
    <hyperlink ref="H17:J18" location="'支出の部(交通費)'!Print_Titles" display="交通費" xr:uid="{4A34B133-06A4-4851-B442-A96AD79EDAA0}"/>
    <hyperlink ref="K17:M18" location="'支出の部(広告費)'!A1" display="広告費" xr:uid="{CD4CE5DE-55F7-4DE7-AAA2-235649CCDC8D}"/>
    <hyperlink ref="N17:P18" location="'支出の部(食糧費)'!A1" display="食糧費" xr:uid="{E5F0527E-D563-4F58-B3B1-CAC50A0B6B0D}"/>
    <hyperlink ref="Q17:S18" location="'支出の部(雑費)'!A1" display="雑費" xr:uid="{1A5108A1-24B6-477D-B3A6-272CFA393724}"/>
    <hyperlink ref="T15:V18" location="領収書無明細書!A1" display="領収書が無い支出の入力へ" xr:uid="{F26BEFE4-909B-492B-935A-08F8C6E43D76}"/>
    <hyperlink ref="W15:Y18" location="集計表!A1" display="集計表画面へ" xr:uid="{117E5636-FC1E-4B56-979D-033E3CAB259E}"/>
    <hyperlink ref="Z15:AB18" location="確認表!A1" display="収支確認" xr:uid="{78C75129-DA41-4DC7-90FA-ECC6BDB06813}"/>
  </hyperlinks>
  <pageMargins left="0.51181102362204722" right="0.51181102362204722" top="0.55118110236220474" bottom="0.55118110236220474" header="0.31496062992125984" footer="0.31496062992125984"/>
  <pageSetup paperSize="9" scale="94"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1">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B5" sqref="B5"/>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8.375" style="6" customWidth="1"/>
    <col min="13" max="16384" width="4.5" style="6"/>
  </cols>
  <sheetData>
    <row r="1" spans="1:21" ht="18.75" customHeight="1" x14ac:dyDescent="0.15">
      <c r="A1" s="14">
        <v>5</v>
      </c>
      <c r="B1" s="14" t="s">
        <v>29</v>
      </c>
    </row>
    <row r="2" spans="1:21" ht="18.75" customHeight="1" x14ac:dyDescent="0.15">
      <c r="A2" s="15"/>
      <c r="B2" s="16" t="s">
        <v>42</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c r="C5" s="61"/>
      <c r="D5" s="62"/>
      <c r="E5" s="60"/>
      <c r="F5" s="65"/>
      <c r="G5" s="60"/>
      <c r="H5" s="60"/>
      <c r="I5" s="60"/>
      <c r="J5" s="60"/>
    </row>
    <row r="6" spans="1:21" ht="24.95" customHeight="1" x14ac:dyDescent="0.15">
      <c r="A6" s="55"/>
      <c r="B6" s="64"/>
      <c r="C6" s="61"/>
      <c r="D6" s="62"/>
      <c r="E6" s="60"/>
      <c r="F6" s="65"/>
      <c r="G6" s="60"/>
      <c r="H6" s="60"/>
      <c r="I6" s="60"/>
      <c r="J6" s="60"/>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0</v>
      </c>
      <c r="D23" s="21"/>
      <c r="E23" s="22"/>
      <c r="F23" s="23"/>
      <c r="G23" s="23"/>
      <c r="H23" s="23"/>
      <c r="I23" s="23"/>
      <c r="J23" s="23"/>
    </row>
    <row r="24" spans="1:10" ht="18.75" customHeight="1" x14ac:dyDescent="0.15">
      <c r="A24" s="55"/>
      <c r="B24" s="19" t="s">
        <v>35</v>
      </c>
      <c r="C24" s="159">
        <f>IF(AND(B25="",B46=""),G24+J24,"")</f>
        <v>0</v>
      </c>
      <c r="D24" s="160"/>
      <c r="E24" s="161" t="s">
        <v>36</v>
      </c>
      <c r="F24" s="162"/>
      <c r="G24" s="53">
        <f>IF(AND(B25="",B46=""),SUMIF(D5:D22,"立候補準備",C5:C22),"")</f>
        <v>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56" t="s">
        <v>35</v>
      </c>
      <c r="H67" s="157"/>
      <c r="I67" s="158"/>
      <c r="J67" s="45">
        <f>H66+J66</f>
        <v>0</v>
      </c>
    </row>
  </sheetData>
  <sheetProtection algorithmName="SHA-512" hashValue="0SPwleLs6DZi2UyMy0qQg7wIuxXKjO2OSf++UhsoNHfIvhdnCavsxe8/0uAX4EmDo37rvWkQ8PuVcntQFGMotg==" saltValue="gG4nZB79jp+ANajcS8fubg=="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5E3F7041-6CA2-4087-B7A5-188E69007FBE}">
      <formula1>"立候補準備,選挙運動"</formula1>
    </dataValidation>
    <dataValidation type="whole" operator="greaterThan" allowBlank="1" showInputMessage="1" showErrorMessage="1" sqref="C46:C58 C5:C22 C25:C43" xr:uid="{A9D3E1AE-D01B-4BC0-9951-4B6FF30DDEF9}">
      <formula1>0</formula1>
    </dataValidation>
  </dataValidations>
  <hyperlinks>
    <hyperlink ref="L2" location="☆メイン画面☆!A1" display="メイン画面に戻る" xr:uid="{A60594BB-7809-4D67-A906-96843A6889B0}"/>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3">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B5" sqref="B5"/>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6.25" style="6" customWidth="1"/>
    <col min="13" max="16384" width="4.5" style="6"/>
  </cols>
  <sheetData>
    <row r="1" spans="1:21" ht="18.75" customHeight="1" x14ac:dyDescent="0.15">
      <c r="A1" s="14">
        <v>5</v>
      </c>
      <c r="B1" s="14" t="s">
        <v>29</v>
      </c>
    </row>
    <row r="2" spans="1:21" ht="18.75" customHeight="1" x14ac:dyDescent="0.15">
      <c r="A2" s="15"/>
      <c r="B2" s="16" t="s">
        <v>46</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c r="C5" s="61"/>
      <c r="D5" s="62"/>
      <c r="E5" s="60"/>
      <c r="F5" s="65"/>
      <c r="G5" s="60"/>
      <c r="H5" s="60"/>
      <c r="I5" s="60"/>
      <c r="J5" s="60"/>
    </row>
    <row r="6" spans="1:21" ht="24.95" customHeight="1" x14ac:dyDescent="0.15">
      <c r="A6" s="55"/>
      <c r="B6" s="64"/>
      <c r="C6" s="61"/>
      <c r="D6" s="62"/>
      <c r="E6" s="60"/>
      <c r="F6" s="65"/>
      <c r="G6" s="60"/>
      <c r="H6" s="60"/>
      <c r="I6" s="60"/>
      <c r="J6" s="60"/>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0</v>
      </c>
      <c r="D23" s="21"/>
      <c r="E23" s="22"/>
      <c r="F23" s="23"/>
      <c r="G23" s="23"/>
      <c r="H23" s="23"/>
      <c r="I23" s="23"/>
      <c r="J23" s="23"/>
    </row>
    <row r="24" spans="1:10" ht="18.75" customHeight="1" x14ac:dyDescent="0.15">
      <c r="A24" s="55"/>
      <c r="B24" s="19" t="s">
        <v>35</v>
      </c>
      <c r="C24" s="159">
        <f>IF(AND(B25="",B46=""),G24+J24,"")</f>
        <v>0</v>
      </c>
      <c r="D24" s="160"/>
      <c r="E24" s="161" t="s">
        <v>36</v>
      </c>
      <c r="F24" s="162"/>
      <c r="G24" s="53">
        <f>IF(AND(B25="",B46=""),SUMIF(D5:D22,"立候補準備",C5:C22),"")</f>
        <v>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56" t="s">
        <v>35</v>
      </c>
      <c r="H67" s="157"/>
      <c r="I67" s="158"/>
      <c r="J67" s="45">
        <f>H66+J66</f>
        <v>0</v>
      </c>
    </row>
  </sheetData>
  <sheetProtection algorithmName="SHA-512" hashValue="fpodKz1jV2j8CFN96gXuIMw8JiSnIc1rqh67NHNy9GdctxojGG1NH/WZAAbX0iBhXjdtePw8MjvTh9lH8slwvw==" saltValue="vT9ieweIbB8clibGQIJnrg=="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62D65850-2644-4AE2-A54C-7B6DEE3B451D}">
      <formula1>"立候補準備,選挙運動"</formula1>
    </dataValidation>
    <dataValidation type="whole" operator="greaterThan" allowBlank="1" showInputMessage="1" showErrorMessage="1" sqref="C46:C58 C5:C22 C25:C43" xr:uid="{25AC77A9-A8A1-4D3E-B851-003D455022B4}">
      <formula1>0</formula1>
    </dataValidation>
  </dataValidations>
  <hyperlinks>
    <hyperlink ref="L2" location="☆メイン画面☆!A1" display="メイン画面に戻る" xr:uid="{EB3AECCD-7B9F-4CE3-8408-73E96E2C09C0}"/>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5">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B5" sqref="B5"/>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7" style="6" customWidth="1"/>
    <col min="13" max="16384" width="4.5" style="6"/>
  </cols>
  <sheetData>
    <row r="1" spans="1:21" ht="18.75" customHeight="1" x14ac:dyDescent="0.15">
      <c r="A1" s="14">
        <v>5</v>
      </c>
      <c r="B1" s="14" t="s">
        <v>29</v>
      </c>
    </row>
    <row r="2" spans="1:21" ht="18.75" customHeight="1" x14ac:dyDescent="0.15">
      <c r="A2" s="15"/>
      <c r="B2" s="16" t="s">
        <v>45</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c r="C5" s="61"/>
      <c r="D5" s="62"/>
      <c r="E5" s="60"/>
      <c r="F5" s="60"/>
      <c r="G5" s="60"/>
      <c r="H5" s="60"/>
      <c r="I5" s="60"/>
      <c r="J5" s="60"/>
    </row>
    <row r="6" spans="1:21" ht="24.95" customHeight="1" x14ac:dyDescent="0.15">
      <c r="A6" s="55"/>
      <c r="B6" s="64"/>
      <c r="C6" s="61"/>
      <c r="D6" s="62"/>
      <c r="E6" s="60"/>
      <c r="F6" s="60"/>
      <c r="G6" s="60"/>
      <c r="H6" s="60"/>
      <c r="I6" s="60"/>
      <c r="J6" s="60"/>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0</v>
      </c>
      <c r="D23" s="21"/>
      <c r="E23" s="22"/>
      <c r="F23" s="23"/>
      <c r="G23" s="23"/>
      <c r="H23" s="23"/>
      <c r="I23" s="23"/>
      <c r="J23" s="23"/>
    </row>
    <row r="24" spans="1:10" ht="18.75" customHeight="1" x14ac:dyDescent="0.15">
      <c r="A24" s="55"/>
      <c r="B24" s="19" t="s">
        <v>35</v>
      </c>
      <c r="C24" s="159">
        <f>IF(AND(B25="",B46=""),G24+J24,"")</f>
        <v>0</v>
      </c>
      <c r="D24" s="160"/>
      <c r="E24" s="161" t="s">
        <v>36</v>
      </c>
      <c r="F24" s="162"/>
      <c r="G24" s="53">
        <f>IF(AND(B25="",B46=""),SUMIF(D5:D22,"立候補準備",C5:C22),"")</f>
        <v>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56" t="s">
        <v>35</v>
      </c>
      <c r="H67" s="157"/>
      <c r="I67" s="158"/>
      <c r="J67" s="45">
        <f>H66+J66</f>
        <v>0</v>
      </c>
    </row>
  </sheetData>
  <sheetProtection algorithmName="SHA-512" hashValue="oWDLbCsr2JTE5GoqlXWhAFHA0H13tnNcGbhNdKktUZjUmgF794aFu1iucbHjoA2sPImmewUVjNX1+UEmP3qlbQ==" saltValue="+hUyH8exQAw4g53VUuVVJA=="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51FDEA76-8CF2-45B4-90FA-A3D9C83EF429}">
      <formula1>"立候補準備,選挙運動"</formula1>
    </dataValidation>
    <dataValidation type="whole" operator="greaterThan" allowBlank="1" showInputMessage="1" showErrorMessage="1" sqref="C46:C58 C5:C22 C25:C43" xr:uid="{AD288A04-BD86-4603-B0F3-00BC7E700D32}">
      <formula1>0</formula1>
    </dataValidation>
  </dataValidations>
  <hyperlinks>
    <hyperlink ref="L2" location="☆メイン画面☆!A1" display="メイン画面に戻る" xr:uid="{C993F748-1818-448C-9F06-B83ABDEFC133}"/>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7">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B5" sqref="B5"/>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7.125" style="6" customWidth="1"/>
    <col min="13" max="16384" width="4.5" style="6"/>
  </cols>
  <sheetData>
    <row r="1" spans="1:21" ht="18.75" customHeight="1" x14ac:dyDescent="0.15">
      <c r="A1" s="14">
        <v>5</v>
      </c>
      <c r="B1" s="14" t="s">
        <v>29</v>
      </c>
    </row>
    <row r="2" spans="1:21" ht="18.75" customHeight="1" x14ac:dyDescent="0.15">
      <c r="A2" s="15"/>
      <c r="B2" s="16" t="s">
        <v>44</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c r="C5" s="61"/>
      <c r="D5" s="62"/>
      <c r="E5" s="60"/>
      <c r="F5" s="65"/>
      <c r="G5" s="60"/>
      <c r="H5" s="60"/>
      <c r="I5" s="60"/>
      <c r="J5" s="60"/>
    </row>
    <row r="6" spans="1:21" ht="24.95" customHeight="1" x14ac:dyDescent="0.15">
      <c r="A6" s="55"/>
      <c r="B6" s="64"/>
      <c r="C6" s="61"/>
      <c r="D6" s="62"/>
      <c r="E6" s="60"/>
      <c r="F6" s="65"/>
      <c r="G6" s="60"/>
      <c r="H6" s="60"/>
      <c r="I6" s="60"/>
      <c r="J6" s="60"/>
    </row>
    <row r="7" spans="1:21" s="12" customFormat="1" ht="24.95" customHeight="1" x14ac:dyDescent="0.15">
      <c r="A7" s="55"/>
      <c r="B7" s="64"/>
      <c r="C7" s="61"/>
      <c r="D7" s="62"/>
      <c r="E7" s="60"/>
      <c r="F7" s="65"/>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0</v>
      </c>
      <c r="D23" s="21"/>
      <c r="E23" s="22"/>
      <c r="F23" s="23"/>
      <c r="G23" s="23"/>
      <c r="H23" s="23"/>
      <c r="I23" s="23"/>
      <c r="J23" s="23"/>
    </row>
    <row r="24" spans="1:10" ht="18.75" customHeight="1" x14ac:dyDescent="0.15">
      <c r="A24" s="55"/>
      <c r="B24" s="19" t="s">
        <v>35</v>
      </c>
      <c r="C24" s="159">
        <f>IF(AND(B25="",B46=""),G24+J24,"")</f>
        <v>0</v>
      </c>
      <c r="D24" s="160"/>
      <c r="E24" s="161" t="s">
        <v>36</v>
      </c>
      <c r="F24" s="162"/>
      <c r="G24" s="53">
        <f>IF(AND(B25="",B46=""),SUMIF(D5:D22,"立候補準備",C5:C22),"")</f>
        <v>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56" t="s">
        <v>35</v>
      </c>
      <c r="H67" s="157"/>
      <c r="I67" s="158"/>
      <c r="J67" s="45">
        <f>H66+J66</f>
        <v>0</v>
      </c>
    </row>
  </sheetData>
  <sheetProtection algorithmName="SHA-512" hashValue="dZGwYUpHrsWIUF/oYlQZh5RA44urWfW0peV2g884hGym5wkvmI7SCM+uRfTkyTvQWn+fJMoq89DSn99nPEf5Ow==" saltValue="BVGH8ovq4F7Nf+wDf43/vw==" spinCount="100000" sheet="1" objects="1" scenarios="1"/>
  <mergeCells count="20">
    <mergeCell ref="F3:H3"/>
    <mergeCell ref="I3:I4"/>
    <mergeCell ref="J3:J4"/>
    <mergeCell ref="A3:A4"/>
    <mergeCell ref="B3:B4"/>
    <mergeCell ref="C3:C4"/>
    <mergeCell ref="D3:D4"/>
    <mergeCell ref="E3:E4"/>
    <mergeCell ref="C24:D2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A350823D-439C-4899-9043-9830D87C9D90}">
      <formula1>"立候補準備,選挙運動"</formula1>
    </dataValidation>
    <dataValidation type="whole" operator="greaterThan" allowBlank="1" showInputMessage="1" showErrorMessage="1" sqref="C46:C58 C5:C22 C25:C43" xr:uid="{1D3F1D74-5D52-497B-956A-92875BDE4430}">
      <formula1>0</formula1>
    </dataValidation>
  </dataValidations>
  <hyperlinks>
    <hyperlink ref="L2" location="☆メイン画面☆!A1" display="メイン画面に戻る" xr:uid="{0ABA8B9E-100C-4D7A-9F12-7BA457493A76}"/>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tabColor rgb="FFFFC000"/>
  </sheetPr>
  <dimension ref="A1:L27"/>
  <sheetViews>
    <sheetView view="pageBreakPreview" zoomScaleNormal="100" zoomScaleSheetLayoutView="100" workbookViewId="0">
      <selection activeCell="B4" sqref="B4"/>
    </sheetView>
  </sheetViews>
  <sheetFormatPr defaultColWidth="11.125" defaultRowHeight="21" customHeight="1" x14ac:dyDescent="0.15"/>
  <cols>
    <col min="1" max="1" width="2.875" style="14" customWidth="1"/>
    <col min="2" max="2" width="17.375" style="14" customWidth="1"/>
    <col min="3" max="3" width="16" style="14" customWidth="1"/>
    <col min="4" max="4" width="17.5" style="14" customWidth="1"/>
    <col min="5" max="5" width="18.375" style="14" customWidth="1"/>
    <col min="6" max="6" width="56.375" style="14" customWidth="1"/>
    <col min="7" max="16384" width="11.125" style="14"/>
  </cols>
  <sheetData>
    <row r="1" spans="1:12" ht="21" customHeight="1" x14ac:dyDescent="0.15">
      <c r="A1" s="164" t="s">
        <v>156</v>
      </c>
      <c r="B1" s="164"/>
      <c r="C1" s="164"/>
      <c r="D1" s="164"/>
      <c r="E1" s="164"/>
      <c r="F1" s="164"/>
    </row>
    <row r="2" spans="1:12" ht="13.5" customHeight="1" x14ac:dyDescent="0.15"/>
    <row r="3" spans="1:12" s="28" customFormat="1" ht="21" customHeight="1" x14ac:dyDescent="0.15">
      <c r="B3" s="29" t="s">
        <v>71</v>
      </c>
      <c r="C3" s="29" t="s">
        <v>70</v>
      </c>
      <c r="D3" s="29" t="s">
        <v>74</v>
      </c>
      <c r="E3" s="29" t="s">
        <v>72</v>
      </c>
      <c r="F3" s="29" t="s">
        <v>73</v>
      </c>
      <c r="H3" s="56" t="s">
        <v>152</v>
      </c>
      <c r="L3" s="28" t="s">
        <v>82</v>
      </c>
    </row>
    <row r="4" spans="1:12" ht="21" customHeight="1" x14ac:dyDescent="0.15">
      <c r="B4" s="66"/>
      <c r="C4" s="67"/>
      <c r="D4" s="62"/>
      <c r="E4" s="68"/>
      <c r="F4" s="69"/>
      <c r="L4" s="14" t="s">
        <v>129</v>
      </c>
    </row>
    <row r="5" spans="1:12" ht="21" customHeight="1" x14ac:dyDescent="0.15">
      <c r="B5" s="66"/>
      <c r="C5" s="67"/>
      <c r="D5" s="62"/>
      <c r="E5" s="68"/>
      <c r="F5" s="69"/>
      <c r="L5" s="14" t="s">
        <v>130</v>
      </c>
    </row>
    <row r="6" spans="1:12" ht="21" customHeight="1" x14ac:dyDescent="0.15">
      <c r="B6" s="66"/>
      <c r="C6" s="67"/>
      <c r="D6" s="62"/>
      <c r="E6" s="68"/>
      <c r="F6" s="69"/>
      <c r="L6" s="14" t="s">
        <v>131</v>
      </c>
    </row>
    <row r="7" spans="1:12" ht="21" customHeight="1" x14ac:dyDescent="0.15">
      <c r="B7" s="66"/>
      <c r="C7" s="67"/>
      <c r="D7" s="62"/>
      <c r="E7" s="68"/>
      <c r="F7" s="69"/>
    </row>
    <row r="8" spans="1:12" ht="21" customHeight="1" x14ac:dyDescent="0.15">
      <c r="B8" s="66"/>
      <c r="C8" s="67"/>
      <c r="D8" s="62"/>
      <c r="E8" s="68"/>
      <c r="F8" s="69"/>
    </row>
    <row r="9" spans="1:12" ht="21" customHeight="1" x14ac:dyDescent="0.15">
      <c r="B9" s="66"/>
      <c r="C9" s="67"/>
      <c r="D9" s="62"/>
      <c r="E9" s="68"/>
      <c r="F9" s="69"/>
    </row>
    <row r="10" spans="1:12" ht="21" customHeight="1" x14ac:dyDescent="0.15">
      <c r="B10" s="66"/>
      <c r="C10" s="67"/>
      <c r="D10" s="62"/>
      <c r="E10" s="68"/>
      <c r="F10" s="69"/>
    </row>
    <row r="11" spans="1:12" ht="21" customHeight="1" x14ac:dyDescent="0.15">
      <c r="B11" s="66"/>
      <c r="C11" s="67"/>
      <c r="D11" s="62"/>
      <c r="E11" s="68"/>
      <c r="F11" s="69"/>
    </row>
    <row r="12" spans="1:12" ht="21" customHeight="1" x14ac:dyDescent="0.15">
      <c r="B12" s="66"/>
      <c r="C12" s="67"/>
      <c r="D12" s="62"/>
      <c r="E12" s="68"/>
      <c r="F12" s="69"/>
    </row>
    <row r="13" spans="1:12" ht="21" customHeight="1" x14ac:dyDescent="0.15">
      <c r="B13" s="66"/>
      <c r="C13" s="67"/>
      <c r="D13" s="62"/>
      <c r="E13" s="68"/>
      <c r="F13" s="69"/>
    </row>
    <row r="14" spans="1:12" ht="21" customHeight="1" x14ac:dyDescent="0.15">
      <c r="B14" s="66"/>
      <c r="C14" s="67"/>
      <c r="D14" s="62"/>
      <c r="E14" s="68"/>
      <c r="F14" s="69"/>
    </row>
    <row r="15" spans="1:12" ht="21" customHeight="1" x14ac:dyDescent="0.15">
      <c r="B15" s="66"/>
      <c r="C15" s="67"/>
      <c r="D15" s="62"/>
      <c r="E15" s="68"/>
      <c r="F15" s="69"/>
    </row>
    <row r="16" spans="1:12" ht="21" customHeight="1" x14ac:dyDescent="0.15">
      <c r="B16" s="66"/>
      <c r="C16" s="67"/>
      <c r="D16" s="62"/>
      <c r="E16" s="68"/>
      <c r="F16" s="69"/>
    </row>
    <row r="17" spans="2:6" ht="21" customHeight="1" x14ac:dyDescent="0.15">
      <c r="B17" s="66"/>
      <c r="C17" s="67"/>
      <c r="D17" s="62"/>
      <c r="E17" s="68"/>
      <c r="F17" s="69"/>
    </row>
    <row r="18" spans="2:6" ht="21" customHeight="1" x14ac:dyDescent="0.15">
      <c r="B18" s="66"/>
      <c r="C18" s="67"/>
      <c r="D18" s="62"/>
      <c r="E18" s="68"/>
      <c r="F18" s="69"/>
    </row>
    <row r="19" spans="2:6" ht="14.25" customHeight="1" x14ac:dyDescent="0.15"/>
    <row r="20" spans="2:6" ht="21" customHeight="1" x14ac:dyDescent="0.15">
      <c r="B20" s="14">
        <v>1</v>
      </c>
      <c r="C20" s="30" t="str">
        <f>CONCATENATE(選管入力用!B2,"執行   ",選管入力用!B4)</f>
        <v>令和7年7月20日執行   那覇市議会議員一般選挙</v>
      </c>
    </row>
    <row r="21" spans="2:6" ht="21" customHeight="1" x14ac:dyDescent="0.15">
      <c r="B21" s="14">
        <v>2</v>
      </c>
      <c r="C21" s="30" t="s">
        <v>75</v>
      </c>
      <c r="D21" s="28" t="s">
        <v>77</v>
      </c>
      <c r="E21" s="163" t="str">
        <f>IF(☆メイン画面☆!F5="","",☆メイン画面☆!F5)</f>
        <v/>
      </c>
      <c r="F21" s="163"/>
    </row>
    <row r="22" spans="2:6" ht="21" customHeight="1" x14ac:dyDescent="0.15">
      <c r="C22" s="30"/>
      <c r="D22" s="28" t="s">
        <v>78</v>
      </c>
      <c r="E22" s="14" t="str">
        <f>IF(☆メイン画面☆!F4="","",☆メイン画面☆!F4)</f>
        <v/>
      </c>
    </row>
    <row r="23" spans="2:6" ht="21" customHeight="1" x14ac:dyDescent="0.15">
      <c r="B23" s="14">
        <v>3</v>
      </c>
      <c r="C23" s="30" t="s">
        <v>76</v>
      </c>
      <c r="D23" s="28" t="s">
        <v>77</v>
      </c>
      <c r="E23" s="163" t="str">
        <f>IF(☆メイン画面☆!F7="","",☆メイン画面☆!F7)</f>
        <v/>
      </c>
      <c r="F23" s="163"/>
    </row>
    <row r="24" spans="2:6" ht="21" customHeight="1" x14ac:dyDescent="0.15">
      <c r="D24" s="28" t="s">
        <v>78</v>
      </c>
      <c r="E24" s="14" t="str">
        <f>IF(☆メイン画面☆!F6="","",☆メイン画面☆!F6)</f>
        <v/>
      </c>
    </row>
    <row r="25" spans="2:6" ht="21" customHeight="1" x14ac:dyDescent="0.15">
      <c r="C25" s="14" t="s">
        <v>79</v>
      </c>
    </row>
    <row r="26" spans="2:6" ht="21" customHeight="1" x14ac:dyDescent="0.15">
      <c r="C26" s="30" t="s">
        <v>80</v>
      </c>
    </row>
    <row r="27" spans="2:6" ht="21" customHeight="1" x14ac:dyDescent="0.15">
      <c r="C27" s="30" t="s">
        <v>81</v>
      </c>
    </row>
  </sheetData>
  <sheetProtection algorithmName="SHA-512" hashValue="+xvU7h+T0j7fiHKbJuJ9kPOn4G/4hvUT9LpQExcdUMtRVVmzwPxLFcMDcprxfIqX3MOh+OZ/Sg+9hky0PteVLw==" saltValue="MPPvS+wO2u/DFNGDE0USJA==" spinCount="100000" sheet="1" objects="1" scenarios="1"/>
  <mergeCells count="3">
    <mergeCell ref="E21:F21"/>
    <mergeCell ref="E23:F23"/>
    <mergeCell ref="A1:F1"/>
  </mergeCells>
  <phoneticPr fontId="7"/>
  <dataValidations count="3">
    <dataValidation type="list" errorStyle="information" allowBlank="1" showInputMessage="1" sqref="F4:F18" xr:uid="{00000000-0002-0000-0D00-000000000000}">
      <formula1>$L$4:$L$6</formula1>
    </dataValidation>
    <dataValidation type="list" allowBlank="1" showInputMessage="1" showErrorMessage="1" sqref="D4:D18" xr:uid="{00000000-0002-0000-0D00-000001000000}">
      <formula1>"立候補準備,選挙運動"</formula1>
    </dataValidation>
    <dataValidation type="whole" operator="greaterThan" allowBlank="1" showInputMessage="1" showErrorMessage="1" sqref="C4:C18" xr:uid="{B657CE9C-1518-4991-94C8-C3D0311ED11C}">
      <formula1>0</formula1>
    </dataValidation>
  </dataValidations>
  <hyperlinks>
    <hyperlink ref="H3" location="☆メイン画面☆!A1" display="メイン画面に戻る" xr:uid="{99F47BD4-1888-4741-953E-325000AE3202}"/>
  </hyperlinks>
  <printOptions horizontalCentered="1"/>
  <pageMargins left="0.23622047244094491" right="0.27559055118110237" top="0.43307086614173229" bottom="0.55118110236220474" header="0.19685039370078741" footer="0.31496062992125984"/>
  <pageSetup paperSize="9"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0">
    <tabColor rgb="FF92D050"/>
  </sheetPr>
  <dimension ref="A1:AA27"/>
  <sheetViews>
    <sheetView view="pageBreakPreview" zoomScaleNormal="100" zoomScaleSheetLayoutView="100" workbookViewId="0">
      <selection activeCell="S13" sqref="S13:V16"/>
    </sheetView>
  </sheetViews>
  <sheetFormatPr defaultColWidth="5.5" defaultRowHeight="19.5" customHeight="1" x14ac:dyDescent="0.15"/>
  <cols>
    <col min="1" max="1" width="2.875" style="1" customWidth="1"/>
    <col min="2" max="26" width="5.5" style="1"/>
    <col min="27" max="27" width="15.5" style="1" customWidth="1"/>
    <col min="28" max="16384" width="5.5" style="1"/>
  </cols>
  <sheetData>
    <row r="1" spans="1:27" ht="19.5" customHeight="1" x14ac:dyDescent="0.15">
      <c r="A1" s="13">
        <v>6</v>
      </c>
      <c r="B1" s="13" t="s">
        <v>47</v>
      </c>
    </row>
    <row r="2" spans="1:27" ht="19.5" customHeight="1" x14ac:dyDescent="0.15">
      <c r="B2" s="198" t="s">
        <v>49</v>
      </c>
      <c r="C2" s="188" t="s">
        <v>51</v>
      </c>
      <c r="D2" s="189"/>
      <c r="E2" s="189"/>
      <c r="F2" s="204">
        <f>確認表!C20</f>
        <v>0</v>
      </c>
      <c r="G2" s="205"/>
      <c r="H2" s="206"/>
      <c r="J2" s="198" t="s">
        <v>50</v>
      </c>
      <c r="K2" s="188" t="s">
        <v>51</v>
      </c>
      <c r="L2" s="189"/>
      <c r="M2" s="189"/>
      <c r="N2" s="203">
        <v>0</v>
      </c>
      <c r="O2" s="203"/>
      <c r="P2" s="203"/>
      <c r="R2" s="198" t="s">
        <v>69</v>
      </c>
      <c r="S2" s="188" t="s">
        <v>51</v>
      </c>
      <c r="T2" s="189"/>
      <c r="U2" s="189"/>
      <c r="V2" s="201">
        <f>F2+N2</f>
        <v>0</v>
      </c>
      <c r="W2" s="201"/>
      <c r="X2" s="201"/>
      <c r="AA2" s="56" t="s">
        <v>152</v>
      </c>
    </row>
    <row r="3" spans="1:27" ht="19.5" customHeight="1" x14ac:dyDescent="0.15">
      <c r="B3" s="199"/>
      <c r="C3" s="189"/>
      <c r="D3" s="189"/>
      <c r="E3" s="189"/>
      <c r="F3" s="207"/>
      <c r="G3" s="208"/>
      <c r="H3" s="209"/>
      <c r="J3" s="199"/>
      <c r="K3" s="189"/>
      <c r="L3" s="189"/>
      <c r="M3" s="189"/>
      <c r="N3" s="203"/>
      <c r="O3" s="203"/>
      <c r="P3" s="203"/>
      <c r="R3" s="199"/>
      <c r="S3" s="189"/>
      <c r="T3" s="189"/>
      <c r="U3" s="189"/>
      <c r="V3" s="201"/>
      <c r="W3" s="201"/>
      <c r="X3" s="201"/>
    </row>
    <row r="4" spans="1:27" ht="19.5" customHeight="1" x14ac:dyDescent="0.15">
      <c r="B4" s="199"/>
      <c r="C4" s="188" t="s">
        <v>52</v>
      </c>
      <c r="D4" s="189"/>
      <c r="E4" s="189"/>
      <c r="F4" s="202">
        <f>確認表!D20</f>
        <v>0</v>
      </c>
      <c r="G4" s="202"/>
      <c r="H4" s="202"/>
      <c r="J4" s="199"/>
      <c r="K4" s="188" t="s">
        <v>52</v>
      </c>
      <c r="L4" s="189"/>
      <c r="M4" s="189"/>
      <c r="N4" s="203">
        <v>0</v>
      </c>
      <c r="O4" s="203"/>
      <c r="P4" s="203"/>
      <c r="R4" s="199"/>
      <c r="S4" s="188" t="s">
        <v>52</v>
      </c>
      <c r="T4" s="189"/>
      <c r="U4" s="189"/>
      <c r="V4" s="201">
        <f>F4+N4</f>
        <v>0</v>
      </c>
      <c r="W4" s="201"/>
      <c r="X4" s="201"/>
    </row>
    <row r="5" spans="1:27" ht="19.5" customHeight="1" x14ac:dyDescent="0.15">
      <c r="B5" s="199"/>
      <c r="C5" s="189"/>
      <c r="D5" s="189"/>
      <c r="E5" s="189"/>
      <c r="F5" s="202"/>
      <c r="G5" s="202"/>
      <c r="H5" s="202"/>
      <c r="J5" s="199"/>
      <c r="K5" s="189"/>
      <c r="L5" s="189"/>
      <c r="M5" s="189"/>
      <c r="N5" s="203"/>
      <c r="O5" s="203"/>
      <c r="P5" s="203"/>
      <c r="R5" s="199"/>
      <c r="S5" s="189"/>
      <c r="T5" s="189"/>
      <c r="U5" s="189"/>
      <c r="V5" s="201"/>
      <c r="W5" s="201"/>
      <c r="X5" s="201"/>
    </row>
    <row r="6" spans="1:27" ht="19.5" customHeight="1" x14ac:dyDescent="0.15">
      <c r="B6" s="199"/>
      <c r="C6" s="189" t="s">
        <v>48</v>
      </c>
      <c r="D6" s="189"/>
      <c r="E6" s="189"/>
      <c r="F6" s="202">
        <f>SUM(F2:H5)</f>
        <v>0</v>
      </c>
      <c r="G6" s="202"/>
      <c r="H6" s="202"/>
      <c r="J6" s="199"/>
      <c r="K6" s="189" t="s">
        <v>48</v>
      </c>
      <c r="L6" s="189"/>
      <c r="M6" s="189"/>
      <c r="N6" s="202">
        <f>SUM(N2:P5)</f>
        <v>0</v>
      </c>
      <c r="O6" s="202"/>
      <c r="P6" s="202"/>
      <c r="R6" s="199"/>
      <c r="S6" s="189" t="s">
        <v>48</v>
      </c>
      <c r="T6" s="189"/>
      <c r="U6" s="189"/>
      <c r="V6" s="202">
        <f>SUM(V2:X5)</f>
        <v>0</v>
      </c>
      <c r="W6" s="202"/>
      <c r="X6" s="202"/>
    </row>
    <row r="7" spans="1:27" ht="19.5" customHeight="1" x14ac:dyDescent="0.15">
      <c r="B7" s="200"/>
      <c r="C7" s="189"/>
      <c r="D7" s="189"/>
      <c r="E7" s="189"/>
      <c r="F7" s="202"/>
      <c r="G7" s="202"/>
      <c r="H7" s="202"/>
      <c r="J7" s="200"/>
      <c r="K7" s="189"/>
      <c r="L7" s="189"/>
      <c r="M7" s="189"/>
      <c r="N7" s="202"/>
      <c r="O7" s="202"/>
      <c r="P7" s="202"/>
      <c r="R7" s="200"/>
      <c r="S7" s="189"/>
      <c r="T7" s="189"/>
      <c r="U7" s="189"/>
      <c r="V7" s="202"/>
      <c r="W7" s="202"/>
      <c r="X7" s="202"/>
    </row>
    <row r="9" spans="1:27" ht="19.5" customHeight="1" x14ac:dyDescent="0.15">
      <c r="B9" s="188" t="s">
        <v>53</v>
      </c>
      <c r="C9" s="189"/>
      <c r="D9" s="189"/>
      <c r="E9" s="190" t="s">
        <v>57</v>
      </c>
      <c r="F9" s="191"/>
      <c r="G9" s="191"/>
      <c r="H9" s="191"/>
      <c r="I9" s="191"/>
      <c r="J9" s="192"/>
      <c r="K9" s="188" t="s">
        <v>56</v>
      </c>
      <c r="L9" s="189"/>
      <c r="M9" s="189"/>
      <c r="N9" s="189"/>
      <c r="O9" s="188" t="s">
        <v>55</v>
      </c>
      <c r="P9" s="189"/>
      <c r="Q9" s="189"/>
      <c r="R9" s="189"/>
      <c r="S9" s="188" t="s">
        <v>54</v>
      </c>
      <c r="T9" s="189"/>
      <c r="U9" s="189"/>
      <c r="V9" s="189"/>
    </row>
    <row r="10" spans="1:27" ht="19.5" customHeight="1" x14ac:dyDescent="0.15">
      <c r="B10" s="189"/>
      <c r="C10" s="189"/>
      <c r="D10" s="189"/>
      <c r="E10" s="193"/>
      <c r="F10" s="194"/>
      <c r="G10" s="194"/>
      <c r="H10" s="194"/>
      <c r="I10" s="194"/>
      <c r="J10" s="195"/>
      <c r="K10" s="189"/>
      <c r="L10" s="189"/>
      <c r="M10" s="189"/>
      <c r="N10" s="189"/>
      <c r="O10" s="189"/>
      <c r="P10" s="189"/>
      <c r="Q10" s="189"/>
      <c r="R10" s="189"/>
      <c r="S10" s="189"/>
      <c r="T10" s="189"/>
      <c r="U10" s="189"/>
      <c r="V10" s="189"/>
    </row>
    <row r="11" spans="1:27" ht="19.5" customHeight="1" x14ac:dyDescent="0.15">
      <c r="B11" s="189"/>
      <c r="C11" s="189"/>
      <c r="D11" s="189"/>
      <c r="E11" s="196" t="s">
        <v>58</v>
      </c>
      <c r="F11" s="196"/>
      <c r="G11" s="196"/>
      <c r="H11" s="196"/>
      <c r="I11" s="196"/>
      <c r="J11" s="196"/>
      <c r="K11" s="168"/>
      <c r="L11" s="168"/>
      <c r="M11" s="168"/>
      <c r="N11" s="168"/>
      <c r="O11" s="168"/>
      <c r="P11" s="168"/>
      <c r="Q11" s="168"/>
      <c r="R11" s="168"/>
      <c r="S11" s="168"/>
      <c r="T11" s="168"/>
      <c r="U11" s="168"/>
      <c r="V11" s="168"/>
    </row>
    <row r="12" spans="1:27" ht="19.5" customHeight="1" x14ac:dyDescent="0.15">
      <c r="B12" s="189"/>
      <c r="C12" s="189"/>
      <c r="D12" s="189"/>
      <c r="E12" s="196"/>
      <c r="F12" s="196"/>
      <c r="G12" s="196"/>
      <c r="H12" s="196"/>
      <c r="I12" s="196"/>
      <c r="J12" s="196"/>
      <c r="K12" s="168"/>
      <c r="L12" s="168"/>
      <c r="M12" s="168"/>
      <c r="N12" s="168"/>
      <c r="O12" s="168"/>
      <c r="P12" s="168"/>
      <c r="Q12" s="168"/>
      <c r="R12" s="168"/>
      <c r="S12" s="168"/>
      <c r="T12" s="168"/>
      <c r="U12" s="168"/>
      <c r="V12" s="168"/>
    </row>
    <row r="13" spans="1:27" ht="19.5" customHeight="1" x14ac:dyDescent="0.15">
      <c r="B13" s="189"/>
      <c r="C13" s="189"/>
      <c r="D13" s="189"/>
      <c r="E13" s="196" t="s">
        <v>59</v>
      </c>
      <c r="F13" s="196"/>
      <c r="G13" s="196"/>
      <c r="H13" s="196"/>
      <c r="I13" s="196"/>
      <c r="J13" s="196"/>
      <c r="K13" s="175">
        <f>☆メイン画面☆!F9</f>
        <v>0</v>
      </c>
      <c r="L13" s="176"/>
      <c r="M13" s="176"/>
      <c r="N13" s="177"/>
      <c r="O13" s="181">
        <f>☆メイン画面☆!F10</f>
        <v>0</v>
      </c>
      <c r="P13" s="182"/>
      <c r="Q13" s="182"/>
      <c r="R13" s="183"/>
      <c r="S13" s="187">
        <f>☆メイン画面☆!F11</f>
        <v>0</v>
      </c>
      <c r="T13" s="187"/>
      <c r="U13" s="187"/>
      <c r="V13" s="187"/>
    </row>
    <row r="14" spans="1:27" ht="19.5" customHeight="1" x14ac:dyDescent="0.15">
      <c r="B14" s="189"/>
      <c r="C14" s="189"/>
      <c r="D14" s="189"/>
      <c r="E14" s="196"/>
      <c r="F14" s="196"/>
      <c r="G14" s="196"/>
      <c r="H14" s="196"/>
      <c r="I14" s="196"/>
      <c r="J14" s="196"/>
      <c r="K14" s="178"/>
      <c r="L14" s="179"/>
      <c r="M14" s="179"/>
      <c r="N14" s="180"/>
      <c r="O14" s="184"/>
      <c r="P14" s="185"/>
      <c r="Q14" s="185"/>
      <c r="R14" s="186"/>
      <c r="S14" s="187"/>
      <c r="T14" s="187"/>
      <c r="U14" s="187"/>
      <c r="V14" s="187"/>
    </row>
    <row r="15" spans="1:27" ht="19.5" customHeight="1" x14ac:dyDescent="0.15">
      <c r="B15" s="189"/>
      <c r="C15" s="189"/>
      <c r="D15" s="189"/>
      <c r="E15" s="196" t="s">
        <v>60</v>
      </c>
      <c r="F15" s="196"/>
      <c r="G15" s="196"/>
      <c r="H15" s="196"/>
      <c r="I15" s="196"/>
      <c r="J15" s="196"/>
      <c r="K15" s="175">
        <f>☆メイン画面☆!N9</f>
        <v>0</v>
      </c>
      <c r="L15" s="176"/>
      <c r="M15" s="176"/>
      <c r="N15" s="177"/>
      <c r="O15" s="181">
        <f>☆メイン画面☆!N10</f>
        <v>0</v>
      </c>
      <c r="P15" s="182"/>
      <c r="Q15" s="182"/>
      <c r="R15" s="183"/>
      <c r="S15" s="187">
        <f>☆メイン画面☆!N11</f>
        <v>0</v>
      </c>
      <c r="T15" s="187"/>
      <c r="U15" s="187"/>
      <c r="V15" s="187"/>
    </row>
    <row r="16" spans="1:27" ht="19.5" customHeight="1" x14ac:dyDescent="0.15">
      <c r="B16" s="189"/>
      <c r="C16" s="189"/>
      <c r="D16" s="189"/>
      <c r="E16" s="196"/>
      <c r="F16" s="196"/>
      <c r="G16" s="196"/>
      <c r="H16" s="196"/>
      <c r="I16" s="196"/>
      <c r="J16" s="196"/>
      <c r="K16" s="178"/>
      <c r="L16" s="179"/>
      <c r="M16" s="179"/>
      <c r="N16" s="180"/>
      <c r="O16" s="184"/>
      <c r="P16" s="185"/>
      <c r="Q16" s="185"/>
      <c r="R16" s="186"/>
      <c r="S16" s="187"/>
      <c r="T16" s="187"/>
      <c r="U16" s="187"/>
      <c r="V16" s="187"/>
    </row>
    <row r="17" spans="2:24" ht="19.5" customHeight="1" x14ac:dyDescent="0.15">
      <c r="B17" s="189"/>
      <c r="C17" s="189"/>
      <c r="D17" s="189"/>
      <c r="E17" s="196" t="s">
        <v>63</v>
      </c>
      <c r="F17" s="196"/>
      <c r="G17" s="196"/>
      <c r="H17" s="196"/>
      <c r="I17" s="196"/>
      <c r="J17" s="196"/>
      <c r="K17" s="168"/>
      <c r="L17" s="168"/>
      <c r="M17" s="168"/>
      <c r="N17" s="168"/>
      <c r="O17" s="168"/>
      <c r="P17" s="168"/>
      <c r="Q17" s="168"/>
      <c r="R17" s="168"/>
      <c r="S17" s="168"/>
      <c r="T17" s="168"/>
      <c r="U17" s="168"/>
      <c r="V17" s="168"/>
    </row>
    <row r="18" spans="2:24" ht="19.5" customHeight="1" x14ac:dyDescent="0.15">
      <c r="B18" s="189"/>
      <c r="C18" s="189"/>
      <c r="D18" s="189"/>
      <c r="E18" s="196"/>
      <c r="F18" s="196"/>
      <c r="G18" s="196"/>
      <c r="H18" s="196"/>
      <c r="I18" s="196"/>
      <c r="J18" s="196"/>
      <c r="K18" s="168"/>
      <c r="L18" s="168"/>
      <c r="M18" s="168"/>
      <c r="N18" s="168"/>
      <c r="O18" s="168"/>
      <c r="P18" s="168"/>
      <c r="Q18" s="168"/>
      <c r="R18" s="168"/>
      <c r="S18" s="168"/>
      <c r="T18" s="168"/>
      <c r="U18" s="168"/>
      <c r="V18" s="168"/>
    </row>
    <row r="19" spans="2:24" ht="19.5" customHeight="1" x14ac:dyDescent="0.15">
      <c r="B19" s="189"/>
      <c r="C19" s="189"/>
      <c r="D19" s="189"/>
      <c r="E19" s="197" t="s">
        <v>61</v>
      </c>
      <c r="F19" s="196"/>
      <c r="G19" s="196"/>
      <c r="H19" s="196"/>
      <c r="I19" s="196"/>
      <c r="J19" s="196"/>
      <c r="K19" s="168"/>
      <c r="L19" s="168"/>
      <c r="M19" s="168"/>
      <c r="N19" s="168"/>
      <c r="O19" s="168"/>
      <c r="P19" s="168"/>
      <c r="Q19" s="168"/>
      <c r="R19" s="168"/>
      <c r="S19" s="168"/>
      <c r="T19" s="168"/>
      <c r="U19" s="168"/>
      <c r="V19" s="168"/>
    </row>
    <row r="20" spans="2:24" ht="19.5" customHeight="1" x14ac:dyDescent="0.15">
      <c r="B20" s="189"/>
      <c r="C20" s="189"/>
      <c r="D20" s="189"/>
      <c r="E20" s="196"/>
      <c r="F20" s="196"/>
      <c r="G20" s="196"/>
      <c r="H20" s="196"/>
      <c r="I20" s="196"/>
      <c r="J20" s="196"/>
      <c r="K20" s="168"/>
      <c r="L20" s="168"/>
      <c r="M20" s="168"/>
      <c r="N20" s="168"/>
      <c r="O20" s="168"/>
      <c r="P20" s="168"/>
      <c r="Q20" s="168"/>
      <c r="R20" s="168"/>
      <c r="S20" s="168"/>
      <c r="T20" s="168"/>
      <c r="U20" s="168"/>
      <c r="V20" s="168"/>
    </row>
    <row r="21" spans="2:24" ht="19.5" customHeight="1" x14ac:dyDescent="0.15">
      <c r="B21" s="189"/>
      <c r="C21" s="189"/>
      <c r="D21" s="189"/>
      <c r="E21" s="196" t="s">
        <v>62</v>
      </c>
      <c r="F21" s="196"/>
      <c r="G21" s="196"/>
      <c r="H21" s="196"/>
      <c r="I21" s="196"/>
      <c r="J21" s="196"/>
      <c r="K21" s="168"/>
      <c r="L21" s="168"/>
      <c r="M21" s="168"/>
      <c r="N21" s="168"/>
      <c r="O21" s="168"/>
      <c r="P21" s="168"/>
      <c r="Q21" s="168"/>
      <c r="R21" s="168"/>
      <c r="S21" s="168"/>
      <c r="T21" s="168"/>
      <c r="U21" s="168"/>
      <c r="V21" s="168"/>
    </row>
    <row r="22" spans="2:24" ht="19.5" customHeight="1" x14ac:dyDescent="0.15">
      <c r="B22" s="189"/>
      <c r="C22" s="189"/>
      <c r="D22" s="189"/>
      <c r="E22" s="196"/>
      <c r="F22" s="196"/>
      <c r="G22" s="196"/>
      <c r="H22" s="196"/>
      <c r="I22" s="196"/>
      <c r="J22" s="196"/>
      <c r="K22" s="168"/>
      <c r="L22" s="168"/>
      <c r="M22" s="168"/>
      <c r="N22" s="168"/>
      <c r="O22" s="168"/>
      <c r="P22" s="168"/>
      <c r="Q22" s="168"/>
      <c r="R22" s="168"/>
      <c r="S22" s="168"/>
      <c r="T22" s="168"/>
      <c r="U22" s="168"/>
      <c r="V22" s="168"/>
    </row>
    <row r="23" spans="2:24" ht="19.5" customHeight="1" x14ac:dyDescent="0.15">
      <c r="B23" s="189"/>
      <c r="C23" s="189"/>
      <c r="D23" s="189"/>
      <c r="E23" s="190" t="s">
        <v>48</v>
      </c>
      <c r="F23" s="191"/>
      <c r="G23" s="191"/>
      <c r="H23" s="191"/>
      <c r="I23" s="191"/>
      <c r="J23" s="192"/>
      <c r="K23" s="168"/>
      <c r="L23" s="168"/>
      <c r="M23" s="168"/>
      <c r="N23" s="168"/>
      <c r="O23" s="168"/>
      <c r="P23" s="168"/>
      <c r="Q23" s="168"/>
      <c r="R23" s="168"/>
      <c r="S23" s="169">
        <f>SUM(S11:V22)</f>
        <v>0</v>
      </c>
      <c r="T23" s="170"/>
      <c r="U23" s="170"/>
      <c r="V23" s="171"/>
    </row>
    <row r="24" spans="2:24" ht="19.5" customHeight="1" x14ac:dyDescent="0.15">
      <c r="B24" s="189"/>
      <c r="C24" s="189"/>
      <c r="D24" s="189"/>
      <c r="E24" s="193"/>
      <c r="F24" s="194"/>
      <c r="G24" s="194"/>
      <c r="H24" s="194"/>
      <c r="I24" s="194"/>
      <c r="J24" s="195"/>
      <c r="K24" s="168"/>
      <c r="L24" s="168"/>
      <c r="M24" s="168"/>
      <c r="N24" s="168"/>
      <c r="O24" s="168"/>
      <c r="P24" s="168"/>
      <c r="Q24" s="168"/>
      <c r="R24" s="168"/>
      <c r="S24" s="172"/>
      <c r="T24" s="173"/>
      <c r="U24" s="173"/>
      <c r="V24" s="174"/>
    </row>
    <row r="25" spans="2:24" ht="19.5" customHeight="1" x14ac:dyDescent="0.15">
      <c r="C25" s="1" t="s">
        <v>64</v>
      </c>
    </row>
    <row r="26" spans="2:24" ht="19.5" customHeight="1" x14ac:dyDescent="0.15">
      <c r="C26" s="165" t="str">
        <f>IF(☆メイン画面☆!F12="","令和　　　年　　　月　　　日",☆メイン画面☆!F12)</f>
        <v>令和　　　年　　　月　　　日</v>
      </c>
      <c r="D26" s="165"/>
      <c r="E26" s="165"/>
      <c r="F26" s="165"/>
      <c r="G26" s="165"/>
      <c r="H26" s="165"/>
      <c r="I26" s="165"/>
      <c r="L26" s="166" t="s">
        <v>65</v>
      </c>
      <c r="M26" s="166"/>
      <c r="N26" s="166"/>
      <c r="O26" s="166" t="s">
        <v>66</v>
      </c>
      <c r="P26" s="166"/>
      <c r="Q26" s="167" t="str">
        <f>IF(☆メイン画面☆!F7="","",☆メイン画面☆!F7)</f>
        <v/>
      </c>
      <c r="R26" s="167"/>
      <c r="S26" s="167"/>
      <c r="T26" s="167"/>
      <c r="U26" s="167"/>
      <c r="V26" s="167"/>
      <c r="W26" s="167"/>
      <c r="X26" s="167"/>
    </row>
    <row r="27" spans="2:24" ht="19.5" customHeight="1" x14ac:dyDescent="0.15">
      <c r="O27" s="166" t="s">
        <v>67</v>
      </c>
      <c r="P27" s="166"/>
      <c r="Q27" s="167" t="str">
        <f>IF(☆メイン画面☆!F6="","",☆メイン画面☆!F6)</f>
        <v/>
      </c>
      <c r="R27" s="167"/>
      <c r="S27" s="167"/>
      <c r="T27" s="167"/>
      <c r="U27" s="167"/>
      <c r="V27" s="167"/>
      <c r="W27" s="27" t="s">
        <v>68</v>
      </c>
      <c r="X27" s="27"/>
    </row>
  </sheetData>
  <sheetProtection algorithmName="SHA-512" hashValue="Ob0U/WuK1lesNDX4J9K2Gv8po5660G8RyS64lquVUyRKKuEZ7bBlJ5gh6Zse6SIBu9O1ZdhgJrw0Aa8UpOMBBA==" saltValue="3q8LJG717JoMcmrLWhEz0A==" spinCount="100000" sheet="1" objects="1" scenarios="1"/>
  <mergeCells count="60">
    <mergeCell ref="B2:B7"/>
    <mergeCell ref="C2:E3"/>
    <mergeCell ref="C4:E5"/>
    <mergeCell ref="C6:E7"/>
    <mergeCell ref="F2:H3"/>
    <mergeCell ref="F4:H5"/>
    <mergeCell ref="F6:H7"/>
    <mergeCell ref="J2:J7"/>
    <mergeCell ref="K2:M3"/>
    <mergeCell ref="N2:P3"/>
    <mergeCell ref="K4:M5"/>
    <mergeCell ref="N4:P5"/>
    <mergeCell ref="K6:M7"/>
    <mergeCell ref="N6:P7"/>
    <mergeCell ref="R2:R7"/>
    <mergeCell ref="S2:U3"/>
    <mergeCell ref="V2:X3"/>
    <mergeCell ref="S4:U5"/>
    <mergeCell ref="V4:X5"/>
    <mergeCell ref="S6:U7"/>
    <mergeCell ref="V6:X7"/>
    <mergeCell ref="B9:D24"/>
    <mergeCell ref="E9:J10"/>
    <mergeCell ref="E11:J12"/>
    <mergeCell ref="E13:J14"/>
    <mergeCell ref="E15:J16"/>
    <mergeCell ref="E17:J18"/>
    <mergeCell ref="E19:J20"/>
    <mergeCell ref="E21:J22"/>
    <mergeCell ref="E23:J24"/>
    <mergeCell ref="K9:N10"/>
    <mergeCell ref="O9:R10"/>
    <mergeCell ref="S9:V10"/>
    <mergeCell ref="K11:N12"/>
    <mergeCell ref="O11:R12"/>
    <mergeCell ref="S11:V12"/>
    <mergeCell ref="K13:N14"/>
    <mergeCell ref="O13:R14"/>
    <mergeCell ref="S13:V14"/>
    <mergeCell ref="K15:N16"/>
    <mergeCell ref="O15:R16"/>
    <mergeCell ref="S15:V16"/>
    <mergeCell ref="K17:N18"/>
    <mergeCell ref="O17:R18"/>
    <mergeCell ref="S17:V18"/>
    <mergeCell ref="K19:N20"/>
    <mergeCell ref="O19:R20"/>
    <mergeCell ref="S19:V20"/>
    <mergeCell ref="K21:N22"/>
    <mergeCell ref="O21:R22"/>
    <mergeCell ref="S21:V22"/>
    <mergeCell ref="K23:N24"/>
    <mergeCell ref="O23:R24"/>
    <mergeCell ref="S23:V24"/>
    <mergeCell ref="C26:I26"/>
    <mergeCell ref="L26:N26"/>
    <mergeCell ref="O26:P26"/>
    <mergeCell ref="O27:P27"/>
    <mergeCell ref="Q26:X26"/>
    <mergeCell ref="Q27:V27"/>
  </mergeCells>
  <phoneticPr fontId="6"/>
  <hyperlinks>
    <hyperlink ref="AA2" location="☆メイン画面☆!A1" display="メイン画面に戻る" xr:uid="{A83258F7-30F3-4F2E-AB75-2FAFD17E3FDD}"/>
  </hyperlinks>
  <printOptions horizontalCentered="1"/>
  <pageMargins left="0.23622047244094491" right="0.27559055118110237" top="0.43307086614173229" bottom="0.55118110236220474" header="0.19685039370078741"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dimension ref="A2:B11"/>
  <sheetViews>
    <sheetView zoomScale="130" zoomScaleNormal="130" workbookViewId="0">
      <selection activeCell="B9" sqref="B9"/>
    </sheetView>
  </sheetViews>
  <sheetFormatPr defaultRowHeight="19.5" customHeight="1" x14ac:dyDescent="0.15"/>
  <cols>
    <col min="1" max="1" width="19.5" style="4" customWidth="1"/>
    <col min="2" max="2" width="23.5" style="4" bestFit="1" customWidth="1"/>
    <col min="3" max="16384" width="9" style="4"/>
  </cols>
  <sheetData>
    <row r="2" spans="1:2" ht="19.5" customHeight="1" x14ac:dyDescent="0.15">
      <c r="A2" s="2" t="s">
        <v>120</v>
      </c>
      <c r="B2" s="3" t="s">
        <v>139</v>
      </c>
    </row>
    <row r="3" spans="1:2" ht="19.5" customHeight="1" x14ac:dyDescent="0.15">
      <c r="A3" s="2" t="s">
        <v>121</v>
      </c>
      <c r="B3" s="51">
        <v>45858</v>
      </c>
    </row>
    <row r="4" spans="1:2" ht="19.5" customHeight="1" x14ac:dyDescent="0.15">
      <c r="A4" s="2" t="s">
        <v>10</v>
      </c>
      <c r="B4" s="5" t="s">
        <v>140</v>
      </c>
    </row>
    <row r="6" spans="1:2" ht="19.5" customHeight="1" x14ac:dyDescent="0.15">
      <c r="A6" s="57" t="s">
        <v>158</v>
      </c>
      <c r="B6" s="2">
        <v>8.3800000000000008</v>
      </c>
    </row>
    <row r="7" spans="1:2" ht="19.5" customHeight="1" x14ac:dyDescent="0.15">
      <c r="A7" s="57" t="s">
        <v>159</v>
      </c>
      <c r="B7" s="2">
        <v>33520</v>
      </c>
    </row>
    <row r="8" spans="1:2" ht="19.5" customHeight="1" x14ac:dyDescent="0.15">
      <c r="A8" s="57" t="s">
        <v>161</v>
      </c>
      <c r="B8" s="2">
        <v>4000</v>
      </c>
    </row>
    <row r="9" spans="1:2" ht="19.5" customHeight="1" x14ac:dyDescent="0.15">
      <c r="A9" s="57" t="s">
        <v>160</v>
      </c>
      <c r="B9" s="2">
        <v>1440</v>
      </c>
    </row>
    <row r="10" spans="1:2" ht="19.5" customHeight="1" x14ac:dyDescent="0.15">
      <c r="A10" s="57" t="s">
        <v>160</v>
      </c>
      <c r="B10" s="2">
        <v>534240</v>
      </c>
    </row>
    <row r="11" spans="1:2" ht="19.5" customHeight="1" x14ac:dyDescent="0.15">
      <c r="A11" s="57" t="s">
        <v>162</v>
      </c>
      <c r="B11" s="57">
        <v>371</v>
      </c>
    </row>
  </sheetData>
  <sheetProtection algorithmName="SHA-512" hashValue="K11Z4/+5Zk6pgLdulNkMSEiiGlLNJ+BFbNAv469QjCLKWJ12fU9l+HRhenXKedRUyd4Y3OMo0NTQReKyOSsdrw==" saltValue="bvy5DrsJcGwAqqfJbgcW4Q=="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0"/>
  <sheetViews>
    <sheetView workbookViewId="0">
      <selection activeCell="G3" sqref="G3"/>
    </sheetView>
  </sheetViews>
  <sheetFormatPr defaultColWidth="12.75" defaultRowHeight="27.75" customHeight="1" x14ac:dyDescent="0.15"/>
  <cols>
    <col min="1" max="16384" width="12.75" style="47"/>
  </cols>
  <sheetData>
    <row r="1" spans="1:7" ht="27.75" customHeight="1" x14ac:dyDescent="0.15">
      <c r="A1" s="46" t="s">
        <v>112</v>
      </c>
      <c r="B1" s="131" t="str">
        <f>IF(☆メイン画面☆!F4="","",☆メイン画面☆!F4)</f>
        <v/>
      </c>
      <c r="C1" s="131"/>
      <c r="D1" s="47" t="s">
        <v>113</v>
      </c>
    </row>
    <row r="2" spans="1:7" ht="27.75" customHeight="1" x14ac:dyDescent="0.15">
      <c r="B2" s="47" t="s">
        <v>90</v>
      </c>
    </row>
    <row r="3" spans="1:7" s="46" customFormat="1" ht="27.75" customHeight="1" x14ac:dyDescent="0.15">
      <c r="B3" s="132" t="s">
        <v>91</v>
      </c>
      <c r="C3" s="132" t="s">
        <v>92</v>
      </c>
      <c r="D3" s="132"/>
      <c r="E3" s="132" t="s">
        <v>95</v>
      </c>
      <c r="G3" s="56" t="s">
        <v>152</v>
      </c>
    </row>
    <row r="4" spans="1:7" s="46" customFormat="1" ht="27.75" customHeight="1" x14ac:dyDescent="0.15">
      <c r="B4" s="132"/>
      <c r="C4" s="50" t="s">
        <v>93</v>
      </c>
      <c r="D4" s="50" t="s">
        <v>94</v>
      </c>
      <c r="E4" s="132"/>
    </row>
    <row r="5" spans="1:7" ht="27.75" customHeight="1" x14ac:dyDescent="0.15">
      <c r="B5" s="48" t="s">
        <v>96</v>
      </c>
      <c r="C5" s="48">
        <f>収入の部!E42</f>
        <v>0</v>
      </c>
      <c r="D5" s="48">
        <f>収入の部!E43</f>
        <v>0</v>
      </c>
      <c r="E5" s="48">
        <f>SUM(C5:D5)</f>
        <v>0</v>
      </c>
    </row>
    <row r="7" spans="1:7" ht="27.75" customHeight="1" x14ac:dyDescent="0.15">
      <c r="B7" s="47" t="s">
        <v>97</v>
      </c>
    </row>
    <row r="8" spans="1:7" ht="27.75" customHeight="1" x14ac:dyDescent="0.15">
      <c r="B8" s="132" t="s">
        <v>91</v>
      </c>
      <c r="C8" s="132" t="s">
        <v>98</v>
      </c>
      <c r="D8" s="132"/>
      <c r="E8" s="132" t="s">
        <v>101</v>
      </c>
    </row>
    <row r="9" spans="1:7" s="46" customFormat="1" ht="27.75" customHeight="1" x14ac:dyDescent="0.15">
      <c r="B9" s="132"/>
      <c r="C9" s="50" t="s">
        <v>99</v>
      </c>
      <c r="D9" s="50" t="s">
        <v>100</v>
      </c>
      <c r="E9" s="132"/>
    </row>
    <row r="10" spans="1:7" ht="27.75" customHeight="1" x14ac:dyDescent="0.15">
      <c r="B10" s="48" t="s">
        <v>102</v>
      </c>
      <c r="C10" s="48">
        <f>'支出の部(人件費)'!H66</f>
        <v>0</v>
      </c>
      <c r="D10" s="48">
        <f>'支出の部(人件費)'!J66</f>
        <v>0</v>
      </c>
      <c r="E10" s="48">
        <f>SUM(C10:D10)</f>
        <v>0</v>
      </c>
    </row>
    <row r="11" spans="1:7" ht="27.75" customHeight="1" x14ac:dyDescent="0.15">
      <c r="B11" s="48" t="s">
        <v>103</v>
      </c>
      <c r="C11" s="48">
        <f>'支出の部(家屋費)'!H66</f>
        <v>0</v>
      </c>
      <c r="D11" s="48">
        <f>'支出の部(家屋費)'!J66</f>
        <v>0</v>
      </c>
      <c r="E11" s="48">
        <f t="shared" ref="E11:E20" si="0">SUM(C11:D11)</f>
        <v>0</v>
      </c>
    </row>
    <row r="12" spans="1:7" ht="27.75" customHeight="1" x14ac:dyDescent="0.15">
      <c r="B12" s="48" t="s">
        <v>104</v>
      </c>
      <c r="C12" s="48">
        <f>'支出の部(通信費)'!H66</f>
        <v>0</v>
      </c>
      <c r="D12" s="48">
        <f>'支出の部(通信費)'!J66</f>
        <v>0</v>
      </c>
      <c r="E12" s="48">
        <f t="shared" si="0"/>
        <v>0</v>
      </c>
    </row>
    <row r="13" spans="1:7" ht="27.75" customHeight="1" x14ac:dyDescent="0.15">
      <c r="B13" s="48" t="s">
        <v>105</v>
      </c>
      <c r="C13" s="48">
        <f>'支出の部(交通費)'!H66</f>
        <v>0</v>
      </c>
      <c r="D13" s="48">
        <f>'支出の部(交通費)'!J66</f>
        <v>0</v>
      </c>
      <c r="E13" s="48">
        <f t="shared" si="0"/>
        <v>0</v>
      </c>
    </row>
    <row r="14" spans="1:7" ht="27.75" customHeight="1" x14ac:dyDescent="0.15">
      <c r="B14" s="48" t="s">
        <v>106</v>
      </c>
      <c r="C14" s="48">
        <f>'支出の部(印刷費)'!H66</f>
        <v>0</v>
      </c>
      <c r="D14" s="48">
        <f>'支出の部(印刷費)'!J66</f>
        <v>0</v>
      </c>
      <c r="E14" s="48">
        <f t="shared" si="0"/>
        <v>0</v>
      </c>
    </row>
    <row r="15" spans="1:7" ht="27.75" customHeight="1" x14ac:dyDescent="0.15">
      <c r="B15" s="48" t="s">
        <v>107</v>
      </c>
      <c r="C15" s="48">
        <f>'支出の部(広告費)'!H66</f>
        <v>0</v>
      </c>
      <c r="D15" s="48">
        <f>'支出の部(広告費)'!J66</f>
        <v>0</v>
      </c>
      <c r="E15" s="48">
        <f t="shared" si="0"/>
        <v>0</v>
      </c>
    </row>
    <row r="16" spans="1:7" ht="27.75" customHeight="1" x14ac:dyDescent="0.15">
      <c r="B16" s="48" t="s">
        <v>108</v>
      </c>
      <c r="C16" s="48">
        <f>'支出の部(文具費)'!H66</f>
        <v>0</v>
      </c>
      <c r="D16" s="48">
        <f>'支出の部(文具費)'!J66</f>
        <v>0</v>
      </c>
      <c r="E16" s="48">
        <f t="shared" si="0"/>
        <v>0</v>
      </c>
    </row>
    <row r="17" spans="2:5" ht="27.75" customHeight="1" x14ac:dyDescent="0.15">
      <c r="B17" s="48" t="s">
        <v>109</v>
      </c>
      <c r="C17" s="48">
        <f>'支出の部(食糧費)'!H66</f>
        <v>0</v>
      </c>
      <c r="D17" s="48">
        <f>'支出の部(食糧費)'!J66</f>
        <v>0</v>
      </c>
      <c r="E17" s="48">
        <f t="shared" si="0"/>
        <v>0</v>
      </c>
    </row>
    <row r="18" spans="2:5" ht="27.75" customHeight="1" x14ac:dyDescent="0.15">
      <c r="B18" s="48" t="s">
        <v>110</v>
      </c>
      <c r="C18" s="48">
        <f>'支出の部(休泊費)'!H66</f>
        <v>0</v>
      </c>
      <c r="D18" s="48">
        <f>'支出の部(休泊費)'!J66</f>
        <v>0</v>
      </c>
      <c r="E18" s="48">
        <f t="shared" si="0"/>
        <v>0</v>
      </c>
    </row>
    <row r="19" spans="2:5" ht="27.75" customHeight="1" x14ac:dyDescent="0.15">
      <c r="B19" s="48" t="s">
        <v>111</v>
      </c>
      <c r="C19" s="48">
        <f>'支出の部(雑費)'!H66</f>
        <v>0</v>
      </c>
      <c r="D19" s="48">
        <f>'支出の部(雑費)'!J66</f>
        <v>0</v>
      </c>
      <c r="E19" s="48">
        <f t="shared" si="0"/>
        <v>0</v>
      </c>
    </row>
    <row r="20" spans="2:5" ht="27.75" customHeight="1" x14ac:dyDescent="0.15">
      <c r="B20" s="49" t="s">
        <v>95</v>
      </c>
      <c r="C20" s="48">
        <f>SUM(C10:C19)</f>
        <v>0</v>
      </c>
      <c r="D20" s="48">
        <f>SUM(D10:D19)</f>
        <v>0</v>
      </c>
      <c r="E20" s="48">
        <f t="shared" si="0"/>
        <v>0</v>
      </c>
    </row>
  </sheetData>
  <sheetProtection algorithmName="SHA-512" hashValue="2RG24hhGOHcslnvyE8SKqxK4HISXoTaR4t0iWagtMdfjBtERrVOheS9cawdQ6chRsoMOJ26PpLql4hRfGzgvRA==" saltValue="EJGAQUQbGimc4sxgEPhlYA==" spinCount="100000" sheet="1" objects="1" scenarios="1"/>
  <mergeCells count="7">
    <mergeCell ref="B1:C1"/>
    <mergeCell ref="C3:D3"/>
    <mergeCell ref="B3:B4"/>
    <mergeCell ref="E3:E4"/>
    <mergeCell ref="B8:B9"/>
    <mergeCell ref="C8:D8"/>
    <mergeCell ref="E8:E9"/>
  </mergeCells>
  <phoneticPr fontId="8"/>
  <hyperlinks>
    <hyperlink ref="G3" location="☆メイン画面☆!A1" display="メイン画面に戻る" xr:uid="{F1807448-52AD-4E9C-910B-35892311E56B}"/>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K51"/>
  <sheetViews>
    <sheetView view="pageBreakPreview" zoomScaleNormal="100" zoomScaleSheetLayoutView="100" workbookViewId="0">
      <selection activeCell="B13" sqref="B13"/>
    </sheetView>
  </sheetViews>
  <sheetFormatPr defaultColWidth="5.5" defaultRowHeight="18.75" customHeight="1" x14ac:dyDescent="0.15"/>
  <cols>
    <col min="1" max="1" width="2.875" style="6" customWidth="1"/>
    <col min="2" max="2" width="10.625" style="6" customWidth="1"/>
    <col min="3" max="3" width="13" style="6" bestFit="1" customWidth="1"/>
    <col min="4" max="4" width="12.5" style="6" customWidth="1"/>
    <col min="5" max="5" width="31.75" style="6" customWidth="1"/>
    <col min="6" max="6" width="17.625" style="6" customWidth="1"/>
    <col min="7" max="7" width="11.75" style="6" customWidth="1"/>
    <col min="8" max="8" width="19.375" style="6" customWidth="1"/>
    <col min="9" max="9" width="18.125" style="6" customWidth="1"/>
    <col min="10" max="10" width="5.5" style="6"/>
    <col min="11" max="11" width="18" style="6" customWidth="1"/>
    <col min="12" max="16384" width="5.5" style="6"/>
  </cols>
  <sheetData>
    <row r="1" spans="1:11" ht="21.75" customHeight="1" x14ac:dyDescent="0.15">
      <c r="A1" s="145" t="s">
        <v>138</v>
      </c>
      <c r="B1" s="145"/>
      <c r="C1" s="145"/>
      <c r="D1" s="145"/>
      <c r="E1" s="145"/>
      <c r="F1" s="145"/>
      <c r="G1" s="145"/>
      <c r="H1" s="145"/>
      <c r="I1" s="145"/>
    </row>
    <row r="2" spans="1:11" ht="18.75" customHeight="1" x14ac:dyDescent="0.15">
      <c r="A2" s="145"/>
      <c r="B2" s="145"/>
      <c r="C2" s="145"/>
      <c r="D2" s="145"/>
      <c r="E2" s="145"/>
      <c r="F2" s="145"/>
      <c r="G2" s="145"/>
      <c r="H2" s="145"/>
      <c r="I2" s="145"/>
      <c r="K2" s="56" t="s">
        <v>152</v>
      </c>
    </row>
    <row r="3" spans="1:11" ht="18.75" customHeight="1" x14ac:dyDescent="0.15">
      <c r="A3" s="6">
        <v>1</v>
      </c>
      <c r="B3" s="30" t="str">
        <f>CONCATENATE(選管入力用!B2,"執行  　",選管入力用!B4)</f>
        <v>令和7年7月20日執行  　那覇市議会議員一般選挙</v>
      </c>
    </row>
    <row r="4" spans="1:11" ht="12.75" customHeight="1" x14ac:dyDescent="0.15"/>
    <row r="5" spans="1:11" ht="18.75" customHeight="1" x14ac:dyDescent="0.15">
      <c r="A5" s="6">
        <v>2</v>
      </c>
      <c r="B5" s="30" t="s">
        <v>11</v>
      </c>
      <c r="D5" s="14" t="s">
        <v>12</v>
      </c>
      <c r="E5" s="14" t="str">
        <f>IF(☆メイン画面☆!F5="","",☆メイン画面☆!F5)</f>
        <v/>
      </c>
    </row>
    <row r="6" spans="1:11" ht="18.75" customHeight="1" x14ac:dyDescent="0.15">
      <c r="D6" s="14" t="s">
        <v>13</v>
      </c>
      <c r="E6" s="14" t="str">
        <f>IF(☆メイン画面☆!F4="","",☆メイン画面☆!F4)</f>
        <v/>
      </c>
    </row>
    <row r="7" spans="1:11" ht="12.75" customHeight="1" x14ac:dyDescent="0.15"/>
    <row r="8" spans="1:11" ht="18.75" customHeight="1" x14ac:dyDescent="0.15">
      <c r="A8" s="6">
        <v>3</v>
      </c>
      <c r="B8" s="148" t="str">
        <f>IF(☆メイン画面☆!F8="","　年　　月　　日",☆メイン画面☆!F8)</f>
        <v>　年　　月　　日</v>
      </c>
      <c r="C8" s="148"/>
      <c r="D8" s="28" t="s">
        <v>20</v>
      </c>
      <c r="E8" s="31" t="str">
        <f>IF(☆メイン画面☆!M8="","　年　　月　　日",☆メイン画面☆!M8)</f>
        <v>　年　　月　　日</v>
      </c>
      <c r="F8" s="14" t="str">
        <f>"(第　"&amp;☆メイン画面☆!N12&amp;"　回分)"</f>
        <v>(第　　回分)</v>
      </c>
    </row>
    <row r="9" spans="1:11" ht="12.75" customHeight="1" x14ac:dyDescent="0.15"/>
    <row r="10" spans="1:11" ht="18.75" customHeight="1" x14ac:dyDescent="0.15">
      <c r="A10" s="6">
        <v>4</v>
      </c>
      <c r="B10" s="14" t="s">
        <v>28</v>
      </c>
    </row>
    <row r="11" spans="1:11" ht="18.75" customHeight="1" x14ac:dyDescent="0.15">
      <c r="A11" s="146"/>
      <c r="B11" s="136" t="s">
        <v>14</v>
      </c>
      <c r="C11" s="149" t="s">
        <v>19</v>
      </c>
      <c r="D11" s="136" t="s">
        <v>18</v>
      </c>
      <c r="E11" s="136" t="s">
        <v>135</v>
      </c>
      <c r="F11" s="136"/>
      <c r="G11" s="136"/>
      <c r="H11" s="147" t="s">
        <v>136</v>
      </c>
      <c r="I11" s="136" t="s">
        <v>16</v>
      </c>
    </row>
    <row r="12" spans="1:11" ht="18.75" customHeight="1" x14ac:dyDescent="0.15">
      <c r="A12" s="146"/>
      <c r="B12" s="136"/>
      <c r="C12" s="149"/>
      <c r="D12" s="136"/>
      <c r="E12" s="9" t="s">
        <v>15</v>
      </c>
      <c r="F12" s="9" t="s">
        <v>2</v>
      </c>
      <c r="G12" s="9" t="s">
        <v>17</v>
      </c>
      <c r="H12" s="147"/>
      <c r="I12" s="136"/>
    </row>
    <row r="13" spans="1:11" ht="24" customHeight="1" x14ac:dyDescent="0.15">
      <c r="A13" s="32"/>
      <c r="B13" s="72"/>
      <c r="C13" s="70"/>
      <c r="D13" s="71"/>
      <c r="E13" s="73"/>
      <c r="F13" s="73"/>
      <c r="G13" s="73"/>
      <c r="H13" s="73"/>
      <c r="I13" s="73"/>
    </row>
    <row r="14" spans="1:11" ht="24" customHeight="1" x14ac:dyDescent="0.15">
      <c r="A14" s="32"/>
      <c r="B14" s="72"/>
      <c r="C14" s="70"/>
      <c r="D14" s="71"/>
      <c r="E14" s="73"/>
      <c r="F14" s="73"/>
      <c r="G14" s="73"/>
      <c r="H14" s="73"/>
      <c r="I14" s="73"/>
    </row>
    <row r="15" spans="1:11" ht="24" customHeight="1" x14ac:dyDescent="0.15">
      <c r="A15" s="32"/>
      <c r="B15" s="72"/>
      <c r="C15" s="70"/>
      <c r="D15" s="71"/>
      <c r="E15" s="73"/>
      <c r="F15" s="73"/>
      <c r="G15" s="73"/>
      <c r="H15" s="73"/>
      <c r="I15" s="73"/>
    </row>
    <row r="16" spans="1:11" ht="24" customHeight="1" x14ac:dyDescent="0.15">
      <c r="A16" s="32"/>
      <c r="B16" s="72"/>
      <c r="C16" s="70"/>
      <c r="D16" s="71"/>
      <c r="E16" s="60"/>
      <c r="F16" s="60"/>
      <c r="G16" s="60"/>
      <c r="H16" s="60"/>
      <c r="I16" s="60"/>
    </row>
    <row r="17" spans="1:9" ht="24" customHeight="1" x14ac:dyDescent="0.15">
      <c r="A17" s="32"/>
      <c r="B17" s="72"/>
      <c r="C17" s="70"/>
      <c r="D17" s="71"/>
      <c r="E17" s="60"/>
      <c r="F17" s="60"/>
      <c r="G17" s="60"/>
      <c r="H17" s="60"/>
      <c r="I17" s="73"/>
    </row>
    <row r="18" spans="1:9" ht="24" customHeight="1" x14ac:dyDescent="0.15">
      <c r="A18" s="32"/>
      <c r="B18" s="72"/>
      <c r="C18" s="70"/>
      <c r="D18" s="71"/>
      <c r="E18" s="60"/>
      <c r="F18" s="73"/>
      <c r="G18" s="73"/>
      <c r="H18" s="73"/>
      <c r="I18" s="73"/>
    </row>
    <row r="19" spans="1:9" ht="24" customHeight="1" x14ac:dyDescent="0.15">
      <c r="A19" s="32"/>
      <c r="B19" s="72"/>
      <c r="C19" s="70"/>
      <c r="D19" s="71"/>
      <c r="E19" s="73"/>
      <c r="F19" s="73"/>
      <c r="G19" s="73"/>
      <c r="H19" s="73"/>
      <c r="I19" s="73"/>
    </row>
    <row r="20" spans="1:9" ht="24" customHeight="1" x14ac:dyDescent="0.15">
      <c r="A20" s="32"/>
      <c r="B20" s="72"/>
      <c r="C20" s="70"/>
      <c r="D20" s="71"/>
      <c r="E20" s="60"/>
      <c r="F20" s="60"/>
      <c r="G20" s="60"/>
      <c r="H20" s="60"/>
      <c r="I20" s="73"/>
    </row>
    <row r="21" spans="1:9" ht="24" customHeight="1" x14ac:dyDescent="0.15">
      <c r="A21" s="32"/>
      <c r="B21" s="72"/>
      <c r="C21" s="70"/>
      <c r="D21" s="71"/>
      <c r="E21" s="73"/>
      <c r="F21" s="73"/>
      <c r="G21" s="73"/>
      <c r="H21" s="73"/>
      <c r="I21" s="73"/>
    </row>
    <row r="22" spans="1:9" ht="24" customHeight="1" x14ac:dyDescent="0.15">
      <c r="A22" s="32"/>
      <c r="B22" s="72"/>
      <c r="C22" s="70"/>
      <c r="D22" s="71"/>
      <c r="E22" s="73"/>
      <c r="F22" s="73"/>
      <c r="G22" s="73"/>
      <c r="H22" s="73"/>
      <c r="I22" s="73"/>
    </row>
    <row r="23" spans="1:9" ht="24" customHeight="1" x14ac:dyDescent="0.15">
      <c r="A23" s="32"/>
      <c r="B23" s="72"/>
      <c r="C23" s="70"/>
      <c r="D23" s="71"/>
      <c r="E23" s="73"/>
      <c r="F23" s="73"/>
      <c r="G23" s="73"/>
      <c r="H23" s="73"/>
      <c r="I23" s="73"/>
    </row>
    <row r="24" spans="1:9" ht="24" customHeight="1" x14ac:dyDescent="0.15">
      <c r="A24" s="32"/>
      <c r="B24" s="72"/>
      <c r="C24" s="70"/>
      <c r="D24" s="71"/>
      <c r="E24" s="73"/>
      <c r="F24" s="73"/>
      <c r="G24" s="73"/>
      <c r="H24" s="73"/>
      <c r="I24" s="73"/>
    </row>
    <row r="25" spans="1:9" ht="24" customHeight="1" x14ac:dyDescent="0.15">
      <c r="A25" s="32"/>
      <c r="B25" s="72"/>
      <c r="C25" s="70"/>
      <c r="D25" s="71"/>
      <c r="E25" s="73"/>
      <c r="F25" s="73"/>
      <c r="G25" s="73"/>
      <c r="H25" s="73"/>
      <c r="I25" s="73"/>
    </row>
    <row r="26" spans="1:9" ht="24" customHeight="1" x14ac:dyDescent="0.15">
      <c r="A26" s="32"/>
      <c r="B26" s="72"/>
      <c r="C26" s="70"/>
      <c r="D26" s="71"/>
      <c r="E26" s="73"/>
      <c r="F26" s="73"/>
      <c r="G26" s="73"/>
      <c r="H26" s="73"/>
      <c r="I26" s="73"/>
    </row>
    <row r="27" spans="1:9" ht="24" customHeight="1" x14ac:dyDescent="0.15">
      <c r="A27" s="32"/>
      <c r="B27" s="72"/>
      <c r="C27" s="70"/>
      <c r="D27" s="71"/>
      <c r="E27" s="73"/>
      <c r="F27" s="73"/>
      <c r="G27" s="73"/>
      <c r="H27" s="73"/>
      <c r="I27" s="73"/>
    </row>
    <row r="28" spans="1:9" ht="24" customHeight="1" x14ac:dyDescent="0.15">
      <c r="A28" s="32"/>
      <c r="B28" s="72"/>
      <c r="C28" s="70"/>
      <c r="D28" s="71"/>
      <c r="E28" s="73"/>
      <c r="F28" s="73"/>
      <c r="G28" s="73"/>
      <c r="H28" s="73"/>
      <c r="I28" s="73"/>
    </row>
    <row r="29" spans="1:9" ht="24" customHeight="1" x14ac:dyDescent="0.15">
      <c r="A29" s="32"/>
      <c r="B29" s="72"/>
      <c r="C29" s="70"/>
      <c r="D29" s="71"/>
      <c r="E29" s="73"/>
      <c r="F29" s="73"/>
      <c r="G29" s="73"/>
      <c r="H29" s="73"/>
      <c r="I29" s="73"/>
    </row>
    <row r="30" spans="1:9" ht="24" customHeight="1" x14ac:dyDescent="0.15">
      <c r="A30" s="32"/>
      <c r="B30" s="72"/>
      <c r="C30" s="70"/>
      <c r="D30" s="71"/>
      <c r="E30" s="73"/>
      <c r="F30" s="73"/>
      <c r="G30" s="73"/>
      <c r="H30" s="73"/>
      <c r="I30" s="73"/>
    </row>
    <row r="31" spans="1:9" ht="24" customHeight="1" x14ac:dyDescent="0.15">
      <c r="A31" s="32"/>
      <c r="B31" s="72"/>
      <c r="C31" s="70"/>
      <c r="D31" s="71"/>
      <c r="E31" s="73"/>
      <c r="F31" s="73"/>
      <c r="G31" s="73"/>
      <c r="H31" s="73"/>
      <c r="I31" s="73"/>
    </row>
    <row r="32" spans="1:9" ht="24" customHeight="1" x14ac:dyDescent="0.15">
      <c r="A32" s="32"/>
      <c r="B32" s="72"/>
      <c r="C32" s="70"/>
      <c r="D32" s="71"/>
      <c r="E32" s="73"/>
      <c r="F32" s="73"/>
      <c r="G32" s="73"/>
      <c r="H32" s="73"/>
      <c r="I32" s="73"/>
    </row>
    <row r="33" spans="1:9" ht="24" customHeight="1" x14ac:dyDescent="0.15">
      <c r="A33" s="32"/>
      <c r="B33" s="72"/>
      <c r="C33" s="70"/>
      <c r="D33" s="71"/>
      <c r="E33" s="73"/>
      <c r="F33" s="73"/>
      <c r="G33" s="73"/>
      <c r="H33" s="73"/>
      <c r="I33" s="73"/>
    </row>
    <row r="34" spans="1:9" ht="24" customHeight="1" x14ac:dyDescent="0.15">
      <c r="A34" s="32"/>
      <c r="B34" s="72"/>
      <c r="C34" s="70"/>
      <c r="D34" s="71"/>
      <c r="E34" s="73"/>
      <c r="F34" s="73"/>
      <c r="G34" s="73"/>
      <c r="H34" s="73"/>
      <c r="I34" s="73"/>
    </row>
    <row r="35" spans="1:9" ht="24" customHeight="1" x14ac:dyDescent="0.15">
      <c r="A35" s="32"/>
      <c r="B35" s="72"/>
      <c r="C35" s="70"/>
      <c r="D35" s="71"/>
      <c r="E35" s="73"/>
      <c r="F35" s="73"/>
      <c r="G35" s="73"/>
      <c r="H35" s="73"/>
      <c r="I35" s="73"/>
    </row>
    <row r="36" spans="1:9" ht="24" customHeight="1" x14ac:dyDescent="0.15">
      <c r="A36" s="32"/>
      <c r="B36" s="72"/>
      <c r="C36" s="70"/>
      <c r="D36" s="71"/>
      <c r="E36" s="73"/>
      <c r="F36" s="73"/>
      <c r="G36" s="73"/>
      <c r="H36" s="73"/>
      <c r="I36" s="73"/>
    </row>
    <row r="37" spans="1:9" ht="24" customHeight="1" x14ac:dyDescent="0.15">
      <c r="A37" s="32"/>
      <c r="B37" s="72"/>
      <c r="C37" s="70"/>
      <c r="D37" s="71"/>
      <c r="E37" s="73"/>
      <c r="F37" s="73"/>
      <c r="G37" s="73"/>
      <c r="H37" s="73"/>
      <c r="I37" s="73"/>
    </row>
    <row r="38" spans="1:9" ht="24" customHeight="1" x14ac:dyDescent="0.15">
      <c r="A38" s="32"/>
      <c r="B38" s="72"/>
      <c r="C38" s="70"/>
      <c r="D38" s="71"/>
      <c r="E38" s="73"/>
      <c r="F38" s="73"/>
      <c r="G38" s="73"/>
      <c r="H38" s="73"/>
      <c r="I38" s="73"/>
    </row>
    <row r="39" spans="1:9" ht="24" customHeight="1" x14ac:dyDescent="0.15">
      <c r="A39" s="32"/>
      <c r="B39" s="72"/>
      <c r="C39" s="70"/>
      <c r="D39" s="71"/>
      <c r="E39" s="73"/>
      <c r="F39" s="73"/>
      <c r="G39" s="73"/>
      <c r="H39" s="73"/>
      <c r="I39" s="73"/>
    </row>
    <row r="40" spans="1:9" ht="24" customHeight="1" x14ac:dyDescent="0.15">
      <c r="A40" s="32"/>
      <c r="B40" s="72"/>
      <c r="C40" s="70"/>
      <c r="D40" s="71"/>
      <c r="E40" s="73"/>
      <c r="F40" s="73"/>
      <c r="G40" s="73"/>
      <c r="H40" s="73"/>
      <c r="I40" s="73"/>
    </row>
    <row r="41" spans="1:9" ht="18.75" customHeight="1" thickBot="1" x14ac:dyDescent="0.2">
      <c r="B41" s="11"/>
      <c r="C41" s="33"/>
      <c r="D41" s="11"/>
      <c r="E41" s="11"/>
      <c r="F41" s="11"/>
      <c r="G41" s="11"/>
      <c r="H41" s="11"/>
      <c r="I41" s="11"/>
    </row>
    <row r="42" spans="1:9" ht="18.75" customHeight="1" x14ac:dyDescent="0.15">
      <c r="B42" s="141" t="s">
        <v>22</v>
      </c>
      <c r="C42" s="144" t="s">
        <v>137</v>
      </c>
      <c r="D42" s="144"/>
      <c r="E42" s="34">
        <f>SUMIF(D13:D40,"寄附",C13:C40)</f>
        <v>0</v>
      </c>
      <c r="F42" s="32"/>
      <c r="G42" s="137" t="s">
        <v>25</v>
      </c>
      <c r="H42" s="35"/>
      <c r="I42" s="36"/>
    </row>
    <row r="43" spans="1:9" ht="18.75" customHeight="1" x14ac:dyDescent="0.15">
      <c r="B43" s="134"/>
      <c r="C43" s="136" t="s">
        <v>21</v>
      </c>
      <c r="D43" s="136"/>
      <c r="E43" s="37">
        <f>SUMIF(D13:D40,"その他の収入",C13:C40)</f>
        <v>0</v>
      </c>
      <c r="G43" s="138"/>
      <c r="H43" s="38"/>
      <c r="I43" s="39"/>
    </row>
    <row r="44" spans="1:9" ht="18.75" customHeight="1" x14ac:dyDescent="0.15">
      <c r="B44" s="142"/>
      <c r="C44" s="150" t="s">
        <v>22</v>
      </c>
      <c r="D44" s="150"/>
      <c r="E44" s="58">
        <f>SUM(E42:E43)</f>
        <v>0</v>
      </c>
      <c r="G44" s="138"/>
      <c r="H44" s="38" t="s">
        <v>26</v>
      </c>
      <c r="I44" s="39"/>
    </row>
    <row r="45" spans="1:9" ht="18.75" customHeight="1" x14ac:dyDescent="0.15">
      <c r="B45" s="134" t="s">
        <v>23</v>
      </c>
      <c r="C45" s="136" t="s">
        <v>137</v>
      </c>
      <c r="D45" s="136"/>
      <c r="E45" s="74">
        <v>0</v>
      </c>
      <c r="G45" s="138"/>
      <c r="H45" s="40" t="s">
        <v>123</v>
      </c>
      <c r="I45" s="81" t="str">
        <f>IF(OR(☆メイン画面☆!F11="",ISTEXT(☆メイン画面☆!F11)),"円",☆メイン画面☆!F11)</f>
        <v>円</v>
      </c>
    </row>
    <row r="46" spans="1:9" ht="18.75" customHeight="1" x14ac:dyDescent="0.15">
      <c r="B46" s="134"/>
      <c r="C46" s="136" t="s">
        <v>21</v>
      </c>
      <c r="D46" s="136"/>
      <c r="E46" s="74">
        <v>0</v>
      </c>
      <c r="G46" s="138"/>
      <c r="H46" s="40" t="s">
        <v>27</v>
      </c>
      <c r="I46" s="81" t="str">
        <f>IF(OR(☆メイン画面☆!N11="",ISTEXT(☆メイン画面☆!N11)),"円",☆メイン画面☆!N11)</f>
        <v>円</v>
      </c>
    </row>
    <row r="47" spans="1:9" ht="18.75" customHeight="1" x14ac:dyDescent="0.15">
      <c r="B47" s="134"/>
      <c r="C47" s="136" t="s">
        <v>22</v>
      </c>
      <c r="D47" s="136"/>
      <c r="E47" s="37">
        <f>SUM(E45:E46)</f>
        <v>0</v>
      </c>
      <c r="G47" s="138"/>
      <c r="H47" s="38"/>
      <c r="I47" s="39"/>
    </row>
    <row r="48" spans="1:9" ht="18.75" customHeight="1" x14ac:dyDescent="0.15">
      <c r="B48" s="133" t="s">
        <v>24</v>
      </c>
      <c r="C48" s="143" t="s">
        <v>137</v>
      </c>
      <c r="D48" s="143"/>
      <c r="E48" s="59">
        <f>E42+E45</f>
        <v>0</v>
      </c>
      <c r="G48" s="138"/>
      <c r="H48" s="38"/>
      <c r="I48" s="39"/>
    </row>
    <row r="49" spans="2:9" ht="18.75" customHeight="1" x14ac:dyDescent="0.15">
      <c r="B49" s="134"/>
      <c r="C49" s="136" t="s">
        <v>21</v>
      </c>
      <c r="D49" s="136"/>
      <c r="E49" s="37">
        <f>E43+E46</f>
        <v>0</v>
      </c>
      <c r="G49" s="138"/>
      <c r="H49" s="38"/>
      <c r="I49" s="39"/>
    </row>
    <row r="50" spans="2:9" ht="18.75" customHeight="1" thickBot="1" x14ac:dyDescent="0.2">
      <c r="B50" s="135"/>
      <c r="C50" s="140" t="s">
        <v>22</v>
      </c>
      <c r="D50" s="140"/>
      <c r="E50" s="41">
        <f>E44+E47</f>
        <v>0</v>
      </c>
      <c r="G50" s="139"/>
      <c r="H50" s="42"/>
      <c r="I50" s="43"/>
    </row>
    <row r="51" spans="2:9" ht="7.5" customHeight="1" x14ac:dyDescent="0.15"/>
  </sheetData>
  <sheetProtection algorithmName="SHA-512" hashValue="eyc/94MxIv5rVzrRYzzersYIXBnW7AciTCWOuZihXwHY5lo3xgBYbYZWW+dJecBp36Yea1l5yG263Iz1cXMKtw==" saltValue="wRJS8STDqbunJCfTK9O/4Q==" spinCount="100000" sheet="1" objects="1" scenarios="1"/>
  <mergeCells count="22">
    <mergeCell ref="A1:I2"/>
    <mergeCell ref="C45:D45"/>
    <mergeCell ref="B45:B47"/>
    <mergeCell ref="A11:A12"/>
    <mergeCell ref="H11:H12"/>
    <mergeCell ref="B8:C8"/>
    <mergeCell ref="E11:G11"/>
    <mergeCell ref="C11:C12"/>
    <mergeCell ref="I11:I12"/>
    <mergeCell ref="B11:B12"/>
    <mergeCell ref="D11:D12"/>
    <mergeCell ref="C46:D46"/>
    <mergeCell ref="C44:D44"/>
    <mergeCell ref="B48:B50"/>
    <mergeCell ref="C49:D49"/>
    <mergeCell ref="G42:G50"/>
    <mergeCell ref="C50:D50"/>
    <mergeCell ref="C43:D43"/>
    <mergeCell ref="B42:B44"/>
    <mergeCell ref="C47:D47"/>
    <mergeCell ref="C48:D48"/>
    <mergeCell ref="C42:D42"/>
  </mergeCells>
  <phoneticPr fontId="1"/>
  <dataValidations count="2">
    <dataValidation type="whole" operator="greaterThan" allowBlank="1" showInputMessage="1" showErrorMessage="1" sqref="C13:C40" xr:uid="{023B3418-D894-4A0C-A29D-73F358DC08BE}">
      <formula1>0</formula1>
    </dataValidation>
    <dataValidation type="list" allowBlank="1" showInputMessage="1" showErrorMessage="1" sqref="D13:D40" xr:uid="{39A20058-8BFC-4853-BB0F-EDC0A4A53ED0}">
      <formula1>"寄附,その他の収入"</formula1>
    </dataValidation>
  </dataValidations>
  <hyperlinks>
    <hyperlink ref="K2" location="☆メイン画面☆!A1" display="メイン画面に戻る" xr:uid="{3D296A1F-E628-4D07-81DF-A33CFFD98D44}"/>
  </hyperlinks>
  <printOptions horizontalCentered="1"/>
  <pageMargins left="0.43307086614173229" right="0.31496062992125984" top="0.51181102362204722" bottom="0.51181102362204722" header="0.23622047244094491" footer="0.19685039370078741"/>
  <pageSetup paperSize="9" orientation="landscape" r:id="rId1"/>
  <rowBreaks count="1" manualBreakCount="1">
    <brk id="27"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B5" sqref="B5"/>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9" width="14.625" style="6" customWidth="1"/>
    <col min="10" max="10" width="21" style="6" customWidth="1"/>
    <col min="11" max="11" width="3.25" style="6" customWidth="1"/>
    <col min="12" max="12" width="16.75" style="6" customWidth="1"/>
    <col min="13" max="16384" width="4.5" style="6"/>
  </cols>
  <sheetData>
    <row r="1" spans="1:21" ht="18.75" customHeight="1" x14ac:dyDescent="0.15">
      <c r="A1" s="14">
        <v>5</v>
      </c>
      <c r="B1" s="14" t="s">
        <v>29</v>
      </c>
    </row>
    <row r="2" spans="1:21" ht="18.75" customHeight="1" x14ac:dyDescent="0.15">
      <c r="A2" s="15"/>
      <c r="B2" s="16" t="s">
        <v>30</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18"/>
      <c r="B5" s="64"/>
      <c r="C5" s="61"/>
      <c r="D5" s="62"/>
      <c r="E5" s="60"/>
      <c r="F5" s="60"/>
      <c r="G5" s="60"/>
      <c r="H5" s="60"/>
      <c r="I5" s="60"/>
      <c r="J5" s="60"/>
    </row>
    <row r="6" spans="1:21" ht="24.95" customHeight="1" x14ac:dyDescent="0.15">
      <c r="A6" s="18"/>
      <c r="B6" s="64"/>
      <c r="C6" s="61"/>
      <c r="D6" s="62"/>
      <c r="E6" s="60"/>
      <c r="F6" s="60"/>
      <c r="G6" s="60"/>
      <c r="H6" s="60"/>
      <c r="I6" s="60"/>
      <c r="J6" s="60"/>
    </row>
    <row r="7" spans="1:21" s="12" customFormat="1" ht="24.95" customHeight="1" x14ac:dyDescent="0.15">
      <c r="A7" s="18"/>
      <c r="B7" s="64"/>
      <c r="C7" s="61"/>
      <c r="D7" s="62"/>
      <c r="E7" s="60"/>
      <c r="F7" s="60"/>
      <c r="G7" s="60"/>
      <c r="H7" s="60"/>
      <c r="I7" s="60"/>
      <c r="J7" s="60"/>
      <c r="U7" s="6"/>
    </row>
    <row r="8" spans="1:21" s="12" customFormat="1" ht="24.95" customHeight="1" x14ac:dyDescent="0.15">
      <c r="A8" s="18"/>
      <c r="B8" s="64"/>
      <c r="C8" s="61"/>
      <c r="D8" s="62"/>
      <c r="E8" s="60"/>
      <c r="F8" s="60"/>
      <c r="G8" s="60"/>
      <c r="H8" s="60"/>
      <c r="I8" s="60"/>
      <c r="J8" s="60"/>
      <c r="U8" s="6"/>
    </row>
    <row r="9" spans="1:21" ht="24.95" customHeight="1" x14ac:dyDescent="0.15">
      <c r="A9" s="18"/>
      <c r="B9" s="64"/>
      <c r="C9" s="61"/>
      <c r="D9" s="62"/>
      <c r="E9" s="60"/>
      <c r="F9" s="60"/>
      <c r="G9" s="60"/>
      <c r="H9" s="60"/>
      <c r="I9" s="60"/>
      <c r="J9" s="60"/>
    </row>
    <row r="10" spans="1:21" ht="24.95" customHeight="1" x14ac:dyDescent="0.15">
      <c r="A10" s="18"/>
      <c r="B10" s="64"/>
      <c r="C10" s="61"/>
      <c r="D10" s="62"/>
      <c r="E10" s="60"/>
      <c r="F10" s="60"/>
      <c r="G10" s="60"/>
      <c r="H10" s="60"/>
      <c r="I10" s="60"/>
      <c r="J10" s="60"/>
    </row>
    <row r="11" spans="1:21" ht="24.95" customHeight="1" x14ac:dyDescent="0.15">
      <c r="A11" s="18"/>
      <c r="B11" s="64"/>
      <c r="C11" s="61"/>
      <c r="D11" s="62"/>
      <c r="E11" s="60"/>
      <c r="F11" s="60"/>
      <c r="G11" s="60"/>
      <c r="H11" s="60"/>
      <c r="I11" s="60"/>
      <c r="J11" s="60"/>
    </row>
    <row r="12" spans="1:21" ht="24.95" customHeight="1" x14ac:dyDescent="0.15">
      <c r="A12" s="18"/>
      <c r="B12" s="64"/>
      <c r="C12" s="61"/>
      <c r="D12" s="62"/>
      <c r="E12" s="60"/>
      <c r="F12" s="60"/>
      <c r="G12" s="60"/>
      <c r="H12" s="60"/>
      <c r="I12" s="60"/>
      <c r="J12" s="60"/>
    </row>
    <row r="13" spans="1:21" ht="24.95" customHeight="1" x14ac:dyDescent="0.15">
      <c r="A13" s="18"/>
      <c r="B13" s="64"/>
      <c r="C13" s="61"/>
      <c r="D13" s="62"/>
      <c r="E13" s="60"/>
      <c r="F13" s="60"/>
      <c r="G13" s="60"/>
      <c r="H13" s="60"/>
      <c r="I13" s="60"/>
      <c r="J13" s="60"/>
    </row>
    <row r="14" spans="1:21" ht="24.95" customHeight="1" x14ac:dyDescent="0.15">
      <c r="A14" s="18"/>
      <c r="B14" s="64"/>
      <c r="C14" s="61"/>
      <c r="D14" s="62"/>
      <c r="E14" s="60"/>
      <c r="F14" s="60"/>
      <c r="G14" s="60"/>
      <c r="H14" s="60"/>
      <c r="I14" s="60"/>
      <c r="J14" s="60"/>
    </row>
    <row r="15" spans="1:21" ht="24.95" customHeight="1" x14ac:dyDescent="0.15">
      <c r="A15" s="18"/>
      <c r="B15" s="64"/>
      <c r="C15" s="61"/>
      <c r="D15" s="62"/>
      <c r="E15" s="60"/>
      <c r="F15" s="60"/>
      <c r="G15" s="60"/>
      <c r="H15" s="60"/>
      <c r="I15" s="60"/>
      <c r="J15" s="60"/>
    </row>
    <row r="16" spans="1:21" ht="24.95" customHeight="1" x14ac:dyDescent="0.15">
      <c r="A16" s="18"/>
      <c r="B16" s="64"/>
      <c r="C16" s="61"/>
      <c r="D16" s="62"/>
      <c r="E16" s="60"/>
      <c r="F16" s="60"/>
      <c r="G16" s="60"/>
      <c r="H16" s="60"/>
      <c r="I16" s="60"/>
      <c r="J16" s="60"/>
    </row>
    <row r="17" spans="1:10" ht="24.95" customHeight="1" x14ac:dyDescent="0.15">
      <c r="A17" s="18"/>
      <c r="B17" s="64"/>
      <c r="C17" s="61"/>
      <c r="D17" s="62"/>
      <c r="E17" s="60"/>
      <c r="F17" s="60"/>
      <c r="G17" s="60"/>
      <c r="H17" s="60"/>
      <c r="I17" s="60"/>
      <c r="J17" s="60"/>
    </row>
    <row r="18" spans="1:10" ht="24.95" customHeight="1" x14ac:dyDescent="0.15">
      <c r="A18" s="18"/>
      <c r="B18" s="64"/>
      <c r="C18" s="61"/>
      <c r="D18" s="62"/>
      <c r="E18" s="60"/>
      <c r="F18" s="60"/>
      <c r="G18" s="60"/>
      <c r="H18" s="60"/>
      <c r="I18" s="60"/>
      <c r="J18" s="60"/>
    </row>
    <row r="19" spans="1:10" ht="24.95" customHeight="1" x14ac:dyDescent="0.15">
      <c r="A19" s="18"/>
      <c r="B19" s="64"/>
      <c r="C19" s="61"/>
      <c r="D19" s="62"/>
      <c r="E19" s="60"/>
      <c r="F19" s="60"/>
      <c r="G19" s="60"/>
      <c r="H19" s="60"/>
      <c r="I19" s="60"/>
      <c r="J19" s="60"/>
    </row>
    <row r="20" spans="1:10" ht="24.95" customHeight="1" x14ac:dyDescent="0.15">
      <c r="A20" s="18"/>
      <c r="B20" s="64"/>
      <c r="C20" s="61"/>
      <c r="D20" s="62"/>
      <c r="E20" s="60"/>
      <c r="F20" s="60"/>
      <c r="G20" s="60"/>
      <c r="H20" s="60"/>
      <c r="I20" s="60"/>
      <c r="J20" s="60"/>
    </row>
    <row r="21" spans="1:10" ht="24.95" customHeight="1" x14ac:dyDescent="0.15">
      <c r="A21" s="18"/>
      <c r="B21" s="64"/>
      <c r="C21" s="61"/>
      <c r="D21" s="62"/>
      <c r="E21" s="60"/>
      <c r="F21" s="60"/>
      <c r="G21" s="60"/>
      <c r="H21" s="60"/>
      <c r="I21" s="60"/>
      <c r="J21" s="60"/>
    </row>
    <row r="22" spans="1:10" ht="24.95" customHeight="1" x14ac:dyDescent="0.15">
      <c r="A22" s="18"/>
      <c r="B22" s="64"/>
      <c r="C22" s="61"/>
      <c r="D22" s="62"/>
      <c r="E22" s="60"/>
      <c r="F22" s="60"/>
      <c r="G22" s="60"/>
      <c r="H22" s="60"/>
      <c r="I22" s="60"/>
      <c r="J22" s="60"/>
    </row>
    <row r="23" spans="1:10" ht="18.75" customHeight="1" x14ac:dyDescent="0.15">
      <c r="A23" s="18"/>
      <c r="B23" s="19" t="s">
        <v>34</v>
      </c>
      <c r="C23" s="20">
        <f>SUM(C5:C22)</f>
        <v>0</v>
      </c>
      <c r="D23" s="21"/>
      <c r="E23" s="22"/>
      <c r="F23" s="23"/>
      <c r="G23" s="23"/>
      <c r="H23" s="23"/>
      <c r="I23" s="23"/>
      <c r="J23" s="23"/>
    </row>
    <row r="24" spans="1:10" ht="18.75" customHeight="1" x14ac:dyDescent="0.15">
      <c r="A24" s="18"/>
      <c r="B24" s="19" t="s">
        <v>35</v>
      </c>
      <c r="C24" s="152">
        <f>IF(AND(B25="",B46=""),G24+J24,"")</f>
        <v>0</v>
      </c>
      <c r="D24" s="152"/>
      <c r="E24" s="151" t="s">
        <v>36</v>
      </c>
      <c r="F24" s="151"/>
      <c r="G24" s="24">
        <f>IF(AND(B25="",B46=""),SUMIF(D5:D22,"立候補準備",C5:C22),"")</f>
        <v>0</v>
      </c>
      <c r="H24" s="151" t="s">
        <v>37</v>
      </c>
      <c r="I24" s="151"/>
      <c r="J24" s="24">
        <f>IF(AND(B25="",B46=""),SUMIF(D5:D22,"選挙運動",C5:C22),"")</f>
        <v>0</v>
      </c>
    </row>
    <row r="25" spans="1:10" ht="24.6" customHeight="1" x14ac:dyDescent="0.15">
      <c r="A25" s="18"/>
      <c r="B25" s="64"/>
      <c r="C25" s="61"/>
      <c r="D25" s="63"/>
      <c r="E25" s="60"/>
      <c r="F25" s="60"/>
      <c r="G25" s="60"/>
      <c r="H25" s="60"/>
      <c r="I25" s="60"/>
      <c r="J25" s="60"/>
    </row>
    <row r="26" spans="1:10" ht="24.6" customHeight="1" x14ac:dyDescent="0.15">
      <c r="A26" s="18"/>
      <c r="B26" s="64"/>
      <c r="C26" s="61"/>
      <c r="D26" s="63"/>
      <c r="E26" s="60"/>
      <c r="F26" s="60"/>
      <c r="G26" s="60"/>
      <c r="H26" s="60"/>
      <c r="I26" s="60"/>
      <c r="J26" s="60"/>
    </row>
    <row r="27" spans="1:10" ht="24.6" customHeight="1" x14ac:dyDescent="0.15">
      <c r="A27" s="18"/>
      <c r="B27" s="64"/>
      <c r="C27" s="61"/>
      <c r="D27" s="63"/>
      <c r="E27" s="60"/>
      <c r="F27" s="60"/>
      <c r="G27" s="60"/>
      <c r="H27" s="60"/>
      <c r="I27" s="60"/>
      <c r="J27" s="60"/>
    </row>
    <row r="28" spans="1:10" ht="24.6" customHeight="1" x14ac:dyDescent="0.15">
      <c r="A28" s="18"/>
      <c r="B28" s="64"/>
      <c r="C28" s="61"/>
      <c r="D28" s="63"/>
      <c r="E28" s="60"/>
      <c r="F28" s="60"/>
      <c r="G28" s="60"/>
      <c r="H28" s="60"/>
      <c r="I28" s="60"/>
      <c r="J28" s="60"/>
    </row>
    <row r="29" spans="1:10" ht="24.6" customHeight="1" x14ac:dyDescent="0.15">
      <c r="A29" s="18"/>
      <c r="B29" s="64"/>
      <c r="C29" s="61"/>
      <c r="D29" s="63"/>
      <c r="E29" s="60"/>
      <c r="F29" s="60"/>
      <c r="G29" s="60"/>
      <c r="H29" s="60"/>
      <c r="I29" s="60"/>
      <c r="J29" s="60"/>
    </row>
    <row r="30" spans="1:10" ht="24.6" customHeight="1" x14ac:dyDescent="0.15">
      <c r="A30" s="18"/>
      <c r="B30" s="64"/>
      <c r="C30" s="61"/>
      <c r="D30" s="63"/>
      <c r="E30" s="60"/>
      <c r="F30" s="60"/>
      <c r="G30" s="60"/>
      <c r="H30" s="60"/>
      <c r="I30" s="60"/>
      <c r="J30" s="60"/>
    </row>
    <row r="31" spans="1:10" ht="24.6" customHeight="1" x14ac:dyDescent="0.15">
      <c r="A31" s="18"/>
      <c r="B31" s="64"/>
      <c r="C31" s="61"/>
      <c r="D31" s="63"/>
      <c r="E31" s="60"/>
      <c r="F31" s="60"/>
      <c r="G31" s="60"/>
      <c r="H31" s="60"/>
      <c r="I31" s="60"/>
      <c r="J31" s="60"/>
    </row>
    <row r="32" spans="1:10" ht="24.6" customHeight="1" x14ac:dyDescent="0.15">
      <c r="A32" s="18"/>
      <c r="B32" s="64"/>
      <c r="C32" s="61"/>
      <c r="D32" s="63"/>
      <c r="E32" s="60"/>
      <c r="F32" s="60"/>
      <c r="G32" s="60"/>
      <c r="H32" s="60"/>
      <c r="I32" s="60"/>
      <c r="J32" s="60"/>
    </row>
    <row r="33" spans="1:10" ht="24.6" customHeight="1" x14ac:dyDescent="0.15">
      <c r="A33" s="18"/>
      <c r="B33" s="64"/>
      <c r="C33" s="61"/>
      <c r="D33" s="63"/>
      <c r="E33" s="60"/>
      <c r="F33" s="60"/>
      <c r="G33" s="60"/>
      <c r="H33" s="60"/>
      <c r="I33" s="60"/>
      <c r="J33" s="60"/>
    </row>
    <row r="34" spans="1:10" ht="24.6" customHeight="1" x14ac:dyDescent="0.15">
      <c r="A34" s="18"/>
      <c r="B34" s="64"/>
      <c r="C34" s="61"/>
      <c r="D34" s="63"/>
      <c r="E34" s="60"/>
      <c r="F34" s="60"/>
      <c r="G34" s="60"/>
      <c r="H34" s="60"/>
      <c r="I34" s="60"/>
      <c r="J34" s="60"/>
    </row>
    <row r="35" spans="1:10" ht="24.6" customHeight="1" x14ac:dyDescent="0.15">
      <c r="A35" s="18"/>
      <c r="B35" s="64"/>
      <c r="C35" s="61"/>
      <c r="D35" s="63"/>
      <c r="E35" s="60"/>
      <c r="F35" s="60"/>
      <c r="G35" s="60"/>
      <c r="H35" s="60"/>
      <c r="I35" s="60"/>
      <c r="J35" s="60"/>
    </row>
    <row r="36" spans="1:10" ht="24.6" customHeight="1" x14ac:dyDescent="0.15">
      <c r="A36" s="18"/>
      <c r="B36" s="64"/>
      <c r="C36" s="61"/>
      <c r="D36" s="63"/>
      <c r="E36" s="60"/>
      <c r="F36" s="60"/>
      <c r="G36" s="60"/>
      <c r="H36" s="60"/>
      <c r="I36" s="60"/>
      <c r="J36" s="60"/>
    </row>
    <row r="37" spans="1:10" ht="24.6" customHeight="1" x14ac:dyDescent="0.15">
      <c r="A37" s="18"/>
      <c r="B37" s="64"/>
      <c r="C37" s="61"/>
      <c r="D37" s="63"/>
      <c r="E37" s="60"/>
      <c r="F37" s="60"/>
      <c r="G37" s="60"/>
      <c r="H37" s="60"/>
      <c r="I37" s="60"/>
      <c r="J37" s="60"/>
    </row>
    <row r="38" spans="1:10" ht="24.6" customHeight="1" x14ac:dyDescent="0.15">
      <c r="A38" s="18"/>
      <c r="B38" s="64"/>
      <c r="C38" s="61"/>
      <c r="D38" s="63"/>
      <c r="E38" s="60"/>
      <c r="F38" s="60"/>
      <c r="G38" s="60"/>
      <c r="H38" s="60"/>
      <c r="I38" s="60"/>
      <c r="J38" s="60"/>
    </row>
    <row r="39" spans="1:10" ht="24.6" customHeight="1" x14ac:dyDescent="0.15">
      <c r="A39" s="18"/>
      <c r="B39" s="64"/>
      <c r="C39" s="61"/>
      <c r="D39" s="63"/>
      <c r="E39" s="60"/>
      <c r="F39" s="60"/>
      <c r="G39" s="60"/>
      <c r="H39" s="60"/>
      <c r="I39" s="60"/>
      <c r="J39" s="60"/>
    </row>
    <row r="40" spans="1:10" ht="24.6" customHeight="1" x14ac:dyDescent="0.15">
      <c r="A40" s="18"/>
      <c r="B40" s="64"/>
      <c r="C40" s="61"/>
      <c r="D40" s="63"/>
      <c r="E40" s="60"/>
      <c r="F40" s="60"/>
      <c r="G40" s="60"/>
      <c r="H40" s="60"/>
      <c r="I40" s="60"/>
      <c r="J40" s="60"/>
    </row>
    <row r="41" spans="1:10" ht="24.6" customHeight="1" x14ac:dyDescent="0.15">
      <c r="A41" s="18"/>
      <c r="B41" s="64"/>
      <c r="C41" s="61"/>
      <c r="D41" s="63"/>
      <c r="E41" s="60"/>
      <c r="F41" s="60"/>
      <c r="G41" s="60"/>
      <c r="H41" s="60"/>
      <c r="I41" s="60"/>
      <c r="J41" s="60"/>
    </row>
    <row r="42" spans="1:10" ht="24.6" customHeight="1" x14ac:dyDescent="0.15">
      <c r="A42" s="18"/>
      <c r="B42" s="64"/>
      <c r="C42" s="61"/>
      <c r="D42" s="63"/>
      <c r="E42" s="60"/>
      <c r="F42" s="60"/>
      <c r="G42" s="60"/>
      <c r="H42" s="60"/>
      <c r="I42" s="60"/>
      <c r="J42" s="60"/>
    </row>
    <row r="43" spans="1:10" ht="24.6" customHeight="1" x14ac:dyDescent="0.15">
      <c r="A43" s="18"/>
      <c r="B43" s="64"/>
      <c r="C43" s="61"/>
      <c r="D43" s="63"/>
      <c r="E43" s="60"/>
      <c r="F43" s="60"/>
      <c r="G43" s="60"/>
      <c r="H43" s="60"/>
      <c r="I43" s="60"/>
      <c r="J43" s="60"/>
    </row>
    <row r="44" spans="1:10" ht="18.75" customHeight="1" x14ac:dyDescent="0.15">
      <c r="A44" s="18"/>
      <c r="B44" s="19" t="s">
        <v>34</v>
      </c>
      <c r="C44" s="20">
        <f>SUM(C25:C43)</f>
        <v>0</v>
      </c>
      <c r="D44" s="25"/>
      <c r="E44" s="10"/>
      <c r="F44" s="8"/>
      <c r="G44" s="8"/>
      <c r="H44" s="8"/>
      <c r="I44" s="8"/>
      <c r="J44" s="8"/>
    </row>
    <row r="45" spans="1:10" ht="18.75" customHeight="1" x14ac:dyDescent="0.15">
      <c r="A45" s="26"/>
      <c r="B45" s="19" t="s">
        <v>35</v>
      </c>
      <c r="C45" s="152" t="str">
        <f>IF(AND(C24="",B46=""),G45+J45,"")</f>
        <v/>
      </c>
      <c r="D45" s="152"/>
      <c r="E45" s="151" t="s">
        <v>36</v>
      </c>
      <c r="F45" s="151"/>
      <c r="G45" s="24" t="str">
        <f>IF(AND(C24="",B46=""),SUMIF(D5:D22,"立候補準備",C5:C22)+SUMIF(D25:D43,"立候補準備",C25:C43),"")</f>
        <v/>
      </c>
      <c r="H45" s="151" t="s">
        <v>37</v>
      </c>
      <c r="I45" s="151"/>
      <c r="J45" s="24" t="str">
        <f>IF(AND(C24="",B46=""),SUMIF(D5:D22,"選挙運動",C5:C22)+SUMIF(D25:D43,"選挙運動",C25:C43),"")</f>
        <v/>
      </c>
    </row>
    <row r="46" spans="1:10" ht="24.95" customHeight="1" x14ac:dyDescent="0.15">
      <c r="A46" s="18"/>
      <c r="B46" s="64"/>
      <c r="C46" s="61"/>
      <c r="D46" s="63"/>
      <c r="E46" s="60"/>
      <c r="F46" s="60"/>
      <c r="G46" s="60"/>
      <c r="H46" s="60"/>
      <c r="I46" s="60"/>
      <c r="J46" s="60"/>
    </row>
    <row r="47" spans="1:10" ht="24.95" customHeight="1" x14ac:dyDescent="0.15">
      <c r="A47" s="18"/>
      <c r="B47" s="64"/>
      <c r="C47" s="61"/>
      <c r="D47" s="63"/>
      <c r="E47" s="60"/>
      <c r="F47" s="60"/>
      <c r="G47" s="60"/>
      <c r="H47" s="60"/>
      <c r="I47" s="60"/>
      <c r="J47" s="60"/>
    </row>
    <row r="48" spans="1:10" ht="24.95" customHeight="1" x14ac:dyDescent="0.15">
      <c r="A48" s="18"/>
      <c r="B48" s="64"/>
      <c r="C48" s="61"/>
      <c r="D48" s="63"/>
      <c r="E48" s="60"/>
      <c r="F48" s="60"/>
      <c r="G48" s="60"/>
      <c r="H48" s="60"/>
      <c r="I48" s="60"/>
      <c r="J48" s="60"/>
    </row>
    <row r="49" spans="1:10" ht="24.95" customHeight="1" x14ac:dyDescent="0.15">
      <c r="A49" s="18"/>
      <c r="B49" s="64"/>
      <c r="C49" s="61"/>
      <c r="D49" s="63"/>
      <c r="E49" s="60"/>
      <c r="F49" s="60"/>
      <c r="G49" s="60"/>
      <c r="H49" s="60"/>
      <c r="I49" s="60"/>
      <c r="J49" s="60"/>
    </row>
    <row r="50" spans="1:10" ht="24.95" customHeight="1" x14ac:dyDescent="0.15">
      <c r="A50" s="18"/>
      <c r="B50" s="64"/>
      <c r="C50" s="61"/>
      <c r="D50" s="63"/>
      <c r="E50" s="60"/>
      <c r="F50" s="60"/>
      <c r="G50" s="60"/>
      <c r="H50" s="60"/>
      <c r="I50" s="60"/>
      <c r="J50" s="60"/>
    </row>
    <row r="51" spans="1:10" ht="24.95" customHeight="1" x14ac:dyDescent="0.15">
      <c r="A51" s="18"/>
      <c r="B51" s="64"/>
      <c r="C51" s="61"/>
      <c r="D51" s="63"/>
      <c r="E51" s="60"/>
      <c r="F51" s="60"/>
      <c r="G51" s="60"/>
      <c r="H51" s="60"/>
      <c r="I51" s="60"/>
      <c r="J51" s="60"/>
    </row>
    <row r="52" spans="1:10" ht="24.95" customHeight="1" x14ac:dyDescent="0.15">
      <c r="A52" s="18"/>
      <c r="B52" s="64"/>
      <c r="C52" s="61"/>
      <c r="D52" s="63"/>
      <c r="E52" s="60"/>
      <c r="F52" s="60"/>
      <c r="G52" s="60"/>
      <c r="H52" s="60"/>
      <c r="I52" s="60"/>
      <c r="J52" s="60"/>
    </row>
    <row r="53" spans="1:10" ht="24.95" customHeight="1" x14ac:dyDescent="0.15">
      <c r="A53" s="52"/>
      <c r="B53" s="64"/>
      <c r="C53" s="61"/>
      <c r="D53" s="63"/>
      <c r="E53" s="60"/>
      <c r="F53" s="60"/>
      <c r="G53" s="60"/>
      <c r="H53" s="60"/>
      <c r="I53" s="60"/>
      <c r="J53" s="60"/>
    </row>
    <row r="54" spans="1:10" ht="24.95" customHeight="1" x14ac:dyDescent="0.15">
      <c r="A54" s="18"/>
      <c r="B54" s="64"/>
      <c r="C54" s="61"/>
      <c r="D54" s="63"/>
      <c r="E54" s="60"/>
      <c r="F54" s="60"/>
      <c r="G54" s="60"/>
      <c r="H54" s="60"/>
      <c r="I54" s="60"/>
      <c r="J54" s="60"/>
    </row>
    <row r="55" spans="1:10" ht="24.95" customHeight="1" x14ac:dyDescent="0.15">
      <c r="A55" s="18"/>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18"/>
      <c r="B57" s="64"/>
      <c r="C57" s="61"/>
      <c r="D57" s="63"/>
      <c r="E57" s="60"/>
      <c r="F57" s="60"/>
      <c r="G57" s="60"/>
      <c r="H57" s="60"/>
      <c r="I57" s="60"/>
      <c r="J57" s="60"/>
    </row>
    <row r="58" spans="1:10" ht="24.95" customHeight="1" x14ac:dyDescent="0.15">
      <c r="A58" s="18"/>
      <c r="B58" s="64"/>
      <c r="C58" s="61"/>
      <c r="D58" s="63"/>
      <c r="E58" s="60"/>
      <c r="F58" s="60"/>
      <c r="G58" s="60"/>
      <c r="H58" s="60"/>
      <c r="I58" s="60"/>
      <c r="J58" s="60"/>
    </row>
    <row r="59" spans="1:10" ht="18.75" customHeight="1" x14ac:dyDescent="0.15">
      <c r="A59" s="18"/>
      <c r="B59" s="19" t="s">
        <v>34</v>
      </c>
      <c r="C59" s="20">
        <f>SUM(C46:C58)</f>
        <v>0</v>
      </c>
      <c r="D59" s="23"/>
      <c r="E59" s="22"/>
      <c r="F59" s="23"/>
      <c r="G59" s="23"/>
      <c r="H59" s="23"/>
      <c r="I59" s="23"/>
      <c r="J59" s="23"/>
    </row>
    <row r="60" spans="1:10" ht="18.75" customHeight="1" x14ac:dyDescent="0.15">
      <c r="A60" s="26"/>
      <c r="B60" s="19" t="s">
        <v>35</v>
      </c>
      <c r="C60" s="152" t="str">
        <f>IF(AND(C24="",C45=""),G60+J60,"")</f>
        <v/>
      </c>
      <c r="D60" s="152"/>
      <c r="E60" s="151" t="s">
        <v>36</v>
      </c>
      <c r="F60" s="151"/>
      <c r="G60" s="24" t="str">
        <f>IF(AND(C24="",C45=""),SUMIF(D5:D22,"立候補準備",C5:C22)+SUMIF(D25:D43,"立候補準備",C25:C43)+SUMIF(D46:D58,"立候補準備",C46:C58),"")</f>
        <v/>
      </c>
      <c r="H60" s="151" t="s">
        <v>37</v>
      </c>
      <c r="I60" s="151"/>
      <c r="J60" s="24" t="str">
        <f>IF(AND(C24="",C45=""),SUMIF(D5:D22,"選挙運動",C5:C22)+SUMIF(D25:D43,"選挙運動",C25:C43)+SUMIF(D46:D58,"選挙運動",C46:C58),"")</f>
        <v/>
      </c>
    </row>
    <row r="62" spans="1:10" ht="18.75" customHeight="1" x14ac:dyDescent="0.15">
      <c r="G62" s="136" t="s">
        <v>87</v>
      </c>
      <c r="H62" s="136"/>
      <c r="I62" s="136" t="s">
        <v>88</v>
      </c>
      <c r="J62" s="136"/>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36" t="s">
        <v>35</v>
      </c>
      <c r="H67" s="136"/>
      <c r="I67" s="136"/>
      <c r="J67" s="45">
        <f>H66+J66</f>
        <v>0</v>
      </c>
    </row>
  </sheetData>
  <sheetProtection algorithmName="SHA-512" hashValue="E+3i0c++5dc6UPs/RiksX9yI6XX3mM/AasV25SZaAu9UmRRUUkxYIjpNW8mHFdzuVewx1xXh/x/nbukh0wCqGA==" saltValue="Ap2T6f0l1BSpzLM+SCxOXQ==" spinCount="100000" sheet="1" objects="1" scenarios="1"/>
  <mergeCells count="20">
    <mergeCell ref="G62:H62"/>
    <mergeCell ref="I62:J62"/>
    <mergeCell ref="G67:I67"/>
    <mergeCell ref="C60:D60"/>
    <mergeCell ref="E60:F60"/>
    <mergeCell ref="H60:I60"/>
    <mergeCell ref="I3:I4"/>
    <mergeCell ref="J3:J4"/>
    <mergeCell ref="A3:A4"/>
    <mergeCell ref="B3:B4"/>
    <mergeCell ref="D3:D4"/>
    <mergeCell ref="E3:E4"/>
    <mergeCell ref="C3:C4"/>
    <mergeCell ref="F3:H3"/>
    <mergeCell ref="H24:I24"/>
    <mergeCell ref="E24:F24"/>
    <mergeCell ref="C24:D24"/>
    <mergeCell ref="C45:D45"/>
    <mergeCell ref="E45:F45"/>
    <mergeCell ref="H45:I45"/>
  </mergeCells>
  <phoneticPr fontId="3"/>
  <dataValidations count="2">
    <dataValidation type="list" allowBlank="1" showInputMessage="1" showErrorMessage="1" sqref="D46:D58 D5:D22 D25:D43" xr:uid="{00000000-0002-0000-0300-000000000000}">
      <formula1>"立候補準備,選挙運動"</formula1>
    </dataValidation>
    <dataValidation type="whole" operator="greaterThan" allowBlank="1" showInputMessage="1" showErrorMessage="1" sqref="C46:C58 C5:C22 C25:C43" xr:uid="{4967B7A1-8955-49F9-A43A-C74F06E01DA3}">
      <formula1>0</formula1>
    </dataValidation>
  </dataValidations>
  <hyperlinks>
    <hyperlink ref="L2" location="☆メイン画面☆!A1" display="メイン画面に戻る" xr:uid="{E0C701C4-47F7-4717-8B9B-7BE8210D577D}"/>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6383" man="1"/>
    <brk id="45"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B5" sqref="B5"/>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9" width="14.625" style="6" customWidth="1"/>
    <col min="10" max="10" width="21" style="6" customWidth="1"/>
    <col min="11" max="11" width="3.25" style="6" customWidth="1"/>
    <col min="12" max="12" width="16.75" style="6" customWidth="1"/>
    <col min="13" max="16384" width="4.5" style="6"/>
  </cols>
  <sheetData>
    <row r="1" spans="1:21" ht="18.75" customHeight="1" x14ac:dyDescent="0.15">
      <c r="A1" s="14">
        <v>5</v>
      </c>
      <c r="B1" s="14" t="s">
        <v>29</v>
      </c>
    </row>
    <row r="2" spans="1:21" ht="18.75" customHeight="1" x14ac:dyDescent="0.15">
      <c r="A2" s="15"/>
      <c r="B2" s="16" t="s">
        <v>38</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c r="C5" s="61"/>
      <c r="D5" s="62"/>
      <c r="E5" s="60"/>
      <c r="F5" s="60"/>
      <c r="G5" s="60"/>
      <c r="H5" s="60"/>
      <c r="I5" s="60"/>
      <c r="J5" s="60"/>
    </row>
    <row r="6" spans="1:21" ht="24.95" customHeight="1" x14ac:dyDescent="0.15">
      <c r="A6" s="55"/>
      <c r="B6" s="64"/>
      <c r="C6" s="61"/>
      <c r="D6" s="62"/>
      <c r="E6" s="60"/>
      <c r="F6" s="60"/>
      <c r="G6" s="60"/>
      <c r="H6" s="60"/>
      <c r="I6" s="60"/>
      <c r="J6" s="60"/>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0</v>
      </c>
      <c r="D23" s="21"/>
      <c r="E23" s="22"/>
      <c r="F23" s="23"/>
      <c r="G23" s="23"/>
      <c r="H23" s="23"/>
      <c r="I23" s="23"/>
      <c r="J23" s="23"/>
    </row>
    <row r="24" spans="1:10" ht="18.75" customHeight="1" x14ac:dyDescent="0.15">
      <c r="A24" s="55"/>
      <c r="B24" s="19" t="s">
        <v>35</v>
      </c>
      <c r="C24" s="159">
        <f>IF(AND(B25="",B46=""),G24+J24,"")</f>
        <v>0</v>
      </c>
      <c r="D24" s="160"/>
      <c r="E24" s="161" t="s">
        <v>36</v>
      </c>
      <c r="F24" s="162"/>
      <c r="G24" s="53">
        <f>IF(AND(B25="",B46=""),SUMIF(D5:D22,"立候補準備",C5:C22),"")</f>
        <v>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56" t="s">
        <v>35</v>
      </c>
      <c r="H67" s="157"/>
      <c r="I67" s="158"/>
      <c r="J67" s="45">
        <f>H66+J66</f>
        <v>0</v>
      </c>
    </row>
  </sheetData>
  <sheetProtection algorithmName="SHA-512" hashValue="NAu5maA4gBEdOExV1MB6rHZfjV89aspxIgnXrW2aeBCrXL15nDgx+ZDWx8s5ATVu7fV9CElcSc2EXBwPYH6WXA==" saltValue="qZfbGQuF7El3BBXuPZV/rQ==" spinCount="100000" sheet="1" objects="1" scenarios="1"/>
  <mergeCells count="20">
    <mergeCell ref="H60:I60"/>
    <mergeCell ref="G62:H62"/>
    <mergeCell ref="I62:J62"/>
    <mergeCell ref="J3:J4"/>
    <mergeCell ref="G67:I67"/>
    <mergeCell ref="A3:A4"/>
    <mergeCell ref="B3:B4"/>
    <mergeCell ref="C3:C4"/>
    <mergeCell ref="D3:D4"/>
    <mergeCell ref="E3:E4"/>
    <mergeCell ref="C60:D60"/>
    <mergeCell ref="C24:D24"/>
    <mergeCell ref="E24:F24"/>
    <mergeCell ref="H24:I24"/>
    <mergeCell ref="C45:D45"/>
    <mergeCell ref="E45:F45"/>
    <mergeCell ref="H45:I45"/>
    <mergeCell ref="F3:H3"/>
    <mergeCell ref="I3:I4"/>
    <mergeCell ref="E60:F60"/>
  </mergeCells>
  <phoneticPr fontId="4"/>
  <dataValidations count="2">
    <dataValidation type="list" allowBlank="1" showInputMessage="1" showErrorMessage="1" sqref="D46:D58 D5:D22 D25:D43" xr:uid="{50DE7943-7397-4FAF-B10C-180E9DA8EC3A}">
      <formula1>"立候補準備,選挙運動"</formula1>
    </dataValidation>
    <dataValidation type="whole" operator="greaterThan" allowBlank="1" showInputMessage="1" showErrorMessage="1" sqref="C46:C58 C5:C22 C25:C43" xr:uid="{CC692DDD-5FE2-4CD1-8F31-8C40C55B7A0B}">
      <formula1>0</formula1>
    </dataValidation>
  </dataValidations>
  <hyperlinks>
    <hyperlink ref="L2" location="☆メイン画面☆!A1" display="メイン画面に戻る" xr:uid="{3056B994-7E80-46B6-BF4D-F6331E4309A9}"/>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6383" man="1"/>
    <brk id="45"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B5" sqref="B5"/>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6384" width="4.5" style="6"/>
  </cols>
  <sheetData>
    <row r="1" spans="1:21" ht="18.75" customHeight="1" x14ac:dyDescent="0.15">
      <c r="A1" s="14">
        <v>5</v>
      </c>
      <c r="B1" s="14" t="s">
        <v>29</v>
      </c>
    </row>
    <row r="2" spans="1:21" ht="18.75" customHeight="1" x14ac:dyDescent="0.15">
      <c r="A2" s="15"/>
      <c r="B2" s="16" t="s">
        <v>40</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c r="C5" s="61"/>
      <c r="D5" s="62"/>
      <c r="E5" s="60"/>
      <c r="F5" s="60"/>
      <c r="G5" s="60"/>
      <c r="H5" s="60"/>
      <c r="I5" s="60"/>
      <c r="J5" s="60"/>
    </row>
    <row r="6" spans="1:21" ht="24.95" customHeight="1" x14ac:dyDescent="0.15">
      <c r="A6" s="55"/>
      <c r="B6" s="64"/>
      <c r="C6" s="61"/>
      <c r="D6" s="62"/>
      <c r="E6" s="60"/>
      <c r="F6" s="60"/>
      <c r="G6" s="60"/>
      <c r="H6" s="60"/>
      <c r="I6" s="60"/>
      <c r="J6" s="60"/>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0</v>
      </c>
      <c r="D23" s="21"/>
      <c r="E23" s="22"/>
      <c r="F23" s="23"/>
      <c r="G23" s="23"/>
      <c r="H23" s="23"/>
      <c r="I23" s="23"/>
      <c r="J23" s="23"/>
    </row>
    <row r="24" spans="1:10" ht="18.75" customHeight="1" x14ac:dyDescent="0.15">
      <c r="A24" s="55"/>
      <c r="B24" s="19" t="s">
        <v>35</v>
      </c>
      <c r="C24" s="159">
        <f>IF(AND(B25="",B46=""),G24+J24,"")</f>
        <v>0</v>
      </c>
      <c r="D24" s="160"/>
      <c r="E24" s="161" t="s">
        <v>36</v>
      </c>
      <c r="F24" s="162"/>
      <c r="G24" s="53">
        <f>IF(AND(B25="",B46=""),SUMIF(D5:D22,"立候補準備",C5:C22),"")</f>
        <v>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56" t="s">
        <v>35</v>
      </c>
      <c r="H67" s="157"/>
      <c r="I67" s="158"/>
      <c r="J67" s="45">
        <f>H66+J66</f>
        <v>0</v>
      </c>
    </row>
  </sheetData>
  <sheetProtection algorithmName="SHA-512" hashValue="QmJxUg8yUm1En2o3aJdaBMPCJj0x2DkKy7vc9IDDldMDsKxq90QRX/PNhwosf7NNgmvo+jq1qCRDecOiwnMfeg==" saltValue="GuXGS6cwz1Q8n+LgO+yDfw=="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D7957BCC-9BCD-4847-8C0A-189FE4C9C08C}">
      <formula1>"立候補準備,選挙運動"</formula1>
    </dataValidation>
    <dataValidation type="whole" operator="greaterThan" allowBlank="1" showInputMessage="1" showErrorMessage="1" sqref="C46:C58 C5:C22 C25:C43" xr:uid="{ACE90B05-BF43-4637-8733-A6BF3C2A6847}">
      <formula1>0</formula1>
    </dataValidation>
  </dataValidations>
  <hyperlinks>
    <hyperlink ref="L2" location="☆メイン画面☆!A1" display="メイン画面に戻る" xr:uid="{F5A2A138-6ED5-4C04-BF16-FB6E8C311A2A}"/>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B5" sqref="B5"/>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6384" width="4.5" style="6"/>
  </cols>
  <sheetData>
    <row r="1" spans="1:21" ht="18.75" customHeight="1" x14ac:dyDescent="0.15">
      <c r="A1" s="14">
        <v>5</v>
      </c>
      <c r="B1" s="14" t="s">
        <v>29</v>
      </c>
    </row>
    <row r="2" spans="1:21" ht="18.75" customHeight="1" x14ac:dyDescent="0.15">
      <c r="A2" s="15"/>
      <c r="B2" s="16" t="s">
        <v>39</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c r="C5" s="61"/>
      <c r="D5" s="62"/>
      <c r="E5" s="60"/>
      <c r="F5" s="60"/>
      <c r="G5" s="60"/>
      <c r="H5" s="60"/>
      <c r="I5" s="60"/>
      <c r="J5" s="60"/>
    </row>
    <row r="6" spans="1:21" ht="24.95" customHeight="1" x14ac:dyDescent="0.15">
      <c r="A6" s="55"/>
      <c r="B6" s="64"/>
      <c r="C6" s="61"/>
      <c r="D6" s="62"/>
      <c r="E6" s="60"/>
      <c r="F6" s="60"/>
      <c r="G6" s="60"/>
      <c r="H6" s="60"/>
      <c r="I6" s="60"/>
      <c r="J6" s="60"/>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0</v>
      </c>
      <c r="D23" s="21"/>
      <c r="E23" s="22"/>
      <c r="F23" s="23"/>
      <c r="G23" s="23"/>
      <c r="H23" s="23"/>
      <c r="I23" s="23"/>
      <c r="J23" s="23"/>
    </row>
    <row r="24" spans="1:10" ht="18.75" customHeight="1" x14ac:dyDescent="0.15">
      <c r="A24" s="55"/>
      <c r="B24" s="19" t="s">
        <v>35</v>
      </c>
      <c r="C24" s="159">
        <f>IF(AND(B25="",B46=""),G24+J24,"")</f>
        <v>0</v>
      </c>
      <c r="D24" s="160"/>
      <c r="E24" s="161" t="s">
        <v>36</v>
      </c>
      <c r="F24" s="162"/>
      <c r="G24" s="53">
        <f>IF(AND(B25="",B46=""),SUMIF(D5:D22,"立候補準備",C5:C22),"")</f>
        <v>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56" t="s">
        <v>35</v>
      </c>
      <c r="H67" s="157"/>
      <c r="I67" s="158"/>
      <c r="J67" s="45">
        <f>H66+J66</f>
        <v>0</v>
      </c>
    </row>
  </sheetData>
  <sheetProtection algorithmName="SHA-512" hashValue="KY90PPpLLd1nynyA38U5NLHX+qqL7E/aoTkXGXYGF3XW+sWMKfrkg/NNURuQLIXl2s0pd6PtLMA0x++Jx+/rpg==" saltValue="9d0Bb2ZM0rVzfqKkPS3Kmw=="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3D5EC13C-9CF0-492A-89DC-E3BB3DB885EC}">
      <formula1>"立候補準備,選挙運動"</formula1>
    </dataValidation>
    <dataValidation type="whole" operator="greaterThan" allowBlank="1" showInputMessage="1" showErrorMessage="1" sqref="C46:C58 C5:C22 C25:C43" xr:uid="{AE1BFCDD-B4EF-4A16-A3D7-B56546E0FEA4}">
      <formula1>0</formula1>
    </dataValidation>
  </dataValidations>
  <hyperlinks>
    <hyperlink ref="L2" location="☆メイン画面☆!A1" display="メイン画面に戻る" xr:uid="{6A6EE414-BCE2-4F08-A776-E969224B0905}"/>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J23" sqref="J23"/>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24" style="6" customWidth="1"/>
    <col min="13" max="16384" width="4.5" style="6"/>
  </cols>
  <sheetData>
    <row r="1" spans="1:21" ht="18.75" customHeight="1" x14ac:dyDescent="0.15">
      <c r="A1" s="14">
        <v>5</v>
      </c>
      <c r="B1" s="14" t="s">
        <v>29</v>
      </c>
    </row>
    <row r="2" spans="1:21" ht="18.75" customHeight="1" x14ac:dyDescent="0.15">
      <c r="A2" s="15"/>
      <c r="B2" s="16" t="s">
        <v>41</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c r="C5" s="61"/>
      <c r="D5" s="62"/>
      <c r="E5" s="60"/>
      <c r="F5" s="60"/>
      <c r="G5" s="60"/>
      <c r="H5" s="60"/>
      <c r="I5" s="60"/>
      <c r="J5" s="60"/>
    </row>
    <row r="6" spans="1:21" ht="24.95" customHeight="1" x14ac:dyDescent="0.15">
      <c r="A6" s="55"/>
      <c r="B6" s="64"/>
      <c r="C6" s="61"/>
      <c r="D6" s="62"/>
      <c r="E6" s="60"/>
      <c r="F6" s="60"/>
      <c r="G6" s="60"/>
      <c r="H6" s="60"/>
      <c r="I6" s="60"/>
      <c r="J6" s="60"/>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0</v>
      </c>
      <c r="D23" s="21"/>
      <c r="E23" s="22"/>
      <c r="F23" s="23"/>
      <c r="G23" s="23"/>
      <c r="H23" s="23"/>
      <c r="I23" s="23"/>
      <c r="J23" s="23"/>
    </row>
    <row r="24" spans="1:10" ht="18.75" customHeight="1" x14ac:dyDescent="0.15">
      <c r="A24" s="55"/>
      <c r="B24" s="19" t="s">
        <v>35</v>
      </c>
      <c r="C24" s="159">
        <f>IF(AND(B25="",B46=""),G24+J24,"")</f>
        <v>0</v>
      </c>
      <c r="D24" s="160"/>
      <c r="E24" s="161" t="s">
        <v>36</v>
      </c>
      <c r="F24" s="162"/>
      <c r="G24" s="53">
        <f>IF(AND(B25="",B46=""),SUMIF(D5:D22,"立候補準備",C5:C22),"")</f>
        <v>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56" t="s">
        <v>35</v>
      </c>
      <c r="H67" s="157"/>
      <c r="I67" s="158"/>
      <c r="J67" s="45">
        <f>H66+J66</f>
        <v>0</v>
      </c>
    </row>
  </sheetData>
  <sheetProtection algorithmName="SHA-512" hashValue="jnBaOIT3UbjNfyhc3gTvJNP1U0o/EdD52N54B0QLBrVxJ0IwINN52kiZ4h2MtYkHj7/bPBMdUNuySWWU/lTVkQ==" saltValue="VfCdMWLn4b3+LmsbUFXPGg=="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5:D22 D25:D43" xr:uid="{43E82D3C-B2E9-4D79-ACAE-6F7538AA2723}">
      <formula1>"立候補準備,選挙運動"</formula1>
    </dataValidation>
    <dataValidation type="whole" operator="greaterThan" allowBlank="1" showInputMessage="1" showErrorMessage="1" sqref="C46:C58 C5:C22 C25:C43" xr:uid="{2E1B14A3-5921-47FB-8E1B-2074C4D24A0A}">
      <formula1>0</formula1>
    </dataValidation>
  </dataValidations>
  <hyperlinks>
    <hyperlink ref="L2" location="☆メイン画面☆!A1" display="メイン画面に戻る" xr:uid="{B5BA7C97-0BF3-4E97-8C8C-5DDFE669AEF4}"/>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rgb="FF66CCFF"/>
  </sheetPr>
  <dimension ref="A1:U67"/>
  <sheetViews>
    <sheetView view="pageBreakPreview" zoomScaleNormal="100" zoomScaleSheetLayoutView="100" workbookViewId="0">
      <pane xSplit="1" ySplit="4" topLeftCell="B5" activePane="bottomRight" state="frozen"/>
      <selection activeCell="E20" sqref="E20"/>
      <selection pane="topRight" activeCell="E20" sqref="E20"/>
      <selection pane="bottomLeft" activeCell="E20" sqref="E20"/>
      <selection pane="bottomRight" activeCell="B5" sqref="B5"/>
    </sheetView>
  </sheetViews>
  <sheetFormatPr defaultColWidth="4.5" defaultRowHeight="18.75" customHeight="1" x14ac:dyDescent="0.15"/>
  <cols>
    <col min="1" max="1" width="2.875" style="6" customWidth="1"/>
    <col min="2" max="2" width="9" style="6" customWidth="1"/>
    <col min="3" max="3" width="12.875" style="6" customWidth="1"/>
    <col min="4" max="4" width="9" style="6" customWidth="1"/>
    <col min="5" max="5" width="13.5" style="7" customWidth="1"/>
    <col min="6" max="6" width="27.125" style="6" customWidth="1"/>
    <col min="7" max="7" width="16.625" style="6" customWidth="1"/>
    <col min="8" max="8" width="15.375" style="6" customWidth="1"/>
    <col min="9" max="10" width="17.375" style="6" customWidth="1"/>
    <col min="11" max="11" width="4.5" style="6"/>
    <col min="12" max="12" width="18.375" style="6" customWidth="1"/>
    <col min="13" max="16384" width="4.5" style="6"/>
  </cols>
  <sheetData>
    <row r="1" spans="1:21" ht="18.75" customHeight="1" x14ac:dyDescent="0.15">
      <c r="A1" s="14">
        <v>5</v>
      </c>
      <c r="B1" s="14" t="s">
        <v>29</v>
      </c>
    </row>
    <row r="2" spans="1:21" ht="18.75" customHeight="1" x14ac:dyDescent="0.15">
      <c r="A2" s="15"/>
      <c r="B2" s="16" t="s">
        <v>43</v>
      </c>
      <c r="C2" s="17"/>
      <c r="D2" s="15"/>
      <c r="E2" s="15"/>
      <c r="F2" s="15"/>
      <c r="G2" s="15"/>
      <c r="H2" s="15"/>
      <c r="I2" s="15"/>
      <c r="J2" s="15"/>
      <c r="L2" s="56" t="s">
        <v>152</v>
      </c>
    </row>
    <row r="3" spans="1:21" ht="18.75" customHeight="1" x14ac:dyDescent="0.15">
      <c r="A3" s="155"/>
      <c r="B3" s="136" t="s">
        <v>14</v>
      </c>
      <c r="C3" s="149" t="s">
        <v>19</v>
      </c>
      <c r="D3" s="136" t="s">
        <v>33</v>
      </c>
      <c r="E3" s="136" t="s">
        <v>5</v>
      </c>
      <c r="F3" s="136" t="s">
        <v>31</v>
      </c>
      <c r="G3" s="136"/>
      <c r="H3" s="136"/>
      <c r="I3" s="153" t="s">
        <v>32</v>
      </c>
      <c r="J3" s="136" t="s">
        <v>16</v>
      </c>
    </row>
    <row r="4" spans="1:21" ht="18.75" customHeight="1" x14ac:dyDescent="0.15">
      <c r="A4" s="155"/>
      <c r="B4" s="136"/>
      <c r="C4" s="136"/>
      <c r="D4" s="136"/>
      <c r="E4" s="136"/>
      <c r="F4" s="9" t="s">
        <v>15</v>
      </c>
      <c r="G4" s="9" t="s">
        <v>2</v>
      </c>
      <c r="H4" s="9" t="s">
        <v>17</v>
      </c>
      <c r="I4" s="154"/>
      <c r="J4" s="136"/>
    </row>
    <row r="5" spans="1:21" ht="24.95" customHeight="1" x14ac:dyDescent="0.15">
      <c r="A5" s="55"/>
      <c r="B5" s="64"/>
      <c r="C5" s="61"/>
      <c r="D5" s="62"/>
      <c r="E5" s="60"/>
      <c r="F5" s="60"/>
      <c r="G5" s="60"/>
      <c r="H5" s="60"/>
      <c r="I5" s="60"/>
      <c r="J5" s="60"/>
    </row>
    <row r="6" spans="1:21" ht="24.95" customHeight="1" x14ac:dyDescent="0.15">
      <c r="A6" s="55"/>
      <c r="B6" s="64"/>
      <c r="C6" s="61"/>
      <c r="D6" s="62"/>
      <c r="E6" s="60"/>
      <c r="F6" s="60"/>
      <c r="G6" s="60"/>
      <c r="H6" s="60"/>
      <c r="I6" s="60"/>
      <c r="J6" s="60"/>
    </row>
    <row r="7" spans="1:21" s="12" customFormat="1" ht="24.95" customHeight="1" x14ac:dyDescent="0.15">
      <c r="A7" s="55"/>
      <c r="B7" s="64"/>
      <c r="C7" s="61"/>
      <c r="D7" s="62"/>
      <c r="E7" s="60"/>
      <c r="F7" s="60"/>
      <c r="G7" s="60"/>
      <c r="H7" s="60"/>
      <c r="I7" s="60"/>
      <c r="J7" s="60"/>
      <c r="U7" s="6"/>
    </row>
    <row r="8" spans="1:21" s="12" customFormat="1" ht="24.95" customHeight="1" x14ac:dyDescent="0.15">
      <c r="A8" s="55"/>
      <c r="B8" s="64"/>
      <c r="C8" s="61"/>
      <c r="D8" s="62"/>
      <c r="E8" s="60"/>
      <c r="F8" s="60"/>
      <c r="G8" s="60"/>
      <c r="H8" s="60"/>
      <c r="I8" s="60"/>
      <c r="J8" s="60"/>
      <c r="U8" s="6"/>
    </row>
    <row r="9" spans="1:21" ht="24.95" customHeight="1" x14ac:dyDescent="0.15">
      <c r="A9" s="55"/>
      <c r="B9" s="64"/>
      <c r="C9" s="61"/>
      <c r="D9" s="62"/>
      <c r="E9" s="60"/>
      <c r="F9" s="60"/>
      <c r="G9" s="60"/>
      <c r="H9" s="60"/>
      <c r="I9" s="60"/>
      <c r="J9" s="60"/>
    </row>
    <row r="10" spans="1:21" ht="24.95" customHeight="1" x14ac:dyDescent="0.15">
      <c r="A10" s="55"/>
      <c r="B10" s="64"/>
      <c r="C10" s="61"/>
      <c r="D10" s="62"/>
      <c r="E10" s="60"/>
      <c r="F10" s="60"/>
      <c r="G10" s="60"/>
      <c r="H10" s="60"/>
      <c r="I10" s="60"/>
      <c r="J10" s="60"/>
    </row>
    <row r="11" spans="1:21" ht="24.95" customHeight="1" x14ac:dyDescent="0.15">
      <c r="A11" s="55"/>
      <c r="B11" s="64"/>
      <c r="C11" s="61"/>
      <c r="D11" s="62"/>
      <c r="E11" s="60"/>
      <c r="F11" s="60"/>
      <c r="G11" s="60"/>
      <c r="H11" s="60"/>
      <c r="I11" s="60"/>
      <c r="J11" s="60"/>
    </row>
    <row r="12" spans="1:21" ht="24.95" customHeight="1" x14ac:dyDescent="0.15">
      <c r="A12" s="55"/>
      <c r="B12" s="64"/>
      <c r="C12" s="61"/>
      <c r="D12" s="62"/>
      <c r="E12" s="60"/>
      <c r="F12" s="60"/>
      <c r="G12" s="60"/>
      <c r="H12" s="60"/>
      <c r="I12" s="60"/>
      <c r="J12" s="60"/>
    </row>
    <row r="13" spans="1:21" ht="24.95" customHeight="1" x14ac:dyDescent="0.15">
      <c r="A13" s="55"/>
      <c r="B13" s="64"/>
      <c r="C13" s="61"/>
      <c r="D13" s="62"/>
      <c r="E13" s="60"/>
      <c r="F13" s="60"/>
      <c r="G13" s="60"/>
      <c r="H13" s="60"/>
      <c r="I13" s="60"/>
      <c r="J13" s="60"/>
    </row>
    <row r="14" spans="1:21" ht="24.95" customHeight="1" x14ac:dyDescent="0.15">
      <c r="A14" s="55"/>
      <c r="B14" s="64"/>
      <c r="C14" s="61"/>
      <c r="D14" s="62"/>
      <c r="E14" s="60"/>
      <c r="F14" s="60"/>
      <c r="G14" s="60"/>
      <c r="H14" s="60"/>
      <c r="I14" s="60"/>
      <c r="J14" s="60"/>
    </row>
    <row r="15" spans="1:21" ht="24.95" customHeight="1" x14ac:dyDescent="0.15">
      <c r="A15" s="55"/>
      <c r="B15" s="64"/>
      <c r="C15" s="61"/>
      <c r="D15" s="62"/>
      <c r="E15" s="60"/>
      <c r="F15" s="60"/>
      <c r="G15" s="60"/>
      <c r="H15" s="60"/>
      <c r="I15" s="60"/>
      <c r="J15" s="60"/>
    </row>
    <row r="16" spans="1:21" ht="24.95" customHeight="1" x14ac:dyDescent="0.15">
      <c r="A16" s="55"/>
      <c r="B16" s="64"/>
      <c r="C16" s="61"/>
      <c r="D16" s="62"/>
      <c r="E16" s="60"/>
      <c r="F16" s="60"/>
      <c r="G16" s="60"/>
      <c r="H16" s="60"/>
      <c r="I16" s="60"/>
      <c r="J16" s="60"/>
    </row>
    <row r="17" spans="1:10" ht="24.95" customHeight="1" x14ac:dyDescent="0.15">
      <c r="A17" s="55"/>
      <c r="B17" s="64"/>
      <c r="C17" s="61"/>
      <c r="D17" s="62"/>
      <c r="E17" s="60"/>
      <c r="F17" s="60"/>
      <c r="G17" s="60"/>
      <c r="H17" s="60"/>
      <c r="I17" s="60"/>
      <c r="J17" s="60"/>
    </row>
    <row r="18" spans="1:10" ht="24.95" customHeight="1" x14ac:dyDescent="0.15">
      <c r="A18" s="55"/>
      <c r="B18" s="64"/>
      <c r="C18" s="61"/>
      <c r="D18" s="62"/>
      <c r="E18" s="60"/>
      <c r="F18" s="60"/>
      <c r="G18" s="60"/>
      <c r="H18" s="60"/>
      <c r="I18" s="60"/>
      <c r="J18" s="60"/>
    </row>
    <row r="19" spans="1:10" ht="24.95" customHeight="1" x14ac:dyDescent="0.15">
      <c r="A19" s="55"/>
      <c r="B19" s="64"/>
      <c r="C19" s="61"/>
      <c r="D19" s="62"/>
      <c r="E19" s="60"/>
      <c r="F19" s="60"/>
      <c r="G19" s="60"/>
      <c r="H19" s="60"/>
      <c r="I19" s="60"/>
      <c r="J19" s="60"/>
    </row>
    <row r="20" spans="1:10" ht="24.95" customHeight="1" x14ac:dyDescent="0.15">
      <c r="A20" s="55"/>
      <c r="B20" s="64"/>
      <c r="C20" s="61"/>
      <c r="D20" s="62"/>
      <c r="E20" s="60"/>
      <c r="F20" s="60"/>
      <c r="G20" s="60"/>
      <c r="H20" s="60"/>
      <c r="I20" s="60"/>
      <c r="J20" s="60"/>
    </row>
    <row r="21" spans="1:10" ht="24.95" customHeight="1" x14ac:dyDescent="0.15">
      <c r="A21" s="55"/>
      <c r="B21" s="64"/>
      <c r="C21" s="61"/>
      <c r="D21" s="62"/>
      <c r="E21" s="60"/>
      <c r="F21" s="60"/>
      <c r="G21" s="60"/>
      <c r="H21" s="60"/>
      <c r="I21" s="60"/>
      <c r="J21" s="60"/>
    </row>
    <row r="22" spans="1:10" ht="24.95" customHeight="1" x14ac:dyDescent="0.15">
      <c r="A22" s="55"/>
      <c r="B22" s="64"/>
      <c r="C22" s="61"/>
      <c r="D22" s="62"/>
      <c r="E22" s="60"/>
      <c r="F22" s="60"/>
      <c r="G22" s="60"/>
      <c r="H22" s="60"/>
      <c r="I22" s="60"/>
      <c r="J22" s="60"/>
    </row>
    <row r="23" spans="1:10" ht="18.75" customHeight="1" x14ac:dyDescent="0.15">
      <c r="A23" s="55"/>
      <c r="B23" s="19" t="s">
        <v>34</v>
      </c>
      <c r="C23" s="20">
        <f>SUM(C5:C22)</f>
        <v>0</v>
      </c>
      <c r="D23" s="21"/>
      <c r="E23" s="22"/>
      <c r="F23" s="23"/>
      <c r="G23" s="23"/>
      <c r="H23" s="23"/>
      <c r="I23" s="23"/>
      <c r="J23" s="23"/>
    </row>
    <row r="24" spans="1:10" ht="18.75" customHeight="1" x14ac:dyDescent="0.15">
      <c r="A24" s="55"/>
      <c r="B24" s="19" t="s">
        <v>35</v>
      </c>
      <c r="C24" s="159">
        <f>IF(AND(B25="",B46=""),G24+J24,"")</f>
        <v>0</v>
      </c>
      <c r="D24" s="160"/>
      <c r="E24" s="161" t="s">
        <v>36</v>
      </c>
      <c r="F24" s="162"/>
      <c r="G24" s="53">
        <f>IF(AND(B25="",B46=""),SUMIF(D5:D22,"立候補準備",C5:C22),"")</f>
        <v>0</v>
      </c>
      <c r="H24" s="161" t="s">
        <v>37</v>
      </c>
      <c r="I24" s="162"/>
      <c r="J24" s="53">
        <f>IF(AND(B25="",B46=""),SUMIF(D5:D22,"選挙運動",C5:C22),"")</f>
        <v>0</v>
      </c>
    </row>
    <row r="25" spans="1:10" ht="24.6" customHeight="1" x14ac:dyDescent="0.15">
      <c r="A25" s="55"/>
      <c r="B25" s="64"/>
      <c r="C25" s="61"/>
      <c r="D25" s="63"/>
      <c r="E25" s="63"/>
      <c r="F25" s="60"/>
      <c r="G25" s="60"/>
      <c r="H25" s="60"/>
      <c r="I25" s="60"/>
      <c r="J25" s="60"/>
    </row>
    <row r="26" spans="1:10" ht="24.6" customHeight="1" x14ac:dyDescent="0.15">
      <c r="A26" s="55"/>
      <c r="B26" s="64"/>
      <c r="C26" s="61"/>
      <c r="D26" s="63"/>
      <c r="E26" s="60"/>
      <c r="F26" s="60"/>
      <c r="G26" s="60"/>
      <c r="H26" s="60"/>
      <c r="I26" s="60"/>
      <c r="J26" s="60"/>
    </row>
    <row r="27" spans="1:10" ht="24.6" customHeight="1" x14ac:dyDescent="0.15">
      <c r="A27" s="55"/>
      <c r="B27" s="64"/>
      <c r="C27" s="61"/>
      <c r="D27" s="63"/>
      <c r="E27" s="60"/>
      <c r="F27" s="60"/>
      <c r="G27" s="60"/>
      <c r="H27" s="60"/>
      <c r="I27" s="60"/>
      <c r="J27" s="60"/>
    </row>
    <row r="28" spans="1:10" ht="24.6" customHeight="1" x14ac:dyDescent="0.15">
      <c r="A28" s="55"/>
      <c r="B28" s="64"/>
      <c r="C28" s="61"/>
      <c r="D28" s="63"/>
      <c r="E28" s="60"/>
      <c r="F28" s="60"/>
      <c r="G28" s="60"/>
      <c r="H28" s="60"/>
      <c r="I28" s="60"/>
      <c r="J28" s="60"/>
    </row>
    <row r="29" spans="1:10" ht="24.6" customHeight="1" x14ac:dyDescent="0.15">
      <c r="A29" s="55"/>
      <c r="B29" s="64"/>
      <c r="C29" s="61"/>
      <c r="D29" s="63"/>
      <c r="E29" s="60"/>
      <c r="F29" s="60"/>
      <c r="G29" s="60"/>
      <c r="H29" s="60"/>
      <c r="I29" s="60"/>
      <c r="J29" s="60"/>
    </row>
    <row r="30" spans="1:10" ht="24.6" customHeight="1" x14ac:dyDescent="0.15">
      <c r="A30" s="55"/>
      <c r="B30" s="64"/>
      <c r="C30" s="61"/>
      <c r="D30" s="63"/>
      <c r="E30" s="60"/>
      <c r="F30" s="60"/>
      <c r="G30" s="60"/>
      <c r="H30" s="60"/>
      <c r="I30" s="60"/>
      <c r="J30" s="60"/>
    </row>
    <row r="31" spans="1:10" ht="24.6" customHeight="1" x14ac:dyDescent="0.15">
      <c r="A31" s="55"/>
      <c r="B31" s="64"/>
      <c r="C31" s="61"/>
      <c r="D31" s="63"/>
      <c r="E31" s="60"/>
      <c r="F31" s="60"/>
      <c r="G31" s="60"/>
      <c r="H31" s="60"/>
      <c r="I31" s="60"/>
      <c r="J31" s="60"/>
    </row>
    <row r="32" spans="1:10" ht="24.6" customHeight="1" x14ac:dyDescent="0.15">
      <c r="A32" s="55"/>
      <c r="B32" s="64"/>
      <c r="C32" s="61"/>
      <c r="D32" s="63"/>
      <c r="E32" s="60"/>
      <c r="F32" s="60"/>
      <c r="G32" s="60"/>
      <c r="H32" s="60"/>
      <c r="I32" s="60"/>
      <c r="J32" s="60"/>
    </row>
    <row r="33" spans="1:10" ht="24.6" customHeight="1" x14ac:dyDescent="0.15">
      <c r="A33" s="55"/>
      <c r="B33" s="64"/>
      <c r="C33" s="61"/>
      <c r="D33" s="63"/>
      <c r="E33" s="60"/>
      <c r="F33" s="60"/>
      <c r="G33" s="60"/>
      <c r="H33" s="60"/>
      <c r="I33" s="60"/>
      <c r="J33" s="60"/>
    </row>
    <row r="34" spans="1:10" ht="24.6" customHeight="1" x14ac:dyDescent="0.15">
      <c r="A34" s="55"/>
      <c r="B34" s="64"/>
      <c r="C34" s="61"/>
      <c r="D34" s="63"/>
      <c r="E34" s="60"/>
      <c r="F34" s="60"/>
      <c r="G34" s="60"/>
      <c r="H34" s="60"/>
      <c r="I34" s="60"/>
      <c r="J34" s="60"/>
    </row>
    <row r="35" spans="1:10" ht="24.6" customHeight="1" x14ac:dyDescent="0.15">
      <c r="A35" s="55"/>
      <c r="B35" s="64"/>
      <c r="C35" s="61"/>
      <c r="D35" s="63"/>
      <c r="E35" s="60"/>
      <c r="F35" s="60"/>
      <c r="G35" s="60"/>
      <c r="H35" s="60"/>
      <c r="I35" s="60"/>
      <c r="J35" s="60"/>
    </row>
    <row r="36" spans="1:10" ht="24.6" customHeight="1" x14ac:dyDescent="0.15">
      <c r="A36" s="55"/>
      <c r="B36" s="64"/>
      <c r="C36" s="61"/>
      <c r="D36" s="63"/>
      <c r="E36" s="60"/>
      <c r="F36" s="60"/>
      <c r="G36" s="60"/>
      <c r="H36" s="60"/>
      <c r="I36" s="60"/>
      <c r="J36" s="60"/>
    </row>
    <row r="37" spans="1:10" ht="24.6" customHeight="1" x14ac:dyDescent="0.15">
      <c r="A37" s="55"/>
      <c r="B37" s="64"/>
      <c r="C37" s="61"/>
      <c r="D37" s="63"/>
      <c r="E37" s="60"/>
      <c r="F37" s="60"/>
      <c r="G37" s="60"/>
      <c r="H37" s="60"/>
      <c r="I37" s="60"/>
      <c r="J37" s="60"/>
    </row>
    <row r="38" spans="1:10" ht="24.6" customHeight="1" x14ac:dyDescent="0.15">
      <c r="A38" s="55"/>
      <c r="B38" s="64"/>
      <c r="C38" s="61"/>
      <c r="D38" s="63"/>
      <c r="E38" s="60"/>
      <c r="F38" s="60"/>
      <c r="G38" s="60"/>
      <c r="H38" s="60"/>
      <c r="I38" s="60"/>
      <c r="J38" s="60"/>
    </row>
    <row r="39" spans="1:10" ht="24.6" customHeight="1" x14ac:dyDescent="0.15">
      <c r="A39" s="55"/>
      <c r="B39" s="64"/>
      <c r="C39" s="61"/>
      <c r="D39" s="63"/>
      <c r="E39" s="60"/>
      <c r="F39" s="60"/>
      <c r="G39" s="60"/>
      <c r="H39" s="60"/>
      <c r="I39" s="60"/>
      <c r="J39" s="60"/>
    </row>
    <row r="40" spans="1:10" ht="24.6" customHeight="1" x14ac:dyDescent="0.15">
      <c r="A40" s="55"/>
      <c r="B40" s="64"/>
      <c r="C40" s="61"/>
      <c r="D40" s="63"/>
      <c r="E40" s="60"/>
      <c r="F40" s="60"/>
      <c r="G40" s="60"/>
      <c r="H40" s="60"/>
      <c r="I40" s="60"/>
      <c r="J40" s="60"/>
    </row>
    <row r="41" spans="1:10" ht="24.6" customHeight="1" x14ac:dyDescent="0.15">
      <c r="A41" s="55"/>
      <c r="B41" s="64"/>
      <c r="C41" s="61"/>
      <c r="D41" s="63"/>
      <c r="E41" s="60"/>
      <c r="F41" s="60"/>
      <c r="G41" s="60"/>
      <c r="H41" s="60"/>
      <c r="I41" s="60"/>
      <c r="J41" s="60"/>
    </row>
    <row r="42" spans="1:10" ht="24.6" customHeight="1" x14ac:dyDescent="0.15">
      <c r="A42" s="55"/>
      <c r="B42" s="64"/>
      <c r="C42" s="61"/>
      <c r="D42" s="63"/>
      <c r="E42" s="60"/>
      <c r="F42" s="60"/>
      <c r="G42" s="60"/>
      <c r="H42" s="60"/>
      <c r="I42" s="60"/>
      <c r="J42" s="60"/>
    </row>
    <row r="43" spans="1:10" ht="24.6" customHeight="1" x14ac:dyDescent="0.15">
      <c r="A43" s="55"/>
      <c r="B43" s="64"/>
      <c r="C43" s="61"/>
      <c r="D43" s="63"/>
      <c r="E43" s="60"/>
      <c r="F43" s="60"/>
      <c r="G43" s="60"/>
      <c r="H43" s="60"/>
      <c r="I43" s="60"/>
      <c r="J43" s="60"/>
    </row>
    <row r="44" spans="1:10" ht="18.75" customHeight="1" x14ac:dyDescent="0.15">
      <c r="A44" s="55"/>
      <c r="B44" s="19" t="s">
        <v>34</v>
      </c>
      <c r="C44" s="20">
        <f>SUM(C25:C43)</f>
        <v>0</v>
      </c>
      <c r="D44" s="54"/>
      <c r="E44" s="10"/>
      <c r="F44" s="8"/>
      <c r="G44" s="8"/>
      <c r="H44" s="8"/>
      <c r="I44" s="8"/>
      <c r="J44" s="8"/>
    </row>
    <row r="45" spans="1:10" ht="18.75" customHeight="1" x14ac:dyDescent="0.15">
      <c r="A45" s="26"/>
      <c r="B45" s="19" t="s">
        <v>35</v>
      </c>
      <c r="C45" s="159" t="str">
        <f>IF(AND(C24="",B46=""),G45+J45,"")</f>
        <v/>
      </c>
      <c r="D45" s="160"/>
      <c r="E45" s="161" t="s">
        <v>36</v>
      </c>
      <c r="F45" s="162"/>
      <c r="G45" s="53" t="str">
        <f>IF(AND(C24="",B46=""),SUMIF(D5:D22,"立候補準備",C5:C22)+SUMIF(D25:D43,"立候補準備",C25:C43),"")</f>
        <v/>
      </c>
      <c r="H45" s="161" t="s">
        <v>37</v>
      </c>
      <c r="I45" s="162"/>
      <c r="J45" s="53" t="str">
        <f>IF(AND(C24="",B46=""),SUMIF(D5:D22,"選挙運動",C5:C22)+SUMIF(D25:D43,"選挙運動",C25:C43),"")</f>
        <v/>
      </c>
    </row>
    <row r="46" spans="1:10" ht="24.95" customHeight="1" x14ac:dyDescent="0.15">
      <c r="A46" s="55"/>
      <c r="B46" s="64"/>
      <c r="C46" s="61"/>
      <c r="D46" s="63"/>
      <c r="E46" s="60"/>
      <c r="F46" s="60"/>
      <c r="G46" s="60"/>
      <c r="H46" s="60"/>
      <c r="I46" s="60"/>
      <c r="J46" s="60"/>
    </row>
    <row r="47" spans="1:10" ht="24.95" customHeight="1" x14ac:dyDescent="0.15">
      <c r="A47" s="55"/>
      <c r="B47" s="64"/>
      <c r="C47" s="61"/>
      <c r="D47" s="63"/>
      <c r="E47" s="60"/>
      <c r="F47" s="60"/>
      <c r="G47" s="60"/>
      <c r="H47" s="60"/>
      <c r="I47" s="60"/>
      <c r="J47" s="60"/>
    </row>
    <row r="48" spans="1:10" ht="24.95" customHeight="1" x14ac:dyDescent="0.15">
      <c r="A48" s="55"/>
      <c r="B48" s="64"/>
      <c r="C48" s="61"/>
      <c r="D48" s="63"/>
      <c r="E48" s="60"/>
      <c r="F48" s="60"/>
      <c r="G48" s="60"/>
      <c r="H48" s="60"/>
      <c r="I48" s="60"/>
      <c r="J48" s="60"/>
    </row>
    <row r="49" spans="1:10" ht="24.95" customHeight="1" x14ac:dyDescent="0.15">
      <c r="A49" s="55"/>
      <c r="B49" s="64"/>
      <c r="C49" s="61"/>
      <c r="D49" s="63"/>
      <c r="E49" s="60"/>
      <c r="F49" s="60"/>
      <c r="G49" s="60"/>
      <c r="H49" s="60"/>
      <c r="I49" s="60"/>
      <c r="J49" s="60"/>
    </row>
    <row r="50" spans="1:10" ht="24.95" customHeight="1" x14ac:dyDescent="0.15">
      <c r="A50" s="55"/>
      <c r="B50" s="64"/>
      <c r="C50" s="61"/>
      <c r="D50" s="63"/>
      <c r="E50" s="60"/>
      <c r="F50" s="60"/>
      <c r="G50" s="60"/>
      <c r="H50" s="60"/>
      <c r="I50" s="60"/>
      <c r="J50" s="60"/>
    </row>
    <row r="51" spans="1:10" ht="24.95" customHeight="1" x14ac:dyDescent="0.15">
      <c r="A51" s="55"/>
      <c r="B51" s="64"/>
      <c r="C51" s="61"/>
      <c r="D51" s="63"/>
      <c r="E51" s="60"/>
      <c r="F51" s="60"/>
      <c r="G51" s="60"/>
      <c r="H51" s="60"/>
      <c r="I51" s="60"/>
      <c r="J51" s="60"/>
    </row>
    <row r="52" spans="1:10" ht="24.95" customHeight="1" x14ac:dyDescent="0.15">
      <c r="A52" s="55"/>
      <c r="B52" s="64"/>
      <c r="C52" s="61"/>
      <c r="D52" s="63"/>
      <c r="E52" s="60"/>
      <c r="F52" s="60"/>
      <c r="G52" s="60"/>
      <c r="H52" s="60"/>
      <c r="I52" s="60"/>
      <c r="J52" s="60"/>
    </row>
    <row r="53" spans="1:10" ht="24.95" customHeight="1" x14ac:dyDescent="0.15">
      <c r="A53" s="55"/>
      <c r="B53" s="64"/>
      <c r="C53" s="61"/>
      <c r="D53" s="63"/>
      <c r="E53" s="60"/>
      <c r="F53" s="60"/>
      <c r="G53" s="60"/>
      <c r="H53" s="60"/>
      <c r="I53" s="60"/>
      <c r="J53" s="60"/>
    </row>
    <row r="54" spans="1:10" ht="24.95" customHeight="1" x14ac:dyDescent="0.15">
      <c r="A54" s="55"/>
      <c r="B54" s="64"/>
      <c r="C54" s="61"/>
      <c r="D54" s="63"/>
      <c r="E54" s="60"/>
      <c r="F54" s="60"/>
      <c r="G54" s="60"/>
      <c r="H54" s="60"/>
      <c r="I54" s="60"/>
      <c r="J54" s="60"/>
    </row>
    <row r="55" spans="1:10" ht="24.95" customHeight="1" x14ac:dyDescent="0.15">
      <c r="A55" s="55"/>
      <c r="B55" s="64"/>
      <c r="C55" s="61"/>
      <c r="D55" s="63"/>
      <c r="E55" s="60"/>
      <c r="F55" s="60"/>
      <c r="G55" s="60"/>
      <c r="H55" s="60"/>
      <c r="I55" s="60"/>
      <c r="J55" s="60"/>
    </row>
    <row r="56" spans="1:10" ht="24.95" customHeight="1" x14ac:dyDescent="0.15">
      <c r="A56" s="55"/>
      <c r="B56" s="64"/>
      <c r="C56" s="61"/>
      <c r="D56" s="63"/>
      <c r="E56" s="60"/>
      <c r="F56" s="60"/>
      <c r="G56" s="60"/>
      <c r="H56" s="60"/>
      <c r="I56" s="60"/>
      <c r="J56" s="60"/>
    </row>
    <row r="57" spans="1:10" ht="24.95" customHeight="1" x14ac:dyDescent="0.15">
      <c r="A57" s="55"/>
      <c r="B57" s="64"/>
      <c r="C57" s="61"/>
      <c r="D57" s="63"/>
      <c r="E57" s="60"/>
      <c r="F57" s="60"/>
      <c r="G57" s="60"/>
      <c r="H57" s="60"/>
      <c r="I57" s="60"/>
      <c r="J57" s="60"/>
    </row>
    <row r="58" spans="1:10" ht="24.95" customHeight="1" x14ac:dyDescent="0.15">
      <c r="A58" s="55"/>
      <c r="B58" s="64"/>
      <c r="C58" s="61"/>
      <c r="D58" s="63"/>
      <c r="E58" s="60"/>
      <c r="F58" s="60"/>
      <c r="G58" s="60"/>
      <c r="H58" s="60"/>
      <c r="I58" s="60"/>
      <c r="J58" s="60"/>
    </row>
    <row r="59" spans="1:10" ht="18.75" customHeight="1" x14ac:dyDescent="0.15">
      <c r="A59" s="55"/>
      <c r="B59" s="19" t="s">
        <v>34</v>
      </c>
      <c r="C59" s="20">
        <f>SUM(C46:C58)</f>
        <v>0</v>
      </c>
      <c r="D59" s="23"/>
      <c r="E59" s="22"/>
      <c r="F59" s="23"/>
      <c r="G59" s="23"/>
      <c r="H59" s="23"/>
      <c r="I59" s="23"/>
      <c r="J59" s="23"/>
    </row>
    <row r="60" spans="1:10" ht="18.75" customHeight="1" x14ac:dyDescent="0.15">
      <c r="A60" s="26"/>
      <c r="B60" s="19" t="s">
        <v>35</v>
      </c>
      <c r="C60" s="159" t="str">
        <f>IF(AND(C24="",C45=""),G60+J60,"")</f>
        <v/>
      </c>
      <c r="D60" s="160"/>
      <c r="E60" s="161" t="s">
        <v>36</v>
      </c>
      <c r="F60" s="162"/>
      <c r="G60" s="53" t="str">
        <f>IF(AND(C24="",C45=""),SUMIF(D5:D22,"立候補準備",C5:C22)+SUMIF(D25:D43,"立候補準備",C25:C43)+SUMIF(D46:D58,"立候補準備",C46:C58),"")</f>
        <v/>
      </c>
      <c r="H60" s="161" t="s">
        <v>37</v>
      </c>
      <c r="I60" s="162"/>
      <c r="J60" s="53" t="str">
        <f>IF(AND(C24="",C45=""),SUMIF(D5:D22,"選挙運動",C5:C22)+SUMIF(D25:D43,"選挙運動",C25:C43)+SUMIF(D46:D58,"選挙運動",C46:C58),"")</f>
        <v/>
      </c>
    </row>
    <row r="62" spans="1:10" ht="18.75" customHeight="1" x14ac:dyDescent="0.15">
      <c r="G62" s="156" t="s">
        <v>87</v>
      </c>
      <c r="H62" s="158"/>
      <c r="I62" s="156" t="s">
        <v>88</v>
      </c>
      <c r="J62" s="158"/>
    </row>
    <row r="63" spans="1:10" ht="18.75" customHeight="1" x14ac:dyDescent="0.15">
      <c r="G63" s="44" t="s">
        <v>84</v>
      </c>
      <c r="H63" s="45">
        <f>SUMIF(D5:D22,"立候補準備",C5:C22)</f>
        <v>0</v>
      </c>
      <c r="I63" s="44" t="s">
        <v>84</v>
      </c>
      <c r="J63" s="45">
        <f>SUMIF(D5:D22,"選挙運動",C5:C22)</f>
        <v>0</v>
      </c>
    </row>
    <row r="64" spans="1:10" ht="18.75" customHeight="1" x14ac:dyDescent="0.15">
      <c r="G64" s="44" t="s">
        <v>85</v>
      </c>
      <c r="H64" s="45">
        <f>SUMIF(D25:D43,"立候補準備",C25:C43)</f>
        <v>0</v>
      </c>
      <c r="I64" s="44" t="s">
        <v>85</v>
      </c>
      <c r="J64" s="45">
        <f>SUMIF(D25:D43,"選挙運動",C25:C43)</f>
        <v>0</v>
      </c>
    </row>
    <row r="65" spans="7:10" ht="18.75" customHeight="1" x14ac:dyDescent="0.15">
      <c r="G65" s="44" t="s">
        <v>86</v>
      </c>
      <c r="H65" s="45">
        <f>SUMIF(D46:D58,"立候補準備",C46:C58)</f>
        <v>0</v>
      </c>
      <c r="I65" s="44" t="s">
        <v>86</v>
      </c>
      <c r="J65" s="45">
        <f>SUMIF(D46:D58,"選挙運動",C46:C58)</f>
        <v>0</v>
      </c>
    </row>
    <row r="66" spans="7:10" ht="18.75" customHeight="1" x14ac:dyDescent="0.15">
      <c r="G66" s="44" t="s">
        <v>89</v>
      </c>
      <c r="H66" s="45">
        <f>H63+H64+H65</f>
        <v>0</v>
      </c>
      <c r="I66" s="44" t="s">
        <v>89</v>
      </c>
      <c r="J66" s="45">
        <f>J63+J64+J65</f>
        <v>0</v>
      </c>
    </row>
    <row r="67" spans="7:10" ht="18.75" customHeight="1" x14ac:dyDescent="0.15">
      <c r="G67" s="156" t="s">
        <v>35</v>
      </c>
      <c r="H67" s="157"/>
      <c r="I67" s="158"/>
      <c r="J67" s="45">
        <f>H66+J66</f>
        <v>0</v>
      </c>
    </row>
  </sheetData>
  <sheetProtection algorithmName="SHA-512" hashValue="XOtTWROzbRZAWE2ECO6JU2UqzgFhGzCBs5M1qncwHo5uiwOc3M1otVQqfduhs3FSNb96vQqXgufurJWv97ZEhA==" saltValue="cKRe85Zwqenfkk0voJYxRQ==" spinCount="100000" sheet="1" objects="1" scenarios="1"/>
  <mergeCells count="20">
    <mergeCell ref="J3:J4"/>
    <mergeCell ref="F3:H3"/>
    <mergeCell ref="I3:I4"/>
    <mergeCell ref="C24:D24"/>
    <mergeCell ref="A3:A4"/>
    <mergeCell ref="B3:B4"/>
    <mergeCell ref="C3:C4"/>
    <mergeCell ref="D3:D4"/>
    <mergeCell ref="E3:E4"/>
    <mergeCell ref="E24:F24"/>
    <mergeCell ref="H24:I24"/>
    <mergeCell ref="C45:D45"/>
    <mergeCell ref="E45:F45"/>
    <mergeCell ref="H45:I45"/>
    <mergeCell ref="G67:I67"/>
    <mergeCell ref="C60:D60"/>
    <mergeCell ref="E60:F60"/>
    <mergeCell ref="H60:I60"/>
    <mergeCell ref="G62:H62"/>
    <mergeCell ref="I62:J62"/>
  </mergeCells>
  <phoneticPr fontId="5"/>
  <dataValidations count="2">
    <dataValidation type="list" allowBlank="1" showInputMessage="1" showErrorMessage="1" sqref="D46:D58 D25:D43 D5:D22" xr:uid="{A7401E38-1115-4C34-9DDF-7E690DF58659}">
      <formula1>"立候補準備,選挙運動"</formula1>
    </dataValidation>
    <dataValidation type="whole" operator="greaterThan" allowBlank="1" showInputMessage="1" showErrorMessage="1" sqref="C46:C58 C25:C43 C5:C22" xr:uid="{E3768D69-7DCD-4366-BEF9-25F4EDF33016}">
      <formula1>0</formula1>
    </dataValidation>
  </dataValidations>
  <hyperlinks>
    <hyperlink ref="L2" location="☆メイン画面☆!A1" display="メイン画面に戻る" xr:uid="{CC6519C4-BD8F-4382-99CF-74D268475A8C}"/>
  </hyperlinks>
  <printOptions horizontalCentered="1"/>
  <pageMargins left="0.23622047244094491" right="0.27559055118110237" top="0.43307086614173229" bottom="0.74803149606299213" header="0.19685039370078741" footer="0.31496062992125984"/>
  <pageSetup paperSize="9" orientation="landscape" r:id="rId1"/>
  <rowBreaks count="2" manualBreakCount="2">
    <brk id="24" max="10" man="1"/>
    <brk id="45"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24</vt:i4>
      </vt:variant>
    </vt:vector>
  </HeadingPairs>
  <TitlesOfParts>
    <vt:vector size="40" baseType="lpstr">
      <vt:lpstr>☆メイン画面☆</vt:lpstr>
      <vt:lpstr>確認表</vt:lpstr>
      <vt:lpstr>収入の部</vt:lpstr>
      <vt:lpstr>支出の部(人件費)</vt:lpstr>
      <vt:lpstr>支出の部(家屋費)</vt:lpstr>
      <vt:lpstr>支出の部(通信費)</vt:lpstr>
      <vt:lpstr>支出の部(交通費)</vt:lpstr>
      <vt:lpstr>支出の部(印刷費)</vt:lpstr>
      <vt:lpstr>支出の部(広告費)</vt:lpstr>
      <vt:lpstr>支出の部(文具費)</vt:lpstr>
      <vt:lpstr>支出の部(食糧費)</vt:lpstr>
      <vt:lpstr>支出の部(休泊費)</vt:lpstr>
      <vt:lpstr>支出の部(雑費)</vt:lpstr>
      <vt:lpstr>領収書無明細書</vt:lpstr>
      <vt:lpstr>集計表</vt:lpstr>
      <vt:lpstr>選管入力用</vt:lpstr>
      <vt:lpstr>'支出の部(印刷費)'!Print_Area</vt:lpstr>
      <vt:lpstr>'支出の部(家屋費)'!Print_Area</vt:lpstr>
      <vt:lpstr>'支出の部(休泊費)'!Print_Area</vt:lpstr>
      <vt:lpstr>'支出の部(交通費)'!Print_Area</vt:lpstr>
      <vt:lpstr>'支出の部(広告費)'!Print_Area</vt:lpstr>
      <vt:lpstr>'支出の部(雑費)'!Print_Area</vt:lpstr>
      <vt:lpstr>'支出の部(食糧費)'!Print_Area</vt:lpstr>
      <vt:lpstr>'支出の部(人件費)'!Print_Area</vt:lpstr>
      <vt:lpstr>'支出の部(通信費)'!Print_Area</vt:lpstr>
      <vt:lpstr>'支出の部(文具費)'!Print_Area</vt:lpstr>
      <vt:lpstr>収入の部!Print_Area</vt:lpstr>
      <vt:lpstr>集計表!Print_Area</vt:lpstr>
      <vt:lpstr>領収書無明細書!Print_Area</vt:lpstr>
      <vt:lpstr>'支出の部(印刷費)'!Print_Titles</vt:lpstr>
      <vt:lpstr>'支出の部(家屋費)'!Print_Titles</vt:lpstr>
      <vt:lpstr>'支出の部(休泊費)'!Print_Titles</vt:lpstr>
      <vt:lpstr>'支出の部(交通費)'!Print_Titles</vt:lpstr>
      <vt:lpstr>'支出の部(広告費)'!Print_Titles</vt:lpstr>
      <vt:lpstr>'支出の部(雑費)'!Print_Titles</vt:lpstr>
      <vt:lpstr>'支出の部(食糧費)'!Print_Titles</vt:lpstr>
      <vt:lpstr>'支出の部(人件費)'!Print_Titles</vt:lpstr>
      <vt:lpstr>'支出の部(通信費)'!Print_Titles</vt:lpstr>
      <vt:lpstr>'支出の部(文具費)'!Print_Titles</vt:lpstr>
      <vt:lpstr>収入の部!Print_Titles</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選挙管理委員会事務局0008</cp:lastModifiedBy>
  <cp:lastPrinted>2025-05-04T04:43:41Z</cp:lastPrinted>
  <dcterms:created xsi:type="dcterms:W3CDTF">2013-07-31T02:04:39Z</dcterms:created>
  <dcterms:modified xsi:type="dcterms:W3CDTF">2025-07-22T05:31:46Z</dcterms:modified>
</cp:coreProperties>
</file>