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8160" windowWidth="19170" xWindow="0" yWindow="0"/>
  </bookViews>
  <sheets>
    <sheet r:id="rId1" name="nenrei_2018 (11)" sheetId="1"/>
  </sheets>
  <definedNames>
    <definedName localSheetId="0" name="_xlnm.Print_Area">'nenrei_2018 (11)'!#REF!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E33" i="1"/>
  <c r="P32" i="1"/>
  <c r="O32" i="1"/>
  <c r="O33" i="1" s="1"/>
  <c r="N32" i="1"/>
  <c r="N33" i="1" s="1"/>
  <c r="L32" i="1"/>
  <c r="L33" i="1" s="1"/>
  <c r="K32" i="1"/>
  <c r="K33" i="1" s="1"/>
  <c r="I32" i="1"/>
  <c r="H32" i="1"/>
  <c r="H33" i="1" s="1"/>
  <c r="F32" i="1"/>
  <c r="G32" i="1" s="1"/>
  <c r="G33" i="1" s="1"/>
  <c r="E32" i="1"/>
  <c r="O30" i="1"/>
  <c r="N30" i="1"/>
  <c r="N31" i="1" s="1"/>
  <c r="L30" i="1"/>
  <c r="L31" i="1" s="1"/>
  <c r="K30" i="1"/>
  <c r="M30" i="1" s="1"/>
  <c r="J30" i="1"/>
  <c r="I30" i="1"/>
  <c r="I31" i="1" s="1"/>
  <c r="H30" i="1"/>
  <c r="H31" i="1" s="1"/>
  <c r="F30" i="1"/>
  <c r="F31" i="1" s="1"/>
  <c r="E30" i="1"/>
  <c r="E31" i="1" s="1"/>
  <c r="I29" i="1"/>
  <c r="E29" i="1"/>
  <c r="P28" i="1"/>
  <c r="O28" i="1"/>
  <c r="O29" i="1" s="1"/>
  <c r="N28" i="1"/>
  <c r="N29" i="1" s="1"/>
  <c r="L28" i="1"/>
  <c r="L29" i="1" s="1"/>
  <c r="K28" i="1"/>
  <c r="K29" i="1" s="1"/>
  <c r="I28" i="1"/>
  <c r="H28" i="1"/>
  <c r="H29" i="1" s="1"/>
  <c r="F28" i="1"/>
  <c r="F29" i="1" s="1"/>
  <c r="E28" i="1"/>
  <c r="G28" i="1" s="1"/>
  <c r="G29" i="1" s="1"/>
  <c r="O27" i="1"/>
  <c r="O31" i="1" s="1"/>
  <c r="N27" i="1"/>
  <c r="P27" i="1" s="1"/>
  <c r="L27" i="1"/>
  <c r="K27" i="1"/>
  <c r="M27" i="1" s="1"/>
  <c r="I27" i="1"/>
  <c r="H27" i="1"/>
  <c r="J27" i="1" s="1"/>
  <c r="G27" i="1"/>
  <c r="F27" i="1"/>
  <c r="E27" i="1"/>
  <c r="P26" i="1"/>
  <c r="M26" i="1"/>
  <c r="J26" i="1"/>
  <c r="G26" i="1"/>
  <c r="C26" i="1"/>
  <c r="B26" i="1"/>
  <c r="D26" i="1" s="1"/>
  <c r="P25" i="1"/>
  <c r="M25" i="1"/>
  <c r="J25" i="1"/>
  <c r="G25" i="1"/>
  <c r="C25" i="1"/>
  <c r="B25" i="1"/>
  <c r="D25" i="1" s="1"/>
  <c r="P24" i="1"/>
  <c r="M24" i="1"/>
  <c r="J24" i="1"/>
  <c r="G24" i="1"/>
  <c r="D24" i="1"/>
  <c r="C24" i="1"/>
  <c r="B24" i="1"/>
  <c r="P23" i="1"/>
  <c r="M23" i="1"/>
  <c r="J23" i="1"/>
  <c r="G23" i="1"/>
  <c r="C23" i="1"/>
  <c r="D23" i="1" s="1"/>
  <c r="B23" i="1"/>
  <c r="P22" i="1"/>
  <c r="M22" i="1"/>
  <c r="J22" i="1"/>
  <c r="G22" i="1"/>
  <c r="C22" i="1"/>
  <c r="B22" i="1"/>
  <c r="D22" i="1" s="1"/>
  <c r="P21" i="1"/>
  <c r="M21" i="1"/>
  <c r="J21" i="1"/>
  <c r="G21" i="1"/>
  <c r="C21" i="1"/>
  <c r="B21" i="1"/>
  <c r="D21" i="1" s="1"/>
  <c r="P20" i="1"/>
  <c r="M20" i="1"/>
  <c r="J20" i="1"/>
  <c r="G20" i="1"/>
  <c r="D20" i="1"/>
  <c r="C20" i="1"/>
  <c r="B20" i="1"/>
  <c r="P19" i="1"/>
  <c r="M19" i="1"/>
  <c r="J19" i="1"/>
  <c r="G19" i="1"/>
  <c r="C19" i="1"/>
  <c r="D19" i="1" s="1"/>
  <c r="B19" i="1"/>
  <c r="P18" i="1"/>
  <c r="M18" i="1"/>
  <c r="J18" i="1"/>
  <c r="G18" i="1"/>
  <c r="C18" i="1"/>
  <c r="C32" i="1" s="1"/>
  <c r="B18" i="1"/>
  <c r="B32" i="1" s="1"/>
  <c r="P17" i="1"/>
  <c r="M17" i="1"/>
  <c r="J17" i="1"/>
  <c r="G17" i="1"/>
  <c r="C17" i="1"/>
  <c r="B17" i="1"/>
  <c r="D17" i="1" s="1"/>
  <c r="P16" i="1"/>
  <c r="M16" i="1"/>
  <c r="J16" i="1"/>
  <c r="G16" i="1"/>
  <c r="D16" i="1"/>
  <c r="C16" i="1"/>
  <c r="B16" i="1"/>
  <c r="P15" i="1"/>
  <c r="M15" i="1"/>
  <c r="J15" i="1"/>
  <c r="G15" i="1"/>
  <c r="C15" i="1"/>
  <c r="B15" i="1"/>
  <c r="D15" i="1" s="1"/>
  <c r="P14" i="1"/>
  <c r="M14" i="1"/>
  <c r="J14" i="1"/>
  <c r="G14" i="1"/>
  <c r="C14" i="1"/>
  <c r="B14" i="1"/>
  <c r="D14" i="1" s="1"/>
  <c r="P13" i="1"/>
  <c r="M13" i="1"/>
  <c r="J13" i="1"/>
  <c r="G13" i="1"/>
  <c r="C13" i="1"/>
  <c r="B13" i="1"/>
  <c r="D13" i="1" s="1"/>
  <c r="P12" i="1"/>
  <c r="M12" i="1"/>
  <c r="J12" i="1"/>
  <c r="G12" i="1"/>
  <c r="D12" i="1"/>
  <c r="C12" i="1"/>
  <c r="B12" i="1"/>
  <c r="P11" i="1"/>
  <c r="M11" i="1"/>
  <c r="J11" i="1"/>
  <c r="G11" i="1"/>
  <c r="C11" i="1"/>
  <c r="B11" i="1"/>
  <c r="D11" i="1" s="1"/>
  <c r="P10" i="1"/>
  <c r="M10" i="1"/>
  <c r="J10" i="1"/>
  <c r="G10" i="1"/>
  <c r="C10" i="1"/>
  <c r="B10" i="1"/>
  <c r="B30" i="1" s="1"/>
  <c r="P9" i="1"/>
  <c r="M9" i="1"/>
  <c r="J9" i="1"/>
  <c r="G9" i="1"/>
  <c r="C9" i="1"/>
  <c r="B9" i="1"/>
  <c r="D9" i="1" s="1"/>
  <c r="P8" i="1"/>
  <c r="M8" i="1"/>
  <c r="J8" i="1"/>
  <c r="G8" i="1"/>
  <c r="D8" i="1"/>
  <c r="C8" i="1"/>
  <c r="C30" i="1" s="1"/>
  <c r="B8" i="1"/>
  <c r="P7" i="1"/>
  <c r="M7" i="1"/>
  <c r="J7" i="1"/>
  <c r="G7" i="1"/>
  <c r="C7" i="1"/>
  <c r="C27" i="1" s="1"/>
  <c r="B7" i="1"/>
  <c r="D7" i="1" s="1"/>
  <c r="P6" i="1"/>
  <c r="M6" i="1"/>
  <c r="J6" i="1"/>
  <c r="G6" i="1"/>
  <c r="C6" i="1"/>
  <c r="B6" i="1"/>
  <c r="D6" i="1" s="1"/>
  <c r="P5" i="1"/>
  <c r="M5" i="1"/>
  <c r="J5" i="1"/>
  <c r="G5" i="1"/>
  <c r="C5" i="1"/>
  <c r="C28" i="1" s="1"/>
  <c r="C29" i="1" s="1"/>
  <c r="B5" i="1"/>
  <c r="B27" i="1" s="1"/>
  <c r="D27" i="1" s="1"/>
  <c r="D32" i="1" l="1"/>
  <c r="D33" i="1" s="1"/>
  <c r="B33" i="1"/>
  <c r="J31" i="1"/>
  <c r="C33" i="1"/>
  <c r="P29" i="1"/>
  <c r="M31" i="1"/>
  <c r="P33" i="1"/>
  <c r="C31" i="1"/>
  <c r="B31" i="1"/>
  <c r="D30" i="1"/>
  <c r="D31" i="1" s="1"/>
  <c r="K31" i="1"/>
  <c r="M28" i="1"/>
  <c r="M29" i="1" s="1"/>
  <c r="G30" i="1"/>
  <c r="G31" i="1" s="1"/>
  <c r="M32" i="1"/>
  <c r="M33" i="1" s="1"/>
  <c r="F33" i="1"/>
  <c r="D10" i="1"/>
  <c r="D18" i="1"/>
  <c r="B28" i="1"/>
  <c r="J28" i="1"/>
  <c r="J29" i="1" s="1"/>
  <c r="P30" i="1"/>
  <c r="P31" i="1" s="1"/>
  <c r="J32" i="1"/>
  <c r="J33" i="1" s="1"/>
  <c r="D5" i="1"/>
  <c r="D28" i="1" l="1"/>
  <c r="D29" i="1" s="1"/>
  <c r="B29" i="1"/>
</calcChain>
</file>

<file path=xl/sharedStrings.xml><?xml version="1.0" encoding="utf-8"?>
<sst xmlns="http://schemas.openxmlformats.org/spreadsheetml/2006/main" count="52" uniqueCount="37">
  <si>
    <t>年齢層別人口　（H30年11月末現在）</t>
    <rPh sb="0" eb="3">
      <t>ネンレイソウ</t>
    </rPh>
    <rPh sb="3" eb="4">
      <t>ベツ</t>
    </rPh>
    <rPh sb="4" eb="6">
      <t>ジンコウ</t>
    </rPh>
    <rPh sb="11" eb="12">
      <t>ネン</t>
    </rPh>
    <rPh sb="14" eb="15">
      <t>ガツ</t>
    </rPh>
    <rPh sb="15" eb="16">
      <t>マツ</t>
    </rPh>
    <rPh sb="16" eb="18">
      <t>ゲンザイ</t>
    </rPh>
    <phoneticPr fontId="2"/>
  </si>
  <si>
    <t>年齢・地域</t>
    <rPh sb="0" eb="2">
      <t>ネンレイ</t>
    </rPh>
    <rPh sb="3" eb="5">
      <t>チイキ</t>
    </rPh>
    <phoneticPr fontId="2"/>
  </si>
  <si>
    <t>那覇市
全体</t>
    <phoneticPr fontId="2"/>
  </si>
  <si>
    <t>（所管区域ごと）</t>
    <rPh sb="1" eb="3">
      <t>ショカン</t>
    </rPh>
    <rPh sb="3" eb="5">
      <t>クイキ</t>
    </rPh>
    <phoneticPr fontId="2"/>
  </si>
  <si>
    <t>本庁</t>
    <rPh sb="0" eb="2">
      <t>ホンチョウ</t>
    </rPh>
    <phoneticPr fontId="2"/>
  </si>
  <si>
    <t>真和志</t>
    <rPh sb="0" eb="3">
      <t>マワシ</t>
    </rPh>
    <phoneticPr fontId="2"/>
  </si>
  <si>
    <t>首里</t>
    <rPh sb="0" eb="2">
      <t>シュリ</t>
    </rPh>
    <phoneticPr fontId="2"/>
  </si>
  <si>
    <t>小禄</t>
    <rPh sb="0" eb="2">
      <t>オロク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</si>
  <si>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</si>
  <si>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</si>
  <si>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2"/>
  </si>
  <si>
    <t>0～4歳</t>
    <rPh sb="3" eb="4">
      <t>サイ</t>
    </rPh>
    <phoneticPr fontId="2"/>
  </si>
  <si>
    <t>5～9歳</t>
    <phoneticPr fontId="2"/>
  </si>
  <si>
    <t>10～14歳</t>
    <rPh sb="5" eb="6">
      <t>トシ</t>
    </rPh>
    <phoneticPr fontId="2"/>
  </si>
  <si>
    <t>15～19歳</t>
    <rPh sb="5" eb="6">
      <t>サイ</t>
    </rPh>
    <phoneticPr fontId="2"/>
  </si>
  <si>
    <t>20～24歳</t>
    <rPh sb="5" eb="6">
      <t>トシ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</si>
  <si>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</si>
  <si>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</si>
  <si>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</si>
  <si>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</si>
  <si>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</si>
  <si>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50～54歳</t>
    <rPh sb="5" eb="6">
      <t>サイ</t>
    </rPh>
    <phoneticPr fontId="2"/>
  </si>
  <si>
    <t>55～59歳</t>
    <rPh sb="5" eb="6">
      <t>サイ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</si>
  <si>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</si>
  <si>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</si>
  <si>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70～74歳</t>
    <rPh sb="5" eb="6">
      <t>サイ</t>
    </rPh>
    <phoneticPr fontId="2"/>
  </si>
  <si>
    <t>75～79歳</t>
    <rPh sb="5" eb="6">
      <t>サイ</t>
    </rPh>
    <phoneticPr fontId="2"/>
  </si>
  <si>
    <t>80～84歳</t>
    <rPh sb="5" eb="6">
      <t>サイ</t>
    </rPh>
    <phoneticPr fontId="2"/>
  </si>
  <si>
    <t>85～89歳</t>
    <rPh sb="5" eb="6">
      <t>サイ</t>
    </rPh>
    <phoneticPr fontId="2"/>
  </si>
  <si>
    <t>90～94歳</t>
    <rPh sb="5" eb="6">
      <t>サイ</t>
    </rPh>
    <phoneticPr fontId="2"/>
  </si>
  <si>
    <t>95～99歳</t>
    <rPh sb="5" eb="6">
      <t>サイ</t>
    </rPh>
    <phoneticPr fontId="2"/>
  </si>
  <si>
    <t>100～104歳</t>
    <rPh sb="7" eb="8">
      <t>サイ</t>
    </rPh>
    <phoneticPr fontId="2"/>
  </si>
  <si>
    <t>105歳以上</t>
    <rPh sb="3" eb="4">
      <t>サイ</t>
    </rPh>
    <rPh sb="4" eb="6">
      <t>イジョウ</t>
    </rPh>
    <phoneticPr fontId="2"/>
  </si>
  <si>
    <t>【再掲】
年少人口
（0～14歳）</t>
    <rPh sb="1" eb="2">
      <t>サイ</t>
    </rPh>
    <rPh sb="5" eb="7">
      <t>ネンショウ</t>
    </rPh>
    <rPh sb="7" eb="9">
      <t>ジンコウ</t>
    </rPh>
    <rPh sb="15" eb="16">
      <t>サイ</t>
    </rPh>
    <phoneticPr fontId="2"/>
  </si>
  <si>
    <t>割合</t>
    <rPh sb="0" eb="2">
      <t>ワリアイ</t>
    </rPh>
    <phoneticPr fontId="2"/>
  </si>
  <si>
    <t>【再掲】
生産年齢人口
（15～64歳）</t>
    <rPh sb="1" eb="2">
      <t>サイ</t>
    </rPh>
    <rPh sb="5" eb="7">
      <t>セイサン</t>
    </rPh>
    <rPh sb="7" eb="9">
      <t>ネンレイ</t>
    </rPh>
    <rPh sb="9" eb="11">
      <t>ジンコウ</t>
    </rPh>
    <rPh sb="18" eb="19">
      <t>サイ</t>
    </rPh>
    <phoneticPr fontId="2"/>
  </si>
  <si>
    <t>【再掲】
老年人口
（65歳以上）</t>
    <rPh sb="1" eb="3">
      <t>サイケイ</t>
    </rPh>
    <rPh sb="5" eb="7">
      <t>ロウネン</t>
    </rPh>
    <rPh sb="7" eb="9">
      <t>ジンコウ</t>
    </rPh>
    <rPh sb="13" eb="16">
      <t>サイイジョウ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</si>
</sst>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_);[Red]\(#,##0.0\)"/>
  </numFmts>
  <fonts count="6">
    <font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76" fontId="1" fillId="0" borderId="0" xfId="0" applyNumberFormat="1" applyFont="1" applyAlignment="1" applyProtection="1">
      <alignment horizontal="center" vertical="center"/>
    </xf>
    <xf numFmtId="176" fontId="3" fillId="2" borderId="1" xfId="0" applyNumberFormat="1" applyFont="1" applyFill="1" applyBorder="1" applyAlignment="1" applyProtection="1">
      <alignment horizontal="center" vertical="center"/>
    </xf>
    <xf numFmtId="176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 applyProtection="1">
      <alignment horizontal="center" vertical="center"/>
    </xf>
    <xf numFmtId="176" fontId="3" fillId="3" borderId="10" xfId="0" applyNumberFormat="1" applyFont="1" applyFill="1" applyBorder="1" applyAlignment="1" applyProtection="1">
      <alignment horizontal="center" vertical="center"/>
    </xf>
    <xf numFmtId="176" fontId="3" fillId="3" borderId="5" xfId="0" applyNumberFormat="1" applyFont="1" applyFill="1" applyBorder="1" applyAlignment="1" applyProtection="1">
      <alignment horizontal="center" vertical="center"/>
    </xf>
    <xf numFmtId="176" fontId="3" fillId="3" borderId="11" xfId="0" applyNumberFormat="1" applyFont="1" applyFill="1" applyBorder="1" applyAlignment="1" applyProtection="1">
      <alignment horizontal="center" vertical="center"/>
    </xf>
    <xf numFmtId="0" fontId="0" fillId="0" borderId="12" xfId="0" applyBorder="1" applyAlignment="1">
      <alignment horizontal="center" vertical="center"/>
    </xf>
    <xf numFmtId="176" fontId="3" fillId="4" borderId="10" xfId="0" applyNumberFormat="1" applyFont="1" applyFill="1" applyBorder="1" applyAlignment="1" applyProtection="1">
      <alignment horizontal="center" vertical="center"/>
    </xf>
    <xf numFmtId="176" fontId="3" fillId="5" borderId="13" xfId="0" applyNumberFormat="1" applyFont="1" applyFill="1" applyBorder="1" applyAlignment="1" applyProtection="1">
      <alignment horizontal="center" vertical="center"/>
    </xf>
    <xf numFmtId="176" fontId="3" fillId="4" borderId="9" xfId="0" applyNumberFormat="1" applyFont="1" applyFill="1" applyBorder="1" applyAlignment="1" applyProtection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</xf>
    <xf numFmtId="176" fontId="0" fillId="6" borderId="14" xfId="0" applyNumberFormat="1" applyFill="1" applyBorder="1" applyAlignment="1" applyProtection="1">
      <alignment horizontal="center" vertical="center"/>
    </xf>
    <xf numFmtId="38" fontId="0" fillId="4" borderId="15" xfId="0" applyNumberFormat="1" applyFill="1" applyBorder="1" applyAlignment="1" applyProtection="1">
      <alignment vertical="center"/>
    </xf>
    <xf numFmtId="38" fontId="0" fillId="4" borderId="16" xfId="0" applyNumberFormat="1" applyFill="1" applyBorder="1" applyAlignment="1" applyProtection="1">
      <alignment vertical="center"/>
    </xf>
    <xf numFmtId="38" fontId="0" fillId="7" borderId="17" xfId="0" applyNumberFormat="1" applyFill="1" applyBorder="1" applyAlignment="1" applyProtection="1">
      <alignment vertical="center"/>
    </xf>
    <xf numFmtId="38" fontId="0" fillId="4" borderId="18" xfId="0" applyNumberFormat="1" applyFill="1" applyBorder="1" applyAlignment="1" applyProtection="1">
      <alignment vertical="center"/>
    </xf>
    <xf numFmtId="38" fontId="0" fillId="5" borderId="16" xfId="0" applyNumberFormat="1" applyFill="1" applyBorder="1" applyAlignment="1" applyProtection="1">
      <alignment vertical="center"/>
    </xf>
    <xf numFmtId="38" fontId="0" fillId="5" borderId="19" xfId="0" applyNumberFormat="1" applyFill="1" applyBorder="1" applyAlignment="1" applyProtection="1">
      <alignment vertical="center"/>
    </xf>
    <xf numFmtId="38" fontId="0" fillId="4" borderId="20" xfId="0" applyNumberFormat="1" applyFill="1" applyBorder="1" applyAlignment="1" applyProtection="1">
      <alignment vertical="center"/>
    </xf>
    <xf numFmtId="38" fontId="0" fillId="5" borderId="21" xfId="0" applyNumberFormat="1" applyFill="1" applyBorder="1" applyAlignment="1" applyProtection="1">
      <alignment vertical="center"/>
    </xf>
    <xf numFmtId="38" fontId="0" fillId="4" borderId="22" xfId="0" applyNumberFormat="1" applyFill="1" applyBorder="1" applyAlignment="1" applyProtection="1">
      <alignment vertical="center"/>
    </xf>
    <xf numFmtId="38" fontId="0" fillId="4" borderId="23" xfId="0" applyNumberFormat="1" applyFill="1" applyBorder="1" applyAlignment="1" applyProtection="1">
      <alignment vertical="center"/>
    </xf>
    <xf numFmtId="176" fontId="0" fillId="6" borderId="24" xfId="0" applyNumberFormat="1" applyFill="1" applyBorder="1" applyAlignment="1" applyProtection="1">
      <alignment horizontal="center" vertical="center"/>
    </xf>
    <xf numFmtId="38" fontId="0" fillId="7" borderId="25" xfId="0" applyNumberFormat="1" applyFill="1" applyBorder="1" applyAlignment="1" applyProtection="1">
      <alignment vertical="center"/>
    </xf>
    <xf numFmtId="38" fontId="0" fillId="4" borderId="0" xfId="0" applyNumberFormat="1" applyFill="1" applyBorder="1" applyAlignment="1" applyProtection="1">
      <alignment vertical="center"/>
    </xf>
    <xf numFmtId="38" fontId="0" fillId="5" borderId="0" xfId="0" applyNumberFormat="1" applyFill="1" applyBorder="1" applyAlignment="1" applyProtection="1">
      <alignment vertical="center"/>
    </xf>
    <xf numFmtId="38" fontId="0" fillId="4" borderId="26" xfId="0" applyNumberFormat="1" applyFill="1" applyBorder="1" applyAlignment="1" applyProtection="1">
      <alignment vertical="center"/>
    </xf>
    <xf numFmtId="38" fontId="0" fillId="5" borderId="27" xfId="0" applyNumberFormat="1" applyFill="1" applyBorder="1" applyAlignment="1" applyProtection="1">
      <alignment vertical="center"/>
    </xf>
    <xf numFmtId="38" fontId="0" fillId="5" borderId="28" xfId="0" applyNumberFormat="1" applyFill="1" applyBorder="1" applyAlignment="1" applyProtection="1">
      <alignment vertical="center"/>
    </xf>
    <xf numFmtId="176" fontId="3" fillId="8" borderId="10" xfId="0" applyNumberFormat="1" applyFont="1" applyFill="1" applyBorder="1" applyAlignment="1" applyProtection="1">
      <alignment horizontal="center" vertical="center"/>
    </xf>
    <xf numFmtId="38" fontId="0" fillId="4" borderId="11" xfId="0" applyNumberFormat="1" applyFill="1" applyBorder="1" applyAlignment="1" applyProtection="1">
      <alignment vertical="center"/>
    </xf>
    <xf numFmtId="38" fontId="0" fillId="4" borderId="4" xfId="0" applyNumberFormat="1" applyFill="1" applyBorder="1" applyAlignment="1" applyProtection="1">
      <alignment vertical="center"/>
    </xf>
    <xf numFmtId="38" fontId="0" fillId="7" borderId="29" xfId="0" applyNumberFormat="1" applyFill="1" applyBorder="1" applyAlignment="1" applyProtection="1">
      <alignment vertical="center"/>
    </xf>
    <xf numFmtId="38" fontId="0" fillId="5" borderId="4" xfId="0" applyNumberFormat="1" applyFill="1" applyBorder="1" applyAlignment="1" applyProtection="1">
      <alignment vertical="center"/>
    </xf>
    <xf numFmtId="38" fontId="0" fillId="5" borderId="5" xfId="0" applyNumberFormat="1" applyFill="1" applyBorder="1" applyAlignment="1" applyProtection="1">
      <alignment vertical="center"/>
    </xf>
    <xf numFmtId="176" fontId="0" fillId="9" borderId="30" xfId="0" applyNumberFormat="1" applyFill="1" applyBorder="1" applyAlignment="1" applyProtection="1">
      <alignment horizontal="center" vertical="center" wrapText="1"/>
    </xf>
    <xf numFmtId="38" fontId="0" fillId="9" borderId="31" xfId="0" applyNumberFormat="1" applyFill="1" applyBorder="1" applyAlignment="1" applyProtection="1">
      <alignment vertical="center"/>
    </xf>
    <xf numFmtId="38" fontId="0" fillId="9" borderId="32" xfId="0" applyNumberFormat="1" applyFill="1" applyBorder="1" applyAlignment="1" applyProtection="1">
      <alignment vertical="center"/>
    </xf>
    <xf numFmtId="38" fontId="0" fillId="10" borderId="33" xfId="0" applyNumberFormat="1" applyFill="1" applyBorder="1" applyAlignment="1" applyProtection="1">
      <alignment vertical="center"/>
    </xf>
    <xf numFmtId="38" fontId="0" fillId="10" borderId="34" xfId="0" applyNumberFormat="1" applyFill="1" applyBorder="1" applyAlignment="1" applyProtection="1">
      <alignment vertical="center"/>
    </xf>
    <xf numFmtId="176" fontId="5" fillId="9" borderId="14" xfId="0" applyNumberFormat="1" applyFont="1" applyFill="1" applyBorder="1" applyAlignment="1" applyProtection="1">
      <alignment horizontal="center" vertical="center" wrapText="1"/>
    </xf>
    <xf numFmtId="177" fontId="5" fillId="9" borderId="23" xfId="0" applyNumberFormat="1" applyFont="1" applyFill="1" applyBorder="1" applyAlignment="1" applyProtection="1">
      <alignment vertical="center"/>
    </xf>
    <xf numFmtId="177" fontId="5" fillId="9" borderId="20" xfId="0" applyNumberFormat="1" applyFont="1" applyFill="1" applyBorder="1" applyAlignment="1" applyProtection="1">
      <alignment vertical="center"/>
    </xf>
    <xf numFmtId="177" fontId="5" fillId="10" borderId="35" xfId="0" applyNumberFormat="1" applyFont="1" applyFill="1" applyBorder="1" applyAlignment="1" applyProtection="1">
      <alignment vertical="center"/>
    </xf>
    <xf numFmtId="177" fontId="5" fillId="10" borderId="21" xfId="0" applyNumberFormat="1" applyFont="1" applyFill="1" applyBorder="1" applyAlignment="1" applyProtection="1">
      <alignment vertical="center"/>
    </xf>
    <xf numFmtId="176" fontId="0" fillId="9" borderId="14" xfId="0" applyNumberFormat="1" applyFill="1" applyBorder="1" applyAlignment="1" applyProtection="1">
      <alignment horizontal="center" vertical="center" wrapText="1"/>
    </xf>
    <xf numFmtId="38" fontId="0" fillId="9" borderId="23" xfId="0" applyNumberFormat="1" applyFill="1" applyBorder="1" applyAlignment="1" applyProtection="1">
      <alignment vertical="center"/>
    </xf>
    <xf numFmtId="38" fontId="0" fillId="9" borderId="20" xfId="0" applyNumberFormat="1" applyFill="1" applyBorder="1" applyAlignment="1" applyProtection="1">
      <alignment vertical="center"/>
    </xf>
    <xf numFmtId="38" fontId="0" fillId="10" borderId="35" xfId="0" applyNumberFormat="1" applyFill="1" applyBorder="1" applyAlignment="1" applyProtection="1">
      <alignment vertical="center"/>
    </xf>
    <xf numFmtId="38" fontId="0" fillId="10" borderId="21" xfId="0" applyNumberFormat="1" applyFill="1" applyBorder="1" applyAlignment="1" applyProtection="1">
      <alignment vertical="center"/>
    </xf>
    <xf numFmtId="176" fontId="5" fillId="9" borderId="36" xfId="0" applyNumberFormat="1" applyFont="1" applyFill="1" applyBorder="1" applyAlignment="1" applyProtection="1">
      <alignment horizontal="center" vertical="center" wrapText="1"/>
    </xf>
    <xf numFmtId="177" fontId="5" fillId="9" borderId="37" xfId="0" applyNumberFormat="1" applyFont="1" applyFill="1" applyBorder="1" applyAlignment="1" applyProtection="1">
      <alignment vertical="center"/>
    </xf>
    <xf numFmtId="177" fontId="5" fillId="9" borderId="38" xfId="0" applyNumberFormat="1" applyFont="1" applyFill="1" applyBorder="1" applyAlignment="1" applyProtection="1">
      <alignment vertical="center"/>
    </xf>
    <xf numFmtId="177" fontId="5" fillId="10" borderId="39" xfId="0" applyNumberFormat="1" applyFont="1" applyFill="1" applyBorder="1" applyAlignment="1" applyProtection="1">
      <alignment vertical="center"/>
    </xf>
    <xf numFmtId="177" fontId="5" fillId="10" borderId="40" xfId="0" applyNumberFormat="1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33"/>
  <sheetViews>
    <sheetView tabSelected="1" view="pageBreakPreview" zoomScaleNormal="100" zoomScaleSheetLayoutView="100" workbookViewId="0">
      <selection activeCell="B35" sqref="B35"/>
    </sheetView>
  </sheetViews>
  <sheetFormatPr defaultRowHeight="13.5"/>
  <cols>
    <col min="1" max="1" width="13" bestFit="1" customWidth="1"/>
    <col min="2" max="4" width="8.5" bestFit="1" customWidth="1"/>
    <col min="5" max="6" width="7.5" bestFit="1" customWidth="1"/>
    <col min="7" max="7" width="8.5" bestFit="1" customWidth="1"/>
    <col min="8" max="9" width="7.5" bestFit="1" customWidth="1"/>
    <col min="10" max="10" width="8.5" bestFit="1" customWidth="1"/>
    <col min="11" max="12" width="7.5" bestFit="1" customWidth="1"/>
    <col min="13" max="13" width="7.75" bestFit="1" customWidth="1"/>
    <col min="14" max="15" width="7.5" bestFit="1" customWidth="1"/>
    <col min="16" max="16" width="7.75" bestFit="1" customWidth="1"/>
    <col min="17" max="17" width="13" bestFit="1" customWidth="1"/>
    <col min="18" max="20" width="8.5" bestFit="1" customWidth="1"/>
    <col min="21" max="22" width="7.5" bestFit="1" customWidth="1"/>
    <col min="23" max="23" width="8.5" bestFit="1" customWidth="1"/>
    <col min="24" max="25" width="7.5" bestFit="1" customWidth="1"/>
    <col min="26" max="26" width="8.5" bestFit="1" customWidth="1"/>
    <col min="27" max="28" width="7.5" bestFit="1" customWidth="1"/>
    <col min="29" max="29" width="7.75" bestFit="1" customWidth="1"/>
    <col min="30" max="31" width="7.5" bestFit="1" customWidth="1"/>
    <col min="32" max="32" width="7.75" bestFit="1" customWidth="1"/>
  </cols>
  <sheetData>
    <row r="1" spans="1:16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2" t="s">
        <v>1</v>
      </c>
      <c r="B2" s="3" t="s">
        <v>2</v>
      </c>
      <c r="C2" s="4"/>
      <c r="D2" s="4"/>
      <c r="E2" s="5" t="s">
        <v>3</v>
      </c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spans="1:16">
      <c r="A3" s="8"/>
      <c r="B3" s="9"/>
      <c r="C3" s="10"/>
      <c r="D3" s="10"/>
      <c r="E3" s="11" t="s">
        <v>4</v>
      </c>
      <c r="F3" s="12"/>
      <c r="G3" s="12"/>
      <c r="H3" s="13" t="s">
        <v>5</v>
      </c>
      <c r="I3" s="12"/>
      <c r="J3" s="12"/>
      <c r="K3" s="12" t="s">
        <v>6</v>
      </c>
      <c r="L3" s="12"/>
      <c r="M3" s="12"/>
      <c r="N3" s="14" t="s">
        <v>7</v>
      </c>
      <c r="O3" s="14"/>
      <c r="P3" s="12"/>
    </row>
    <row r="4" spans="1:16">
      <c r="A4" s="15"/>
      <c r="B4" s="16" t="s">
        <v>8</v>
      </c>
      <c r="C4" s="16" t="s">
        <v>9</v>
      </c>
      <c r="D4" s="17" t="s">
        <v>10</v>
      </c>
      <c r="E4" s="18" t="s">
        <v>8</v>
      </c>
      <c r="F4" s="16" t="s">
        <v>9</v>
      </c>
      <c r="G4" s="19" t="s">
        <v>10</v>
      </c>
      <c r="H4" s="16" t="s">
        <v>8</v>
      </c>
      <c r="I4" s="16" t="s">
        <v>9</v>
      </c>
      <c r="J4" s="19" t="s">
        <v>10</v>
      </c>
      <c r="K4" s="16" t="s">
        <v>8</v>
      </c>
      <c r="L4" s="16" t="s">
        <v>9</v>
      </c>
      <c r="M4" s="19" t="s">
        <v>10</v>
      </c>
      <c r="N4" s="16" t="s">
        <v>8</v>
      </c>
      <c r="O4" s="16" t="s">
        <v>9</v>
      </c>
      <c r="P4" s="19" t="s">
        <v>10</v>
      </c>
    </row>
    <row r="5" spans="1:16">
      <c r="A5" s="20" t="s">
        <v>11</v>
      </c>
      <c r="B5" s="21">
        <f>E5+H5+K5+N5</f>
        <v>7932</v>
      </c>
      <c r="C5" s="22">
        <f>F5+I5+L5+O5</f>
        <v>7569</v>
      </c>
      <c r="D5" s="23">
        <f>SUM(B5:C5)</f>
        <v>15501</v>
      </c>
      <c r="E5" s="24">
        <v>2319</v>
      </c>
      <c r="F5" s="22">
        <v>2183</v>
      </c>
      <c r="G5" s="25">
        <f>SUM(E5:F5)</f>
        <v>4502</v>
      </c>
      <c r="H5" s="21">
        <v>2608</v>
      </c>
      <c r="I5" s="22">
        <v>2476</v>
      </c>
      <c r="J5" s="26">
        <f>SUM(H5:I5)</f>
        <v>5084</v>
      </c>
      <c r="K5" s="21">
        <v>1293</v>
      </c>
      <c r="L5" s="22">
        <v>1249</v>
      </c>
      <c r="M5" s="26">
        <f>SUM(K5:L5)</f>
        <v>2542</v>
      </c>
      <c r="N5" s="21">
        <v>1712</v>
      </c>
      <c r="O5" s="27">
        <v>1661</v>
      </c>
      <c r="P5" s="28">
        <f>SUM(N5:O5)</f>
        <v>3373</v>
      </c>
    </row>
    <row r="6" spans="1:16">
      <c r="A6" s="20" t="s">
        <v>12</v>
      </c>
      <c r="B6" s="21">
        <f t="shared" ref="B6:C26" si="0">E6+H6+K6+N6</f>
        <v>8594</v>
      </c>
      <c r="C6" s="22">
        <f t="shared" si="0"/>
        <v>8314</v>
      </c>
      <c r="D6" s="23">
        <f>SUM(B6:C6)</f>
        <v>16908</v>
      </c>
      <c r="E6" s="29">
        <v>2581</v>
      </c>
      <c r="F6" s="27">
        <v>2499</v>
      </c>
      <c r="G6" s="25">
        <f>SUM(E6:F6)</f>
        <v>5080</v>
      </c>
      <c r="H6" s="30">
        <v>2521</v>
      </c>
      <c r="I6" s="27">
        <v>2572</v>
      </c>
      <c r="J6" s="26">
        <f t="shared" ref="J6:J27" si="1">SUM(H6:I6)</f>
        <v>5093</v>
      </c>
      <c r="K6" s="30">
        <v>1619</v>
      </c>
      <c r="L6" s="27">
        <v>1529</v>
      </c>
      <c r="M6" s="26">
        <f t="shared" ref="M6:M27" si="2">SUM(K6:L6)</f>
        <v>3148</v>
      </c>
      <c r="N6" s="30">
        <v>1873</v>
      </c>
      <c r="O6" s="27">
        <v>1714</v>
      </c>
      <c r="P6" s="28">
        <f t="shared" ref="P6:P26" si="3">SUM(N6:O6)</f>
        <v>3587</v>
      </c>
    </row>
    <row r="7" spans="1:16">
      <c r="A7" s="20" t="s">
        <v>13</v>
      </c>
      <c r="B7" s="21">
        <f t="shared" si="0"/>
        <v>8591</v>
      </c>
      <c r="C7" s="22">
        <f t="shared" si="0"/>
        <v>8195</v>
      </c>
      <c r="D7" s="23">
        <f t="shared" ref="D7:D26" si="4">SUM(B7:C7)</f>
        <v>16786</v>
      </c>
      <c r="E7" s="29">
        <v>2443</v>
      </c>
      <c r="F7" s="27">
        <v>2406</v>
      </c>
      <c r="G7" s="25">
        <f t="shared" ref="G7:G26" si="5">SUM(E7:F7)</f>
        <v>4849</v>
      </c>
      <c r="H7" s="30">
        <v>2641</v>
      </c>
      <c r="I7" s="27">
        <v>2517</v>
      </c>
      <c r="J7" s="26">
        <f t="shared" si="1"/>
        <v>5158</v>
      </c>
      <c r="K7" s="30">
        <v>1692</v>
      </c>
      <c r="L7" s="27">
        <v>1569</v>
      </c>
      <c r="M7" s="26">
        <f t="shared" si="2"/>
        <v>3261</v>
      </c>
      <c r="N7" s="30">
        <v>1815</v>
      </c>
      <c r="O7" s="27">
        <v>1703</v>
      </c>
      <c r="P7" s="28">
        <f t="shared" si="3"/>
        <v>3518</v>
      </c>
    </row>
    <row r="8" spans="1:16">
      <c r="A8" s="20" t="s">
        <v>14</v>
      </c>
      <c r="B8" s="21">
        <f t="shared" si="0"/>
        <v>8725</v>
      </c>
      <c r="C8" s="22">
        <f t="shared" si="0"/>
        <v>8417</v>
      </c>
      <c r="D8" s="23">
        <f t="shared" si="4"/>
        <v>17142</v>
      </c>
      <c r="E8" s="29">
        <v>2418</v>
      </c>
      <c r="F8" s="27">
        <v>2322</v>
      </c>
      <c r="G8" s="25">
        <f t="shared" si="5"/>
        <v>4740</v>
      </c>
      <c r="H8" s="30">
        <v>2789</v>
      </c>
      <c r="I8" s="27">
        <v>2684</v>
      </c>
      <c r="J8" s="26">
        <f t="shared" si="1"/>
        <v>5473</v>
      </c>
      <c r="K8" s="30">
        <v>1662</v>
      </c>
      <c r="L8" s="27">
        <v>1668</v>
      </c>
      <c r="M8" s="26">
        <f t="shared" si="2"/>
        <v>3330</v>
      </c>
      <c r="N8" s="30">
        <v>1856</v>
      </c>
      <c r="O8" s="27">
        <v>1743</v>
      </c>
      <c r="P8" s="28">
        <f t="shared" si="3"/>
        <v>3599</v>
      </c>
    </row>
    <row r="9" spans="1:16">
      <c r="A9" s="20" t="s">
        <v>15</v>
      </c>
      <c r="B9" s="21">
        <f t="shared" si="0"/>
        <v>8859</v>
      </c>
      <c r="C9" s="22">
        <f t="shared" si="0"/>
        <v>8438</v>
      </c>
      <c r="D9" s="23">
        <f t="shared" si="4"/>
        <v>17297</v>
      </c>
      <c r="E9" s="29">
        <v>2688</v>
      </c>
      <c r="F9" s="27">
        <v>2588</v>
      </c>
      <c r="G9" s="25">
        <f t="shared" si="5"/>
        <v>5276</v>
      </c>
      <c r="H9" s="30">
        <v>2814</v>
      </c>
      <c r="I9" s="27">
        <v>2769</v>
      </c>
      <c r="J9" s="26">
        <f t="shared" si="1"/>
        <v>5583</v>
      </c>
      <c r="K9" s="30">
        <v>1241</v>
      </c>
      <c r="L9" s="27">
        <v>1394</v>
      </c>
      <c r="M9" s="26">
        <f t="shared" si="2"/>
        <v>2635</v>
      </c>
      <c r="N9" s="30">
        <v>2116</v>
      </c>
      <c r="O9" s="27">
        <v>1687</v>
      </c>
      <c r="P9" s="28">
        <f t="shared" si="3"/>
        <v>3803</v>
      </c>
    </row>
    <row r="10" spans="1:16">
      <c r="A10" s="20" t="s">
        <v>16</v>
      </c>
      <c r="B10" s="21">
        <f t="shared" si="0"/>
        <v>8847</v>
      </c>
      <c r="C10" s="22">
        <f t="shared" si="0"/>
        <v>8406</v>
      </c>
      <c r="D10" s="23">
        <f t="shared" si="4"/>
        <v>17253</v>
      </c>
      <c r="E10" s="29">
        <v>2769</v>
      </c>
      <c r="F10" s="27">
        <v>2691</v>
      </c>
      <c r="G10" s="25">
        <f t="shared" si="5"/>
        <v>5460</v>
      </c>
      <c r="H10" s="30">
        <v>2915</v>
      </c>
      <c r="I10" s="27">
        <v>2996</v>
      </c>
      <c r="J10" s="26">
        <f t="shared" si="1"/>
        <v>5911</v>
      </c>
      <c r="K10" s="30">
        <v>1191</v>
      </c>
      <c r="L10" s="27">
        <v>1136</v>
      </c>
      <c r="M10" s="26">
        <f t="shared" si="2"/>
        <v>2327</v>
      </c>
      <c r="N10" s="30">
        <v>1972</v>
      </c>
      <c r="O10" s="27">
        <v>1583</v>
      </c>
      <c r="P10" s="28">
        <f t="shared" si="3"/>
        <v>3555</v>
      </c>
    </row>
    <row r="11" spans="1:16">
      <c r="A11" s="20" t="s">
        <v>17</v>
      </c>
      <c r="B11" s="21">
        <f t="shared" si="0"/>
        <v>9916</v>
      </c>
      <c r="C11" s="22">
        <f t="shared" si="0"/>
        <v>9772</v>
      </c>
      <c r="D11" s="23">
        <f t="shared" si="4"/>
        <v>19688</v>
      </c>
      <c r="E11" s="29">
        <v>3144</v>
      </c>
      <c r="F11" s="27">
        <v>3153</v>
      </c>
      <c r="G11" s="25">
        <f t="shared" si="5"/>
        <v>6297</v>
      </c>
      <c r="H11" s="30">
        <v>3336</v>
      </c>
      <c r="I11" s="27">
        <v>3323</v>
      </c>
      <c r="J11" s="26">
        <f t="shared" si="1"/>
        <v>6659</v>
      </c>
      <c r="K11" s="30">
        <v>1302</v>
      </c>
      <c r="L11" s="27">
        <v>1365</v>
      </c>
      <c r="M11" s="26">
        <f t="shared" si="2"/>
        <v>2667</v>
      </c>
      <c r="N11" s="30">
        <v>2134</v>
      </c>
      <c r="O11" s="27">
        <v>1931</v>
      </c>
      <c r="P11" s="28">
        <f t="shared" si="3"/>
        <v>4065</v>
      </c>
    </row>
    <row r="12" spans="1:16">
      <c r="A12" s="20" t="s">
        <v>18</v>
      </c>
      <c r="B12" s="21">
        <f t="shared" si="0"/>
        <v>10319</v>
      </c>
      <c r="C12" s="22">
        <f t="shared" si="0"/>
        <v>10555</v>
      </c>
      <c r="D12" s="23">
        <f t="shared" si="4"/>
        <v>20874</v>
      </c>
      <c r="E12" s="29">
        <v>3409</v>
      </c>
      <c r="F12" s="27">
        <v>3487</v>
      </c>
      <c r="G12" s="25">
        <f t="shared" si="5"/>
        <v>6896</v>
      </c>
      <c r="H12" s="30">
        <v>3300</v>
      </c>
      <c r="I12" s="27">
        <v>3401</v>
      </c>
      <c r="J12" s="26">
        <f t="shared" si="1"/>
        <v>6701</v>
      </c>
      <c r="K12" s="30">
        <v>1577</v>
      </c>
      <c r="L12" s="27">
        <v>1633</v>
      </c>
      <c r="M12" s="26">
        <f t="shared" si="2"/>
        <v>3210</v>
      </c>
      <c r="N12" s="30">
        <v>2033</v>
      </c>
      <c r="O12" s="27">
        <v>2034</v>
      </c>
      <c r="P12" s="28">
        <f t="shared" si="3"/>
        <v>4067</v>
      </c>
    </row>
    <row r="13" spans="1:16">
      <c r="A13" s="20" t="s">
        <v>19</v>
      </c>
      <c r="B13" s="21">
        <f t="shared" si="0"/>
        <v>11621</v>
      </c>
      <c r="C13" s="22">
        <f t="shared" si="0"/>
        <v>11770</v>
      </c>
      <c r="D13" s="23">
        <f t="shared" si="4"/>
        <v>23391</v>
      </c>
      <c r="E13" s="29">
        <v>3813</v>
      </c>
      <c r="F13" s="27">
        <v>3891</v>
      </c>
      <c r="G13" s="25">
        <f t="shared" si="5"/>
        <v>7704</v>
      </c>
      <c r="H13" s="30">
        <v>3605</v>
      </c>
      <c r="I13" s="27">
        <v>3586</v>
      </c>
      <c r="J13" s="26">
        <f t="shared" si="1"/>
        <v>7191</v>
      </c>
      <c r="K13" s="30">
        <v>1962</v>
      </c>
      <c r="L13" s="27">
        <v>2067</v>
      </c>
      <c r="M13" s="26">
        <f t="shared" si="2"/>
        <v>4029</v>
      </c>
      <c r="N13" s="30">
        <v>2241</v>
      </c>
      <c r="O13" s="27">
        <v>2226</v>
      </c>
      <c r="P13" s="28">
        <f t="shared" si="3"/>
        <v>4467</v>
      </c>
    </row>
    <row r="14" spans="1:16">
      <c r="A14" s="20" t="s">
        <v>20</v>
      </c>
      <c r="B14" s="21">
        <f t="shared" si="0"/>
        <v>12484</v>
      </c>
      <c r="C14" s="22">
        <f t="shared" si="0"/>
        <v>12374</v>
      </c>
      <c r="D14" s="23">
        <f t="shared" si="4"/>
        <v>24858</v>
      </c>
      <c r="E14" s="29">
        <v>4015</v>
      </c>
      <c r="F14" s="27">
        <v>3973</v>
      </c>
      <c r="G14" s="25">
        <f t="shared" si="5"/>
        <v>7988</v>
      </c>
      <c r="H14" s="30">
        <v>3905</v>
      </c>
      <c r="I14" s="27">
        <v>3831</v>
      </c>
      <c r="J14" s="26">
        <f t="shared" si="1"/>
        <v>7736</v>
      </c>
      <c r="K14" s="30">
        <v>2120</v>
      </c>
      <c r="L14" s="27">
        <v>2312</v>
      </c>
      <c r="M14" s="26">
        <f t="shared" si="2"/>
        <v>4432</v>
      </c>
      <c r="N14" s="30">
        <v>2444</v>
      </c>
      <c r="O14" s="27">
        <v>2258</v>
      </c>
      <c r="P14" s="28">
        <f t="shared" si="3"/>
        <v>4702</v>
      </c>
    </row>
    <row r="15" spans="1:16">
      <c r="A15" s="20" t="s">
        <v>21</v>
      </c>
      <c r="B15" s="21">
        <f t="shared" si="0"/>
        <v>10583</v>
      </c>
      <c r="C15" s="22">
        <f t="shared" si="0"/>
        <v>10886</v>
      </c>
      <c r="D15" s="23">
        <f t="shared" si="4"/>
        <v>21469</v>
      </c>
      <c r="E15" s="29">
        <v>3411</v>
      </c>
      <c r="F15" s="27">
        <v>3450</v>
      </c>
      <c r="G15" s="25">
        <f t="shared" si="5"/>
        <v>6861</v>
      </c>
      <c r="H15" s="30">
        <v>3378</v>
      </c>
      <c r="I15" s="27">
        <v>3540</v>
      </c>
      <c r="J15" s="26">
        <f t="shared" si="1"/>
        <v>6918</v>
      </c>
      <c r="K15" s="30">
        <v>1786</v>
      </c>
      <c r="L15" s="27">
        <v>1897</v>
      </c>
      <c r="M15" s="26">
        <f t="shared" si="2"/>
        <v>3683</v>
      </c>
      <c r="N15" s="30">
        <v>2008</v>
      </c>
      <c r="O15" s="27">
        <v>1999</v>
      </c>
      <c r="P15" s="28">
        <f t="shared" si="3"/>
        <v>4007</v>
      </c>
    </row>
    <row r="16" spans="1:16">
      <c r="A16" s="20" t="s">
        <v>22</v>
      </c>
      <c r="B16" s="21">
        <f t="shared" si="0"/>
        <v>9771</v>
      </c>
      <c r="C16" s="22">
        <f t="shared" si="0"/>
        <v>10065</v>
      </c>
      <c r="D16" s="23">
        <f t="shared" si="4"/>
        <v>19836</v>
      </c>
      <c r="E16" s="29">
        <v>3059</v>
      </c>
      <c r="F16" s="27">
        <v>3092</v>
      </c>
      <c r="G16" s="25">
        <f t="shared" si="5"/>
        <v>6151</v>
      </c>
      <c r="H16" s="30">
        <v>3372</v>
      </c>
      <c r="I16" s="27">
        <v>3465</v>
      </c>
      <c r="J16" s="26">
        <f t="shared" si="1"/>
        <v>6837</v>
      </c>
      <c r="K16" s="30">
        <v>1642</v>
      </c>
      <c r="L16" s="27">
        <v>1731</v>
      </c>
      <c r="M16" s="26">
        <f t="shared" si="2"/>
        <v>3373</v>
      </c>
      <c r="N16" s="30">
        <v>1698</v>
      </c>
      <c r="O16" s="27">
        <v>1777</v>
      </c>
      <c r="P16" s="28">
        <f t="shared" si="3"/>
        <v>3475</v>
      </c>
    </row>
    <row r="17" spans="1:16">
      <c r="A17" s="20" t="s">
        <v>23</v>
      </c>
      <c r="B17" s="21">
        <f t="shared" si="0"/>
        <v>9399</v>
      </c>
      <c r="C17" s="22">
        <f t="shared" si="0"/>
        <v>9985</v>
      </c>
      <c r="D17" s="23">
        <f t="shared" si="4"/>
        <v>19384</v>
      </c>
      <c r="E17" s="29">
        <v>2956</v>
      </c>
      <c r="F17" s="27">
        <v>3094</v>
      </c>
      <c r="G17" s="25">
        <f t="shared" si="5"/>
        <v>6050</v>
      </c>
      <c r="H17" s="30">
        <v>3264</v>
      </c>
      <c r="I17" s="27">
        <v>3452</v>
      </c>
      <c r="J17" s="26">
        <f t="shared" si="1"/>
        <v>6716</v>
      </c>
      <c r="K17" s="30">
        <v>1699</v>
      </c>
      <c r="L17" s="27">
        <v>1805</v>
      </c>
      <c r="M17" s="26">
        <f t="shared" si="2"/>
        <v>3504</v>
      </c>
      <c r="N17" s="30">
        <v>1480</v>
      </c>
      <c r="O17" s="27">
        <v>1634</v>
      </c>
      <c r="P17" s="28">
        <f t="shared" si="3"/>
        <v>3114</v>
      </c>
    </row>
    <row r="18" spans="1:16">
      <c r="A18" s="20" t="s">
        <v>24</v>
      </c>
      <c r="B18" s="21">
        <f t="shared" si="0"/>
        <v>10592</v>
      </c>
      <c r="C18" s="22">
        <f t="shared" si="0"/>
        <v>11170</v>
      </c>
      <c r="D18" s="23">
        <f t="shared" si="4"/>
        <v>21762</v>
      </c>
      <c r="E18" s="29">
        <v>3407</v>
      </c>
      <c r="F18" s="27">
        <v>3565</v>
      </c>
      <c r="G18" s="25">
        <f t="shared" si="5"/>
        <v>6972</v>
      </c>
      <c r="H18" s="30">
        <v>3589</v>
      </c>
      <c r="I18" s="27">
        <v>3719</v>
      </c>
      <c r="J18" s="26">
        <f t="shared" si="1"/>
        <v>7308</v>
      </c>
      <c r="K18" s="30">
        <v>1979</v>
      </c>
      <c r="L18" s="27">
        <v>2194</v>
      </c>
      <c r="M18" s="26">
        <f t="shared" si="2"/>
        <v>4173</v>
      </c>
      <c r="N18" s="30">
        <v>1617</v>
      </c>
      <c r="O18" s="27">
        <v>1692</v>
      </c>
      <c r="P18" s="28">
        <f t="shared" si="3"/>
        <v>3309</v>
      </c>
    </row>
    <row r="19" spans="1:16">
      <c r="A19" s="20" t="s">
        <v>25</v>
      </c>
      <c r="B19" s="21">
        <f t="shared" si="0"/>
        <v>6281</v>
      </c>
      <c r="C19" s="22">
        <f t="shared" si="0"/>
        <v>7564</v>
      </c>
      <c r="D19" s="23">
        <f t="shared" si="4"/>
        <v>13845</v>
      </c>
      <c r="E19" s="29">
        <v>1921</v>
      </c>
      <c r="F19" s="27">
        <v>2344</v>
      </c>
      <c r="G19" s="25">
        <f t="shared" si="5"/>
        <v>4265</v>
      </c>
      <c r="H19" s="30">
        <v>2079</v>
      </c>
      <c r="I19" s="27">
        <v>2466</v>
      </c>
      <c r="J19" s="26">
        <f t="shared" si="1"/>
        <v>4545</v>
      </c>
      <c r="K19" s="30">
        <v>1340</v>
      </c>
      <c r="L19" s="27">
        <v>1690</v>
      </c>
      <c r="M19" s="26">
        <f t="shared" si="2"/>
        <v>3030</v>
      </c>
      <c r="N19" s="30">
        <v>941</v>
      </c>
      <c r="O19" s="27">
        <v>1064</v>
      </c>
      <c r="P19" s="28">
        <f t="shared" si="3"/>
        <v>2005</v>
      </c>
    </row>
    <row r="20" spans="1:16">
      <c r="A20" s="20" t="s">
        <v>26</v>
      </c>
      <c r="B20" s="21">
        <f t="shared" si="0"/>
        <v>5609</v>
      </c>
      <c r="C20" s="22">
        <f t="shared" si="0"/>
        <v>7645</v>
      </c>
      <c r="D20" s="23">
        <f t="shared" si="4"/>
        <v>13254</v>
      </c>
      <c r="E20" s="29">
        <v>1649</v>
      </c>
      <c r="F20" s="27">
        <v>2295</v>
      </c>
      <c r="G20" s="25">
        <f t="shared" si="5"/>
        <v>3944</v>
      </c>
      <c r="H20" s="30">
        <v>1885</v>
      </c>
      <c r="I20" s="27">
        <v>2642</v>
      </c>
      <c r="J20" s="26">
        <f t="shared" si="1"/>
        <v>4527</v>
      </c>
      <c r="K20" s="30">
        <v>1271</v>
      </c>
      <c r="L20" s="27">
        <v>1629</v>
      </c>
      <c r="M20" s="26">
        <f t="shared" si="2"/>
        <v>2900</v>
      </c>
      <c r="N20" s="30">
        <v>804</v>
      </c>
      <c r="O20" s="27">
        <v>1079</v>
      </c>
      <c r="P20" s="28">
        <f t="shared" si="3"/>
        <v>1883</v>
      </c>
    </row>
    <row r="21" spans="1:16">
      <c r="A21" s="20" t="s">
        <v>27</v>
      </c>
      <c r="B21" s="21">
        <f t="shared" si="0"/>
        <v>4805</v>
      </c>
      <c r="C21" s="22">
        <f t="shared" si="0"/>
        <v>6953</v>
      </c>
      <c r="D21" s="23">
        <f t="shared" si="4"/>
        <v>11758</v>
      </c>
      <c r="E21" s="29">
        <v>1334</v>
      </c>
      <c r="F21" s="27">
        <v>2043</v>
      </c>
      <c r="G21" s="25">
        <f t="shared" si="5"/>
        <v>3377</v>
      </c>
      <c r="H21" s="30">
        <v>1628</v>
      </c>
      <c r="I21" s="27">
        <v>2461</v>
      </c>
      <c r="J21" s="26">
        <f t="shared" si="1"/>
        <v>4089</v>
      </c>
      <c r="K21" s="30">
        <v>1113</v>
      </c>
      <c r="L21" s="27">
        <v>1462</v>
      </c>
      <c r="M21" s="26">
        <f t="shared" si="2"/>
        <v>2575</v>
      </c>
      <c r="N21" s="30">
        <v>730</v>
      </c>
      <c r="O21" s="27">
        <v>987</v>
      </c>
      <c r="P21" s="28">
        <f t="shared" si="3"/>
        <v>1717</v>
      </c>
    </row>
    <row r="22" spans="1:16">
      <c r="A22" s="20" t="s">
        <v>28</v>
      </c>
      <c r="B22" s="21">
        <f t="shared" si="0"/>
        <v>2481</v>
      </c>
      <c r="C22" s="22">
        <f t="shared" si="0"/>
        <v>4789</v>
      </c>
      <c r="D22" s="23">
        <f t="shared" si="4"/>
        <v>7270</v>
      </c>
      <c r="E22" s="29">
        <v>729</v>
      </c>
      <c r="F22" s="27">
        <v>1522</v>
      </c>
      <c r="G22" s="25">
        <f t="shared" si="5"/>
        <v>2251</v>
      </c>
      <c r="H22" s="30">
        <v>861</v>
      </c>
      <c r="I22" s="27">
        <v>1655</v>
      </c>
      <c r="J22" s="26">
        <f t="shared" si="1"/>
        <v>2516</v>
      </c>
      <c r="K22" s="30">
        <v>559</v>
      </c>
      <c r="L22" s="27">
        <v>998</v>
      </c>
      <c r="M22" s="26">
        <f t="shared" si="2"/>
        <v>1557</v>
      </c>
      <c r="N22" s="30">
        <v>332</v>
      </c>
      <c r="O22" s="27">
        <v>614</v>
      </c>
      <c r="P22" s="28">
        <f t="shared" si="3"/>
        <v>946</v>
      </c>
    </row>
    <row r="23" spans="1:16">
      <c r="A23" s="20" t="s">
        <v>29</v>
      </c>
      <c r="B23" s="21">
        <f t="shared" si="0"/>
        <v>810</v>
      </c>
      <c r="C23" s="22">
        <f t="shared" si="0"/>
        <v>2386</v>
      </c>
      <c r="D23" s="23">
        <f t="shared" si="4"/>
        <v>3196</v>
      </c>
      <c r="E23" s="29">
        <v>254</v>
      </c>
      <c r="F23" s="27">
        <v>797</v>
      </c>
      <c r="G23" s="25">
        <f t="shared" si="5"/>
        <v>1051</v>
      </c>
      <c r="H23" s="30">
        <v>303</v>
      </c>
      <c r="I23" s="27">
        <v>804</v>
      </c>
      <c r="J23" s="26">
        <f t="shared" si="1"/>
        <v>1107</v>
      </c>
      <c r="K23" s="30">
        <v>164</v>
      </c>
      <c r="L23" s="27">
        <v>473</v>
      </c>
      <c r="M23" s="26">
        <f t="shared" si="2"/>
        <v>637</v>
      </c>
      <c r="N23" s="30">
        <v>89</v>
      </c>
      <c r="O23" s="27">
        <v>312</v>
      </c>
      <c r="P23" s="28">
        <f t="shared" si="3"/>
        <v>401</v>
      </c>
    </row>
    <row r="24" spans="1:16">
      <c r="A24" s="20" t="s">
        <v>30</v>
      </c>
      <c r="B24" s="21">
        <f t="shared" si="0"/>
        <v>170</v>
      </c>
      <c r="C24" s="22">
        <f t="shared" si="0"/>
        <v>812</v>
      </c>
      <c r="D24" s="23">
        <f t="shared" si="4"/>
        <v>982</v>
      </c>
      <c r="E24" s="29">
        <v>57</v>
      </c>
      <c r="F24" s="27">
        <v>280</v>
      </c>
      <c r="G24" s="25">
        <f t="shared" si="5"/>
        <v>337</v>
      </c>
      <c r="H24" s="30">
        <v>62</v>
      </c>
      <c r="I24" s="27">
        <v>254</v>
      </c>
      <c r="J24" s="26">
        <f t="shared" si="1"/>
        <v>316</v>
      </c>
      <c r="K24" s="30">
        <v>31</v>
      </c>
      <c r="L24" s="27">
        <v>183</v>
      </c>
      <c r="M24" s="26">
        <f t="shared" si="2"/>
        <v>214</v>
      </c>
      <c r="N24" s="30">
        <v>20</v>
      </c>
      <c r="O24" s="27">
        <v>95</v>
      </c>
      <c r="P24" s="28">
        <f t="shared" si="3"/>
        <v>115</v>
      </c>
    </row>
    <row r="25" spans="1:16">
      <c r="A25" s="31" t="s">
        <v>31</v>
      </c>
      <c r="B25" s="21">
        <f t="shared" si="0"/>
        <v>19</v>
      </c>
      <c r="C25" s="22">
        <f t="shared" si="0"/>
        <v>165</v>
      </c>
      <c r="D25" s="23">
        <f t="shared" si="4"/>
        <v>184</v>
      </c>
      <c r="E25" s="29">
        <v>4</v>
      </c>
      <c r="F25" s="27">
        <v>48</v>
      </c>
      <c r="G25" s="25">
        <f t="shared" si="5"/>
        <v>52</v>
      </c>
      <c r="H25" s="30">
        <v>10</v>
      </c>
      <c r="I25" s="27">
        <v>47</v>
      </c>
      <c r="J25" s="26">
        <f t="shared" si="1"/>
        <v>57</v>
      </c>
      <c r="K25" s="30">
        <v>4</v>
      </c>
      <c r="L25" s="27">
        <v>44</v>
      </c>
      <c r="M25" s="26">
        <f t="shared" si="2"/>
        <v>48</v>
      </c>
      <c r="N25" s="30">
        <v>1</v>
      </c>
      <c r="O25" s="27">
        <v>26</v>
      </c>
      <c r="P25" s="28">
        <f t="shared" si="3"/>
        <v>27</v>
      </c>
    </row>
    <row r="26" spans="1:16">
      <c r="A26" s="31" t="s">
        <v>32</v>
      </c>
      <c r="B26" s="21">
        <f t="shared" si="0"/>
        <v>0</v>
      </c>
      <c r="C26" s="22">
        <f t="shared" si="0"/>
        <v>12</v>
      </c>
      <c r="D26" s="32">
        <f t="shared" si="4"/>
        <v>12</v>
      </c>
      <c r="E26" s="33">
        <v>0</v>
      </c>
      <c r="F26" s="33">
        <v>4</v>
      </c>
      <c r="G26" s="34">
        <f t="shared" si="5"/>
        <v>4</v>
      </c>
      <c r="H26" s="35">
        <v>0</v>
      </c>
      <c r="I26" s="33">
        <v>1</v>
      </c>
      <c r="J26" s="36">
        <f t="shared" si="1"/>
        <v>1</v>
      </c>
      <c r="K26" s="35">
        <v>0</v>
      </c>
      <c r="L26" s="33">
        <v>4</v>
      </c>
      <c r="M26" s="36">
        <f t="shared" si="2"/>
        <v>4</v>
      </c>
      <c r="N26" s="35">
        <v>0</v>
      </c>
      <c r="O26" s="33">
        <v>3</v>
      </c>
      <c r="P26" s="37">
        <f t="shared" si="3"/>
        <v>3</v>
      </c>
    </row>
    <row r="27" spans="1:16">
      <c r="A27" s="38" t="s">
        <v>10</v>
      </c>
      <c r="B27" s="39">
        <f>SUM(B5:B26)</f>
        <v>156408</v>
      </c>
      <c r="C27" s="40">
        <f>SUM(C5:C26)</f>
        <v>166242</v>
      </c>
      <c r="D27" s="41">
        <f>SUM(B27:C27)</f>
        <v>322650</v>
      </c>
      <c r="E27" s="40">
        <f>SUM(E5:E26)</f>
        <v>48380</v>
      </c>
      <c r="F27" s="40">
        <f>SUM(F5:F26)</f>
        <v>51727</v>
      </c>
      <c r="G27" s="42">
        <f>SUM(E27:F27)</f>
        <v>100107</v>
      </c>
      <c r="H27" s="39">
        <f>SUM(H5:H26)</f>
        <v>50865</v>
      </c>
      <c r="I27" s="40">
        <f>SUM(I5:I26)</f>
        <v>54661</v>
      </c>
      <c r="J27" s="43">
        <f t="shared" si="1"/>
        <v>105526</v>
      </c>
      <c r="K27" s="39">
        <f>SUM(K5:K26)</f>
        <v>27247</v>
      </c>
      <c r="L27" s="40">
        <f>SUM(L5:L26)</f>
        <v>30032</v>
      </c>
      <c r="M27" s="43">
        <f t="shared" si="2"/>
        <v>57279</v>
      </c>
      <c r="N27" s="39">
        <f>SUM(N5:N26)</f>
        <v>29916</v>
      </c>
      <c r="O27" s="40">
        <f>SUM(O5:O26)</f>
        <v>29822</v>
      </c>
      <c r="P27" s="43">
        <f>SUM(N27:O27)</f>
        <v>59738</v>
      </c>
    </row>
    <row r="28" spans="1:16" ht="40.5">
      <c r="A28" s="44" t="s">
        <v>33</v>
      </c>
      <c r="B28" s="45">
        <f>SUM(B5:B7)</f>
        <v>25117</v>
      </c>
      <c r="C28" s="46">
        <f>SUM(C5:C7)</f>
        <v>24078</v>
      </c>
      <c r="D28" s="47">
        <f>B28+C28</f>
        <v>49195</v>
      </c>
      <c r="E28" s="45">
        <f>SUM(E5:E7)</f>
        <v>7343</v>
      </c>
      <c r="F28" s="46">
        <f>SUM(F5:F7)</f>
        <v>7088</v>
      </c>
      <c r="G28" s="48">
        <f>E28+F28</f>
        <v>14431</v>
      </c>
      <c r="H28" s="46">
        <f>SUM(H5:H7)</f>
        <v>7770</v>
      </c>
      <c r="I28" s="46">
        <f>SUM(I5:I7)</f>
        <v>7565</v>
      </c>
      <c r="J28" s="48">
        <f>H28+I28</f>
        <v>15335</v>
      </c>
      <c r="K28" s="46">
        <f>SUM(K5:K7)</f>
        <v>4604</v>
      </c>
      <c r="L28" s="46">
        <f>SUM(L5:L7)</f>
        <v>4347</v>
      </c>
      <c r="M28" s="48">
        <f>K28+L28</f>
        <v>8951</v>
      </c>
      <c r="N28" s="46">
        <f>SUM(N5:N7)</f>
        <v>5400</v>
      </c>
      <c r="O28" s="46">
        <f>SUM(O5:O7)</f>
        <v>5078</v>
      </c>
      <c r="P28" s="48">
        <f>N28+O28</f>
        <v>10478</v>
      </c>
    </row>
    <row r="29" spans="1:16">
      <c r="A29" s="49" t="s">
        <v>34</v>
      </c>
      <c r="B29" s="50">
        <f t="shared" ref="B29:P29" si="6">B28/B27*100</f>
        <v>16.058641501713467</v>
      </c>
      <c r="C29" s="51">
        <f t="shared" si="6"/>
        <v>14.483704479012523</v>
      </c>
      <c r="D29" s="52">
        <f t="shared" si="6"/>
        <v>15.247171858050518</v>
      </c>
      <c r="E29" s="51">
        <f t="shared" si="6"/>
        <v>15.17775940471269</v>
      </c>
      <c r="F29" s="51">
        <f t="shared" si="6"/>
        <v>13.702708450132425</v>
      </c>
      <c r="G29" s="53">
        <f t="shared" si="6"/>
        <v>14.4155753343922</v>
      </c>
      <c r="H29" s="50">
        <f t="shared" si="6"/>
        <v>15.275729873193747</v>
      </c>
      <c r="I29" s="51">
        <f t="shared" si="6"/>
        <v>13.839849252666436</v>
      </c>
      <c r="J29" s="53">
        <f t="shared" si="6"/>
        <v>14.531963686674374</v>
      </c>
      <c r="K29" s="50">
        <f t="shared" si="6"/>
        <v>16.897273094285609</v>
      </c>
      <c r="L29" s="51">
        <f t="shared" si="6"/>
        <v>14.474560468833245</v>
      </c>
      <c r="M29" s="53">
        <f t="shared" si="6"/>
        <v>15.627018628118508</v>
      </c>
      <c r="N29" s="50">
        <f t="shared" si="6"/>
        <v>18.050541516245488</v>
      </c>
      <c r="O29" s="51">
        <f t="shared" si="6"/>
        <v>17.027697672858963</v>
      </c>
      <c r="P29" s="53">
        <f t="shared" si="6"/>
        <v>17.539924336268374</v>
      </c>
    </row>
    <row r="30" spans="1:16" ht="40.5">
      <c r="A30" s="54" t="s">
        <v>35</v>
      </c>
      <c r="B30" s="55">
        <f>SUM(B8:B17)</f>
        <v>100524</v>
      </c>
      <c r="C30" s="56">
        <f>SUM(C8:C17)</f>
        <v>100668</v>
      </c>
      <c r="D30" s="57">
        <f>B30+C30</f>
        <v>201192</v>
      </c>
      <c r="E30" s="55">
        <f>SUM(E8:E17)</f>
        <v>31682</v>
      </c>
      <c r="F30" s="56">
        <f>SUM(F8:F17)</f>
        <v>31741</v>
      </c>
      <c r="G30" s="58">
        <f>E30+F30</f>
        <v>63423</v>
      </c>
      <c r="H30" s="56">
        <f>SUM(H8:H17)</f>
        <v>32678</v>
      </c>
      <c r="I30" s="56">
        <f>SUM(I8:I17)</f>
        <v>33047</v>
      </c>
      <c r="J30" s="58">
        <f>H30+I30</f>
        <v>65725</v>
      </c>
      <c r="K30" s="55">
        <f>SUM(K8:K17)</f>
        <v>16182</v>
      </c>
      <c r="L30" s="56">
        <f>SUM(L8:L17)</f>
        <v>17008</v>
      </c>
      <c r="M30" s="58">
        <f>K30+L30</f>
        <v>33190</v>
      </c>
      <c r="N30" s="55">
        <f>SUM(N8:N17)</f>
        <v>19982</v>
      </c>
      <c r="O30" s="56">
        <f>SUM(O8:O17)</f>
        <v>18872</v>
      </c>
      <c r="P30" s="58">
        <f>N30+O30</f>
        <v>38854</v>
      </c>
    </row>
    <row r="31" spans="1:16">
      <c r="A31" s="49" t="s">
        <v>34</v>
      </c>
      <c r="B31" s="50">
        <f t="shared" ref="B31:P31" si="7">B30/B27*100</f>
        <v>64.270369802056166</v>
      </c>
      <c r="C31" s="51">
        <f t="shared" si="7"/>
        <v>60.555094380481464</v>
      </c>
      <c r="D31" s="52">
        <f t="shared" si="7"/>
        <v>62.356113435611348</v>
      </c>
      <c r="E31" s="51">
        <f t="shared" si="7"/>
        <v>65.48573790822654</v>
      </c>
      <c r="F31" s="51">
        <f t="shared" si="7"/>
        <v>61.362537939567339</v>
      </c>
      <c r="G31" s="53">
        <f t="shared" si="7"/>
        <v>63.355209925379839</v>
      </c>
      <c r="H31" s="50">
        <f t="shared" si="7"/>
        <v>64.244568957043157</v>
      </c>
      <c r="I31" s="51">
        <f t="shared" si="7"/>
        <v>60.458096266076367</v>
      </c>
      <c r="J31" s="53">
        <f t="shared" si="7"/>
        <v>62.283228777741982</v>
      </c>
      <c r="K31" s="50">
        <f t="shared" si="7"/>
        <v>59.390024589863103</v>
      </c>
      <c r="L31" s="51">
        <f t="shared" si="7"/>
        <v>56.632924880127867</v>
      </c>
      <c r="M31" s="53">
        <f t="shared" si="7"/>
        <v>57.944447354178678</v>
      </c>
      <c r="N31" s="50">
        <f t="shared" si="7"/>
        <v>66.793688995855064</v>
      </c>
      <c r="O31" s="51">
        <f t="shared" si="7"/>
        <v>63.282140701495535</v>
      </c>
      <c r="P31" s="53">
        <f t="shared" si="7"/>
        <v>65.040677625631929</v>
      </c>
    </row>
    <row r="32" spans="1:16" ht="40.5">
      <c r="A32" s="54" t="s">
        <v>36</v>
      </c>
      <c r="B32" s="55">
        <f>SUM(B18:B26)</f>
        <v>30767</v>
      </c>
      <c r="C32" s="56">
        <f>SUM(C18:C26)</f>
        <v>41496</v>
      </c>
      <c r="D32" s="57">
        <f>B32+C32</f>
        <v>72263</v>
      </c>
      <c r="E32" s="55">
        <f>SUM(E18:E26)</f>
        <v>9355</v>
      </c>
      <c r="F32" s="56">
        <f>SUM(F18:F26)</f>
        <v>12898</v>
      </c>
      <c r="G32" s="58">
        <f>E32+F32</f>
        <v>22253</v>
      </c>
      <c r="H32" s="56">
        <f>SUM(H18:H26)</f>
        <v>10417</v>
      </c>
      <c r="I32" s="56">
        <f>SUM(I18:I26)</f>
        <v>14049</v>
      </c>
      <c r="J32" s="58">
        <f>H32+I32</f>
        <v>24466</v>
      </c>
      <c r="K32" s="55">
        <f>SUM(K18:K26)</f>
        <v>6461</v>
      </c>
      <c r="L32" s="56">
        <f>SUM(L18:L26)</f>
        <v>8677</v>
      </c>
      <c r="M32" s="58">
        <f>K32+L32</f>
        <v>15138</v>
      </c>
      <c r="N32" s="55">
        <f>SUM(N18:N26)</f>
        <v>4534</v>
      </c>
      <c r="O32" s="56">
        <f>SUM(O18:O26)</f>
        <v>5872</v>
      </c>
      <c r="P32" s="58">
        <f>N32+O32</f>
        <v>10406</v>
      </c>
    </row>
    <row r="33" spans="1:16">
      <c r="A33" s="59" t="s">
        <v>34</v>
      </c>
      <c r="B33" s="60">
        <f t="shared" ref="B33:P33" si="8">B32/B27*100</f>
        <v>19.670988696230371</v>
      </c>
      <c r="C33" s="61">
        <f t="shared" si="8"/>
        <v>24.961201140506009</v>
      </c>
      <c r="D33" s="62">
        <f t="shared" si="8"/>
        <v>22.396714706338138</v>
      </c>
      <c r="E33" s="61">
        <f t="shared" si="8"/>
        <v>19.336502687060769</v>
      </c>
      <c r="F33" s="61">
        <f t="shared" si="8"/>
        <v>24.934753610300231</v>
      </c>
      <c r="G33" s="63">
        <f t="shared" si="8"/>
        <v>22.229214740227956</v>
      </c>
      <c r="H33" s="60">
        <f t="shared" si="8"/>
        <v>20.479701169763096</v>
      </c>
      <c r="I33" s="61">
        <f t="shared" si="8"/>
        <v>25.702054481257203</v>
      </c>
      <c r="J33" s="63">
        <f t="shared" si="8"/>
        <v>23.184807535583648</v>
      </c>
      <c r="K33" s="60">
        <f t="shared" si="8"/>
        <v>23.712702315851285</v>
      </c>
      <c r="L33" s="61">
        <f t="shared" si="8"/>
        <v>28.892514651038891</v>
      </c>
      <c r="M33" s="63">
        <f t="shared" si="8"/>
        <v>26.42853401770282</v>
      </c>
      <c r="N33" s="60">
        <f t="shared" si="8"/>
        <v>15.155769487899452</v>
      </c>
      <c r="O33" s="61">
        <f t="shared" si="8"/>
        <v>19.690161625645498</v>
      </c>
      <c r="P33" s="63">
        <f t="shared" si="8"/>
        <v>17.4193980380997</v>
      </c>
    </row>
  </sheetData>
  <mergeCells count="8">
    <mergeCell ref="A1:P1"/>
    <mergeCell ref="A2:A4"/>
    <mergeCell ref="B2:D3"/>
    <mergeCell ref="E2:P2"/>
    <mergeCell ref="E3:G3"/>
    <mergeCell ref="H3:J3"/>
    <mergeCell ref="K3:M3"/>
    <mergeCell ref="N3:P3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nenrei_2018 (11)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2024-01-11T06:24:41Z</dcterms:created>
  <dcterms:modified xsi:type="dcterms:W3CDTF">2024-01-11T06:24:42Z</dcterms:modified>
</cp:coreProperties>
</file>