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xr:revisionPtr xr6:coauthVersionLast="47" xr6:coauthVersionMax="47" documentId="13_ncr:1_{643EEE4E-5999-4C6E-A953-BBC5E2F5B472}" revIDLastSave="0" xr10:uidLastSave="{00000000-0000-0000-0000-000000000000}"/>
  <bookViews>
    <workbookView activeTab="12" firstSheet="9"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32" i="12" l="1"/>
  <c r="AA31"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BE37" i="10"/>
  <c r="AM37" i="10"/>
  <c r="U37" i="10"/>
  <c r="BE36" i="10"/>
  <c r="AM36" i="10"/>
  <c r="BE35" i="10"/>
  <c r="CO34" i="10"/>
  <c r="CO35" i="10" s="1"/>
  <c r="CO36" i="10" s="1"/>
  <c r="CO37" i="10" s="1"/>
  <c r="BW34" i="10"/>
  <c r="BW35" i="10" s="1"/>
  <c r="BW36" i="10" s="1"/>
  <c r="BW37" i="10" s="1"/>
  <c r="BW38" i="10" s="1"/>
  <c r="BW39" i="10" s="1"/>
  <c r="BW40" i="10" s="1"/>
  <c r="BW41" i="10" s="1"/>
  <c r="BE34"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s="1"/>
  <c r="AM35" i="10" s="1"/>
</calcChain>
</file>

<file path=xl/sharedStrings.xml><?xml version="1.0" encoding="utf-8"?>
<sst xmlns="http://schemas.openxmlformats.org/spreadsheetml/2006/main" count="1052" uniqueCount="568">
  <si>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</si>
  <si>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</si>
  <si>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</si>
  <si>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</si>
  <si>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</si>
  <si>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</si>
  <si>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</si>
  <si>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</si>
  <si>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</si>
  <si>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</si>
  <si>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</si>
  <si>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</si>
  <si>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</si>
  <si>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</si>
  <si>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</si>
  <si>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</si>
  <si>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</si>
  <si>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</si>
  <si>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</si>
  <si>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</si>
  <si>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</si>
  <si>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</si>
  <si>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</si>
  <si>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</si>
  <si>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</si>
  <si>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</si>
  <si>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</si>
  <si>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</si>
  <si>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</si>
  <si>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</si>
  <si>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</si>
  <si>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</si>
  <si>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</si>
  <si>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</si>
  <si>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</si>
  <si>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</si>
  <si>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</si>
  <si>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</si>
  <si>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</si>
  <si>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</si>
  <si>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</si>
  <si>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</si>
  <si>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</si>
  <si>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</si>
  <si>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</si>
  <si>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</si>
  <si>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</si>
  <si>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</si>
  <si>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</si>
  <si>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</si>
  <si>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</si>
  <si>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</si>
  <si>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</si>
  <si>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</si>
  <si>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</si>
  <si>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</si>
  <si>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</si>
  <si>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</si>
  <si>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</si>
  <si>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</si>
  <si>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</si>
  <si>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</si>
  <si>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</si>
  <si>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</si>
  <si>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</si>
  <si>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</si>
  <si>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</si>
  <si>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</si>
  <si>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</si>
  <si>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</si>
  <si>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</si>
  <si>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</si>
  <si>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</si>
  <si>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</si>
  <si>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</si>
  <si>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</si>
  <si>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</si>
  <si>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</si>
  <si>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</si>
  <si>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</si>
  <si>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</si>
  <si>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</si>
  <si>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</si>
  <si>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</si>
  <si>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</si>
  <si>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</si>
  <si>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</si>
  <si>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</si>
  <si>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</si>
  <si>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</si>
  <si>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</si>
  <si>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</si>
  <si>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</si>
  <si>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</si>
  <si>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</si>
  <si>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</si>
  <si>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</si>
  <si>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</si>
  <si>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</si>
  <si>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</si>
  <si>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</si>
  <si>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</si>
  <si>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</si>
  <si>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</si>
  <si>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</si>
  <si>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</si>
  <si>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</si>
  <si>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</si>
  <si>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</si>
  <si>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</si>
  <si>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</si>
  <si>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</si>
  <si>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</si>
  <si>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</si>
  <si>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</si>
  <si>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</si>
  <si>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</si>
  <si>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</si>
  <si>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</si>
  <si>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</si>
  <si>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</si>
  <si>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</si>
  <si>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</si>
  <si>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</si>
  <si>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</si>
  <si>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</si>
  <si>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</si>
  <si>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</si>
  <si>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</si>
  <si>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</si>
  <si>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</si>
  <si>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</si>
  <si>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</si>
  <si>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</si>
  <si>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</si>
  <si>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</si>
  <si>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</si>
  <si>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</si>
  <si>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</si>
  <si>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</si>
  <si>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</si>
  <si>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</si>
  <si>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</si>
  <si>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</si>
  <si>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</si>
  <si>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</si>
  <si>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</si>
  <si>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</si>
  <si>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</si>
  <si>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</si>
  <si>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</si>
  <si>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</si>
  <si>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</si>
  <si>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</si>
  <si>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</si>
  <si>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</si>
  <si>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</si>
  <si>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</si>
  <si>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</si>
  <si>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</si>
  <si>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</si>
  <si>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</si>
  <si>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</si>
  <si>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</si>
  <si>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</si>
  <si>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</si>
  <si>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</si>
  <si>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</si>
  <si>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</si>
  <si>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</si>
  <si>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</si>
  <si>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</si>
  <si>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</si>
  <si>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</si>
  <si>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</si>
  <si>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</si>
  <si>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</si>
  <si>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</si>
  <si>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</si>
  <si>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</si>
  <si>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</si>
  <si>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</si>
  <si>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</si>
  <si>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</si>
  <si>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</si>
  <si>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</si>
  <si>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</si>
  <si>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</si>
  <si>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</si>
  <si>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</si>
  <si>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</si>
  <si>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</si>
  <si>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</si>
  <si>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</si>
  <si>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</si>
  <si>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</si>
  <si>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</si>
  <si>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</si>
  <si>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</si>
  <si>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</si>
  <si>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</si>
  <si>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</si>
  <si>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</si>
  <si>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沖縄県那覇市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</si>
  <si>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</si>
  <si>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</si>
  <si>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</si>
  <si>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</si>
  <si>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</si>
  <si>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</si>
  <si>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</si>
  <si>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</si>
  <si>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</si>
  <si>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</si>
  <si>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</si>
  <si>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</si>
  <si>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</si>
  <si>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</si>
  <si>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</si>
  <si>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</si>
  <si>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</si>
  <si>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</si>
  <si>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</si>
  <si>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</si>
  <si>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</si>
  <si>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</si>
  <si>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</si>
  <si>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</si>
  <si>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</si>
  <si>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</si>
  <si>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</si>
  <si>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</si>
  <si>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</si>
  <si>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</si>
  <si>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</si>
  <si>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</si>
  <si>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</si>
  <si>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</si>
  <si>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</si>
  <si>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</si>
  <si>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</si>
  <si>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</si>
  <si>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</si>
  <si>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</si>
  <si>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</si>
  <si>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</si>
  <si>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</si>
  <si>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</si>
  <si>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</si>
  <si>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</si>
  <si>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</si>
  <si>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</si>
  <si>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</si>
  <si>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</si>
  <si>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</si>
  <si>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</si>
  <si>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</si>
  <si>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</si>
  <si>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</si>
  <si>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</si>
  <si>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</si>
  <si>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</si>
  <si>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</si>
  <si>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</si>
  <si>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</si>
  <si>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</si>
  <si>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</si>
  <si>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</si>
  <si>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</si>
  <si>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</si>
  <si>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</si>
  <si>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</si>
  <si>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</si>
  <si>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</si>
  <si>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</si>
  <si>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</si>
  <si>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</si>
  <si>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</si>
  <si>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</si>
  <si>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</si>
  <si>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</si>
  <si>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</si>
  <si>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</si>
  <si>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</si>
  <si>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</si>
  <si>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</si>
  <si>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</si>
  <si>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</si>
  <si>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</si>
  <si>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</si>
  <si>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</si>
  <si>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</si>
  <si>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</si>
  <si>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</si>
  <si>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</si>
  <si>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</si>
  <si>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</si>
  <si>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</si>
  <si>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</si>
  <si>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</si>
  <si>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</si>
  <si>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</si>
  <si>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</si>
  <si>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</si>
  <si>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</si>
  <si>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</si>
  <si>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</si>
  <si>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</si>
  <si>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</si>
  <si>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</si>
  <si>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</si>
  <si>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</si>
  <si>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</si>
  <si>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</si>
  <si>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</si>
  <si>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</si>
  <si>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</si>
  <si>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</si>
  <si>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</si>
  <si>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</si>
  <si>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</si>
  <si>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</si>
  <si>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</si>
  <si>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</si>
  <si>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</si>
  <si>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</si>
  <si>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</si>
  <si>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</si>
  <si>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</si>
  <si>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</si>
  <si>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</si>
  <si>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</si>
  <si>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</si>
  <si>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</si>
  <si>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</si>
  <si>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</si>
  <si>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</si>
  <si>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</si>
  <si>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</si>
  <si>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</si>
  <si>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</si>
  <si>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</si>
  <si>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</si>
  <si>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</si>
  <si>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</si>
  <si>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</si>
  <si>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</si>
  <si>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</si>
  <si>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</si>
  <si>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</si>
  <si>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</si>
  <si>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</si>
  <si>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</si>
  <si>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</si>
  <si>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沖縄県那覇市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</si>
  <si>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</si>
  <si>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</si>
  <si>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</si>
  <si>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</si>
  <si>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</si>
  <si>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</si>
  <si>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</si>
  <si>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</si>
  <si>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</si>
  <si>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</si>
  <si>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</si>
  <si>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</si>
  <si>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</si>
  <si>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</si>
  <si>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</si>
  <si>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</si>
  <si>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</si>
  <si>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</si>
  <si>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</si>
  <si>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</si>
  <si>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</si>
  <si>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</si>
  <si>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</si>
  <si>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</si>
  <si>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</si>
  <si>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</si>
  <si>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</si>
  <si>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</si>
  <si>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</si>
  <si>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</si>
  <si>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</si>
  <si>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</si>
  <si>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</si>
  <si>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</si>
  <si>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</si>
  <si>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</si>
  <si>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</si>
  <si>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</si>
  <si>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</si>
  <si>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</si>
  <si>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</si>
  <si>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</si>
  <si>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</si>
  <si>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</si>
  <si>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</si>
  <si>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</si>
  <si>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</si>
  <si>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</si>
  <si>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</si>
  <si>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</si>
  <si>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</si>
  <si>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</si>
  <si>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</si>
  <si>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</si>
  <si>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</si>
  <si>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</si>
  <si>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</si>
  <si>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</si>
  <si>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</si>
  <si>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</si>
  <si>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</si>
  <si>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</si>
  <si>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</si>
  <si>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</si>
  <si>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</si>
  <si>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</si>
  <si>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</si>
  <si>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</si>
  <si>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</si>
  <si>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</si>
  <si>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</si>
  <si>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</si>
  <si>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</si>
  <si>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</si>
  <si>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</si>
  <si>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</si>
  <si>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</si>
  <si>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</si>
  <si>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</si>
  <si>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</si>
  <si>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</si>
  <si>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</si>
  <si>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</si>
  <si>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</si>
  <si>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</si>
  <si>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</si>
  <si>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</si>
  <si>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</si>
  <si>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</si>
  <si>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</si>
  <si>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</si>
  <si>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</si>
  <si>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</si>
  <si>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</si>
  <si>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</si>
  <si>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</si>
  <si>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</si>
  <si>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</si>
  <si>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</si>
  <si>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</si>
  <si>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</si>
  <si>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</si>
  <si>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</si>
  <si>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</si>
  <si>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</si>
  <si>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</si>
  <si>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</si>
  <si>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</si>
  <si>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</si>
  <si>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</si>
  <si>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</si>
  <si>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</si>
  <si>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</si>
  <si>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</si>
  <si>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</si>
  <si>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</si>
  <si>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</si>
  <si>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</si>
  <si>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</si>
  <si>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</si>
  <si>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</si>
  <si>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</si>
  <si>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</si>
  <si>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</si>
  <si>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</si>
  <si>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</si>
  <si>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</si>
  <si>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</si>
  <si>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</si>
  <si>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</si>
  <si>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</si>
  <si>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</si>
  <si>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</si>
  <si>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</si>
  <si>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</si>
  <si>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</si>
  <si>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</si>
  <si>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</si>
  <si>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</si>
  <si>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</si>
  <si>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</si>
  <si>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</si>
  <si>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</si>
  <si>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</si>
  <si>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</si>
  <si>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</si>
  <si>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</si>
  <si>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</si>
  <si>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</si>
  <si>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</si>
  <si>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</si>
  <si>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</si>
  <si>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</si>
  <si>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</si>
  <si>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</si>
  <si>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</si>
  <si>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</si>
  <si>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</si>
  <si>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</si>
  <si>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</si>
  <si>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</si>
  <si>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</si>
  <si>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</si>
  <si>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</si>
  <si>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</si>
  <si>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</si>
  <si>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</si>
  <si>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</si>
  <si>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</si>
  <si>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</si>
  <si>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</si>
  <si>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</si>
  <si>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</si>
  <si>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</si>
  <si>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</si>
  <si>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</si>
  <si>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</si>
  <si>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</si>
  <si>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2.31</t>
  </si>
  <si>
    <t>水道事業会計</t>
  </si>
  <si>
    <t>一般会計</t>
  </si>
  <si>
    <t>下水道事業会計</t>
  </si>
  <si>
    <t>介護保険事業特別会計</t>
  </si>
  <si>
    <t>後期高齢者医療特別会計</t>
  </si>
  <si>
    <t>国民健康保険事業特別会計</t>
  </si>
  <si>
    <t>母子父子寡婦福祉資金貸付事業特別会計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</si>
  <si>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</si>
  <si>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</si>
  <si>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</si>
  <si>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</si>
  <si>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</si>
  <si>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</si>
  <si>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</si>
  <si>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</si>
  <si>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</si>
  <si>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</si>
  <si>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2"/>
  </si>
  <si>
    <t>-</t>
    <phoneticPr fontId="38"/>
  </si>
  <si>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2"/>
  </si>
  <si>
    <t>那覇市・南風原町環境施設組合</t>
    <rPh sb="0" eb="3">
      <t>ナハシ</t>
    </rPh>
    <rPh sb="4" eb="7">
      <t>ハエバル</t>
    </rPh>
    <rPh sb="7" eb="8">
      <t>チョウ</t>
    </rPh>
    <rPh sb="8" eb="10">
      <t>カンキョウ</t>
    </rPh>
    <rPh sb="10" eb="12">
      <t>シセツ</t>
    </rPh>
    <rPh sb="12" eb="14">
      <t>クミアイ</t>
    </rPh>
    <phoneticPr fontId="12"/>
  </si>
  <si>
    <t>那覇港管理組合（一般会計）</t>
    <rPh sb="0" eb="3">
      <t>ナハコウ</t>
    </rPh>
    <rPh sb="3" eb="5">
      <t>カンリ</t>
    </rPh>
    <rPh sb="5" eb="7">
      <t>クミアイ</t>
    </rPh>
    <rPh sb="8" eb="10">
      <t>イッパン</t>
    </rPh>
    <rPh sb="10" eb="12">
      <t>カイケイ</t>
    </rPh>
    <phoneticPr fontId="12"/>
  </si>
  <si>
    <t>那覇港管理組合（特別会計）</t>
    <rPh sb="0" eb="3">
      <t>ナハコウ</t>
    </rPh>
    <rPh sb="3" eb="5">
      <t>カンリ</t>
    </rPh>
    <rPh sb="5" eb="7">
      <t>クミアイ</t>
    </rPh>
    <rPh sb="8" eb="10">
      <t>トクベツ</t>
    </rPh>
    <rPh sb="10" eb="12">
      <t>カイケイ</t>
    </rPh>
    <phoneticPr fontId="1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</si>
  <si>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</si>
  <si>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2"/>
  </si>
  <si>
    <t>泊ふ頭開発株式会社</t>
    <rPh sb="0" eb="1">
      <t>ト</t>
    </rPh>
    <rPh sb="2" eb="3">
      <t>アタマ</t>
    </rPh>
    <rPh sb="3" eb="5">
      <t>カイハツ</t>
    </rPh>
    <rPh sb="5" eb="7">
      <t>カブシキ</t>
    </rPh>
    <rPh sb="7" eb="9">
      <t>カイシャ</t>
    </rPh>
    <phoneticPr fontId="12"/>
  </si>
  <si>
    <t>那覇市土地開発公社</t>
    <rPh sb="0" eb="3">
      <t>ナハシ</t>
    </rPh>
    <rPh sb="3" eb="5">
      <t>トチ</t>
    </rPh>
    <rPh sb="5" eb="7">
      <t>カイハツ</t>
    </rPh>
    <rPh sb="7" eb="9">
      <t>コウシャ</t>
    </rPh>
    <phoneticPr fontId="12"/>
  </si>
  <si>
    <t>地方独立行政法人那覇市立病院</t>
    <rPh sb="0" eb="2">
      <t>チホウ</t>
    </rPh>
    <rPh sb="2" eb="4">
      <t>ドクリツ</t>
    </rPh>
    <rPh sb="4" eb="6">
      <t>ギョウセイ</t>
    </rPh>
    <rPh sb="6" eb="8">
      <t>ホウジン</t>
    </rPh>
    <rPh sb="8" eb="12">
      <t>ナハシリツ</t>
    </rPh>
    <rPh sb="12" eb="14">
      <t>ビョウイン</t>
    </rPh>
    <phoneticPr fontId="12"/>
  </si>
  <si>
    <t>沖縄都市モノレール株式会社</t>
    <rPh sb="0" eb="2">
      <t>オキナワ</t>
    </rPh>
    <rPh sb="2" eb="4">
      <t>トシ</t>
    </rPh>
    <rPh sb="9" eb="13">
      <t>カブシキガイシャ</t>
    </rPh>
    <phoneticPr fontId="2"/>
  </si>
  <si>
    <t>施設整備基金</t>
    <rPh sb="0" eb="2">
      <t>シセツ</t>
    </rPh>
    <rPh sb="2" eb="4">
      <t>セイビ</t>
    </rPh>
    <rPh sb="4" eb="6">
      <t>キキン</t>
    </rPh>
    <phoneticPr fontId="5"/>
  </si>
  <si>
    <t>ふるさとづくり基金</t>
    <rPh sb="7" eb="9">
      <t>キキン</t>
    </rPh>
    <phoneticPr fontId="5"/>
  </si>
  <si>
    <t>市営住宅基金</t>
    <rPh sb="0" eb="4">
      <t>シエイジュウタク</t>
    </rPh>
    <rPh sb="4" eb="6">
      <t>キキン</t>
    </rPh>
    <phoneticPr fontId="5"/>
  </si>
  <si>
    <t>地域福祉基金</t>
    <rPh sb="0" eb="2">
      <t>チイキ</t>
    </rPh>
    <rPh sb="2" eb="4">
      <t>フクシ</t>
    </rPh>
    <rPh sb="4" eb="6">
      <t>キキン</t>
    </rPh>
    <phoneticPr fontId="5"/>
  </si>
  <si>
    <t>こどものみらい応援プロジェクト推進基金</t>
    <rPh sb="7" eb="9">
      <t>オウエン</t>
    </rPh>
    <rPh sb="15" eb="17">
      <t>スイシン</t>
    </rPh>
    <rPh sb="17" eb="1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</si>
</sst>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17D5-440C-8B93-B82909144F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72052</c:v>
                </c:pt>
                <c:pt idx="1">
                  <c:v>58689</c:v>
                </c:pt>
                <c:pt idx="2">
                  <c:v>66716</c:v>
                </c:pt>
                <c:pt idx="3">
                  <c:v>45175</c:v>
                </c:pt>
                <c:pt idx="4">
                  <c:v>42913</c:v>
                </c:pt>
              </c:numCache>
            </c:numRef>
          </c:val>
          <c:smooth val="0"/>
          <c:extLst>
            <c:ext xmlns:c16="http://schemas.microsoft.com/office/drawing/2014/chart" uri="{C3380CC4-5D6E-409C-BE32-E72D297353CC}">
              <c16:uniqueId val="{00000001-17D5-440C-8B93-B82909144F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11.3</c:v>
                </c:pt>
                <c:pt idx="1">
                  <c:v>8.74</c:v>
                </c:pt>
                <c:pt idx="2">
                  <c:v>10.29</c:v>
                </c:pt>
                <c:pt idx="3">
                  <c:v>7.08</c:v>
                </c:pt>
                <c:pt idx="4">
                  <c:v>7.75</c:v>
                </c:pt>
              </c:numCache>
            </c:numRef>
          </c:val>
          <c:extLst>
            <c:ext xmlns:c16="http://schemas.microsoft.com/office/drawing/2014/chart" uri="{C3380CC4-5D6E-409C-BE32-E72D297353CC}">
              <c16:uniqueId val="{00000000-1E21-4511-82A2-482D613CA2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4.34</c:v>
                </c:pt>
                <c:pt idx="1">
                  <c:v>8.77</c:v>
                </c:pt>
                <c:pt idx="2">
                  <c:v>8.8800000000000008</c:v>
                </c:pt>
                <c:pt idx="3">
                  <c:v>9.32</c:v>
                </c:pt>
                <c:pt idx="4">
                  <c:v>8.5500000000000007</c:v>
                </c:pt>
              </c:numCache>
            </c:numRef>
          </c:val>
          <c:extLst>
            <c:ext xmlns:c16="http://schemas.microsoft.com/office/drawing/2014/chart" uri="{C3380CC4-5D6E-409C-BE32-E72D297353CC}">
              <c16:uniqueId val="{00000001-1E21-4511-82A2-482D613CA2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c:v>
                </c:pt>
                <c:pt idx="1">
                  <c:v>4.2</c:v>
                </c:pt>
                <c:pt idx="2">
                  <c:v>1.43</c:v>
                </c:pt>
                <c:pt idx="3">
                  <c:v>-2.31</c:v>
                </c:pt>
                <c:pt idx="4">
                  <c:v>0.34</c:v>
                </c:pt>
              </c:numCache>
            </c:numRef>
          </c:val>
          <c:smooth val="0"/>
          <c:extLst>
            <c:ext xmlns:c16="http://schemas.microsoft.com/office/drawing/2014/chart" uri="{C3380CC4-5D6E-409C-BE32-E72D297353CC}">
              <c16:uniqueId val="{00000002-1E21-4511-82A2-482D613CA2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97-46AD-89D5-215CD62EB5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97-46AD-89D5-215CD62EB5DD}"/>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397-46AD-89D5-215CD62EB5DD}"/>
            </c:ext>
          </c:extLst>
        </c:ser>
        <c:ser>
          <c:idx val="3"/>
          <c:order val="3"/>
          <c:tx>
            <c:strRef>
              <c:f>データシート!$A$30</c:f>
              <c:strCache>
                <c:ptCount val="1"/>
                <c:pt idx="0">
                  <c:v>母子父子寡婦福祉資金貸付事業特別会計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3-3397-46AD-89D5-215CD62EB5D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0.08</c:v>
                </c:pt>
                <c:pt idx="4">
                  <c:v>#N/A</c:v>
                </c:pt>
                <c:pt idx="5">
                  <c:v>0.13</c:v>
                </c:pt>
                <c:pt idx="6">
                  <c:v>#N/A</c:v>
                </c:pt>
                <c:pt idx="7">
                  <c:v>0.09</c:v>
                </c:pt>
                <c:pt idx="8">
                  <c:v>#N/A</c:v>
                </c:pt>
                <c:pt idx="9">
                  <c:v>0.04</c:v>
                </c:pt>
              </c:numCache>
            </c:numRef>
          </c:val>
          <c:extLst>
            <c:ext xmlns:c16="http://schemas.microsoft.com/office/drawing/2014/chart" uri="{C3380CC4-5D6E-409C-BE32-E72D297353CC}">
              <c16:uniqueId val="{00000004-3397-46AD-89D5-215CD62EB5D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0.02</c:v>
                </c:pt>
                <c:pt idx="8">
                  <c:v>#N/A</c:v>
                </c:pt>
                <c:pt idx="9">
                  <c:v>0.05</c:v>
                </c:pt>
              </c:numCache>
            </c:numRef>
          </c:val>
          <c:extLst>
            <c:ext xmlns:c16="http://schemas.microsoft.com/office/drawing/2014/chart" uri="{C3380CC4-5D6E-409C-BE32-E72D297353CC}">
              <c16:uniqueId val="{00000005-3397-46AD-89D5-215CD62EB5D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1.61</c:v>
                </c:pt>
                <c:pt idx="2">
                  <c:v>#N/A</c:v>
                </c:pt>
                <c:pt idx="3">
                  <c:v>1.48</c:v>
                </c:pt>
                <c:pt idx="4">
                  <c:v>#N/A</c:v>
                </c:pt>
                <c:pt idx="5">
                  <c:v>1.31</c:v>
                </c:pt>
                <c:pt idx="6">
                  <c:v>#N/A</c:v>
                </c:pt>
                <c:pt idx="7">
                  <c:v>1.05</c:v>
                </c:pt>
                <c:pt idx="8">
                  <c:v>#N/A</c:v>
                </c:pt>
                <c:pt idx="9">
                  <c:v>1.1599999999999999</c:v>
                </c:pt>
              </c:numCache>
            </c:numRef>
          </c:val>
          <c:extLst>
            <c:ext xmlns:c16="http://schemas.microsoft.com/office/drawing/2014/chart" uri="{C3380CC4-5D6E-409C-BE32-E72D297353CC}">
              <c16:uniqueId val="{00000006-3397-46AD-89D5-215CD62EB5D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6.31</c:v>
                </c:pt>
                <c:pt idx="2">
                  <c:v>#N/A</c:v>
                </c:pt>
                <c:pt idx="3">
                  <c:v>6.11</c:v>
                </c:pt>
                <c:pt idx="4">
                  <c:v>#N/A</c:v>
                </c:pt>
                <c:pt idx="5">
                  <c:v>6.35</c:v>
                </c:pt>
                <c:pt idx="6">
                  <c:v>#N/A</c:v>
                </c:pt>
                <c:pt idx="7">
                  <c:v>6.72</c:v>
                </c:pt>
                <c:pt idx="8">
                  <c:v>#N/A</c:v>
                </c:pt>
                <c:pt idx="9">
                  <c:v>6.82</c:v>
                </c:pt>
              </c:numCache>
            </c:numRef>
          </c:val>
          <c:extLst>
            <c:ext xmlns:c16="http://schemas.microsoft.com/office/drawing/2014/chart" uri="{C3380CC4-5D6E-409C-BE32-E72D297353CC}">
              <c16:uniqueId val="{00000007-3397-46AD-89D5-215CD62EB5D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11.29</c:v>
                </c:pt>
                <c:pt idx="2">
                  <c:v>#N/A</c:v>
                </c:pt>
                <c:pt idx="3">
                  <c:v>8.73</c:v>
                </c:pt>
                <c:pt idx="4">
                  <c:v>#N/A</c:v>
                </c:pt>
                <c:pt idx="5">
                  <c:v>10.28</c:v>
                </c:pt>
                <c:pt idx="6">
                  <c:v>#N/A</c:v>
                </c:pt>
                <c:pt idx="7">
                  <c:v>7.07</c:v>
                </c:pt>
                <c:pt idx="8">
                  <c:v>#N/A</c:v>
                </c:pt>
                <c:pt idx="9">
                  <c:v>7.73</c:v>
                </c:pt>
              </c:numCache>
            </c:numRef>
          </c:val>
          <c:extLst>
            <c:ext xmlns:c16="http://schemas.microsoft.com/office/drawing/2014/chart" uri="{C3380CC4-5D6E-409C-BE32-E72D297353CC}">
              <c16:uniqueId val="{00000008-3397-46AD-89D5-215CD62EB5D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16.48</c:v>
                </c:pt>
                <c:pt idx="2">
                  <c:v>#N/A</c:v>
                </c:pt>
                <c:pt idx="3">
                  <c:v>13.36</c:v>
                </c:pt>
                <c:pt idx="4">
                  <c:v>#N/A</c:v>
                </c:pt>
                <c:pt idx="5">
                  <c:v>13.1</c:v>
                </c:pt>
                <c:pt idx="6">
                  <c:v>#N/A</c:v>
                </c:pt>
                <c:pt idx="7">
                  <c:v>11.16</c:v>
                </c:pt>
                <c:pt idx="8">
                  <c:v>#N/A</c:v>
                </c:pt>
                <c:pt idx="9">
                  <c:v>10.57</c:v>
                </c:pt>
              </c:numCache>
            </c:numRef>
          </c:val>
          <c:extLst>
            <c:ext xmlns:c16="http://schemas.microsoft.com/office/drawing/2014/chart" uri="{C3380CC4-5D6E-409C-BE32-E72D297353CC}">
              <c16:uniqueId val="{00000009-3397-46AD-89D5-215CD62EB5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7321</c:v>
                </c:pt>
                <c:pt idx="5">
                  <c:v>7517</c:v>
                </c:pt>
                <c:pt idx="8">
                  <c:v>7445</c:v>
                </c:pt>
                <c:pt idx="11">
                  <c:v>7510</c:v>
                </c:pt>
                <c:pt idx="14">
                  <c:v>7495</c:v>
                </c:pt>
              </c:numCache>
            </c:numRef>
          </c:val>
          <c:extLst>
            <c:ext xmlns:c16="http://schemas.microsoft.com/office/drawing/2014/chart" uri="{C3380CC4-5D6E-409C-BE32-E72D297353CC}">
              <c16:uniqueId val="{00000000-2C3D-42F9-8F61-0631C5479D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3D-42F9-8F61-0631C5479D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211</c:v>
                </c:pt>
                <c:pt idx="3">
                  <c:v>182</c:v>
                </c:pt>
                <c:pt idx="6">
                  <c:v>140</c:v>
                </c:pt>
                <c:pt idx="9">
                  <c:v>92</c:v>
                </c:pt>
                <c:pt idx="12">
                  <c:v>47</c:v>
                </c:pt>
              </c:numCache>
            </c:numRef>
          </c:val>
          <c:extLst>
            <c:ext xmlns:c16="http://schemas.microsoft.com/office/drawing/2014/chart" uri="{C3380CC4-5D6E-409C-BE32-E72D297353CC}">
              <c16:uniqueId val="{00000002-2C3D-42F9-8F61-0631C5479D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376</c:v>
                </c:pt>
                <c:pt idx="3">
                  <c:v>279</c:v>
                </c:pt>
                <c:pt idx="6">
                  <c:v>273</c:v>
                </c:pt>
                <c:pt idx="9">
                  <c:v>261</c:v>
                </c:pt>
                <c:pt idx="12">
                  <c:v>316</c:v>
                </c:pt>
              </c:numCache>
            </c:numRef>
          </c:val>
          <c:extLst>
            <c:ext xmlns:c16="http://schemas.microsoft.com/office/drawing/2014/chart" uri="{C3380CC4-5D6E-409C-BE32-E72D297353CC}">
              <c16:uniqueId val="{00000003-2C3D-42F9-8F61-0631C5479D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595</c:v>
                </c:pt>
                <c:pt idx="3">
                  <c:v>610</c:v>
                </c:pt>
                <c:pt idx="6">
                  <c:v>620</c:v>
                </c:pt>
                <c:pt idx="9">
                  <c:v>614</c:v>
                </c:pt>
                <c:pt idx="12">
                  <c:v>561</c:v>
                </c:pt>
              </c:numCache>
            </c:numRef>
          </c:val>
          <c:extLst>
            <c:ext xmlns:c16="http://schemas.microsoft.com/office/drawing/2014/chart" uri="{C3380CC4-5D6E-409C-BE32-E72D297353CC}">
              <c16:uniqueId val="{00000004-2C3D-42F9-8F61-0631C5479D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3D-42F9-8F61-0631C5479D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3D-42F9-8F61-0631C5479D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11787</c:v>
                </c:pt>
                <c:pt idx="3">
                  <c:v>11624</c:v>
                </c:pt>
                <c:pt idx="6">
                  <c:v>12959</c:v>
                </c:pt>
                <c:pt idx="9">
                  <c:v>11583</c:v>
                </c:pt>
                <c:pt idx="12">
                  <c:v>11679</c:v>
                </c:pt>
              </c:numCache>
            </c:numRef>
          </c:val>
          <c:extLst>
            <c:ext xmlns:c16="http://schemas.microsoft.com/office/drawing/2014/chart" uri="{C3380CC4-5D6E-409C-BE32-E72D297353CC}">
              <c16:uniqueId val="{00000007-2C3D-42F9-8F61-0631C5479D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5648</c:v>
                </c:pt>
                <c:pt idx="2">
                  <c:v>#N/A</c:v>
                </c:pt>
                <c:pt idx="3">
                  <c:v>#N/A</c:v>
                </c:pt>
                <c:pt idx="4">
                  <c:v>5178</c:v>
                </c:pt>
                <c:pt idx="5">
                  <c:v>#N/A</c:v>
                </c:pt>
                <c:pt idx="6">
                  <c:v>#N/A</c:v>
                </c:pt>
                <c:pt idx="7">
                  <c:v>6547</c:v>
                </c:pt>
                <c:pt idx="8">
                  <c:v>#N/A</c:v>
                </c:pt>
                <c:pt idx="9">
                  <c:v>#N/A</c:v>
                </c:pt>
                <c:pt idx="10">
                  <c:v>5040</c:v>
                </c:pt>
                <c:pt idx="11">
                  <c:v>#N/A</c:v>
                </c:pt>
                <c:pt idx="12">
                  <c:v>#N/A</c:v>
                </c:pt>
                <c:pt idx="13">
                  <c:v>5108</c:v>
                </c:pt>
                <c:pt idx="14">
                  <c:v>#N/A</c:v>
                </c:pt>
              </c:numCache>
            </c:numRef>
          </c:val>
          <c:smooth val="0"/>
          <c:extLst>
            <c:ext xmlns:c16="http://schemas.microsoft.com/office/drawing/2014/chart" uri="{C3380CC4-5D6E-409C-BE32-E72D297353CC}">
              <c16:uniqueId val="{00000008-2C3D-42F9-8F61-0631C5479D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81430</c:v>
                </c:pt>
                <c:pt idx="5">
                  <c:v>82302</c:v>
                </c:pt>
                <c:pt idx="8">
                  <c:v>79854</c:v>
                </c:pt>
                <c:pt idx="11">
                  <c:v>78418</c:v>
                </c:pt>
                <c:pt idx="14">
                  <c:v>75503</c:v>
                </c:pt>
              </c:numCache>
            </c:numRef>
          </c:val>
          <c:extLst>
            <c:ext xmlns:c16="http://schemas.microsoft.com/office/drawing/2014/chart" uri="{C3380CC4-5D6E-409C-BE32-E72D297353CC}">
              <c16:uniqueId val="{00000000-04D2-4CB6-9C0B-A5888D9BB6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19613</c:v>
                </c:pt>
                <c:pt idx="5">
                  <c:v>19893</c:v>
                </c:pt>
                <c:pt idx="8">
                  <c:v>20389</c:v>
                </c:pt>
                <c:pt idx="11">
                  <c:v>23602</c:v>
                </c:pt>
                <c:pt idx="14">
                  <c:v>24559</c:v>
                </c:pt>
              </c:numCache>
            </c:numRef>
          </c:val>
          <c:extLst>
            <c:ext xmlns:c16="http://schemas.microsoft.com/office/drawing/2014/chart" uri="{C3380CC4-5D6E-409C-BE32-E72D297353CC}">
              <c16:uniqueId val="{00000001-04D2-4CB6-9C0B-A5888D9BB6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18871</c:v>
                </c:pt>
                <c:pt idx="5">
                  <c:v>24551</c:v>
                </c:pt>
                <c:pt idx="8">
                  <c:v>25790</c:v>
                </c:pt>
                <c:pt idx="11">
                  <c:v>27834</c:v>
                </c:pt>
                <c:pt idx="14">
                  <c:v>30370</c:v>
                </c:pt>
              </c:numCache>
            </c:numRef>
          </c:val>
          <c:extLst>
            <c:ext xmlns:c16="http://schemas.microsoft.com/office/drawing/2014/chart" uri="{C3380CC4-5D6E-409C-BE32-E72D297353CC}">
              <c16:uniqueId val="{00000002-04D2-4CB6-9C0B-A5888D9BB6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D2-4CB6-9C0B-A5888D9BB6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D2-4CB6-9C0B-A5888D9BB6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5</c:v>
                </c:pt>
                <c:pt idx="9">
                  <c:v>2</c:v>
                </c:pt>
                <c:pt idx="12">
                  <c:v>2</c:v>
                </c:pt>
              </c:numCache>
            </c:numRef>
          </c:val>
          <c:extLst>
            <c:ext xmlns:c16="http://schemas.microsoft.com/office/drawing/2014/chart" uri="{C3380CC4-5D6E-409C-BE32-E72D297353CC}">
              <c16:uniqueId val="{00000005-04D2-4CB6-9C0B-A5888D9BB6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14214</c:v>
                </c:pt>
                <c:pt idx="3">
                  <c:v>13543</c:v>
                </c:pt>
                <c:pt idx="6">
                  <c:v>13121</c:v>
                </c:pt>
                <c:pt idx="9">
                  <c:v>13499</c:v>
                </c:pt>
                <c:pt idx="12">
                  <c:v>13726</c:v>
                </c:pt>
              </c:numCache>
            </c:numRef>
          </c:val>
          <c:extLst>
            <c:ext xmlns:c16="http://schemas.microsoft.com/office/drawing/2014/chart" uri="{C3380CC4-5D6E-409C-BE32-E72D297353CC}">
              <c16:uniqueId val="{00000006-04D2-4CB6-9C0B-A5888D9BB6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4714</c:v>
                </c:pt>
                <c:pt idx="3">
                  <c:v>4377</c:v>
                </c:pt>
                <c:pt idx="6">
                  <c:v>3892</c:v>
                </c:pt>
                <c:pt idx="9">
                  <c:v>3566</c:v>
                </c:pt>
                <c:pt idx="12">
                  <c:v>3604</c:v>
                </c:pt>
              </c:numCache>
            </c:numRef>
          </c:val>
          <c:extLst>
            <c:ext xmlns:c16="http://schemas.microsoft.com/office/drawing/2014/chart" uri="{C3380CC4-5D6E-409C-BE32-E72D297353CC}">
              <c16:uniqueId val="{00000007-04D2-4CB6-9C0B-A5888D9BB6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6912</c:v>
                </c:pt>
                <c:pt idx="3">
                  <c:v>7004</c:v>
                </c:pt>
                <c:pt idx="6">
                  <c:v>6258</c:v>
                </c:pt>
                <c:pt idx="9">
                  <c:v>6395</c:v>
                </c:pt>
                <c:pt idx="12">
                  <c:v>5936</c:v>
                </c:pt>
              </c:numCache>
            </c:numRef>
          </c:val>
          <c:extLst>
            <c:ext xmlns:c16="http://schemas.microsoft.com/office/drawing/2014/chart" uri="{C3380CC4-5D6E-409C-BE32-E72D297353CC}">
              <c16:uniqueId val="{00000008-04D2-4CB6-9C0B-A5888D9BB6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471</c:v>
                </c:pt>
                <c:pt idx="3">
                  <c:v>297</c:v>
                </c:pt>
                <c:pt idx="6">
                  <c:v>161</c:v>
                </c:pt>
                <c:pt idx="9">
                  <c:v>72</c:v>
                </c:pt>
                <c:pt idx="12">
                  <c:v>4725</c:v>
                </c:pt>
              </c:numCache>
            </c:numRef>
          </c:val>
          <c:extLst>
            <c:ext xmlns:c16="http://schemas.microsoft.com/office/drawing/2014/chart" uri="{C3380CC4-5D6E-409C-BE32-E72D297353CC}">
              <c16:uniqueId val="{00000009-04D2-4CB6-9C0B-A5888D9BB6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136123</c:v>
                </c:pt>
                <c:pt idx="3">
                  <c:v>137114</c:v>
                </c:pt>
                <c:pt idx="6">
                  <c:v>133174</c:v>
                </c:pt>
                <c:pt idx="9">
                  <c:v>134797</c:v>
                </c:pt>
                <c:pt idx="12">
                  <c:v>135364</c:v>
                </c:pt>
              </c:numCache>
            </c:numRef>
          </c:val>
          <c:extLst>
            <c:ext xmlns:c16="http://schemas.microsoft.com/office/drawing/2014/chart" uri="{C3380CC4-5D6E-409C-BE32-E72D297353CC}">
              <c16:uniqueId val="{0000000A-04D2-4CB6-9C0B-A5888D9BB6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42521</c:v>
                </c:pt>
                <c:pt idx="2">
                  <c:v>#N/A</c:v>
                </c:pt>
                <c:pt idx="3">
                  <c:v>#N/A</c:v>
                </c:pt>
                <c:pt idx="4">
                  <c:v>35590</c:v>
                </c:pt>
                <c:pt idx="5">
                  <c:v>#N/A</c:v>
                </c:pt>
                <c:pt idx="6">
                  <c:v>#N/A</c:v>
                </c:pt>
                <c:pt idx="7">
                  <c:v>30578</c:v>
                </c:pt>
                <c:pt idx="8">
                  <c:v>#N/A</c:v>
                </c:pt>
                <c:pt idx="9">
                  <c:v>#N/A</c:v>
                </c:pt>
                <c:pt idx="10">
                  <c:v>28477</c:v>
                </c:pt>
                <c:pt idx="11">
                  <c:v>#N/A</c:v>
                </c:pt>
                <c:pt idx="12">
                  <c:v>#N/A</c:v>
                </c:pt>
                <c:pt idx="13">
                  <c:v>32926</c:v>
                </c:pt>
                <c:pt idx="14">
                  <c:v>#N/A</c:v>
                </c:pt>
              </c:numCache>
            </c:numRef>
          </c:val>
          <c:smooth val="0"/>
          <c:extLst>
            <c:ext xmlns:c16="http://schemas.microsoft.com/office/drawing/2014/chart" uri="{C3380CC4-5D6E-409C-BE32-E72D297353CC}">
              <c16:uniqueId val="{0000000B-04D2-4CB6-9C0B-A5888D9BB6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6499</c:v>
                </c:pt>
                <c:pt idx="1">
                  <c:v>6985</c:v>
                </c:pt>
                <c:pt idx="2">
                  <c:v>6586</c:v>
                </c:pt>
              </c:numCache>
            </c:numRef>
          </c:val>
          <c:extLst>
            <c:ext xmlns:c16="http://schemas.microsoft.com/office/drawing/2014/chart" uri="{C3380CC4-5D6E-409C-BE32-E72D297353CC}">
              <c16:uniqueId val="{00000000-BC3C-4B44-9FB7-905EC77439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9508</c:v>
                </c:pt>
                <c:pt idx="1">
                  <c:v>10016</c:v>
                </c:pt>
                <c:pt idx="2">
                  <c:v>12360</c:v>
                </c:pt>
              </c:numCache>
            </c:numRef>
          </c:val>
          <c:extLst>
            <c:ext xmlns:c16="http://schemas.microsoft.com/office/drawing/2014/chart" uri="{C3380CC4-5D6E-409C-BE32-E72D297353CC}">
              <c16:uniqueId val="{00000001-BC3C-4B44-9FB7-905EC77439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6579</c:v>
                </c:pt>
                <c:pt idx="1">
                  <c:v>7327</c:v>
                </c:pt>
                <c:pt idx="2">
                  <c:v>7842</c:v>
                </c:pt>
              </c:numCache>
            </c:numRef>
          </c:val>
          <c:extLst>
            <c:ext xmlns:c16="http://schemas.microsoft.com/office/drawing/2014/chart" uri="{C3380CC4-5D6E-409C-BE32-E72D297353CC}">
              <c16:uniqueId val="{00000002-BC3C-4B44-9FB7-905EC77439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新市民会館建設事業の本体工事に伴う起債の元本償還開始により、地方債の元利償還金等が増加に転じている。市立病院の建替により、今後、元利償還金の増加が想定されているため、元金償還額範囲内での起債を行うなど、地方債発行抑制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市立病院の建替に伴う病院事業債増加等に加え、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法に該当する事業である新真和志複合施設整備事業に伴う債務負担行為に伴う支出予定額が前年比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百万円増となり、将来負担額は増加した。そこから差し引く充当可能財源等も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百万円増となったが、対前年度比で分子の額は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今後も後世への負担を少しでも軽減するよう、新規事業の実施等について総点検を図り、財政の健全化を図る。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決算剰余金は減となったが、地方税、地方交付税が増加したこと等により、基金全体で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生活保護、障害福祉サービス等給付費など扶助費の増や、老朽化した公共施設の更新のため、減少傾向に転じる恐れがある。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今後も事業の見直しや必要経費の適正化を行い、歳出削減に努める。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・施設整備基金：那覇市有の施設（建物及びそれに付随するものに限る。）の整備資金に充てるための基金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・ふるさとづくり基金：那覇市総合計画基本構想において示すまちづくりの将来像である「なはで暮らし、働き、育てよう！笑顔広がる元気なまち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NAHA</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～みんなでつなごう市民力～」の実現に資するための基金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・市営住宅基金：那覇市営住宅及び共同施設の円滑な運営に資するための基金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・地域福祉基金：地域における在宅福祉、健康及び生きがいづくり、民間活動の活発化等の施策を推進することにより、高齢者等の保健福祉の向上を図るための基金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・こどものみらい応援プロジェクト推進基金：こどもの貧困対策を推進する事業の実施に資するための基金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施設整備基金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百万円増やふるさとづくり基金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百万円増などにより、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各基金の目的に応じた積み立て、取り崩しを行い活用する。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地方財政法第７条の規定に基づく決算余剰金の積立額が前年比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百万円の減となったことなどにより、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399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物価高の影響による市民生活や地域経済への支援など、新たな財政需要への対応が想定され、収支不足の際には基金を取り崩して対応する。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「那覇市立病院」や「新真和志複合施設」などの大型建設事業公債費増に備えて積み立てを行ったため、</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2,344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公債費（元金）償還の財源として必要な額を積み立て、また基金を取り崩して対応する。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財政力指数は、近年一定水準を維持しておりＨ</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年度からは類似団体平均を上回っている。基準財政収入額および需要額ともに前年度比で伸びているが、地方税の増などにより需要額の伸び率を収入額の伸び率が上回ったため、財政力指数は前年度より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ポイント増となった。引き続き、歳入確保および歳出削減に努める。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経常収支比率は、全国平均及び類似団体平均を上回っている。地方税の増などにより、経常一般財源等が前年比で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％の増、また、扶助費の伸びによる充当額の増などにより、一般財源充当経費が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％増となった。結果として経常収支比率が前年度比で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ポイント改善した。今後も、事業の見直しを進め、経常経費の削減に努める。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40852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2477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40852</xdr:rowOff>
    </xdr:from>
    <xdr:to>
      <xdr:col>19</xdr:col>
      <xdr:colOff>133350</xdr:colOff>
      <xdr:row>65</xdr:row>
      <xdr:rowOff>69004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8510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65</xdr:row>
      <xdr:rowOff>69004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79996"/>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65</xdr:row>
      <xdr:rowOff>64981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79996"/>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117704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101829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03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129981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68173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125958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2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人あたりの人件費・物件費等は、前年比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15,153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円の増で、類似団体平均に比べ</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7,479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上回っており、類似団体の中でも上位に位置している。人件費および物件費について「那覇市ファシリティマネジメント推進方針」および「指定管理者制度に関する運用指針」に基づき、適正化や歳出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169216</xdr:rowOff>
    </xdr:from>
    <xdr:to>
      <xdr:col>23</xdr:col>
      <xdr:colOff>133350</xdr:colOff>
      <xdr:row>83</xdr:row>
      <xdr:rowOff>131017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56666"/>
          <a:ext cx="838200" cy="30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169216</xdr:rowOff>
    </xdr:from>
    <xdr:to>
      <xdr:col>19</xdr:col>
      <xdr:colOff>133350</xdr:colOff>
      <xdr:row>82</xdr:row>
      <xdr:rowOff>29074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56666"/>
          <a:ext cx="889000" cy="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29074</xdr:rowOff>
    </xdr:from>
    <xdr:to>
      <xdr:col>15</xdr:col>
      <xdr:colOff>82550</xdr:colOff>
      <xdr:row>82</xdr:row>
      <xdr:rowOff>41340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87974"/>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124394</xdr:rowOff>
    </xdr:from>
    <xdr:to>
      <xdr:col>11</xdr:col>
      <xdr:colOff>31750</xdr:colOff>
      <xdr:row>82</xdr:row>
      <xdr:rowOff>41340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1844"/>
          <a:ext cx="889000" cy="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80217</xdr:rowOff>
    </xdr:from>
    <xdr:to>
      <xdr:col>23</xdr:col>
      <xdr:colOff>184150</xdr:colOff>
      <xdr:row>84</xdr:row>
      <xdr:rowOff>10367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96744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118416</xdr:rowOff>
    </xdr:from>
    <xdr:to>
      <xdr:col>19</xdr:col>
      <xdr:colOff>184150</xdr:colOff>
      <xdr:row>82</xdr:row>
      <xdr:rowOff>48566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0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58743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74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149724</xdr:rowOff>
    </xdr:from>
    <xdr:to>
      <xdr:col>15</xdr:col>
      <xdr:colOff>133350</xdr:colOff>
      <xdr:row>82</xdr:row>
      <xdr:rowOff>79874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90051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161990</xdr:rowOff>
    </xdr:from>
    <xdr:to>
      <xdr:col>11</xdr:col>
      <xdr:colOff>82550</xdr:colOff>
      <xdr:row>82</xdr:row>
      <xdr:rowOff>92140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102317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73594</xdr:rowOff>
    </xdr:from>
    <xdr:to>
      <xdr:col>7</xdr:col>
      <xdr:colOff>31750</xdr:colOff>
      <xdr:row>82</xdr:row>
      <xdr:rowOff>3744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13921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ポイント増加しており、国との差は若干縮まってはいるが、国よりもまだ低い状況となっている。今後も引き続き給与水準の適正化に努める。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67469</xdr:rowOff>
    </xdr:from>
    <xdr:to>
      <xdr:col>81</xdr:col>
      <xdr:colOff>44450</xdr:colOff>
      <xdr:row>84</xdr:row>
      <xdr:rowOff>112713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69269"/>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67469</xdr:rowOff>
    </xdr:from>
    <xdr:to>
      <xdr:col>77</xdr:col>
      <xdr:colOff>44450</xdr:colOff>
      <xdr:row>84</xdr:row>
      <xdr:rowOff>157956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69269"/>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157956</xdr:rowOff>
    </xdr:from>
    <xdr:to>
      <xdr:col>72</xdr:col>
      <xdr:colOff>203200</xdr:colOff>
      <xdr:row>85</xdr:row>
      <xdr:rowOff>1588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597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1588</xdr:rowOff>
    </xdr:from>
    <xdr:to>
      <xdr:col>68</xdr:col>
      <xdr:colOff>152400</xdr:colOff>
      <xdr:row>85</xdr:row>
      <xdr:rowOff>1588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748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78440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16669</xdr:rowOff>
    </xdr:from>
    <xdr:to>
      <xdr:col>77</xdr:col>
      <xdr:colOff>95250</xdr:colOff>
      <xdr:row>84</xdr:row>
      <xdr:rowOff>118269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128446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8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107156</xdr:rowOff>
    </xdr:from>
    <xdr:to>
      <xdr:col>73</xdr:col>
      <xdr:colOff>44450</xdr:colOff>
      <xdr:row>85</xdr:row>
      <xdr:rowOff>37306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62565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年間を取組期間とする「中核市なは定員管理方針」では、中核市への移行や沖縄振興特別推進交付金への対応に伴う増員等に対応しつつ、特別会計等を含めた職員定員を</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2,300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人程度に抑制することを目標に定員管理に取り組んだ。その結果、平成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日現在の定員は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2,333</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人となり、一定の効果を上げられたと考えている。</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月に策定した「定員管理方針」（平成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年度）では、市の現状や課題などを踏まえ、市民サービスの維持・向上に努めるとともに、職員の心身の健康やワーク・ライフ・バランスに配慮しつつ、効果的な行政運営を進められるよう、定員を</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2,400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人程度へ増員することを基本方針としている。令和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年４月</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日時点は、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2,432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人となっており、人口が同規模の中核市と比較しても平均的であると分析している。</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月に、新型コロナウィルス感染症や定年引上げ等の状況により定員管理方針の期間を</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年間延長とした。</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126274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5537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95250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2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43543</xdr:rowOff>
    </xdr:from>
    <xdr:to>
      <xdr:col>72</xdr:col>
      <xdr:colOff>203200</xdr:colOff>
      <xdr:row>61</xdr:row>
      <xdr:rowOff>71120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0199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29754</xdr:rowOff>
    </xdr:from>
    <xdr:to>
      <xdr:col>68</xdr:col>
      <xdr:colOff>152400</xdr:colOff>
      <xdr:row>61</xdr:row>
      <xdr:rowOff>43543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882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47551</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0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130827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106697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164193</xdr:rowOff>
    </xdr:from>
    <xdr:to>
      <xdr:col>68</xdr:col>
      <xdr:colOff>203200</xdr:colOff>
      <xdr:row>61</xdr:row>
      <xdr:rowOff>94343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79120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150404</xdr:rowOff>
    </xdr:from>
    <xdr:to>
      <xdr:col>64</xdr:col>
      <xdr:colOff>152400</xdr:colOff>
      <xdr:row>61</xdr:row>
      <xdr:rowOff>80554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65331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分母となる標準財政規模について、固定資産税の増（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802,149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千円）及び地方特例交付金の増（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945,325</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千円）により、対前年度比で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2,084,509</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千円の増となった。また、分子については、主に、元利償還金の増（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96,304</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千円）の影響で合計</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70,400</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分子の増額を上回る分母の増額の結果、単年度では対前年度比で</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7.2</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％、３か年平均でも</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今後も起債事業の精選などにより、引き続き水準を抑える。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41487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2343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73660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423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73660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665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146050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665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主な増加要因としては、新真和志複合施設建設に伴う債務負担行為の増などにより、将来負担額が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5,025,549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千円増となったことである。標準財政規模は前年比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2,084,509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千円増となっているが、将来負担額の増額分を吸収するには至らず、将来負担比率は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今後も起債事業の精選など財政健全化に努める。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107493</xdr:rowOff>
    </xdr:from>
    <xdr:to>
      <xdr:col>81</xdr:col>
      <xdr:colOff>44450</xdr:colOff>
      <xdr:row>16</xdr:row>
      <xdr:rowOff>156718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50693"/>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107493</xdr:rowOff>
    </xdr:from>
    <xdr:to>
      <xdr:col>77</xdr:col>
      <xdr:colOff>44450</xdr:colOff>
      <xdr:row>16</xdr:row>
      <xdr:rowOff>148996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50693"/>
          <a:ext cx="8890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148996</xdr:rowOff>
    </xdr:from>
    <xdr:to>
      <xdr:col>72</xdr:col>
      <xdr:colOff>203200</xdr:colOff>
      <xdr:row>17</xdr:row>
      <xdr:rowOff>42215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92196"/>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42215</xdr:rowOff>
    </xdr:from>
    <xdr:to>
      <xdr:col>68</xdr:col>
      <xdr:colOff>152400</xdr:colOff>
      <xdr:row>17</xdr:row>
      <xdr:rowOff>163830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56865"/>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105918</xdr:rowOff>
    </xdr:from>
    <xdr:to>
      <xdr:col>81</xdr:col>
      <xdr:colOff>95250</xdr:colOff>
      <xdr:row>17</xdr:row>
      <xdr:rowOff>36068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77995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2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56693</xdr:rowOff>
    </xdr:from>
    <xdr:to>
      <xdr:col>77</xdr:col>
      <xdr:colOff>95250</xdr:colOff>
      <xdr:row>16</xdr:row>
      <xdr:rowOff>158293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143070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8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98196</xdr:rowOff>
    </xdr:from>
    <xdr:to>
      <xdr:col>73</xdr:col>
      <xdr:colOff>44450</xdr:colOff>
      <xdr:row>17</xdr:row>
      <xdr:rowOff>28346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13123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162865</xdr:rowOff>
    </xdr:from>
    <xdr:to>
      <xdr:col>68</xdr:col>
      <xdr:colOff>203200</xdr:colOff>
      <xdr:row>17</xdr:row>
      <xdr:rowOff>93015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77792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9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113030</xdr:rowOff>
    </xdr:from>
    <xdr:to>
      <xdr:col>64</xdr:col>
      <xdr:colOff>152400</xdr:colOff>
      <xdr:row>18</xdr:row>
      <xdr:rowOff>43180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27957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全国平均及び類似団体平均を下回っているが、前年度比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ポイント増となっている。職員給の増等により人件費が増加しているため、今後も、職員の定員管理方針に基づき、人件費の適正化に努める。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全国平均及び類似団体平均を下回っているが、前年度比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ポイント増となっている。決算額は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2,386,106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千円増となっており物価高騰等により今後も歳出予算の増が見込まれるため、事業の見直しによる経費の削減に努める。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00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が全国平均及び類似団体平均に比べ高い状況が続いている。生活保護費、障害福祉サービス等給付費、認定こども園施設型給付費等の伸びに伴う増などが今後も見込まれるため、より適正な執行とな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23585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31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167112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23585</xdr:rowOff>
    </xdr:from>
    <xdr:to>
      <xdr:col>24</xdr:col>
      <xdr:colOff>114300</xdr:colOff>
      <xdr:row>60</xdr:row>
      <xdr:rowOff>23585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1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5615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99785</xdr:rowOff>
    </xdr:from>
    <xdr:to>
      <xdr:col>19</xdr:col>
      <xdr:colOff>187325</xdr:colOff>
      <xdr:row>61</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86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136072</xdr:rowOff>
    </xdr:from>
    <xdr:to>
      <xdr:col>20</xdr:col>
      <xdr:colOff>38100</xdr:colOff>
      <xdr:row>57</xdr:row>
      <xdr:rowOff>66222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76399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1815</xdr:rowOff>
    </xdr:from>
    <xdr:to>
      <xdr:col>15</xdr:col>
      <xdr:colOff>98425</xdr:colOff>
      <xdr:row>60</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8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121557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88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169834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1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48985</xdr:rowOff>
    </xdr:from>
    <xdr:to>
      <xdr:col>15</xdr:col>
      <xdr:colOff>149225</xdr:colOff>
      <xdr:row>60</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135362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122465</xdr:rowOff>
    </xdr:from>
    <xdr:to>
      <xdr:col>11</xdr:col>
      <xdr:colOff>60325</xdr:colOff>
      <xdr:row>60</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70757</xdr:rowOff>
    </xdr:from>
    <xdr:to>
      <xdr:col>6</xdr:col>
      <xdr:colOff>171450</xdr:colOff>
      <xdr:row>61</xdr:row>
      <xdr:rowOff>907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157134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ポイントの減となり、類似団体平均を下回っている。主な要因は国民健康保険事業特別会計への政策的繰出金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1,360,798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千円の減等によるものである。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58</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ポイントの減となり、全国平均及び類似団体平均も下回っている。主な要因は新型コロナウイルスワクチン接種事業で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625,333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千円減となったことなどによるものである。今後も、本市が策定している補助金に関するガイドラインに沿って、継続・廃止等の検討を行い、補助金等の適正化を進める。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33274</xdr:rowOff>
    </xdr:from>
    <xdr:to>
      <xdr:col>82</xdr:col>
      <xdr:colOff>107950</xdr:colOff>
      <xdr:row>33</xdr:row>
      <xdr:rowOff>42418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6911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149860</xdr:rowOff>
    </xdr:from>
    <xdr:to>
      <xdr:col>78</xdr:col>
      <xdr:colOff>69850</xdr:colOff>
      <xdr:row>33</xdr:row>
      <xdr:rowOff>42418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362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140716</xdr:rowOff>
    </xdr:from>
    <xdr:to>
      <xdr:col>73</xdr:col>
      <xdr:colOff>180975</xdr:colOff>
      <xdr:row>32</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6271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140716</xdr:rowOff>
    </xdr:from>
    <xdr:to>
      <xdr:col>69</xdr:col>
      <xdr:colOff>92075</xdr:colOff>
      <xdr:row>33</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271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153924</xdr:rowOff>
    </xdr:from>
    <xdr:to>
      <xdr:col>82</xdr:col>
      <xdr:colOff>158750</xdr:colOff>
      <xdr:row>33</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62501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163068</xdr:rowOff>
    </xdr:from>
    <xdr:to>
      <xdr:col>78</xdr:col>
      <xdr:colOff>120650</xdr:colOff>
      <xdr:row>33</xdr:row>
      <xdr:rowOff>93218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103395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1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99060</xdr:rowOff>
    </xdr:from>
    <xdr:to>
      <xdr:col>74</xdr:col>
      <xdr:colOff>31750</xdr:colOff>
      <xdr:row>33</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39387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89916</xdr:rowOff>
    </xdr:from>
    <xdr:to>
      <xdr:col>69</xdr:col>
      <xdr:colOff>142875</xdr:colOff>
      <xdr:row>33</xdr:row>
      <xdr:rowOff>20066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30243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4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144780</xdr:rowOff>
    </xdr:from>
    <xdr:to>
      <xdr:col>65</xdr:col>
      <xdr:colOff>53975</xdr:colOff>
      <xdr:row>33</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85107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ポイントの減となっているが、決算額では前年度比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98,715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千円増となっている。市債については、借入額が償還額を下回るよう借入事業の見直しを行い、今後も公債費の抑制に努める。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85089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191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114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114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ポイントの減となり、類似団体平均および全国平均を下回っている。主な要因として人件費が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ポイント増しているものの、扶助費の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ポイント減が大きい。今後も事業の見直しや必要経費の見直しなどを行い、経常経費削減に努める。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191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96520</xdr:rowOff>
    </xdr:from>
    <xdr:to>
      <xdr:col>73</xdr:col>
      <xdr:colOff>180975</xdr:colOff>
      <xdr:row>76</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5527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96520</xdr:rowOff>
    </xdr:from>
    <xdr:to>
      <xdr:col>69</xdr:col>
      <xdr:colOff>92075</xdr:colOff>
      <xdr:row>76</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552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45720</xdr:rowOff>
    </xdr:from>
    <xdr:to>
      <xdr:col>69</xdr:col>
      <xdr:colOff>142875</xdr:colOff>
      <xdr:row>75</xdr:row>
      <xdr:rowOff>147320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48514</xdr:rowOff>
    </xdr:from>
    <xdr:to>
      <xdr:col>29</xdr:col>
      <xdr:colOff>127000</xdr:colOff>
      <xdr:row>17</xdr:row>
      <xdr:rowOff>6414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7889"/>
          <a:ext cx="647700" cy="300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6414</xdr:rowOff>
    </xdr:from>
    <xdr:to>
      <xdr:col>26</xdr:col>
      <xdr:colOff>50800</xdr:colOff>
      <xdr:row>17</xdr:row>
      <xdr:rowOff>51067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8689"/>
          <a:ext cx="698500" cy="4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51067</xdr:rowOff>
    </xdr:from>
    <xdr:to>
      <xdr:col>22</xdr:col>
      <xdr:colOff>114300</xdr:colOff>
      <xdr:row>17</xdr:row>
      <xdr:rowOff>59487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3342"/>
          <a:ext cx="698500" cy="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59487</xdr:rowOff>
    </xdr:from>
    <xdr:to>
      <xdr:col>18</xdr:col>
      <xdr:colOff>177800</xdr:colOff>
      <xdr:row>17</xdr:row>
      <xdr:rowOff>110655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1762"/>
          <a:ext cx="698500" cy="5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169164</xdr:rowOff>
    </xdr:from>
    <xdr:to>
      <xdr:col>29</xdr:col>
      <xdr:colOff>177800</xdr:colOff>
      <xdr:row>15</xdr:row>
      <xdr:rowOff>99314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7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14241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127064</xdr:rowOff>
    </xdr:from>
    <xdr:to>
      <xdr:col>26</xdr:col>
      <xdr:colOff>101600</xdr:colOff>
      <xdr:row>17</xdr:row>
      <xdr:rowOff>57214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41991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267</xdr:rowOff>
    </xdr:from>
    <xdr:to>
      <xdr:col>22</xdr:col>
      <xdr:colOff>165100</xdr:colOff>
      <xdr:row>17</xdr:row>
      <xdr:rowOff>101867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8687</xdr:rowOff>
    </xdr:from>
    <xdr:to>
      <xdr:col>19</xdr:col>
      <xdr:colOff>38100</xdr:colOff>
      <xdr:row>17</xdr:row>
      <xdr:rowOff>110287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95064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59855</xdr:rowOff>
    </xdr:from>
    <xdr:to>
      <xdr:col>15</xdr:col>
      <xdr:colOff>101600</xdr:colOff>
      <xdr:row>17</xdr:row>
      <xdr:rowOff>161455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2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146232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286868</xdr:rowOff>
    </xdr:from>
    <xdr:to>
      <xdr:col>29</xdr:col>
      <xdr:colOff>127000</xdr:colOff>
      <xdr:row>34</xdr:row>
      <xdr:rowOff>299403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54318"/>
          <a:ext cx="647700" cy="12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121133</xdr:rowOff>
    </xdr:from>
    <xdr:to>
      <xdr:col>26</xdr:col>
      <xdr:colOff>50800</xdr:colOff>
      <xdr:row>34</xdr:row>
      <xdr:rowOff>299403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388583"/>
          <a:ext cx="698500" cy="17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121133</xdr:rowOff>
    </xdr:from>
    <xdr:to>
      <xdr:col>22</xdr:col>
      <xdr:colOff>114300</xdr:colOff>
      <xdr:row>34</xdr:row>
      <xdr:rowOff>288316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88583"/>
          <a:ext cx="698500" cy="16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236500</xdr:rowOff>
    </xdr:from>
    <xdr:to>
      <xdr:col>18</xdr:col>
      <xdr:colOff>177800</xdr:colOff>
      <xdr:row>34</xdr:row>
      <xdr:rowOff>288316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03950"/>
          <a:ext cx="6985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236068</xdr:rowOff>
    </xdr:from>
    <xdr:to>
      <xdr:col>29</xdr:col>
      <xdr:colOff>177800</xdr:colOff>
      <xdr:row>34</xdr:row>
      <xdr:rowOff>337668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03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81145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4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248603</xdr:rowOff>
    </xdr:from>
    <xdr:to>
      <xdr:col>26</xdr:col>
      <xdr:colOff>101600</xdr:colOff>
      <xdr:row>35</xdr:row>
      <xdr:rowOff>7303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1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4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70333</xdr:rowOff>
    </xdr:from>
    <xdr:to>
      <xdr:col>22</xdr:col>
      <xdr:colOff>165100</xdr:colOff>
      <xdr:row>34</xdr:row>
      <xdr:rowOff>171933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3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182110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0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237516</xdr:rowOff>
    </xdr:from>
    <xdr:to>
      <xdr:col>19</xdr:col>
      <xdr:colOff>38100</xdr:colOff>
      <xdr:row>34</xdr:row>
      <xdr:rowOff>339116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0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6392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185700</xdr:rowOff>
    </xdr:from>
    <xdr:to>
      <xdr:col>15</xdr:col>
      <xdr:colOff>101600</xdr:colOff>
      <xdr:row>34</xdr:row>
      <xdr:rowOff>287300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5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297477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98977</xdr:rowOff>
    </xdr:from>
    <xdr:to>
      <xdr:col>24</xdr:col>
      <xdr:colOff>63500</xdr:colOff>
      <xdr:row>37</xdr:row>
      <xdr:rowOff>35230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9727"/>
          <a:ext cx="838200" cy="2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148942</xdr:rowOff>
    </xdr:from>
    <xdr:to>
      <xdr:col>19</xdr:col>
      <xdr:colOff>177800</xdr:colOff>
      <xdr:row>37</xdr:row>
      <xdr:rowOff>35230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1142"/>
          <a:ext cx="889000" cy="5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144076</xdr:rowOff>
    </xdr:from>
    <xdr:to>
      <xdr:col>15</xdr:col>
      <xdr:colOff>50800</xdr:colOff>
      <xdr:row>36</xdr:row>
      <xdr:rowOff>148942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6276"/>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144076</xdr:rowOff>
    </xdr:from>
    <xdr:to>
      <xdr:col>10</xdr:col>
      <xdr:colOff>114300</xdr:colOff>
      <xdr:row>37</xdr:row>
      <xdr:rowOff>23735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6276"/>
          <a:ext cx="889000" cy="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48177</xdr:rowOff>
    </xdr:from>
    <xdr:to>
      <xdr:col>24</xdr:col>
      <xdr:colOff>114300</xdr:colOff>
      <xdr:row>35</xdr:row>
      <xdr:rowOff>149777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71054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155880</xdr:rowOff>
    </xdr:from>
    <xdr:to>
      <xdr:col>20</xdr:col>
      <xdr:colOff>38100</xdr:colOff>
      <xdr:row>37</xdr:row>
      <xdr:rowOff>86030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77157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98142</xdr:rowOff>
    </xdr:from>
    <xdr:to>
      <xdr:col>15</xdr:col>
      <xdr:colOff>101600</xdr:colOff>
      <xdr:row>37</xdr:row>
      <xdr:rowOff>28292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44819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93276</xdr:rowOff>
    </xdr:from>
    <xdr:to>
      <xdr:col>10</xdr:col>
      <xdr:colOff>165100</xdr:colOff>
      <xdr:row>37</xdr:row>
      <xdr:rowOff>23426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39953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144385</xdr:rowOff>
    </xdr:from>
    <xdr:to>
      <xdr:col>6</xdr:col>
      <xdr:colOff>38100</xdr:colOff>
      <xdr:row>37</xdr:row>
      <xdr:rowOff>74535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91062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46945</xdr:rowOff>
    </xdr:from>
    <xdr:to>
      <xdr:col>24</xdr:col>
      <xdr:colOff>63500</xdr:colOff>
      <xdr:row>58</xdr:row>
      <xdr:rowOff>101924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819595"/>
          <a:ext cx="838200" cy="2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4455</xdr:rowOff>
    </xdr:from>
    <xdr:to>
      <xdr:col>19</xdr:col>
      <xdr:colOff>177800</xdr:colOff>
      <xdr:row>58</xdr:row>
      <xdr:rowOff>101924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948555"/>
          <a:ext cx="889000" cy="9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154873</xdr:rowOff>
    </xdr:from>
    <xdr:to>
      <xdr:col>15</xdr:col>
      <xdr:colOff>50800</xdr:colOff>
      <xdr:row>58</xdr:row>
      <xdr:rowOff>4455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927523"/>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154873</xdr:rowOff>
    </xdr:from>
    <xdr:to>
      <xdr:col>10</xdr:col>
      <xdr:colOff>114300</xdr:colOff>
      <xdr:row>58</xdr:row>
      <xdr:rowOff>62062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92752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167595</xdr:rowOff>
    </xdr:from>
    <xdr:to>
      <xdr:col>24</xdr:col>
      <xdr:colOff>114300</xdr:colOff>
      <xdr:row>57</xdr:row>
      <xdr:rowOff>97745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146022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51124</xdr:rowOff>
    </xdr:from>
    <xdr:to>
      <xdr:col>20</xdr:col>
      <xdr:colOff>38100</xdr:colOff>
      <xdr:row>58</xdr:row>
      <xdr:rowOff>152724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9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143851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08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125105</xdr:rowOff>
    </xdr:from>
    <xdr:to>
      <xdr:col>15</xdr:col>
      <xdr:colOff>101600</xdr:colOff>
      <xdr:row>58</xdr:row>
      <xdr:rowOff>55255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9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46382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104073</xdr:rowOff>
    </xdr:from>
    <xdr:to>
      <xdr:col>10</xdr:col>
      <xdr:colOff>165100</xdr:colOff>
      <xdr:row>58</xdr:row>
      <xdr:rowOff>34223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7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25350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6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11262</xdr:rowOff>
    </xdr:from>
    <xdr:to>
      <xdr:col>6</xdr:col>
      <xdr:colOff>38100</xdr:colOff>
      <xdr:row>58</xdr:row>
      <xdr:rowOff>112862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103989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4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69886</xdr:rowOff>
    </xdr:from>
    <xdr:to>
      <xdr:col>24</xdr:col>
      <xdr:colOff>63500</xdr:colOff>
      <xdr:row>77</xdr:row>
      <xdr:rowOff>76195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71536"/>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76195</xdr:rowOff>
    </xdr:from>
    <xdr:to>
      <xdr:col>19</xdr:col>
      <xdr:colOff>177800</xdr:colOff>
      <xdr:row>77</xdr:row>
      <xdr:rowOff>126533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7845"/>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120224</xdr:rowOff>
    </xdr:from>
    <xdr:to>
      <xdr:col>15</xdr:col>
      <xdr:colOff>50800</xdr:colOff>
      <xdr:row>77</xdr:row>
      <xdr:rowOff>126533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21874"/>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120224</xdr:rowOff>
    </xdr:from>
    <xdr:to>
      <xdr:col>10</xdr:col>
      <xdr:colOff>114300</xdr:colOff>
      <xdr:row>77</xdr:row>
      <xdr:rowOff>131882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21874"/>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19086</xdr:rowOff>
    </xdr:from>
    <xdr:to>
      <xdr:col>24</xdr:col>
      <xdr:colOff>114300</xdr:colOff>
      <xdr:row>77</xdr:row>
      <xdr:rowOff>120686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2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168963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9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25395</xdr:rowOff>
    </xdr:from>
    <xdr:to>
      <xdr:col>20</xdr:col>
      <xdr:colOff>38100</xdr:colOff>
      <xdr:row>77</xdr:row>
      <xdr:rowOff>126995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143522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75733</xdr:rowOff>
    </xdr:from>
    <xdr:to>
      <xdr:col>15</xdr:col>
      <xdr:colOff>101600</xdr:colOff>
      <xdr:row>78</xdr:row>
      <xdr:rowOff>5883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168460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69424</xdr:rowOff>
    </xdr:from>
    <xdr:to>
      <xdr:col>10</xdr:col>
      <xdr:colOff>165100</xdr:colOff>
      <xdr:row>77</xdr:row>
      <xdr:rowOff>171024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162151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81082</xdr:rowOff>
    </xdr:from>
    <xdr:to>
      <xdr:col>6</xdr:col>
      <xdr:colOff>38100</xdr:colOff>
      <xdr:row>78</xdr:row>
      <xdr:rowOff>11232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2359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88134</xdr:rowOff>
    </xdr:from>
    <xdr:to>
      <xdr:col>24</xdr:col>
      <xdr:colOff>63500</xdr:colOff>
      <xdr:row>91</xdr:row>
      <xdr:rowOff>2257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518634"/>
          <a:ext cx="8382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102972</xdr:rowOff>
    </xdr:from>
    <xdr:to>
      <xdr:col>19</xdr:col>
      <xdr:colOff>177800</xdr:colOff>
      <xdr:row>91</xdr:row>
      <xdr:rowOff>2257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5533472"/>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102972</xdr:rowOff>
    </xdr:from>
    <xdr:to>
      <xdr:col>15</xdr:col>
      <xdr:colOff>50800</xdr:colOff>
      <xdr:row>91</xdr:row>
      <xdr:rowOff>126887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5533472"/>
          <a:ext cx="889000" cy="19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126887</xdr:rowOff>
    </xdr:from>
    <xdr:to>
      <xdr:col>10</xdr:col>
      <xdr:colOff>114300</xdr:colOff>
      <xdr:row>93</xdr:row>
      <xdr:rowOff>55859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728837"/>
          <a:ext cx="889000" cy="2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37334</xdr:rowOff>
    </xdr:from>
    <xdr:to>
      <xdr:col>24</xdr:col>
      <xdr:colOff>114300</xdr:colOff>
      <xdr:row>90</xdr:row>
      <xdr:rowOff>138934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46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161811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2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122907</xdr:rowOff>
    </xdr:from>
    <xdr:to>
      <xdr:col>20</xdr:col>
      <xdr:colOff>38100</xdr:colOff>
      <xdr:row>91</xdr:row>
      <xdr:rowOff>53057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5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69584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32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52172</xdr:rowOff>
    </xdr:from>
    <xdr:to>
      <xdr:col>15</xdr:col>
      <xdr:colOff>101600</xdr:colOff>
      <xdr:row>90</xdr:row>
      <xdr:rowOff>153772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4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170299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25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76087</xdr:rowOff>
    </xdr:from>
    <xdr:to>
      <xdr:col>10</xdr:col>
      <xdr:colOff>165100</xdr:colOff>
      <xdr:row>92</xdr:row>
      <xdr:rowOff>6237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6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22764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45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5059</xdr:rowOff>
    </xdr:from>
    <xdr:to>
      <xdr:col>6</xdr:col>
      <xdr:colOff>38100</xdr:colOff>
      <xdr:row>93</xdr:row>
      <xdr:rowOff>106659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9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123186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7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45462</xdr:rowOff>
    </xdr:from>
    <xdr:to>
      <xdr:col>55</xdr:col>
      <xdr:colOff>0</xdr:colOff>
      <xdr:row>37</xdr:row>
      <xdr:rowOff>77553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89112"/>
          <a:ext cx="838200" cy="3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45462</xdr:rowOff>
    </xdr:from>
    <xdr:to>
      <xdr:col>50</xdr:col>
      <xdr:colOff>114300</xdr:colOff>
      <xdr:row>37</xdr:row>
      <xdr:rowOff>64044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389112"/>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64044</xdr:rowOff>
    </xdr:from>
    <xdr:to>
      <xdr:col>45</xdr:col>
      <xdr:colOff>177800</xdr:colOff>
      <xdr:row>37</xdr:row>
      <xdr:rowOff>93261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07694"/>
          <a:ext cx="889000" cy="2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150880</xdr:rowOff>
    </xdr:from>
    <xdr:to>
      <xdr:col>41</xdr:col>
      <xdr:colOff>50800</xdr:colOff>
      <xdr:row>37</xdr:row>
      <xdr:rowOff>93261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94380"/>
          <a:ext cx="889000" cy="1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26753</xdr:rowOff>
    </xdr:from>
    <xdr:to>
      <xdr:col>55</xdr:col>
      <xdr:colOff>50800</xdr:colOff>
      <xdr:row>37</xdr:row>
      <xdr:rowOff>128353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5180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166112</xdr:rowOff>
    </xdr:from>
    <xdr:to>
      <xdr:col>50</xdr:col>
      <xdr:colOff>165100</xdr:colOff>
      <xdr:row>37</xdr:row>
      <xdr:rowOff>96262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87389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13244</xdr:rowOff>
    </xdr:from>
    <xdr:to>
      <xdr:col>46</xdr:col>
      <xdr:colOff>38100</xdr:colOff>
      <xdr:row>37</xdr:row>
      <xdr:rowOff>114844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5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105971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4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42461</xdr:rowOff>
    </xdr:from>
    <xdr:to>
      <xdr:col>41</xdr:col>
      <xdr:colOff>101600</xdr:colOff>
      <xdr:row>37</xdr:row>
      <xdr:rowOff>144061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8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135189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7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100080</xdr:rowOff>
    </xdr:from>
    <xdr:to>
      <xdr:col>36</xdr:col>
      <xdr:colOff>165100</xdr:colOff>
      <xdr:row>31</xdr:row>
      <xdr:rowOff>30230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21357</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33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79216</xdr:rowOff>
    </xdr:from>
    <xdr:to>
      <xdr:col>55</xdr:col>
      <xdr:colOff>0</xdr:colOff>
      <xdr:row>56</xdr:row>
      <xdr:rowOff>122307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80416"/>
          <a:ext cx="8382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11761</xdr:rowOff>
    </xdr:from>
    <xdr:to>
      <xdr:col>50</xdr:col>
      <xdr:colOff>114300</xdr:colOff>
      <xdr:row>56</xdr:row>
      <xdr:rowOff>79216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270061"/>
          <a:ext cx="889000" cy="4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11761</xdr:rowOff>
    </xdr:from>
    <xdr:to>
      <xdr:col>45</xdr:col>
      <xdr:colOff>177800</xdr:colOff>
      <xdr:row>54</xdr:row>
      <xdr:rowOff>164674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270061"/>
          <a:ext cx="889000" cy="15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81559</xdr:rowOff>
    </xdr:from>
    <xdr:to>
      <xdr:col>41</xdr:col>
      <xdr:colOff>50800</xdr:colOff>
      <xdr:row>54</xdr:row>
      <xdr:rowOff>164674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168409"/>
          <a:ext cx="889000" cy="25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71507</xdr:rowOff>
    </xdr:from>
    <xdr:to>
      <xdr:col>55</xdr:col>
      <xdr:colOff>50800</xdr:colOff>
      <xdr:row>57</xdr:row>
      <xdr:rowOff>1657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49934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28416</xdr:rowOff>
    </xdr:from>
    <xdr:to>
      <xdr:col>50</xdr:col>
      <xdr:colOff>165100</xdr:colOff>
      <xdr:row>56</xdr:row>
      <xdr:rowOff>130016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121143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132411</xdr:rowOff>
    </xdr:from>
    <xdr:to>
      <xdr:col>46</xdr:col>
      <xdr:colOff>38100</xdr:colOff>
      <xdr:row>54</xdr:row>
      <xdr:rowOff>62561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2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79088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99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113874</xdr:rowOff>
    </xdr:from>
    <xdr:to>
      <xdr:col>41</xdr:col>
      <xdr:colOff>101600</xdr:colOff>
      <xdr:row>55</xdr:row>
      <xdr:rowOff>44024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60551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30759</xdr:rowOff>
    </xdr:from>
    <xdr:to>
      <xdr:col>36</xdr:col>
      <xdr:colOff>165100</xdr:colOff>
      <xdr:row>53</xdr:row>
      <xdr:rowOff>132359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11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148886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88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123622</xdr:rowOff>
    </xdr:from>
    <xdr:to>
      <xdr:col>55</xdr:col>
      <xdr:colOff>0</xdr:colOff>
      <xdr:row>79</xdr:row>
      <xdr:rowOff>25857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96722"/>
          <a:ext cx="8382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108877</xdr:rowOff>
    </xdr:from>
    <xdr:to>
      <xdr:col>50</xdr:col>
      <xdr:colOff>114300</xdr:colOff>
      <xdr:row>79</xdr:row>
      <xdr:rowOff>25857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81977"/>
          <a:ext cx="889000" cy="8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43002</xdr:rowOff>
    </xdr:from>
    <xdr:to>
      <xdr:col>45</xdr:col>
      <xdr:colOff>177800</xdr:colOff>
      <xdr:row>78</xdr:row>
      <xdr:rowOff>108877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073202"/>
          <a:ext cx="889000" cy="4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98057</xdr:rowOff>
    </xdr:from>
    <xdr:to>
      <xdr:col>41</xdr:col>
      <xdr:colOff>50800</xdr:colOff>
      <xdr:row>76</xdr:row>
      <xdr:rowOff>43002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613907"/>
          <a:ext cx="889000" cy="45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72822</xdr:rowOff>
    </xdr:from>
    <xdr:to>
      <xdr:col>55</xdr:col>
      <xdr:colOff>50800</xdr:colOff>
      <xdr:row>79</xdr:row>
      <xdr:rowOff>2972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159199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146507</xdr:rowOff>
    </xdr:from>
    <xdr:to>
      <xdr:col>50</xdr:col>
      <xdr:colOff>165100</xdr:colOff>
      <xdr:row>79</xdr:row>
      <xdr:rowOff>76657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67784</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50017" y="13612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58077</xdr:rowOff>
    </xdr:from>
    <xdr:to>
      <xdr:col>46</xdr:col>
      <xdr:colOff>38100</xdr:colOff>
      <xdr:row>78</xdr:row>
      <xdr:rowOff>159677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150804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163652</xdr:rowOff>
    </xdr:from>
    <xdr:to>
      <xdr:col>41</xdr:col>
      <xdr:colOff>101600</xdr:colOff>
      <xdr:row>76</xdr:row>
      <xdr:rowOff>93802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110329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79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47257</xdr:rowOff>
    </xdr:from>
    <xdr:to>
      <xdr:col>36</xdr:col>
      <xdr:colOff>165100</xdr:colOff>
      <xdr:row>73</xdr:row>
      <xdr:rowOff>148857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5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165384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33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92036</xdr:rowOff>
    </xdr:from>
    <xdr:to>
      <xdr:col>55</xdr:col>
      <xdr:colOff>0</xdr:colOff>
      <xdr:row>95</xdr:row>
      <xdr:rowOff>162294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79786"/>
          <a:ext cx="838200" cy="7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129203</xdr:rowOff>
    </xdr:from>
    <xdr:to>
      <xdr:col>50</xdr:col>
      <xdr:colOff>114300</xdr:colOff>
      <xdr:row>95</xdr:row>
      <xdr:rowOff>92036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074053"/>
          <a:ext cx="889000" cy="3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129203</xdr:rowOff>
    </xdr:from>
    <xdr:to>
      <xdr:col>45</xdr:col>
      <xdr:colOff>177800</xdr:colOff>
      <xdr:row>94</xdr:row>
      <xdr:rowOff>159513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074053"/>
          <a:ext cx="889000" cy="2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159513</xdr:rowOff>
    </xdr:from>
    <xdr:to>
      <xdr:col>41</xdr:col>
      <xdr:colOff>50800</xdr:colOff>
      <xdr:row>95</xdr:row>
      <xdr:rowOff>26963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275813"/>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111494</xdr:rowOff>
    </xdr:from>
    <xdr:to>
      <xdr:col>55</xdr:col>
      <xdr:colOff>50800</xdr:colOff>
      <xdr:row>96</xdr:row>
      <xdr:rowOff>41644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89921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41236</xdr:rowOff>
    </xdr:from>
    <xdr:to>
      <xdr:col>50</xdr:col>
      <xdr:colOff>165100</xdr:colOff>
      <xdr:row>95</xdr:row>
      <xdr:rowOff>142836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159363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0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78403</xdr:rowOff>
    </xdr:from>
    <xdr:to>
      <xdr:col>46</xdr:col>
      <xdr:colOff>38100</xdr:colOff>
      <xdr:row>94</xdr:row>
      <xdr:rowOff>8553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0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25080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7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108713</xdr:rowOff>
    </xdr:from>
    <xdr:to>
      <xdr:col>41</xdr:col>
      <xdr:colOff>101600</xdr:colOff>
      <xdr:row>95</xdr:row>
      <xdr:rowOff>38863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55390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0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147613</xdr:rowOff>
    </xdr:from>
    <xdr:to>
      <xdr:col>36</xdr:col>
      <xdr:colOff>165100</xdr:colOff>
      <xdr:row>95</xdr:row>
      <xdr:rowOff>77763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94290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87785</xdr:rowOff>
    </xdr:from>
    <xdr:to>
      <xdr:col>85</xdr:col>
      <xdr:colOff>127000</xdr:colOff>
      <xdr:row>76</xdr:row>
      <xdr:rowOff>100495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17985"/>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5328</xdr:rowOff>
    </xdr:from>
    <xdr:to>
      <xdr:col>81</xdr:col>
      <xdr:colOff>50800</xdr:colOff>
      <xdr:row>76</xdr:row>
      <xdr:rowOff>100495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35528"/>
          <a:ext cx="889000" cy="9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5328</xdr:rowOff>
    </xdr:from>
    <xdr:to>
      <xdr:col>76</xdr:col>
      <xdr:colOff>114300</xdr:colOff>
      <xdr:row>76</xdr:row>
      <xdr:rowOff>5603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3552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5603</xdr:rowOff>
    </xdr:from>
    <xdr:to>
      <xdr:col>71</xdr:col>
      <xdr:colOff>177800</xdr:colOff>
      <xdr:row>76</xdr:row>
      <xdr:rowOff>99009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35803"/>
          <a:ext cx="889000" cy="9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36985</xdr:rowOff>
    </xdr:from>
    <xdr:to>
      <xdr:col>85</xdr:col>
      <xdr:colOff>177800</xdr:colOff>
      <xdr:row>76</xdr:row>
      <xdr:rowOff>138585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59862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49695</xdr:rowOff>
    </xdr:from>
    <xdr:to>
      <xdr:col>81</xdr:col>
      <xdr:colOff>101600</xdr:colOff>
      <xdr:row>76</xdr:row>
      <xdr:rowOff>151295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142422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125979</xdr:rowOff>
    </xdr:from>
    <xdr:to>
      <xdr:col>76</xdr:col>
      <xdr:colOff>165100</xdr:colOff>
      <xdr:row>76</xdr:row>
      <xdr:rowOff>56130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847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72656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126254</xdr:rowOff>
    </xdr:from>
    <xdr:to>
      <xdr:col>72</xdr:col>
      <xdr:colOff>38100</xdr:colOff>
      <xdr:row>76</xdr:row>
      <xdr:rowOff>56403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850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72931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48209</xdr:rowOff>
    </xdr:from>
    <xdr:to>
      <xdr:col>67</xdr:col>
      <xdr:colOff>101600</xdr:colOff>
      <xdr:row>76</xdr:row>
      <xdr:rowOff>149809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166336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8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120459</xdr:rowOff>
    </xdr:from>
    <xdr:to>
      <xdr:col>85</xdr:col>
      <xdr:colOff>127000</xdr:colOff>
      <xdr:row>96</xdr:row>
      <xdr:rowOff>133565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79659"/>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105963</xdr:rowOff>
    </xdr:from>
    <xdr:to>
      <xdr:col>81</xdr:col>
      <xdr:colOff>50800</xdr:colOff>
      <xdr:row>96</xdr:row>
      <xdr:rowOff>120459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65163"/>
          <a:ext cx="889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73558</xdr:rowOff>
    </xdr:from>
    <xdr:to>
      <xdr:col>76</xdr:col>
      <xdr:colOff>114300</xdr:colOff>
      <xdr:row>96</xdr:row>
      <xdr:rowOff>105963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32758"/>
          <a:ext cx="8890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73558</xdr:rowOff>
    </xdr:from>
    <xdr:to>
      <xdr:col>71</xdr:col>
      <xdr:colOff>177800</xdr:colOff>
      <xdr:row>98</xdr:row>
      <xdr:rowOff>76282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32758"/>
          <a:ext cx="889000" cy="3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82765</xdr:rowOff>
    </xdr:from>
    <xdr:to>
      <xdr:col>85</xdr:col>
      <xdr:colOff>177800</xdr:colOff>
      <xdr:row>97</xdr:row>
      <xdr:rowOff>12915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105642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69659</xdr:rowOff>
    </xdr:from>
    <xdr:to>
      <xdr:col>81</xdr:col>
      <xdr:colOff>101600</xdr:colOff>
      <xdr:row>96</xdr:row>
      <xdr:rowOff>171259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55163</xdr:rowOff>
    </xdr:from>
    <xdr:to>
      <xdr:col>76</xdr:col>
      <xdr:colOff>165100</xdr:colOff>
      <xdr:row>96</xdr:row>
      <xdr:rowOff>156763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1840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22758</xdr:rowOff>
    </xdr:from>
    <xdr:to>
      <xdr:col>72</xdr:col>
      <xdr:colOff>38100</xdr:colOff>
      <xdr:row>96</xdr:row>
      <xdr:rowOff>124358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140885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5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25482</xdr:rowOff>
    </xdr:from>
    <xdr:to>
      <xdr:col>67</xdr:col>
      <xdr:colOff>101600</xdr:colOff>
      <xdr:row>98</xdr:row>
      <xdr:rowOff>127082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118209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116611</xdr:rowOff>
    </xdr:from>
    <xdr:to>
      <xdr:col>116</xdr:col>
      <xdr:colOff>63500</xdr:colOff>
      <xdr:row>56</xdr:row>
      <xdr:rowOff>131832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717811"/>
          <a:ext cx="8382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131832</xdr:rowOff>
    </xdr:from>
    <xdr:to>
      <xdr:col>111</xdr:col>
      <xdr:colOff>177800</xdr:colOff>
      <xdr:row>58</xdr:row>
      <xdr:rowOff>93942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33032"/>
          <a:ext cx="889000" cy="30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64719</xdr:rowOff>
    </xdr:from>
    <xdr:to>
      <xdr:col>107</xdr:col>
      <xdr:colOff>50800</xdr:colOff>
      <xdr:row>58</xdr:row>
      <xdr:rowOff>93942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08819"/>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64719</xdr:rowOff>
    </xdr:from>
    <xdr:to>
      <xdr:col>102</xdr:col>
      <xdr:colOff>114300</xdr:colOff>
      <xdr:row>59</xdr:row>
      <xdr:rowOff>4121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08819"/>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65811</xdr:rowOff>
    </xdr:from>
    <xdr:to>
      <xdr:col>116</xdr:col>
      <xdr:colOff>114300</xdr:colOff>
      <xdr:row>56</xdr:row>
      <xdr:rowOff>167411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88688</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1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81032</xdr:rowOff>
    </xdr:from>
    <xdr:to>
      <xdr:col>112</xdr:col>
      <xdr:colOff>38100</xdr:colOff>
      <xdr:row>57</xdr:row>
      <xdr:rowOff>11182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27709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45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43142</xdr:rowOff>
    </xdr:from>
    <xdr:to>
      <xdr:col>107</xdr:col>
      <xdr:colOff>101600</xdr:colOff>
      <xdr:row>58</xdr:row>
      <xdr:rowOff>144742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135869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13919</xdr:rowOff>
    </xdr:from>
    <xdr:to>
      <xdr:col>102</xdr:col>
      <xdr:colOff>165100</xdr:colOff>
      <xdr:row>58</xdr:row>
      <xdr:rowOff>115519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106646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124771</xdr:rowOff>
    </xdr:from>
    <xdr:to>
      <xdr:col>98</xdr:col>
      <xdr:colOff>38100</xdr:colOff>
      <xdr:row>59</xdr:row>
      <xdr:rowOff>54921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46048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148768</xdr:rowOff>
    </xdr:from>
    <xdr:to>
      <xdr:col>116</xdr:col>
      <xdr:colOff>63500</xdr:colOff>
      <xdr:row>73</xdr:row>
      <xdr:rowOff>74854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493168"/>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148768</xdr:rowOff>
    </xdr:from>
    <xdr:to>
      <xdr:col>111</xdr:col>
      <xdr:colOff>177800</xdr:colOff>
      <xdr:row>74</xdr:row>
      <xdr:rowOff>126061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493168"/>
          <a:ext cx="889000" cy="3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126061</xdr:rowOff>
    </xdr:from>
    <xdr:to>
      <xdr:col>107</xdr:col>
      <xdr:colOff>50800</xdr:colOff>
      <xdr:row>74</xdr:row>
      <xdr:rowOff>168428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13361"/>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168428</xdr:rowOff>
    </xdr:from>
    <xdr:to>
      <xdr:col>102</xdr:col>
      <xdr:colOff>114300</xdr:colOff>
      <xdr:row>75</xdr:row>
      <xdr:rowOff>21590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55728"/>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24054</xdr:rowOff>
    </xdr:from>
    <xdr:to>
      <xdr:col>116</xdr:col>
      <xdr:colOff>114300</xdr:colOff>
      <xdr:row>73</xdr:row>
      <xdr:rowOff>125654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5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46931</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3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97968</xdr:rowOff>
    </xdr:from>
    <xdr:to>
      <xdr:col>112</xdr:col>
      <xdr:colOff>38100</xdr:colOff>
      <xdr:row>73</xdr:row>
      <xdr:rowOff>28118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4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44645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2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75261</xdr:rowOff>
    </xdr:from>
    <xdr:to>
      <xdr:col>107</xdr:col>
      <xdr:colOff>101600</xdr:colOff>
      <xdr:row>75</xdr:row>
      <xdr:rowOff>5411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21938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117628</xdr:rowOff>
    </xdr:from>
    <xdr:to>
      <xdr:col>102</xdr:col>
      <xdr:colOff>165100</xdr:colOff>
      <xdr:row>75</xdr:row>
      <xdr:rowOff>47778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64305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142240</xdr:rowOff>
    </xdr:from>
    <xdr:to>
      <xdr:col>98</xdr:col>
      <xdr:colOff>38100</xdr:colOff>
      <xdr:row>75</xdr:row>
      <xdr:rowOff>72390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88917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扶助費の住民一人当たりのコストが全国平均及び類似団体と比較して高い状況である。障害福祉サービス等給付費、生活保護費、認定こども園施設型給付費等も毎年伸びており、一人当たり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7,861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円の増額となった。人件費についても、給与改定及び会計年度任用職員の勤勉手当追加などにより一人当たり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8,548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千円の増額となった。補助費等については、新型コロナウイルスワクチン接種事業の減などにより、一人当たり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2,948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313,424
305,536
41.46
185,570,050
178,537,596
5,970,429
77,068,141
135,209,183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148844</xdr:rowOff>
    </xdr:from>
    <xdr:to>
      <xdr:col>24</xdr:col>
      <xdr:colOff>63500</xdr:colOff>
      <xdr:row>33</xdr:row>
      <xdr:rowOff>11684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352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148844</xdr:rowOff>
    </xdr:from>
    <xdr:to>
      <xdr:col>19</xdr:col>
      <xdr:colOff>177800</xdr:colOff>
      <xdr:row>33</xdr:row>
      <xdr:rowOff>42164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5244"/>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42164</xdr:rowOff>
    </xdr:from>
    <xdr:to>
      <xdr:col>15</xdr:col>
      <xdr:colOff>50800</xdr:colOff>
      <xdr:row>33</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0014"/>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114554</xdr:rowOff>
    </xdr:from>
    <xdr:to>
      <xdr:col>10</xdr:col>
      <xdr:colOff>114300</xdr:colOff>
      <xdr:row>33</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7240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132334</xdr:rowOff>
    </xdr:from>
    <xdr:to>
      <xdr:col>24</xdr:col>
      <xdr:colOff>114300</xdr:colOff>
      <xdr:row>33</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155211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98044</xdr:rowOff>
    </xdr:from>
    <xdr:to>
      <xdr:col>20</xdr:col>
      <xdr:colOff>38100</xdr:colOff>
      <xdr:row>33</xdr:row>
      <xdr:rowOff>28194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44721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162814</xdr:rowOff>
    </xdr:from>
    <xdr:to>
      <xdr:col>15</xdr:col>
      <xdr:colOff>101600</xdr:colOff>
      <xdr:row>33</xdr:row>
      <xdr:rowOff>92964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109491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72136</xdr:rowOff>
    </xdr:from>
    <xdr:to>
      <xdr:col>10</xdr:col>
      <xdr:colOff>165100</xdr:colOff>
      <xdr:row>34</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18813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63754</xdr:rowOff>
    </xdr:from>
    <xdr:to>
      <xdr:col>6</xdr:col>
      <xdr:colOff>38100</xdr:colOff>
      <xdr:row>33</xdr:row>
      <xdr:rowOff>165354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11303</xdr:rowOff>
    </xdr:from>
    <xdr:to>
      <xdr:col>24</xdr:col>
      <xdr:colOff>63500</xdr:colOff>
      <xdr:row>58</xdr:row>
      <xdr:rowOff>79535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5403"/>
          <a:ext cx="838200" cy="6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131764</xdr:rowOff>
    </xdr:from>
    <xdr:to>
      <xdr:col>19</xdr:col>
      <xdr:colOff>177800</xdr:colOff>
      <xdr:row>58</xdr:row>
      <xdr:rowOff>79535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04414"/>
          <a:ext cx="889000" cy="1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38996</xdr:rowOff>
    </xdr:from>
    <xdr:to>
      <xdr:col>15</xdr:col>
      <xdr:colOff>50800</xdr:colOff>
      <xdr:row>57</xdr:row>
      <xdr:rowOff>131764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11646"/>
          <a:ext cx="889000" cy="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167883</xdr:rowOff>
    </xdr:from>
    <xdr:to>
      <xdr:col>10</xdr:col>
      <xdr:colOff>114300</xdr:colOff>
      <xdr:row>57</xdr:row>
      <xdr:rowOff>38996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0383"/>
          <a:ext cx="889000" cy="107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131953</xdr:rowOff>
    </xdr:from>
    <xdr:to>
      <xdr:col>24</xdr:col>
      <xdr:colOff>114300</xdr:colOff>
      <xdr:row>58</xdr:row>
      <xdr:rowOff>62103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154830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5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28735</xdr:rowOff>
    </xdr:from>
    <xdr:to>
      <xdr:col>20</xdr:col>
      <xdr:colOff>38100</xdr:colOff>
      <xdr:row>58</xdr:row>
      <xdr:rowOff>130335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146862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80964</xdr:rowOff>
    </xdr:from>
    <xdr:to>
      <xdr:col>15</xdr:col>
      <xdr:colOff>101600</xdr:colOff>
      <xdr:row>58</xdr:row>
      <xdr:rowOff>11114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5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27641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2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159646</xdr:rowOff>
    </xdr:from>
    <xdr:to>
      <xdr:col>10</xdr:col>
      <xdr:colOff>165100</xdr:colOff>
      <xdr:row>57</xdr:row>
      <xdr:rowOff>89796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106323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3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117083</xdr:rowOff>
    </xdr:from>
    <xdr:to>
      <xdr:col>6</xdr:col>
      <xdr:colOff>38100</xdr:colOff>
      <xdr:row>51</xdr:row>
      <xdr:rowOff>47233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63760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6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151046</xdr:rowOff>
    </xdr:from>
    <xdr:to>
      <xdr:col>24</xdr:col>
      <xdr:colOff>63500</xdr:colOff>
      <xdr:row>72</xdr:row>
      <xdr:rowOff>59675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23996"/>
          <a:ext cx="8382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59675</xdr:rowOff>
    </xdr:from>
    <xdr:to>
      <xdr:col>19</xdr:col>
      <xdr:colOff>177800</xdr:colOff>
      <xdr:row>72</xdr:row>
      <xdr:rowOff>95855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404075"/>
          <a:ext cx="889000" cy="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95855</xdr:rowOff>
    </xdr:from>
    <xdr:to>
      <xdr:col>15</xdr:col>
      <xdr:colOff>50800</xdr:colOff>
      <xdr:row>73</xdr:row>
      <xdr:rowOff>74099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440255"/>
          <a:ext cx="889000" cy="14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74099</xdr:rowOff>
    </xdr:from>
    <xdr:to>
      <xdr:col>10</xdr:col>
      <xdr:colOff>114300</xdr:colOff>
      <xdr:row>74</xdr:row>
      <xdr:rowOff>105334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589949"/>
          <a:ext cx="889000" cy="20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100246</xdr:rowOff>
    </xdr:from>
    <xdr:to>
      <xdr:col>24</xdr:col>
      <xdr:colOff>114300</xdr:colOff>
      <xdr:row>72</xdr:row>
      <xdr:rowOff>30396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53273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2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8875</xdr:rowOff>
    </xdr:from>
    <xdr:to>
      <xdr:col>20</xdr:col>
      <xdr:colOff>38100</xdr:colOff>
      <xdr:row>72</xdr:row>
      <xdr:rowOff>110475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3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127002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12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45055</xdr:rowOff>
    </xdr:from>
    <xdr:to>
      <xdr:col>15</xdr:col>
      <xdr:colOff>101600</xdr:colOff>
      <xdr:row>72</xdr:row>
      <xdr:rowOff>146655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163182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6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23299</xdr:rowOff>
    </xdr:from>
    <xdr:to>
      <xdr:col>10</xdr:col>
      <xdr:colOff>165100</xdr:colOff>
      <xdr:row>73</xdr:row>
      <xdr:rowOff>124899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53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141426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3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54534</xdr:rowOff>
    </xdr:from>
    <xdr:to>
      <xdr:col>6</xdr:col>
      <xdr:colOff>38100</xdr:colOff>
      <xdr:row>74</xdr:row>
      <xdr:rowOff>156134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7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51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53175</xdr:rowOff>
    </xdr:from>
    <xdr:to>
      <xdr:col>24</xdr:col>
      <xdr:colOff>63500</xdr:colOff>
      <xdr:row>94</xdr:row>
      <xdr:rowOff>132018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69475"/>
          <a:ext cx="838200" cy="7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53175</xdr:rowOff>
    </xdr:from>
    <xdr:to>
      <xdr:col>19</xdr:col>
      <xdr:colOff>177800</xdr:colOff>
      <xdr:row>95</xdr:row>
      <xdr:rowOff>155085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69475"/>
          <a:ext cx="889000" cy="27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106851</xdr:rowOff>
    </xdr:from>
    <xdr:to>
      <xdr:col>15</xdr:col>
      <xdr:colOff>50800</xdr:colOff>
      <xdr:row>95</xdr:row>
      <xdr:rowOff>155085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94601"/>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106851</xdr:rowOff>
    </xdr:from>
    <xdr:to>
      <xdr:col>10</xdr:col>
      <xdr:colOff>114300</xdr:colOff>
      <xdr:row>97</xdr:row>
      <xdr:rowOff>77087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94601"/>
          <a:ext cx="889000" cy="31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81218</xdr:rowOff>
    </xdr:from>
    <xdr:to>
      <xdr:col>24</xdr:col>
      <xdr:colOff>114300</xdr:colOff>
      <xdr:row>95</xdr:row>
      <xdr:rowOff>11368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104095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2375</xdr:rowOff>
    </xdr:from>
    <xdr:to>
      <xdr:col>20</xdr:col>
      <xdr:colOff>38100</xdr:colOff>
      <xdr:row>94</xdr:row>
      <xdr:rowOff>103975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120502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104285</xdr:rowOff>
    </xdr:from>
    <xdr:to>
      <xdr:col>15</xdr:col>
      <xdr:colOff>101600</xdr:colOff>
      <xdr:row>96</xdr:row>
      <xdr:rowOff>34435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25562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56051</xdr:rowOff>
    </xdr:from>
    <xdr:to>
      <xdr:col>10</xdr:col>
      <xdr:colOff>165100</xdr:colOff>
      <xdr:row>95</xdr:row>
      <xdr:rowOff>157651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26287</xdr:rowOff>
    </xdr:from>
    <xdr:to>
      <xdr:col>6</xdr:col>
      <xdr:colOff>38100</xdr:colOff>
      <xdr:row>97</xdr:row>
      <xdr:rowOff>127887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119014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88494</xdr:rowOff>
    </xdr:from>
    <xdr:to>
      <xdr:col>55</xdr:col>
      <xdr:colOff>0</xdr:colOff>
      <xdr:row>38</xdr:row>
      <xdr:rowOff>88494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035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88494</xdr:rowOff>
    </xdr:from>
    <xdr:to>
      <xdr:col>50</xdr:col>
      <xdr:colOff>114300</xdr:colOff>
      <xdr:row>38</xdr:row>
      <xdr:rowOff>88951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035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85293</xdr:rowOff>
    </xdr:from>
    <xdr:to>
      <xdr:col>45</xdr:col>
      <xdr:colOff>177800</xdr:colOff>
      <xdr:row>38</xdr:row>
      <xdr:rowOff>88951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003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85293</xdr:rowOff>
    </xdr:from>
    <xdr:to>
      <xdr:col>41</xdr:col>
      <xdr:colOff>50800</xdr:colOff>
      <xdr:row>38</xdr:row>
      <xdr:rowOff>88951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003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37694</xdr:rowOff>
    </xdr:from>
    <xdr:to>
      <xdr:col>55</xdr:col>
      <xdr:colOff>50800</xdr:colOff>
      <xdr:row>38</xdr:row>
      <xdr:rowOff>139294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124070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37694</xdr:rowOff>
    </xdr:from>
    <xdr:to>
      <xdr:col>50</xdr:col>
      <xdr:colOff>165100</xdr:colOff>
      <xdr:row>38</xdr:row>
      <xdr:rowOff>139294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130421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38151</xdr:rowOff>
    </xdr:from>
    <xdr:to>
      <xdr:col>46</xdr:col>
      <xdr:colOff>38100</xdr:colOff>
      <xdr:row>38</xdr:row>
      <xdr:rowOff>139751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130878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34493</xdr:rowOff>
    </xdr:from>
    <xdr:to>
      <xdr:col>41</xdr:col>
      <xdr:colOff>101600</xdr:colOff>
      <xdr:row>38</xdr:row>
      <xdr:rowOff>136093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127220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38151</xdr:rowOff>
    </xdr:from>
    <xdr:to>
      <xdr:col>36</xdr:col>
      <xdr:colOff>165100</xdr:colOff>
      <xdr:row>38</xdr:row>
      <xdr:rowOff>139751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130878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16028</xdr:rowOff>
    </xdr:from>
    <xdr:to>
      <xdr:col>55</xdr:col>
      <xdr:colOff>0</xdr:colOff>
      <xdr:row>58</xdr:row>
      <xdr:rowOff>153950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60128"/>
          <a:ext cx="8382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153950</xdr:rowOff>
    </xdr:from>
    <xdr:to>
      <xdr:col>50</xdr:col>
      <xdr:colOff>114300</xdr:colOff>
      <xdr:row>59</xdr:row>
      <xdr:rowOff>178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98050"/>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178</xdr:rowOff>
    </xdr:from>
    <xdr:to>
      <xdr:col>45</xdr:col>
      <xdr:colOff>177800</xdr:colOff>
      <xdr:row>59</xdr:row>
      <xdr:rowOff>10237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1572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165760</xdr:rowOff>
    </xdr:from>
    <xdr:to>
      <xdr:col>41</xdr:col>
      <xdr:colOff>50800</xdr:colOff>
      <xdr:row>59</xdr:row>
      <xdr:rowOff>10237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09860"/>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136678</xdr:rowOff>
    </xdr:from>
    <xdr:to>
      <xdr:col>55</xdr:col>
      <xdr:colOff>50800</xdr:colOff>
      <xdr:row>58</xdr:row>
      <xdr:rowOff>66828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115105</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103150</xdr:rowOff>
    </xdr:from>
    <xdr:to>
      <xdr:col>50</xdr:col>
      <xdr:colOff>165100</xdr:colOff>
      <xdr:row>59</xdr:row>
      <xdr:rowOff>33300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24427</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3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120828</xdr:rowOff>
    </xdr:from>
    <xdr:to>
      <xdr:col>46</xdr:col>
      <xdr:colOff>38100</xdr:colOff>
      <xdr:row>59</xdr:row>
      <xdr:rowOff>50978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42105</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57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130887</xdr:rowOff>
    </xdr:from>
    <xdr:to>
      <xdr:col>41</xdr:col>
      <xdr:colOff>101600</xdr:colOff>
      <xdr:row>59</xdr:row>
      <xdr:rowOff>61037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52164</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67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114960</xdr:rowOff>
    </xdr:from>
    <xdr:to>
      <xdr:col>36</xdr:col>
      <xdr:colOff>165100</xdr:colOff>
      <xdr:row>59</xdr:row>
      <xdr:rowOff>45110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36237</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51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80359</xdr:rowOff>
    </xdr:from>
    <xdr:to>
      <xdr:col>55</xdr:col>
      <xdr:colOff>0</xdr:colOff>
      <xdr:row>78</xdr:row>
      <xdr:rowOff>144805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53459"/>
          <a:ext cx="838200" cy="6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158293</xdr:rowOff>
    </xdr:from>
    <xdr:to>
      <xdr:col>50</xdr:col>
      <xdr:colOff>114300</xdr:colOff>
      <xdr:row>78</xdr:row>
      <xdr:rowOff>144805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59943"/>
          <a:ext cx="889000" cy="15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152388</xdr:rowOff>
    </xdr:from>
    <xdr:to>
      <xdr:col>45</xdr:col>
      <xdr:colOff>177800</xdr:colOff>
      <xdr:row>77</xdr:row>
      <xdr:rowOff>158293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54038"/>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152388</xdr:rowOff>
    </xdr:from>
    <xdr:to>
      <xdr:col>41</xdr:col>
      <xdr:colOff>50800</xdr:colOff>
      <xdr:row>78</xdr:row>
      <xdr:rowOff>61671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54038"/>
          <a:ext cx="889000" cy="8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29559</xdr:rowOff>
    </xdr:from>
    <xdr:to>
      <xdr:col>55</xdr:col>
      <xdr:colOff>50800</xdr:colOff>
      <xdr:row>78</xdr:row>
      <xdr:rowOff>131159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115936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94005</xdr:rowOff>
    </xdr:from>
    <xdr:to>
      <xdr:col>50</xdr:col>
      <xdr:colOff>165100</xdr:colOff>
      <xdr:row>79</xdr:row>
      <xdr:rowOff>24155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15282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5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107493</xdr:rowOff>
    </xdr:from>
    <xdr:to>
      <xdr:col>46</xdr:col>
      <xdr:colOff>38100</xdr:colOff>
      <xdr:row>78</xdr:row>
      <xdr:rowOff>37643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28770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101588</xdr:rowOff>
    </xdr:from>
    <xdr:to>
      <xdr:col>41</xdr:col>
      <xdr:colOff>101600</xdr:colOff>
      <xdr:row>78</xdr:row>
      <xdr:rowOff>31738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22865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3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10871</xdr:rowOff>
    </xdr:from>
    <xdr:to>
      <xdr:col>36</xdr:col>
      <xdr:colOff>165100</xdr:colOff>
      <xdr:row>78</xdr:row>
      <xdr:rowOff>112471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103598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139415</xdr:rowOff>
    </xdr:from>
    <xdr:to>
      <xdr:col>55</xdr:col>
      <xdr:colOff>0</xdr:colOff>
      <xdr:row>97</xdr:row>
      <xdr:rowOff>48470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98615"/>
          <a:ext cx="838200" cy="8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85159</xdr:rowOff>
    </xdr:from>
    <xdr:to>
      <xdr:col>50</xdr:col>
      <xdr:colOff>114300</xdr:colOff>
      <xdr:row>97</xdr:row>
      <xdr:rowOff>48470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44359"/>
          <a:ext cx="889000" cy="1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85159</xdr:rowOff>
    </xdr:from>
    <xdr:to>
      <xdr:col>45</xdr:col>
      <xdr:colOff>177800</xdr:colOff>
      <xdr:row>98</xdr:row>
      <xdr:rowOff>4141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44359"/>
          <a:ext cx="889000" cy="2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65424</xdr:rowOff>
    </xdr:from>
    <xdr:to>
      <xdr:col>41</xdr:col>
      <xdr:colOff>50800</xdr:colOff>
      <xdr:row>98</xdr:row>
      <xdr:rowOff>4141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6074"/>
          <a:ext cx="889000" cy="1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88615</xdr:rowOff>
    </xdr:from>
    <xdr:to>
      <xdr:col>55</xdr:col>
      <xdr:colOff>50800</xdr:colOff>
      <xdr:row>97</xdr:row>
      <xdr:rowOff>18765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67042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169120</xdr:rowOff>
    </xdr:from>
    <xdr:to>
      <xdr:col>50</xdr:col>
      <xdr:colOff>165100</xdr:colOff>
      <xdr:row>97</xdr:row>
      <xdr:rowOff>99270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90397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34359</xdr:rowOff>
    </xdr:from>
    <xdr:to>
      <xdr:col>46</xdr:col>
      <xdr:colOff>38100</xdr:colOff>
      <xdr:row>96</xdr:row>
      <xdr:rowOff>135959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9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152486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6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124791</xdr:rowOff>
    </xdr:from>
    <xdr:to>
      <xdr:col>41</xdr:col>
      <xdr:colOff>101600</xdr:colOff>
      <xdr:row>98</xdr:row>
      <xdr:rowOff>54941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46068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14624</xdr:rowOff>
    </xdr:from>
    <xdr:to>
      <xdr:col>36</xdr:col>
      <xdr:colOff>165100</xdr:colOff>
      <xdr:row>97</xdr:row>
      <xdr:rowOff>116224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107351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68616</xdr:rowOff>
    </xdr:from>
    <xdr:to>
      <xdr:col>85</xdr:col>
      <xdr:colOff>127000</xdr:colOff>
      <xdr:row>39</xdr:row>
      <xdr:rowOff>61758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8371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9834</xdr:rowOff>
    </xdr:from>
    <xdr:to>
      <xdr:col>81</xdr:col>
      <xdr:colOff>50800</xdr:colOff>
      <xdr:row>39</xdr:row>
      <xdr:rowOff>61758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96384"/>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9834</xdr:rowOff>
    </xdr:from>
    <xdr:to>
      <xdr:col>76</xdr:col>
      <xdr:colOff>114300</xdr:colOff>
      <xdr:row>39</xdr:row>
      <xdr:rowOff>54791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96384"/>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18869</xdr:rowOff>
    </xdr:from>
    <xdr:to>
      <xdr:col>71</xdr:col>
      <xdr:colOff>177800</xdr:colOff>
      <xdr:row>39</xdr:row>
      <xdr:rowOff>54791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0541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17816</xdr:rowOff>
    </xdr:from>
    <xdr:to>
      <xdr:col>85</xdr:col>
      <xdr:colOff>177800</xdr:colOff>
      <xdr:row>38</xdr:row>
      <xdr:rowOff>119416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104193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10958</xdr:rowOff>
    </xdr:from>
    <xdr:to>
      <xdr:col>81</xdr:col>
      <xdr:colOff>101600</xdr:colOff>
      <xdr:row>39</xdr:row>
      <xdr:rowOff>112558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9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103685</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7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130484</xdr:rowOff>
    </xdr:from>
    <xdr:to>
      <xdr:col>76</xdr:col>
      <xdr:colOff>165100</xdr:colOff>
      <xdr:row>39</xdr:row>
      <xdr:rowOff>60634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51761</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73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3991</xdr:rowOff>
    </xdr:from>
    <xdr:to>
      <xdr:col>72</xdr:col>
      <xdr:colOff>38100</xdr:colOff>
      <xdr:row>39</xdr:row>
      <xdr:rowOff>105591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96718</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8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139519</xdr:rowOff>
    </xdr:from>
    <xdr:to>
      <xdr:col>67</xdr:col>
      <xdr:colOff>101600</xdr:colOff>
      <xdr:row>39</xdr:row>
      <xdr:rowOff>69669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60796</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4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129899</xdr:rowOff>
    </xdr:from>
    <xdr:to>
      <xdr:col>85</xdr:col>
      <xdr:colOff>127000</xdr:colOff>
      <xdr:row>57</xdr:row>
      <xdr:rowOff>33144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59649"/>
          <a:ext cx="838200" cy="2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129899</xdr:rowOff>
    </xdr:from>
    <xdr:to>
      <xdr:col>81</xdr:col>
      <xdr:colOff>50800</xdr:colOff>
      <xdr:row>56</xdr:row>
      <xdr:rowOff>39716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59649"/>
          <a:ext cx="8890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39716</xdr:rowOff>
    </xdr:from>
    <xdr:to>
      <xdr:col>76</xdr:col>
      <xdr:colOff>114300</xdr:colOff>
      <xdr:row>56</xdr:row>
      <xdr:rowOff>108924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40916"/>
          <a:ext cx="889000" cy="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166989</xdr:rowOff>
    </xdr:from>
    <xdr:to>
      <xdr:col>71</xdr:col>
      <xdr:colOff>177800</xdr:colOff>
      <xdr:row>56</xdr:row>
      <xdr:rowOff>108924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596739"/>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153794</xdr:rowOff>
    </xdr:from>
    <xdr:to>
      <xdr:col>85</xdr:col>
      <xdr:colOff>177800</xdr:colOff>
      <xdr:row>57</xdr:row>
      <xdr:rowOff>83944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132221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79099</xdr:rowOff>
    </xdr:from>
    <xdr:to>
      <xdr:col>81</xdr:col>
      <xdr:colOff>101600</xdr:colOff>
      <xdr:row>56</xdr:row>
      <xdr:rowOff>9249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25776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160366</xdr:rowOff>
    </xdr:from>
    <xdr:to>
      <xdr:col>76</xdr:col>
      <xdr:colOff>165100</xdr:colOff>
      <xdr:row>56</xdr:row>
      <xdr:rowOff>90516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107043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58124</xdr:rowOff>
    </xdr:from>
    <xdr:to>
      <xdr:col>72</xdr:col>
      <xdr:colOff>38100</xdr:colOff>
      <xdr:row>56</xdr:row>
      <xdr:rowOff>159724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4801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3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116189</xdr:rowOff>
    </xdr:from>
    <xdr:to>
      <xdr:col>67</xdr:col>
      <xdr:colOff>101600</xdr:colOff>
      <xdr:row>56</xdr:row>
      <xdr:rowOff>46339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4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62866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87785</xdr:rowOff>
    </xdr:from>
    <xdr:to>
      <xdr:col>85</xdr:col>
      <xdr:colOff>127000</xdr:colOff>
      <xdr:row>96</xdr:row>
      <xdr:rowOff>100495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46985"/>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5328</xdr:rowOff>
    </xdr:from>
    <xdr:to>
      <xdr:col>81</xdr:col>
      <xdr:colOff>50800</xdr:colOff>
      <xdr:row>96</xdr:row>
      <xdr:rowOff>100495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64528"/>
          <a:ext cx="889000" cy="9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5328</xdr:rowOff>
    </xdr:from>
    <xdr:to>
      <xdr:col>76</xdr:col>
      <xdr:colOff>114300</xdr:colOff>
      <xdr:row>96</xdr:row>
      <xdr:rowOff>5535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64528"/>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5535</xdr:rowOff>
    </xdr:from>
    <xdr:to>
      <xdr:col>71</xdr:col>
      <xdr:colOff>177800</xdr:colOff>
      <xdr:row>96</xdr:row>
      <xdr:rowOff>99009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64735"/>
          <a:ext cx="889000" cy="9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36985</xdr:rowOff>
    </xdr:from>
    <xdr:to>
      <xdr:col>85</xdr:col>
      <xdr:colOff>177800</xdr:colOff>
      <xdr:row>96</xdr:row>
      <xdr:rowOff>138585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59862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4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49695</xdr:rowOff>
    </xdr:from>
    <xdr:to>
      <xdr:col>81</xdr:col>
      <xdr:colOff>101600</xdr:colOff>
      <xdr:row>96</xdr:row>
      <xdr:rowOff>151295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142422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125978</xdr:rowOff>
    </xdr:from>
    <xdr:to>
      <xdr:col>76</xdr:col>
      <xdr:colOff>165100</xdr:colOff>
      <xdr:row>96</xdr:row>
      <xdr:rowOff>56128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72655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126185</xdr:rowOff>
    </xdr:from>
    <xdr:to>
      <xdr:col>72</xdr:col>
      <xdr:colOff>38100</xdr:colOff>
      <xdr:row>96</xdr:row>
      <xdr:rowOff>56335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72862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8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48209</xdr:rowOff>
    </xdr:from>
    <xdr:to>
      <xdr:col>67</xdr:col>
      <xdr:colOff>101600</xdr:colOff>
      <xdr:row>96</xdr:row>
      <xdr:rowOff>149809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166336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124460</xdr:rowOff>
    </xdr:from>
    <xdr:to>
      <xdr:col>116</xdr:col>
      <xdr:colOff>63500</xdr:colOff>
      <xdr:row>39</xdr:row>
      <xdr:rowOff>12446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468110"/>
          <a:ext cx="8382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12446</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6989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73660</xdr:rowOff>
    </xdr:from>
    <xdr:to>
      <xdr:col>116</xdr:col>
      <xdr:colOff>114300</xdr:colOff>
      <xdr:row>38</xdr:row>
      <xdr:rowOff>3810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96537</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133096</xdr:rowOff>
    </xdr:from>
    <xdr:to>
      <xdr:col>112</xdr:col>
      <xdr:colOff>38100</xdr:colOff>
      <xdr:row>39</xdr:row>
      <xdr:rowOff>63246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54373</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4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のコストが全国平均及び類似団体平均と比較して高い状況が続いている。障害福祉サービス等給付費、生活保護費、認定こども園施設型給付費などの扶助費が高い水準であることがあげられ、前年度比で一人当た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10,509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円の増となっている。また、総務費は、職員給の増などにより、住民一人当たりのコストが前年度比で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6,268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円増となった。教育費は、小・中学校に係る建設事業の減などにより、住民一人当たりのコストが前年度比で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8.614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標準財政規模に対し実質収支額は、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主な要因として物価高騰関連の給付金事業等や扶助費の実績による不用額の増及び翌年度に繰り越すべき財源の減少によるものである。市税等収入拡充のため未収金対策を引き続き実施、収納率向上と市税収入の増に努めるとともに、適正な受益者負担などの安定的な歳入確保にも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全ての会計で黒字となっているが、一般会計、水道事業、下水道事業が黒字の大部分を占めている。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国民健康保険事業特別会計については、赤字補填のための一般会計からの政策的繰出を約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億円支出している。今後も政策的繰出が見込まれることから、歳入歳出について積極的な取組みを図り、健全安定化を目指す。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1" zoomScale="85" zoomScaleNormal="85" workbookViewId="0">
      <selection activeCell="L16" sqref="L16:Q16"/>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185570050</v>
      </c>
      <c r="BO4" s="358"/>
      <c r="BP4" s="358"/>
      <c r="BQ4" s="358"/>
      <c r="BR4" s="358"/>
      <c r="BS4" s="358"/>
      <c r="BT4" s="358"/>
      <c r="BU4" s="359"/>
      <c r="BV4" s="357">
        <v>180967213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7.1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178537596</v>
      </c>
      <c r="BO5" s="395"/>
      <c r="BP5" s="395"/>
      <c r="BQ5" s="395"/>
      <c r="BR5" s="395"/>
      <c r="BS5" s="395"/>
      <c r="BT5" s="395"/>
      <c r="BU5" s="396"/>
      <c r="BV5" s="394">
        <v>174231947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88.2</v>
      </c>
      <c r="CU5" s="392"/>
      <c r="CV5" s="392"/>
      <c r="CW5" s="392"/>
      <c r="CX5" s="392"/>
      <c r="CY5" s="392"/>
      <c r="CZ5" s="392"/>
      <c r="DA5" s="393"/>
      <c r="DB5" s="391">
        <v>89.7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7032454</v>
      </c>
      <c r="BO6" s="395"/>
      <c r="BP6" s="395"/>
      <c r="BQ6" s="395"/>
      <c r="BR6" s="395"/>
      <c r="BS6" s="395"/>
      <c r="BT6" s="395"/>
      <c r="BU6" s="396"/>
      <c r="BV6" s="394">
        <v>6735266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88.9</v>
      </c>
      <c r="CU6" s="432"/>
      <c r="CV6" s="432"/>
      <c r="CW6" s="432"/>
      <c r="CX6" s="432"/>
      <c r="CY6" s="432"/>
      <c r="CZ6" s="432"/>
      <c r="DA6" s="433"/>
      <c r="DB6" s="431">
        <v>91.3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1062025</v>
      </c>
      <c r="BO7" s="395"/>
      <c r="BP7" s="395"/>
      <c r="BQ7" s="395"/>
      <c r="BR7" s="395"/>
      <c r="BS7" s="395"/>
      <c r="BT7" s="395"/>
      <c r="BU7" s="396"/>
      <c r="BV7" s="394">
        <v>1429242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77068141</v>
      </c>
      <c r="CU7" s="395"/>
      <c r="CV7" s="395"/>
      <c r="CW7" s="395"/>
      <c r="CX7" s="395"/>
      <c r="CY7" s="395"/>
      <c r="CZ7" s="395"/>
      <c r="DA7" s="396"/>
      <c r="DB7" s="394">
        <v>74983632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5970429</v>
      </c>
      <c r="BO8" s="395"/>
      <c r="BP8" s="395"/>
      <c r="BQ8" s="395"/>
      <c r="BR8" s="395"/>
      <c r="BS8" s="395"/>
      <c r="BT8" s="395"/>
      <c r="BU8" s="396"/>
      <c r="BV8" s="394">
        <v>5306024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0.84</v>
      </c>
      <c r="CU8" s="435"/>
      <c r="CV8" s="435"/>
      <c r="CW8" s="435"/>
      <c r="CX8" s="435"/>
      <c r="CY8" s="435"/>
      <c r="CZ8" s="435"/>
      <c r="DA8" s="436"/>
      <c r="DB8" s="434">
        <v>0.83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317625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664405</v>
      </c>
      <c r="BO9" s="395"/>
      <c r="BP9" s="395"/>
      <c r="BQ9" s="395"/>
      <c r="BR9" s="395"/>
      <c r="BS9" s="395"/>
      <c r="BT9" s="395"/>
      <c r="BU9" s="396"/>
      <c r="BV9" s="394">
        <v>-2219047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v>
      </c>
      <c r="CU9" s="392"/>
      <c r="CV9" s="392"/>
      <c r="CW9" s="392"/>
      <c r="CX9" s="392"/>
      <c r="CY9" s="392"/>
      <c r="CZ9" s="392"/>
      <c r="DA9" s="393"/>
      <c r="DB9" s="391">
        <v>10.1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319435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2657391</v>
      </c>
      <c r="BO10" s="395"/>
      <c r="BP10" s="395"/>
      <c r="BQ10" s="395"/>
      <c r="BR10" s="395"/>
      <c r="BS10" s="395"/>
      <c r="BT10" s="395"/>
      <c r="BU10" s="396"/>
      <c r="BV10" s="394">
        <v>3762666</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313424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3056128</v>
      </c>
      <c r="BO12" s="395"/>
      <c r="BP12" s="395"/>
      <c r="BQ12" s="395"/>
      <c r="BR12" s="395"/>
      <c r="BS12" s="395"/>
      <c r="BT12" s="395"/>
      <c r="BU12" s="396"/>
      <c r="BV12" s="394">
        <v>3276078</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305536</v>
      </c>
      <c r="S13" s="479"/>
      <c r="T13" s="479"/>
      <c r="U13" s="479"/>
      <c r="V13" s="480"/>
      <c r="W13" s="410" t="s">
        <v>130</v>
      </c>
      <c r="X13" s="411"/>
      <c r="Y13" s="411"/>
      <c r="Z13" s="411"/>
      <c r="AA13" s="411"/>
      <c r="AB13" s="401"/>
      <c r="AC13" s="445">
        <v>824</v>
      </c>
      <c r="AD13" s="446"/>
      <c r="AE13" s="446"/>
      <c r="AF13" s="446"/>
      <c r="AG13" s="488"/>
      <c r="AH13" s="445">
        <v>840</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265668</v>
      </c>
      <c r="BO13" s="395"/>
      <c r="BP13" s="395"/>
      <c r="BQ13" s="395"/>
      <c r="BR13" s="395"/>
      <c r="BS13" s="395"/>
      <c r="BT13" s="395"/>
      <c r="BU13" s="396"/>
      <c r="BV13" s="394">
        <v>-1732459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315485</v>
      </c>
      <c r="S14" s="479"/>
      <c r="T14" s="479"/>
      <c r="U14" s="479"/>
      <c r="V14" s="480"/>
      <c r="W14" s="384"/>
      <c r="X14" s="385"/>
      <c r="Y14" s="385"/>
      <c r="Z14" s="385"/>
      <c r="AA14" s="385"/>
      <c r="AB14" s="374"/>
      <c r="AC14" s="481">
        <v>0.7</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46.5</v>
      </c>
      <c r="CU14" s="493"/>
      <c r="CV14" s="493"/>
      <c r="CW14" s="493"/>
      <c r="CX14" s="493"/>
      <c r="CY14" s="493"/>
      <c r="CZ14" s="493"/>
      <c r="DA14" s="494"/>
      <c r="DB14" s="492">
        <v>41.4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308807</v>
      </c>
      <c r="S15" s="479"/>
      <c r="T15" s="479"/>
      <c r="U15" s="479"/>
      <c r="V15" s="480"/>
      <c r="W15" s="410" t="s">
        <v>137</v>
      </c>
      <c r="X15" s="411"/>
      <c r="Y15" s="411"/>
      <c r="Z15" s="411"/>
      <c r="AA15" s="411"/>
      <c r="AB15" s="401"/>
      <c r="AC15" s="445">
        <v>12244</v>
      </c>
      <c r="AD15" s="446"/>
      <c r="AE15" s="446"/>
      <c r="AF15" s="446"/>
      <c r="AG15" s="488"/>
      <c r="AH15" s="445">
        <v>12475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51152855</v>
      </c>
      <c r="BO15" s="358"/>
      <c r="BP15" s="358"/>
      <c r="BQ15" s="358"/>
      <c r="BR15" s="358"/>
      <c r="BS15" s="358"/>
      <c r="BT15" s="358"/>
      <c r="BU15" s="359"/>
      <c r="BV15" s="357">
        <v>49926430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10.1</v>
      </c>
      <c r="AD16" s="482"/>
      <c r="AE16" s="482"/>
      <c r="AF16" s="482"/>
      <c r="AG16" s="483"/>
      <c r="AH16" s="481">
        <v>10.9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61890949</v>
      </c>
      <c r="BO16" s="395"/>
      <c r="BP16" s="395"/>
      <c r="BQ16" s="395"/>
      <c r="BR16" s="395"/>
      <c r="BS16" s="395"/>
      <c r="BT16" s="395"/>
      <c r="BU16" s="396"/>
      <c r="BV16" s="394">
        <v>59249203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107615</v>
      </c>
      <c r="AD17" s="446"/>
      <c r="AE17" s="446"/>
      <c r="AF17" s="446"/>
      <c r="AG17" s="488"/>
      <c r="AH17" s="445">
        <v>101142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65882885</v>
      </c>
      <c r="BO17" s="395"/>
      <c r="BP17" s="395"/>
      <c r="BQ17" s="395"/>
      <c r="BR17" s="395"/>
      <c r="BS17" s="395"/>
      <c r="BT17" s="395"/>
      <c r="BU17" s="396"/>
      <c r="BV17" s="394">
        <v>64347064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41.46</v>
      </c>
      <c r="M18" s="518"/>
      <c r="N18" s="518"/>
      <c r="O18" s="518"/>
      <c r="P18" s="518"/>
      <c r="Q18" s="518"/>
      <c r="R18" s="519"/>
      <c r="S18" s="519"/>
      <c r="T18" s="519"/>
      <c r="U18" s="519"/>
      <c r="V18" s="520"/>
      <c r="W18" s="412"/>
      <c r="X18" s="413"/>
      <c r="Y18" s="413"/>
      <c r="Z18" s="413"/>
      <c r="AA18" s="413"/>
      <c r="AB18" s="404"/>
      <c r="AC18" s="521">
        <v>89.2</v>
      </c>
      <c r="AD18" s="522"/>
      <c r="AE18" s="522"/>
      <c r="AF18" s="522"/>
      <c r="AG18" s="523"/>
      <c r="AH18" s="521">
        <v>88.4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71027443</v>
      </c>
      <c r="BO18" s="395"/>
      <c r="BP18" s="395"/>
      <c r="BQ18" s="395"/>
      <c r="BR18" s="395"/>
      <c r="BS18" s="395"/>
      <c r="BT18" s="395"/>
      <c r="BU18" s="396"/>
      <c r="BV18" s="394">
        <v>68669507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7661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100234904</v>
      </c>
      <c r="BO19" s="395"/>
      <c r="BP19" s="395"/>
      <c r="BQ19" s="395"/>
      <c r="BR19" s="395"/>
      <c r="BS19" s="395"/>
      <c r="BT19" s="395"/>
      <c r="BU19" s="396"/>
      <c r="BV19" s="394">
        <v>100441731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144355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135209183</v>
      </c>
      <c r="BO22" s="358"/>
      <c r="BP22" s="358"/>
      <c r="BQ22" s="358"/>
      <c r="BR22" s="358"/>
      <c r="BS22" s="358"/>
      <c r="BT22" s="358"/>
      <c r="BU22" s="359"/>
      <c r="BV22" s="357">
        <v>134666291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118821144</v>
      </c>
      <c r="BO23" s="395"/>
      <c r="BP23" s="395"/>
      <c r="BQ23" s="395"/>
      <c r="BR23" s="395"/>
      <c r="BS23" s="395"/>
      <c r="BT23" s="395"/>
      <c r="BU23" s="396"/>
      <c r="BV23" s="394">
        <v>117988445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10850</v>
      </c>
      <c r="R24" s="446"/>
      <c r="S24" s="446"/>
      <c r="T24" s="446"/>
      <c r="U24" s="446"/>
      <c r="V24" s="488"/>
      <c r="W24" s="540"/>
      <c r="X24" s="541"/>
      <c r="Y24" s="542"/>
      <c r="Z24" s="444" t="s">
        <v>162</v>
      </c>
      <c r="AA24" s="424"/>
      <c r="AB24" s="424"/>
      <c r="AC24" s="424"/>
      <c r="AD24" s="424"/>
      <c r="AE24" s="424"/>
      <c r="AF24" s="424"/>
      <c r="AG24" s="425"/>
      <c r="AH24" s="445">
        <v>2139</v>
      </c>
      <c r="AI24" s="446"/>
      <c r="AJ24" s="446"/>
      <c r="AK24" s="446"/>
      <c r="AL24" s="488"/>
      <c r="AM24" s="445">
        <v>6498282</v>
      </c>
      <c r="AN24" s="446"/>
      <c r="AO24" s="446"/>
      <c r="AP24" s="446"/>
      <c r="AQ24" s="446"/>
      <c r="AR24" s="488"/>
      <c r="AS24" s="445">
        <v>3038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88351888</v>
      </c>
      <c r="BO24" s="395"/>
      <c r="BP24" s="395"/>
      <c r="BQ24" s="395"/>
      <c r="BR24" s="395"/>
      <c r="BS24" s="395"/>
      <c r="BT24" s="395"/>
      <c r="BU24" s="396"/>
      <c r="BV24" s="394">
        <v>84216796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8900</v>
      </c>
      <c r="R25" s="446"/>
      <c r="S25" s="446"/>
      <c r="T25" s="446"/>
      <c r="U25" s="446"/>
      <c r="V25" s="488"/>
      <c r="W25" s="540"/>
      <c r="X25" s="541"/>
      <c r="Y25" s="542"/>
      <c r="Z25" s="444" t="s">
        <v>165</v>
      </c>
      <c r="AA25" s="424"/>
      <c r="AB25" s="424"/>
      <c r="AC25" s="424"/>
      <c r="AD25" s="424"/>
      <c r="AE25" s="424"/>
      <c r="AF25" s="424"/>
      <c r="AG25" s="425"/>
      <c r="AH25" s="445">
        <v>301</v>
      </c>
      <c r="AI25" s="446"/>
      <c r="AJ25" s="446"/>
      <c r="AK25" s="446"/>
      <c r="AL25" s="488"/>
      <c r="AM25" s="445">
        <v>877716</v>
      </c>
      <c r="AN25" s="446"/>
      <c r="AO25" s="446"/>
      <c r="AP25" s="446"/>
      <c r="AQ25" s="446"/>
      <c r="AR25" s="488"/>
      <c r="AS25" s="445">
        <v>2916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24815377</v>
      </c>
      <c r="BO25" s="358"/>
      <c r="BP25" s="358"/>
      <c r="BQ25" s="358"/>
      <c r="BR25" s="358"/>
      <c r="BS25" s="358"/>
      <c r="BT25" s="358"/>
      <c r="BU25" s="359"/>
      <c r="BV25" s="357">
        <v>21720555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7650</v>
      </c>
      <c r="R26" s="446"/>
      <c r="S26" s="446"/>
      <c r="T26" s="446"/>
      <c r="U26" s="446"/>
      <c r="V26" s="488"/>
      <c r="W26" s="540"/>
      <c r="X26" s="541"/>
      <c r="Y26" s="542"/>
      <c r="Z26" s="444" t="s">
        <v>168</v>
      </c>
      <c r="AA26" s="546"/>
      <c r="AB26" s="546"/>
      <c r="AC26" s="546"/>
      <c r="AD26" s="546"/>
      <c r="AE26" s="546"/>
      <c r="AF26" s="546"/>
      <c r="AG26" s="547"/>
      <c r="AH26" s="445">
        <v>111</v>
      </c>
      <c r="AI26" s="446"/>
      <c r="AJ26" s="446"/>
      <c r="AK26" s="446"/>
      <c r="AL26" s="488"/>
      <c r="AM26" s="445">
        <v>370185</v>
      </c>
      <c r="AN26" s="446"/>
      <c r="AO26" s="446"/>
      <c r="AP26" s="446"/>
      <c r="AQ26" s="446"/>
      <c r="AR26" s="488"/>
      <c r="AS26" s="445">
        <v>3335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6940</v>
      </c>
      <c r="R27" s="446"/>
      <c r="S27" s="446"/>
      <c r="T27" s="446"/>
      <c r="U27" s="446"/>
      <c r="V27" s="488"/>
      <c r="W27" s="540"/>
      <c r="X27" s="541"/>
      <c r="Y27" s="542"/>
      <c r="Z27" s="444" t="s">
        <v>171</v>
      </c>
      <c r="AA27" s="424"/>
      <c r="AB27" s="424"/>
      <c r="AC27" s="424"/>
      <c r="AD27" s="424"/>
      <c r="AE27" s="424"/>
      <c r="AF27" s="424"/>
      <c r="AG27" s="425"/>
      <c r="AH27" s="445">
        <v>21</v>
      </c>
      <c r="AI27" s="446"/>
      <c r="AJ27" s="446"/>
      <c r="AK27" s="446"/>
      <c r="AL27" s="488"/>
      <c r="AM27" s="445">
        <v>88788</v>
      </c>
      <c r="AN27" s="446"/>
      <c r="AO27" s="446"/>
      <c r="AP27" s="446"/>
      <c r="AQ27" s="446"/>
      <c r="AR27" s="488"/>
      <c r="AS27" s="445">
        <v>4228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6260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6586441</v>
      </c>
      <c r="BO28" s="358"/>
      <c r="BP28" s="358"/>
      <c r="BQ28" s="358"/>
      <c r="BR28" s="358"/>
      <c r="BS28" s="358"/>
      <c r="BT28" s="358"/>
      <c r="BU28" s="359"/>
      <c r="BV28" s="357">
        <v>6985178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38</v>
      </c>
      <c r="M29" s="446"/>
      <c r="N29" s="446"/>
      <c r="O29" s="446"/>
      <c r="P29" s="488"/>
      <c r="Q29" s="445">
        <v>5860</v>
      </c>
      <c r="R29" s="446"/>
      <c r="S29" s="446"/>
      <c r="T29" s="446"/>
      <c r="U29" s="446"/>
      <c r="V29" s="488"/>
      <c r="W29" s="543"/>
      <c r="X29" s="544"/>
      <c r="Y29" s="545"/>
      <c r="Z29" s="444" t="s">
        <v>177</v>
      </c>
      <c r="AA29" s="424"/>
      <c r="AB29" s="424"/>
      <c r="AC29" s="424"/>
      <c r="AD29" s="424"/>
      <c r="AE29" s="424"/>
      <c r="AF29" s="424"/>
      <c r="AG29" s="425"/>
      <c r="AH29" s="445">
        <v>2160</v>
      </c>
      <c r="AI29" s="446"/>
      <c r="AJ29" s="446"/>
      <c r="AK29" s="446"/>
      <c r="AL29" s="488"/>
      <c r="AM29" s="445">
        <v>6587070</v>
      </c>
      <c r="AN29" s="446"/>
      <c r="AO29" s="446"/>
      <c r="AP29" s="446"/>
      <c r="AQ29" s="446"/>
      <c r="AR29" s="488"/>
      <c r="AS29" s="445">
        <v>3050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12360096</v>
      </c>
      <c r="BO29" s="395"/>
      <c r="BP29" s="395"/>
      <c r="BQ29" s="395"/>
      <c r="BR29" s="395"/>
      <c r="BS29" s="395"/>
      <c r="BT29" s="395"/>
      <c r="BU29" s="396"/>
      <c r="BV29" s="394">
        <v>10015976</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7841602</v>
      </c>
      <c r="BO30" s="514"/>
      <c r="BP30" s="514"/>
      <c r="BQ30" s="514"/>
      <c r="BR30" s="514"/>
      <c r="BS30" s="514"/>
      <c r="BT30" s="514"/>
      <c r="BU30" s="515"/>
      <c r="BV30" s="513">
        <v>7327195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沖縄県市町村自治会館管理組合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泊ふ頭開発株式会社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土地区画整理事業特別会計</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南部広域市町村圏事務組合（一般会計）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那覇市土地開発公社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市街地再開発事業特別会計</v>
      </c>
      <c r="F36" s="585"/>
      <c r="G36" s="585"/>
      <c r="H36" s="585"/>
      <c r="I36" s="585"/>
      <c r="J36" s="585"/>
      <c r="K36" s="585"/>
      <c r="L36" s="585"/>
      <c r="M36" s="585"/>
      <c r="N36" s="585"/>
      <c r="O36" s="585"/>
      <c r="P36" s="585"/>
      <c r="Q36" s="585"/>
      <c r="R36" s="585"/>
      <c r="S36" s="585"/>
      <c r="T36" s="163"/>
      <c r="U36" s="584">
        <f t="shared" ref="U36:U43" si="4">IF(W36="","",U35+1)</f>
        <v>8</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南部広域市町村圏事務組合（いなんせ斎苑特別会計）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地方独立行政法人那覇市立病院</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f>IF(E37="","",C36+1)</f>
        <v>4</v>
      </c>
      <c r="D37" s="584"/>
      <c r="E37" s="585" t="str">
        <f>IF('各会計、関係団体の財政状況及び健全化判断比率'!B10="","",'各会計、関係団体の財政状況及び健全化判断比率'!B10)</f>
        <v>病院事業債管理特別会計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那覇市・南風原町環境施設組合</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沖縄都市モノレール株式会社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f t="shared" ref="C38:C43" si="5">IF(E38="","",C37+1)</f>
        <v>5</v>
      </c>
      <c r="D38" s="584"/>
      <c r="E38" s="585" t="str">
        <f>IF('各会計、関係団体の財政状況及び健全化判断比率'!B11="","",'各会計、関係団体の財政状況及び健全化判断比率'!B11)</f>
        <v>母子父子寡婦福祉資金貸付事業特別会計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那覇港管理組合（一般会計）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那覇港管理組合（特別会計）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17</v>
      </c>
      <c r="BX40" s="584"/>
      <c r="BY40" s="585" t="str">
        <f>IF('各会計、関係団体の財政状況及び健全化判断比率'!B74="","",'各会計、関係団体の財政状況及び健全化判断比率'!B74)</f>
        <v>沖縄県後期高齢者医療広域連合（一般会計）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18</v>
      </c>
      <c r="BX41" s="584"/>
      <c r="BY41" s="585" t="str">
        <f>IF('各会計、関係団体の財政状況及び健全化判断比率'!B75="","",'各会計、関係団体の財政状況及び健全化判断比率'!B75)</f>
        <v>沖縄県後期高齢者医療広域連合（特別会計）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2CBE9WMG/Fy9NOE7hM4rMXjoTSEhVzhoTxKwXb3DRgIeVZtcLFYsZ6wOauxepZJ7SpYIiJX8dUSWsuCIArA/3g==" saltValue="F3/5fSJ+f6x9kDkWuEeF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16.48</v>
      </c>
      <c r="G34" s="33">
        <v>13.36</v>
      </c>
      <c r="H34" s="33">
        <v>13.1</v>
      </c>
      <c r="I34" s="33">
        <v>11.16</v>
      </c>
      <c r="J34" s="34">
        <v>10.57</v>
      </c>
      <c r="K34" s="22"/>
      <c r="L34" s="22"/>
      <c r="M34" s="22"/>
      <c r="N34" s="22"/>
      <c r="O34" s="22"/>
      <c r="P34" s="22"/>
    </row>
    <row r="35" spans="1:16" ht="39" customHeight="1" x14ac:dyDescent="0.15">
      <c r="A35" s="22"/>
      <c r="B35" s="35"/>
      <c r="C35" s="1132" t="s">
        <v>535</v>
      </c>
      <c r="D35" s="1132"/>
      <c r="E35" s="1133"/>
      <c r="F35" s="36">
        <v>11.29</v>
      </c>
      <c r="G35" s="37">
        <v>8.73</v>
      </c>
      <c r="H35" s="37">
        <v>10.28</v>
      </c>
      <c r="I35" s="37">
        <v>7.07</v>
      </c>
      <c r="J35" s="38">
        <v>7.73</v>
      </c>
      <c r="K35" s="22"/>
      <c r="L35" s="22"/>
      <c r="M35" s="22"/>
      <c r="N35" s="22"/>
      <c r="O35" s="22"/>
      <c r="P35" s="22"/>
    </row>
    <row r="36" spans="1:16" ht="39" customHeight="1" x14ac:dyDescent="0.15">
      <c r="A36" s="22"/>
      <c r="B36" s="35"/>
      <c r="C36" s="1132" t="s">
        <v>536</v>
      </c>
      <c r="D36" s="1132"/>
      <c r="E36" s="1133"/>
      <c r="F36" s="36">
        <v>6.31</v>
      </c>
      <c r="G36" s="37">
        <v>6.11</v>
      </c>
      <c r="H36" s="37">
        <v>6.35</v>
      </c>
      <c r="I36" s="37">
        <v>6.72</v>
      </c>
      <c r="J36" s="38">
        <v>6.82</v>
      </c>
      <c r="K36" s="22"/>
      <c r="L36" s="22"/>
      <c r="M36" s="22"/>
      <c r="N36" s="22"/>
      <c r="O36" s="22"/>
      <c r="P36" s="22"/>
    </row>
    <row r="37" spans="1:16" ht="39" customHeight="1" x14ac:dyDescent="0.15">
      <c r="A37" s="22"/>
      <c r="B37" s="35"/>
      <c r="C37" s="1132" t="s">
        <v>537</v>
      </c>
      <c r="D37" s="1132"/>
      <c r="E37" s="1133"/>
      <c r="F37" s="36">
        <v>1.61</v>
      </c>
      <c r="G37" s="37">
        <v>1.48</v>
      </c>
      <c r="H37" s="37">
        <v>1.31</v>
      </c>
      <c r="I37" s="37">
        <v>1.05</v>
      </c>
      <c r="J37" s="38">
        <v>1.1599999999999999</v>
      </c>
      <c r="K37" s="22"/>
      <c r="L37" s="22"/>
      <c r="M37" s="22"/>
      <c r="N37" s="22"/>
      <c r="O37" s="22"/>
      <c r="P37" s="22"/>
    </row>
    <row r="38" spans="1:16" ht="39" customHeight="1" x14ac:dyDescent="0.15">
      <c r="A38" s="22"/>
      <c r="B38" s="35"/>
      <c r="C38" s="1132" t="s">
        <v>538</v>
      </c>
      <c r="D38" s="1132"/>
      <c r="E38" s="1133"/>
      <c r="F38" s="36">
        <v>0.02</v>
      </c>
      <c r="G38" s="37">
        <v>0.02</v>
      </c>
      <c r="H38" s="37">
        <v>0.03</v>
      </c>
      <c r="I38" s="37">
        <v>0.02</v>
      </c>
      <c r="J38" s="38">
        <v>0.05</v>
      </c>
      <c r="K38" s="22"/>
      <c r="L38" s="22"/>
      <c r="M38" s="22"/>
      <c r="N38" s="22"/>
      <c r="O38" s="22"/>
      <c r="P38" s="22"/>
    </row>
    <row r="39" spans="1:16" ht="39" customHeight="1" x14ac:dyDescent="0.15">
      <c r="A39" s="22"/>
      <c r="B39" s="35"/>
      <c r="C39" s="1132" t="s">
        <v>539</v>
      </c>
      <c r="D39" s="1132"/>
      <c r="E39" s="1133"/>
      <c r="F39" s="36">
        <v>7.0000000000000007E-2</v>
      </c>
      <c r="G39" s="37">
        <v>0.08</v>
      </c>
      <c r="H39" s="37">
        <v>0.13</v>
      </c>
      <c r="I39" s="37">
        <v>0.09</v>
      </c>
      <c r="J39" s="38">
        <v>0.04</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0.04</v>
      </c>
      <c r="K40" s="22"/>
      <c r="L40" s="22"/>
      <c r="M40" s="22"/>
      <c r="N40" s="22"/>
      <c r="O40" s="22"/>
      <c r="P40" s="22"/>
    </row>
    <row r="41" spans="1:16" ht="39" customHeight="1" x14ac:dyDescent="0.15">
      <c r="A41" s="22"/>
      <c r="B41" s="35"/>
      <c r="C41" s="1132" t="s">
        <v>541</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543</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GQ0A3IkNvis2dD0uTMPIf89CbSk8F574RF0H3PynQpK41piKcUxftVql6+I9pWJnubd3s67nQmu/ZRezIXUzw==" saltValue="66gRlfmOsvoxzWGnnJxq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57" t="s">
        <v>9</v>
      </c>
      <c r="C45" s="1158"/>
      <c r="D45" s="56"/>
      <c r="E45" s="1163" t="s">
        <v>10</v>
      </c>
      <c r="F45" s="1163"/>
      <c r="G45" s="1163"/>
      <c r="H45" s="1163"/>
      <c r="I45" s="1163"/>
      <c r="J45" s="1164"/>
      <c r="K45" s="57">
        <v>11787</v>
      </c>
      <c r="L45" s="58">
        <v>11624</v>
      </c>
      <c r="M45" s="58">
        <v>12959</v>
      </c>
      <c r="N45" s="58">
        <v>11583</v>
      </c>
      <c r="O45" s="59">
        <v>11679</v>
      </c>
      <c r="P45" s="46"/>
      <c r="Q45" s="46"/>
      <c r="R45" s="46"/>
      <c r="S45" s="46"/>
      <c r="T45" s="46"/>
      <c r="U45" s="46"/>
    </row>
    <row r="46" spans="1:21" ht="30.75" customHeight="1" x14ac:dyDescent="0.15">
      <c r="A46" s="46"/>
      <c r="B46" s="1159"/>
      <c r="C46" s="1160"/>
      <c r="D46" s="60"/>
      <c r="E46" s="1165" t="s">
        <v>11</v>
      </c>
      <c r="F46" s="1165"/>
      <c r="G46" s="1165"/>
      <c r="H46" s="1165"/>
      <c r="I46" s="1165"/>
      <c r="J46" s="1166"/>
      <c r="K46" s="61" t="s">
        <v>490</v>
      </c>
      <c r="L46" s="62" t="s">
        <v>490</v>
      </c>
      <c r="M46" s="62" t="s">
        <v>490</v>
      </c>
      <c r="N46" s="62" t="s">
        <v>490</v>
      </c>
      <c r="O46" s="63" t="s">
        <v>490</v>
      </c>
      <c r="P46" s="46"/>
      <c r="Q46" s="46"/>
      <c r="R46" s="46"/>
      <c r="S46" s="46"/>
      <c r="T46" s="46"/>
      <c r="U46" s="46"/>
    </row>
    <row r="47" spans="1:21" ht="30.75" customHeight="1" x14ac:dyDescent="0.15">
      <c r="A47" s="46"/>
      <c r="B47" s="1159"/>
      <c r="C47" s="1160"/>
      <c r="D47" s="60"/>
      <c r="E47" s="1165" t="s">
        <v>12</v>
      </c>
      <c r="F47" s="1165"/>
      <c r="G47" s="1165"/>
      <c r="H47" s="1165"/>
      <c r="I47" s="1165"/>
      <c r="J47" s="1166"/>
      <c r="K47" s="61" t="s">
        <v>490</v>
      </c>
      <c r="L47" s="62" t="s">
        <v>490</v>
      </c>
      <c r="M47" s="62" t="s">
        <v>490</v>
      </c>
      <c r="N47" s="62" t="s">
        <v>490</v>
      </c>
      <c r="O47" s="63" t="s">
        <v>490</v>
      </c>
      <c r="P47" s="46"/>
      <c r="Q47" s="46"/>
      <c r="R47" s="46"/>
      <c r="S47" s="46"/>
      <c r="T47" s="46"/>
      <c r="U47" s="46"/>
    </row>
    <row r="48" spans="1:21" ht="30.75" customHeight="1" x14ac:dyDescent="0.15">
      <c r="A48" s="46"/>
      <c r="B48" s="1159"/>
      <c r="C48" s="1160"/>
      <c r="D48" s="60"/>
      <c r="E48" s="1165" t="s">
        <v>13</v>
      </c>
      <c r="F48" s="1165"/>
      <c r="G48" s="1165"/>
      <c r="H48" s="1165"/>
      <c r="I48" s="1165"/>
      <c r="J48" s="1166"/>
      <c r="K48" s="61">
        <v>595</v>
      </c>
      <c r="L48" s="62">
        <v>610</v>
      </c>
      <c r="M48" s="62">
        <v>620</v>
      </c>
      <c r="N48" s="62">
        <v>614</v>
      </c>
      <c r="O48" s="63">
        <v>561</v>
      </c>
      <c r="P48" s="46"/>
      <c r="Q48" s="46"/>
      <c r="R48" s="46"/>
      <c r="S48" s="46"/>
      <c r="T48" s="46"/>
      <c r="U48" s="46"/>
    </row>
    <row r="49" spans="1:21" ht="30.75" customHeight="1" x14ac:dyDescent="0.15">
      <c r="A49" s="46"/>
      <c r="B49" s="1159"/>
      <c r="C49" s="1160"/>
      <c r="D49" s="60"/>
      <c r="E49" s="1165" t="s">
        <v>14</v>
      </c>
      <c r="F49" s="1165"/>
      <c r="G49" s="1165"/>
      <c r="H49" s="1165"/>
      <c r="I49" s="1165"/>
      <c r="J49" s="1166"/>
      <c r="K49" s="61">
        <v>376</v>
      </c>
      <c r="L49" s="62">
        <v>279</v>
      </c>
      <c r="M49" s="62">
        <v>273</v>
      </c>
      <c r="N49" s="62">
        <v>261</v>
      </c>
      <c r="O49" s="63">
        <v>316</v>
      </c>
      <c r="P49" s="46"/>
      <c r="Q49" s="46"/>
      <c r="R49" s="46"/>
      <c r="S49" s="46"/>
      <c r="T49" s="46"/>
      <c r="U49" s="46"/>
    </row>
    <row r="50" spans="1:21" ht="30.75" customHeight="1" x14ac:dyDescent="0.15">
      <c r="A50" s="46"/>
      <c r="B50" s="1159"/>
      <c r="C50" s="1160"/>
      <c r="D50" s="60"/>
      <c r="E50" s="1165" t="s">
        <v>15</v>
      </c>
      <c r="F50" s="1165"/>
      <c r="G50" s="1165"/>
      <c r="H50" s="1165"/>
      <c r="I50" s="1165"/>
      <c r="J50" s="1166"/>
      <c r="K50" s="61">
        <v>211</v>
      </c>
      <c r="L50" s="62">
        <v>182</v>
      </c>
      <c r="M50" s="62">
        <v>140</v>
      </c>
      <c r="N50" s="62">
        <v>92</v>
      </c>
      <c r="O50" s="63">
        <v>47</v>
      </c>
      <c r="P50" s="46"/>
      <c r="Q50" s="46"/>
      <c r="R50" s="46"/>
      <c r="S50" s="46"/>
      <c r="T50" s="46"/>
      <c r="U50" s="46"/>
    </row>
    <row r="51" spans="1:21" ht="30.75" customHeight="1" x14ac:dyDescent="0.15">
      <c r="A51" s="46"/>
      <c r="B51" s="1161"/>
      <c r="C51" s="1162"/>
      <c r="D51" s="64"/>
      <c r="E51" s="1165" t="s">
        <v>16</v>
      </c>
      <c r="F51" s="1165"/>
      <c r="G51" s="1165"/>
      <c r="H51" s="1165"/>
      <c r="I51" s="1165"/>
      <c r="J51" s="1166"/>
      <c r="K51" s="61">
        <v>0</v>
      </c>
      <c r="L51" s="62">
        <v>0</v>
      </c>
      <c r="M51" s="62" t="s">
        <v>490</v>
      </c>
      <c r="N51" s="62" t="s">
        <v>490</v>
      </c>
      <c r="O51" s="63">
        <v>0</v>
      </c>
      <c r="P51" s="46"/>
      <c r="Q51" s="46"/>
      <c r="R51" s="46"/>
      <c r="S51" s="46"/>
      <c r="T51" s="46"/>
      <c r="U51" s="46"/>
    </row>
    <row r="52" spans="1:21" ht="30.75" customHeight="1" x14ac:dyDescent="0.15">
      <c r="A52" s="46"/>
      <c r="B52" s="1167" t="s">
        <v>17</v>
      </c>
      <c r="C52" s="1168"/>
      <c r="D52" s="64"/>
      <c r="E52" s="1165" t="s">
        <v>18</v>
      </c>
      <c r="F52" s="1165"/>
      <c r="G52" s="1165"/>
      <c r="H52" s="1165"/>
      <c r="I52" s="1165"/>
      <c r="J52" s="1166"/>
      <c r="K52" s="61">
        <v>7321</v>
      </c>
      <c r="L52" s="62">
        <v>7517</v>
      </c>
      <c r="M52" s="62">
        <v>7445</v>
      </c>
      <c r="N52" s="62">
        <v>7510</v>
      </c>
      <c r="O52" s="63">
        <v>7495</v>
      </c>
      <c r="P52" s="46"/>
      <c r="Q52" s="46"/>
      <c r="R52" s="46"/>
      <c r="S52" s="46"/>
      <c r="T52" s="46"/>
      <c r="U52" s="46"/>
    </row>
    <row r="53" spans="1:21" ht="30.75" customHeight="1" thickBot="1" x14ac:dyDescent="0.2">
      <c r="A53" s="46"/>
      <c r="B53" s="1169" t="s">
        <v>19</v>
      </c>
      <c r="C53" s="1170"/>
      <c r="D53" s="65"/>
      <c r="E53" s="1171" t="s">
        <v>20</v>
      </c>
      <c r="F53" s="1171"/>
      <c r="G53" s="1171"/>
      <c r="H53" s="1171"/>
      <c r="I53" s="1171"/>
      <c r="J53" s="1172"/>
      <c r="K53" s="66">
        <v>5648</v>
      </c>
      <c r="L53" s="67">
        <v>5178</v>
      </c>
      <c r="M53" s="67">
        <v>6547</v>
      </c>
      <c r="N53" s="67">
        <v>5040</v>
      </c>
      <c r="O53" s="68">
        <v>5108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73" t="s">
        <v>24</v>
      </c>
      <c r="C58" s="1174"/>
      <c r="D58" s="1179" t="s">
        <v>25</v>
      </c>
      <c r="E58" s="1180"/>
      <c r="F58" s="1180"/>
      <c r="G58" s="1180"/>
      <c r="H58" s="1180"/>
      <c r="I58" s="1180"/>
      <c r="J58" s="1181"/>
      <c r="K58" s="81"/>
      <c r="L58" s="82"/>
      <c r="M58" s="82"/>
      <c r="N58" s="82"/>
      <c r="O58" s="83"/>
    </row>
    <row r="59" spans="1:21" ht="31.5" customHeight="1" x14ac:dyDescent="0.15">
      <c r="B59" s="1175"/>
      <c r="C59" s="1176"/>
      <c r="D59" s="1182" t="s">
        <v>26</v>
      </c>
      <c r="E59" s="1183"/>
      <c r="F59" s="1183"/>
      <c r="G59" s="1183"/>
      <c r="H59" s="1183"/>
      <c r="I59" s="1183"/>
      <c r="J59" s="1184"/>
      <c r="K59" s="84"/>
      <c r="L59" s="85"/>
      <c r="M59" s="85"/>
      <c r="N59" s="85"/>
      <c r="O59" s="86"/>
    </row>
    <row r="60" spans="1:21" ht="31.5" customHeight="1" thickBot="1" x14ac:dyDescent="0.2">
      <c r="B60" s="1177"/>
      <c r="C60" s="1178"/>
      <c r="D60" s="1185" t="s">
        <v>27</v>
      </c>
      <c r="E60" s="1186"/>
      <c r="F60" s="1186"/>
      <c r="G60" s="1186"/>
      <c r="H60" s="1186"/>
      <c r="I60" s="1186"/>
      <c r="J60" s="118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pfFMy2uTTXFaypmjPtwkYsvNyoNfh26AZJyKowM8vO8fveEQ7PKg2JU3SsOxRX/a/xXpsLIAtQmFIXArfa6Cg==" saltValue="JkY1Uk5HEoVqkEbyYI4P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38" t="s">
        <v>30</v>
      </c>
      <c r="C41" s="1139"/>
      <c r="D41" s="103"/>
      <c r="E41" s="1144" t="s">
        <v>31</v>
      </c>
      <c r="F41" s="1144"/>
      <c r="G41" s="1144"/>
      <c r="H41" s="1145"/>
      <c r="I41" s="330">
        <v>136123</v>
      </c>
      <c r="J41" s="331">
        <v>137114</v>
      </c>
      <c r="K41" s="331">
        <v>133174</v>
      </c>
      <c r="L41" s="331">
        <v>134797</v>
      </c>
      <c r="M41" s="332">
        <v>135364</v>
      </c>
    </row>
    <row r="42" spans="2:13" ht="27.75" customHeight="1" x14ac:dyDescent="0.15">
      <c r="B42" s="1140"/>
      <c r="C42" s="1141"/>
      <c r="D42" s="104"/>
      <c r="E42" s="1146" t="s">
        <v>32</v>
      </c>
      <c r="F42" s="1146"/>
      <c r="G42" s="1146"/>
      <c r="H42" s="1147"/>
      <c r="I42" s="333">
        <v>471</v>
      </c>
      <c r="J42" s="334">
        <v>297</v>
      </c>
      <c r="K42" s="334">
        <v>161</v>
      </c>
      <c r="L42" s="334">
        <v>72</v>
      </c>
      <c r="M42" s="335">
        <v>4725</v>
      </c>
    </row>
    <row r="43" spans="2:13" ht="27.75" customHeight="1" x14ac:dyDescent="0.15">
      <c r="B43" s="1140"/>
      <c r="C43" s="1141"/>
      <c r="D43" s="104"/>
      <c r="E43" s="1146" t="s">
        <v>33</v>
      </c>
      <c r="F43" s="1146"/>
      <c r="G43" s="1146"/>
      <c r="H43" s="1147"/>
      <c r="I43" s="333">
        <v>6912</v>
      </c>
      <c r="J43" s="334">
        <v>7004</v>
      </c>
      <c r="K43" s="334">
        <v>6258</v>
      </c>
      <c r="L43" s="334">
        <v>6395</v>
      </c>
      <c r="M43" s="335">
        <v>5936</v>
      </c>
    </row>
    <row r="44" spans="2:13" ht="27.75" customHeight="1" x14ac:dyDescent="0.15">
      <c r="B44" s="1140"/>
      <c r="C44" s="1141"/>
      <c r="D44" s="104"/>
      <c r="E44" s="1146" t="s">
        <v>34</v>
      </c>
      <c r="F44" s="1146"/>
      <c r="G44" s="1146"/>
      <c r="H44" s="1147"/>
      <c r="I44" s="333">
        <v>4714</v>
      </c>
      <c r="J44" s="334">
        <v>4377</v>
      </c>
      <c r="K44" s="334">
        <v>3892</v>
      </c>
      <c r="L44" s="334">
        <v>3566</v>
      </c>
      <c r="M44" s="335">
        <v>3604</v>
      </c>
    </row>
    <row r="45" spans="2:13" ht="27.75" customHeight="1" x14ac:dyDescent="0.15">
      <c r="B45" s="1140"/>
      <c r="C45" s="1141"/>
      <c r="D45" s="104"/>
      <c r="E45" s="1146" t="s">
        <v>35</v>
      </c>
      <c r="F45" s="1146"/>
      <c r="G45" s="1146"/>
      <c r="H45" s="1147"/>
      <c r="I45" s="333">
        <v>14214</v>
      </c>
      <c r="J45" s="334">
        <v>13543</v>
      </c>
      <c r="K45" s="334">
        <v>13121</v>
      </c>
      <c r="L45" s="334">
        <v>13499</v>
      </c>
      <c r="M45" s="335">
        <v>13726</v>
      </c>
    </row>
    <row r="46" spans="2:13" ht="27.75" customHeight="1" x14ac:dyDescent="0.15">
      <c r="B46" s="1140"/>
      <c r="C46" s="1141"/>
      <c r="D46" s="105"/>
      <c r="E46" s="1146" t="s">
        <v>36</v>
      </c>
      <c r="F46" s="1146"/>
      <c r="G46" s="1146"/>
      <c r="H46" s="1147"/>
      <c r="I46" s="333">
        <v>2</v>
      </c>
      <c r="J46" s="334">
        <v>0</v>
      </c>
      <c r="K46" s="334">
        <v>5</v>
      </c>
      <c r="L46" s="334">
        <v>2</v>
      </c>
      <c r="M46" s="335">
        <v>2</v>
      </c>
    </row>
    <row r="47" spans="2:13" ht="27.75" customHeight="1" x14ac:dyDescent="0.15">
      <c r="B47" s="1140"/>
      <c r="C47" s="1141"/>
      <c r="D47" s="106"/>
      <c r="E47" s="1148" t="s">
        <v>37</v>
      </c>
      <c r="F47" s="1149"/>
      <c r="G47" s="1149"/>
      <c r="H47" s="1150"/>
      <c r="I47" s="333" t="s">
        <v>490</v>
      </c>
      <c r="J47" s="334" t="s">
        <v>490</v>
      </c>
      <c r="K47" s="334" t="s">
        <v>490</v>
      </c>
      <c r="L47" s="334" t="s">
        <v>490</v>
      </c>
      <c r="M47" s="335" t="s">
        <v>490</v>
      </c>
    </row>
    <row r="48" spans="2:13" ht="27.75" customHeight="1" x14ac:dyDescent="0.15">
      <c r="B48" s="1140"/>
      <c r="C48" s="1141"/>
      <c r="D48" s="104"/>
      <c r="E48" s="1146" t="s">
        <v>38</v>
      </c>
      <c r="F48" s="1146"/>
      <c r="G48" s="1146"/>
      <c r="H48" s="1147"/>
      <c r="I48" s="333" t="s">
        <v>490</v>
      </c>
      <c r="J48" s="334" t="s">
        <v>490</v>
      </c>
      <c r="K48" s="334" t="s">
        <v>490</v>
      </c>
      <c r="L48" s="334" t="s">
        <v>490</v>
      </c>
      <c r="M48" s="335" t="s">
        <v>490</v>
      </c>
    </row>
    <row r="49" spans="2:13" ht="27.75" customHeight="1" x14ac:dyDescent="0.15">
      <c r="B49" s="1142"/>
      <c r="C49" s="1143"/>
      <c r="D49" s="104"/>
      <c r="E49" s="1146" t="s">
        <v>39</v>
      </c>
      <c r="F49" s="1146"/>
      <c r="G49" s="1146"/>
      <c r="H49" s="1147"/>
      <c r="I49" s="333" t="s">
        <v>490</v>
      </c>
      <c r="J49" s="334" t="s">
        <v>490</v>
      </c>
      <c r="K49" s="334" t="s">
        <v>490</v>
      </c>
      <c r="L49" s="334" t="s">
        <v>490</v>
      </c>
      <c r="M49" s="335" t="s">
        <v>490</v>
      </c>
    </row>
    <row r="50" spans="2:13" ht="27.75" customHeight="1" x14ac:dyDescent="0.15">
      <c r="B50" s="1151" t="s">
        <v>40</v>
      </c>
      <c r="C50" s="1152"/>
      <c r="D50" s="107"/>
      <c r="E50" s="1146" t="s">
        <v>41</v>
      </c>
      <c r="F50" s="1146"/>
      <c r="G50" s="1146"/>
      <c r="H50" s="1147"/>
      <c r="I50" s="333">
        <v>18871</v>
      </c>
      <c r="J50" s="334">
        <v>24551</v>
      </c>
      <c r="K50" s="334">
        <v>25790</v>
      </c>
      <c r="L50" s="334">
        <v>27834</v>
      </c>
      <c r="M50" s="335">
        <v>30370</v>
      </c>
    </row>
    <row r="51" spans="2:13" ht="27.75" customHeight="1" x14ac:dyDescent="0.15">
      <c r="B51" s="1140"/>
      <c r="C51" s="1141"/>
      <c r="D51" s="104"/>
      <c r="E51" s="1146" t="s">
        <v>42</v>
      </c>
      <c r="F51" s="1146"/>
      <c r="G51" s="1146"/>
      <c r="H51" s="1147"/>
      <c r="I51" s="333">
        <v>19613</v>
      </c>
      <c r="J51" s="334">
        <v>19893</v>
      </c>
      <c r="K51" s="334">
        <v>20389</v>
      </c>
      <c r="L51" s="334">
        <v>23602</v>
      </c>
      <c r="M51" s="335">
        <v>24559</v>
      </c>
    </row>
    <row r="52" spans="2:13" ht="27.75" customHeight="1" x14ac:dyDescent="0.15">
      <c r="B52" s="1142"/>
      <c r="C52" s="1143"/>
      <c r="D52" s="104"/>
      <c r="E52" s="1146" t="s">
        <v>43</v>
      </c>
      <c r="F52" s="1146"/>
      <c r="G52" s="1146"/>
      <c r="H52" s="1147"/>
      <c r="I52" s="333">
        <v>81430</v>
      </c>
      <c r="J52" s="334">
        <v>82302</v>
      </c>
      <c r="K52" s="334">
        <v>79854</v>
      </c>
      <c r="L52" s="334">
        <v>78418</v>
      </c>
      <c r="M52" s="335">
        <v>75503</v>
      </c>
    </row>
    <row r="53" spans="2:13" ht="27.75" customHeight="1" thickBot="1" x14ac:dyDescent="0.2">
      <c r="B53" s="1153" t="s">
        <v>19</v>
      </c>
      <c r="C53" s="1154"/>
      <c r="D53" s="108"/>
      <c r="E53" s="1155" t="s">
        <v>44</v>
      </c>
      <c r="F53" s="1155"/>
      <c r="G53" s="1155"/>
      <c r="H53" s="1156"/>
      <c r="I53" s="336">
        <v>42521</v>
      </c>
      <c r="J53" s="337">
        <v>35590</v>
      </c>
      <c r="K53" s="337">
        <v>30578</v>
      </c>
      <c r="L53" s="337">
        <v>28477</v>
      </c>
      <c r="M53" s="338">
        <v>32926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Qgd3CCH6LhfZO8PyFz6jSATyywL50MNJWomTohtLHP8Ht3q6zWWppsKoqZ0h3LELj0vrHrqZuz0M3/Ngwe1lQ==" saltValue="EMGl9e+eMS7T6V03uG+E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3"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6499</v>
      </c>
      <c r="G55" s="339">
        <v>6985</v>
      </c>
      <c r="H55" s="340">
        <v>6586</v>
      </c>
    </row>
    <row r="56" spans="2:8" ht="52.5" customHeight="1" x14ac:dyDescent="0.15">
      <c r="B56" s="120"/>
      <c r="C56" s="1198" t="s">
        <v>47</v>
      </c>
      <c r="D56" s="1198"/>
      <c r="E56" s="1199"/>
      <c r="F56" s="341">
        <v>9508</v>
      </c>
      <c r="G56" s="341">
        <v>10016</v>
      </c>
      <c r="H56" s="342">
        <v>12360</v>
      </c>
    </row>
    <row r="57" spans="2:8" ht="53.25" customHeight="1" x14ac:dyDescent="0.15">
      <c r="B57" s="120"/>
      <c r="C57" s="1200" t="s">
        <v>48</v>
      </c>
      <c r="D57" s="1200"/>
      <c r="E57" s="1201"/>
      <c r="F57" s="343">
        <v>6579</v>
      </c>
      <c r="G57" s="343">
        <v>7327</v>
      </c>
      <c r="H57" s="344">
        <v>7842</v>
      </c>
    </row>
    <row r="58" spans="2:8" ht="45.75" customHeight="1" x14ac:dyDescent="0.15">
      <c r="B58" s="121"/>
      <c r="C58" s="1188" t="s">
        <v>563</v>
      </c>
      <c r="D58" s="1189"/>
      <c r="E58" s="1190"/>
      <c r="F58" s="345">
        <v>2997</v>
      </c>
      <c r="G58" s="345">
        <v>3098</v>
      </c>
      <c r="H58" s="346">
        <v>3672</v>
      </c>
    </row>
    <row r="59" spans="2:8" ht="45.75" customHeight="1" x14ac:dyDescent="0.15">
      <c r="B59" s="121"/>
      <c r="C59" s="1188" t="s">
        <v>564</v>
      </c>
      <c r="D59" s="1189"/>
      <c r="E59" s="1190"/>
      <c r="F59" s="345">
        <v>548</v>
      </c>
      <c r="G59" s="345">
        <v>878</v>
      </c>
      <c r="H59" s="346">
        <v>1137</v>
      </c>
    </row>
    <row r="60" spans="2:8" ht="45.75" customHeight="1" x14ac:dyDescent="0.15">
      <c r="B60" s="121"/>
      <c r="C60" s="1188" t="s">
        <v>565</v>
      </c>
      <c r="D60" s="1189"/>
      <c r="E60" s="1190"/>
      <c r="F60" s="345">
        <v>977</v>
      </c>
      <c r="G60" s="345">
        <v>1379</v>
      </c>
      <c r="H60" s="346">
        <v>1136</v>
      </c>
    </row>
    <row r="61" spans="2:8" ht="45.75" customHeight="1" x14ac:dyDescent="0.15">
      <c r="B61" s="121"/>
      <c r="C61" s="1188" t="s">
        <v>566</v>
      </c>
      <c r="D61" s="1189"/>
      <c r="E61" s="1190"/>
      <c r="F61" s="345">
        <v>862</v>
      </c>
      <c r="G61" s="345">
        <v>863</v>
      </c>
      <c r="H61" s="346">
        <v>864</v>
      </c>
    </row>
    <row r="62" spans="2:8" ht="45.75" customHeight="1" thickBot="1" x14ac:dyDescent="0.2">
      <c r="B62" s="122"/>
      <c r="C62" s="1191" t="s">
        <v>567</v>
      </c>
      <c r="D62" s="1192"/>
      <c r="E62" s="1193"/>
      <c r="F62" s="347">
        <v>655</v>
      </c>
      <c r="G62" s="347">
        <v>598</v>
      </c>
      <c r="H62" s="348">
        <v>530</v>
      </c>
    </row>
    <row r="63" spans="2:8" ht="52.5" customHeight="1" thickBot="1" x14ac:dyDescent="0.2">
      <c r="B63" s="123"/>
      <c r="C63" s="1194" t="s">
        <v>49</v>
      </c>
      <c r="D63" s="1194"/>
      <c r="E63" s="1195"/>
      <c r="F63" s="349">
        <v>22585</v>
      </c>
      <c r="G63" s="349">
        <v>24328</v>
      </c>
      <c r="H63" s="350">
        <v>26788</v>
      </c>
    </row>
    <row r="64" spans="2:8" x14ac:dyDescent="0.15"/>
  </sheetData>
  <sheetProtection algorithmName="SHA-512" hashValue="aQJJM4q8QzaASLiH9zwoJAYVwIpPyQcOGZQgWVh0eTJRjPKsZf3ac85a4mqb2DUWhJtjFeDALJTzG38aapxdNA==" saltValue="8uGbo3U0zxlS2jZ5uP5v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72052</v>
      </c>
      <c r="E3" s="142"/>
      <c r="F3" s="143">
        <v>52191</v>
      </c>
      <c r="G3" s="144"/>
      <c r="H3" s="145"/>
    </row>
    <row r="4" spans="1:8" x14ac:dyDescent="0.15">
      <c r="A4" s="146"/>
      <c r="B4" s="147"/>
      <c r="C4" s="148"/>
      <c r="D4" s="149">
        <v>10076</v>
      </c>
      <c r="E4" s="150"/>
      <c r="F4" s="151">
        <v>26807</v>
      </c>
      <c r="G4" s="152"/>
      <c r="H4" s="153"/>
    </row>
    <row r="5" spans="1:8" x14ac:dyDescent="0.15">
      <c r="A5" s="134" t="s">
        <v>522</v>
      </c>
      <c r="B5" s="139"/>
      <c r="C5" s="140"/>
      <c r="D5" s="141">
        <v>58689</v>
      </c>
      <c r="E5" s="142"/>
      <c r="F5" s="143">
        <v>48105</v>
      </c>
      <c r="G5" s="144"/>
      <c r="H5" s="145"/>
    </row>
    <row r="6" spans="1:8" x14ac:dyDescent="0.15">
      <c r="A6" s="146"/>
      <c r="B6" s="147"/>
      <c r="C6" s="148"/>
      <c r="D6" s="149">
        <v>14524</v>
      </c>
      <c r="E6" s="150"/>
      <c r="F6" s="151">
        <v>24072</v>
      </c>
      <c r="G6" s="152"/>
      <c r="H6" s="153"/>
    </row>
    <row r="7" spans="1:8" x14ac:dyDescent="0.15">
      <c r="A7" s="134" t="s">
        <v>523</v>
      </c>
      <c r="B7" s="139"/>
      <c r="C7" s="140"/>
      <c r="D7" s="141">
        <v>66716</v>
      </c>
      <c r="E7" s="142"/>
      <c r="F7" s="143">
        <v>47446</v>
      </c>
      <c r="G7" s="144"/>
      <c r="H7" s="145"/>
    </row>
    <row r="8" spans="1:8" x14ac:dyDescent="0.15">
      <c r="A8" s="146"/>
      <c r="B8" s="147"/>
      <c r="C8" s="148"/>
      <c r="D8" s="149">
        <v>15118</v>
      </c>
      <c r="E8" s="150"/>
      <c r="F8" s="151">
        <v>24371</v>
      </c>
      <c r="G8" s="152"/>
      <c r="H8" s="153"/>
    </row>
    <row r="9" spans="1:8" x14ac:dyDescent="0.15">
      <c r="A9" s="134" t="s">
        <v>524</v>
      </c>
      <c r="B9" s="139"/>
      <c r="C9" s="140"/>
      <c r="D9" s="141">
        <v>45175</v>
      </c>
      <c r="E9" s="142"/>
      <c r="F9" s="143">
        <v>48387</v>
      </c>
      <c r="G9" s="144"/>
      <c r="H9" s="145"/>
    </row>
    <row r="10" spans="1:8" x14ac:dyDescent="0.15">
      <c r="A10" s="146"/>
      <c r="B10" s="147"/>
      <c r="C10" s="148"/>
      <c r="D10" s="149">
        <v>13133</v>
      </c>
      <c r="E10" s="150"/>
      <c r="F10" s="151">
        <v>25592</v>
      </c>
      <c r="G10" s="152"/>
      <c r="H10" s="153"/>
    </row>
    <row r="11" spans="1:8" x14ac:dyDescent="0.15">
      <c r="A11" s="134" t="s">
        <v>525</v>
      </c>
      <c r="B11" s="139"/>
      <c r="C11" s="140"/>
      <c r="D11" s="141">
        <v>42913</v>
      </c>
      <c r="E11" s="142"/>
      <c r="F11" s="143">
        <v>49684</v>
      </c>
      <c r="G11" s="144"/>
      <c r="H11" s="145"/>
    </row>
    <row r="12" spans="1:8" x14ac:dyDescent="0.15">
      <c r="A12" s="146"/>
      <c r="B12" s="147"/>
      <c r="C12" s="154"/>
      <c r="D12" s="149">
        <v>10223</v>
      </c>
      <c r="E12" s="150"/>
      <c r="F12" s="151">
        <v>28303</v>
      </c>
      <c r="G12" s="152"/>
      <c r="H12" s="153"/>
    </row>
    <row r="13" spans="1:8" x14ac:dyDescent="0.15">
      <c r="A13" s="134"/>
      <c r="B13" s="139"/>
      <c r="C13" s="140"/>
      <c r="D13" s="141">
        <v>57109</v>
      </c>
      <c r="E13" s="142"/>
      <c r="F13" s="143">
        <v>49163</v>
      </c>
      <c r="G13" s="155"/>
      <c r="H13" s="145"/>
    </row>
    <row r="14" spans="1:8" x14ac:dyDescent="0.15">
      <c r="A14" s="146"/>
      <c r="B14" s="147"/>
      <c r="C14" s="148"/>
      <c r="D14" s="149">
        <v>12615</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11.3</v>
      </c>
      <c r="C19" s="156">
        <f>ROUND(VALUE(SUBSTITUTE(実質収支比率等に係る経年分析!G$48,"▲","-")),2)</f>
        <v>8.74</v>
      </c>
      <c r="D19" s="156">
        <f>ROUND(VALUE(SUBSTITUTE(実質収支比率等に係る経年分析!H$48,"▲","-")),2)</f>
        <v>10.29</v>
      </c>
      <c r="E19" s="156">
        <f>ROUND(VALUE(SUBSTITUTE(実質収支比率等に係る経年分析!I$48,"▲","-")),2)</f>
        <v>7.08</v>
      </c>
      <c r="F19" s="156">
        <f>ROUND(VALUE(SUBSTITUTE(実質収支比率等に係る経年分析!J$48,"▲","-")),2)</f>
        <v>7.75</v>
      </c>
    </row>
    <row r="20" spans="1:11" x14ac:dyDescent="0.15">
      <c r="A20" s="156" t="s">
        <v>53</v>
      </c>
      <c r="B20" s="156">
        <f>ROUND(VALUE(SUBSTITUTE(実質収支比率等に係る経年分析!F$47,"▲","-")),2)</f>
        <v>4.34</v>
      </c>
      <c r="C20" s="156">
        <f>ROUND(VALUE(SUBSTITUTE(実質収支比率等に係る経年分析!G$47,"▲","-")),2)</f>
        <v>8.77</v>
      </c>
      <c r="D20" s="156">
        <f>ROUND(VALUE(SUBSTITUTE(実質収支比率等に係る経年分析!H$47,"▲","-")),2)</f>
        <v>8.8800000000000008</v>
      </c>
      <c r="E20" s="156">
        <f>ROUND(VALUE(SUBSTITUTE(実質収支比率等に係る経年分析!I$47,"▲","-")),2)</f>
        <v>9.32</v>
      </c>
      <c r="F20" s="156">
        <f>ROUND(VALUE(SUBSTITUTE(実質収支比率等に係る経年分析!J$47,"▲","-")),2)</f>
        <v>8.5500000000000007</v>
      </c>
    </row>
    <row r="21" spans="1:11" x14ac:dyDescent="0.15">
      <c r="A21" s="156" t="s">
        <v>54</v>
      </c>
      <c r="B21" s="156">
        <f>IF(ISNUMBER(VALUE(SUBSTITUTE(実質収支比率等に係る経年分析!F$49,"▲","-"))),ROUND(VALUE(SUBSTITUTE(実質収支比率等に係る経年分析!F$49,"▲","-")),2),NA())</f>
        <v>3</v>
      </c>
      <c r="C21" s="156">
        <f>IF(ISNUMBER(VALUE(SUBSTITUTE(実質収支比率等に係る経年分析!G$49,"▲","-"))),ROUND(VALUE(SUBSTITUTE(実質収支比率等に係る経年分析!G$49,"▲","-")),2),NA())</f>
        <v>4.2</v>
      </c>
      <c r="D21" s="156">
        <f>IF(ISNUMBER(VALUE(SUBSTITUTE(実質収支比率等に係る経年分析!H$49,"▲","-"))),ROUND(VALUE(SUBSTITUTE(実質収支比率等に係る経年分析!H$49,"▲","-")),2),NA())</f>
        <v>1.43</v>
      </c>
      <c r="E21" s="156">
        <f>IF(ISNUMBER(VALUE(SUBSTITUTE(実質収支比率等に係る経年分析!I$49,"▲","-"))),ROUND(VALUE(SUBSTITUTE(実質収支比率等に係る経年分析!I$49,"▲","-")),2),NA())</f>
        <v>-2.31</v>
      </c>
      <c r="F21" s="156">
        <f>IF(ISNUMBER(VALUE(SUBSTITUTE(実質収支比率等に係る経年分析!J$49,"▲","-"))),ROUND(VALUE(SUBSTITUTE(実質収支比率等に係る経年分析!J$49,"▲","-")),2),NA())</f>
        <v>0.34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土地区画整理事業特別会計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母子父子寡婦福祉資金貸付事業特別会計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6.11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6.82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10.28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7.73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10.57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7321</v>
      </c>
      <c r="E42" s="158"/>
      <c r="F42" s="158"/>
      <c r="G42" s="158">
        <f>'実質公債費比率（分子）の構造'!L$52</f>
        <v>7517</v>
      </c>
      <c r="H42" s="158"/>
      <c r="I42" s="158"/>
      <c r="J42" s="158">
        <f>'実質公債費比率（分子）の構造'!M$52</f>
        <v>7445</v>
      </c>
      <c r="K42" s="158"/>
      <c r="L42" s="158"/>
      <c r="M42" s="158">
        <f>'実質公債費比率（分子）の構造'!N$52</f>
        <v>7510</v>
      </c>
      <c r="N42" s="158"/>
      <c r="O42" s="158"/>
      <c r="P42" s="158">
        <f>'実質公債費比率（分子）の構造'!O$52</f>
        <v>7495</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211</v>
      </c>
      <c r="C44" s="158"/>
      <c r="D44" s="158"/>
      <c r="E44" s="158">
        <f>'実質公債費比率（分子）の構造'!L$50</f>
        <v>182</v>
      </c>
      <c r="F44" s="158"/>
      <c r="G44" s="158"/>
      <c r="H44" s="158">
        <f>'実質公債費比率（分子）の構造'!M$50</f>
        <v>140</v>
      </c>
      <c r="I44" s="158"/>
      <c r="J44" s="158"/>
      <c r="K44" s="158">
        <f>'実質公債費比率（分子）の構造'!N$50</f>
        <v>92</v>
      </c>
      <c r="L44" s="158"/>
      <c r="M44" s="158"/>
      <c r="N44" s="158">
        <f>'実質公債費比率（分子）の構造'!O$50</f>
        <v>47</v>
      </c>
      <c r="O44" s="158"/>
      <c r="P44" s="158"/>
    </row>
    <row r="45" spans="1:16" x14ac:dyDescent="0.15">
      <c r="A45" s="158" t="s">
        <v>63</v>
      </c>
      <c r="B45" s="158">
        <f>'実質公債費比率（分子）の構造'!K$49</f>
        <v>376</v>
      </c>
      <c r="C45" s="158"/>
      <c r="D45" s="158"/>
      <c r="E45" s="158">
        <f>'実質公債費比率（分子）の構造'!L$49</f>
        <v>279</v>
      </c>
      <c r="F45" s="158"/>
      <c r="G45" s="158"/>
      <c r="H45" s="158">
        <f>'実質公債費比率（分子）の構造'!M$49</f>
        <v>273</v>
      </c>
      <c r="I45" s="158"/>
      <c r="J45" s="158"/>
      <c r="K45" s="158">
        <f>'実質公債費比率（分子）の構造'!N$49</f>
        <v>261</v>
      </c>
      <c r="L45" s="158"/>
      <c r="M45" s="158"/>
      <c r="N45" s="158">
        <f>'実質公債費比率（分子）の構造'!O$49</f>
        <v>316</v>
      </c>
      <c r="O45" s="158"/>
      <c r="P45" s="158"/>
    </row>
    <row r="46" spans="1:16" x14ac:dyDescent="0.15">
      <c r="A46" s="158" t="s">
        <v>64</v>
      </c>
      <c r="B46" s="158">
        <f>'実質公債費比率（分子）の構造'!K$48</f>
        <v>595</v>
      </c>
      <c r="C46" s="158"/>
      <c r="D46" s="158"/>
      <c r="E46" s="158">
        <f>'実質公債費比率（分子）の構造'!L$48</f>
        <v>610</v>
      </c>
      <c r="F46" s="158"/>
      <c r="G46" s="158"/>
      <c r="H46" s="158">
        <f>'実質公債費比率（分子）の構造'!M$48</f>
        <v>620</v>
      </c>
      <c r="I46" s="158"/>
      <c r="J46" s="158"/>
      <c r="K46" s="158">
        <f>'実質公債費比率（分子）の構造'!N$48</f>
        <v>614</v>
      </c>
      <c r="L46" s="158"/>
      <c r="M46" s="158"/>
      <c r="N46" s="158">
        <f>'実質公債費比率（分子）の構造'!O$48</f>
        <v>561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11787</v>
      </c>
      <c r="C49" s="158"/>
      <c r="D49" s="158"/>
      <c r="E49" s="158">
        <f>'実質公債費比率（分子）の構造'!L$45</f>
        <v>11624</v>
      </c>
      <c r="F49" s="158"/>
      <c r="G49" s="158"/>
      <c r="H49" s="158">
        <f>'実質公債費比率（分子）の構造'!M$45</f>
        <v>12959</v>
      </c>
      <c r="I49" s="158"/>
      <c r="J49" s="158"/>
      <c r="K49" s="158">
        <f>'実質公債費比率（分子）の構造'!N$45</f>
        <v>11583</v>
      </c>
      <c r="L49" s="158"/>
      <c r="M49" s="158"/>
      <c r="N49" s="158">
        <f>'実質公債費比率（分子）の構造'!O$45</f>
        <v>11679</v>
      </c>
      <c r="O49" s="158"/>
      <c r="P49" s="158"/>
    </row>
    <row r="50" spans="1:16" x14ac:dyDescent="0.15">
      <c r="A50" s="158" t="s">
        <v>67</v>
      </c>
      <c r="B50" s="158" t="e">
        <f>NA()</f>
        <v>#N/A</v>
      </c>
      <c r="C50" s="158">
        <f>IF(ISNUMBER('実質公債費比率（分子）の構造'!K$53),'実質公債費比率（分子）の構造'!K$53,NA())</f>
        <v>5648</v>
      </c>
      <c r="D50" s="158" t="e">
        <f>NA()</f>
        <v>#N/A</v>
      </c>
      <c r="E50" s="158" t="e">
        <f>NA()</f>
        <v>#N/A</v>
      </c>
      <c r="F50" s="158">
        <f>IF(ISNUMBER('実質公債費比率（分子）の構造'!L$53),'実質公債費比率（分子）の構造'!L$53,NA())</f>
        <v>5178</v>
      </c>
      <c r="G50" s="158" t="e">
        <f>NA()</f>
        <v>#N/A</v>
      </c>
      <c r="H50" s="158" t="e">
        <f>NA()</f>
        <v>#N/A</v>
      </c>
      <c r="I50" s="158">
        <f>IF(ISNUMBER('実質公債費比率（分子）の構造'!M$53),'実質公債費比率（分子）の構造'!M$53,NA())</f>
        <v>6547</v>
      </c>
      <c r="J50" s="158" t="e">
        <f>NA()</f>
        <v>#N/A</v>
      </c>
      <c r="K50" s="158" t="e">
        <f>NA()</f>
        <v>#N/A</v>
      </c>
      <c r="L50" s="158">
        <f>IF(ISNUMBER('実質公債費比率（分子）の構造'!N$53),'実質公債費比率（分子）の構造'!N$53,NA())</f>
        <v>5040</v>
      </c>
      <c r="M50" s="158" t="e">
        <f>NA()</f>
        <v>#N/A</v>
      </c>
      <c r="N50" s="158" t="e">
        <f>NA()</f>
        <v>#N/A</v>
      </c>
      <c r="O50" s="158">
        <f>IF(ISNUMBER('実質公債費比率（分子）の構造'!O$53),'実質公債費比率（分子）の構造'!O$53,NA())</f>
        <v>5108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81430</v>
      </c>
      <c r="E56" s="157"/>
      <c r="F56" s="157"/>
      <c r="G56" s="157">
        <f>'将来負担比率（分子）の構造'!J$52</f>
        <v>82302</v>
      </c>
      <c r="H56" s="157"/>
      <c r="I56" s="157"/>
      <c r="J56" s="157">
        <f>'将来負担比率（分子）の構造'!K$52</f>
        <v>79854</v>
      </c>
      <c r="K56" s="157"/>
      <c r="L56" s="157"/>
      <c r="M56" s="157">
        <f>'将来負担比率（分子）の構造'!L$52</f>
        <v>78418</v>
      </c>
      <c r="N56" s="157"/>
      <c r="O56" s="157"/>
      <c r="P56" s="157">
        <f>'将来負担比率（分子）の構造'!M$52</f>
        <v>75503</v>
      </c>
    </row>
    <row r="57" spans="1:16" x14ac:dyDescent="0.15">
      <c r="A57" s="157" t="s">
        <v>42</v>
      </c>
      <c r="B57" s="157"/>
      <c r="C57" s="157"/>
      <c r="D57" s="157">
        <f>'将来負担比率（分子）の構造'!I$51</f>
        <v>19613</v>
      </c>
      <c r="E57" s="157"/>
      <c r="F57" s="157"/>
      <c r="G57" s="157">
        <f>'将来負担比率（分子）の構造'!J$51</f>
        <v>19893</v>
      </c>
      <c r="H57" s="157"/>
      <c r="I57" s="157"/>
      <c r="J57" s="157">
        <f>'将来負担比率（分子）の構造'!K$51</f>
        <v>20389</v>
      </c>
      <c r="K57" s="157"/>
      <c r="L57" s="157"/>
      <c r="M57" s="157">
        <f>'将来負担比率（分子）の構造'!L$51</f>
        <v>23602</v>
      </c>
      <c r="N57" s="157"/>
      <c r="O57" s="157"/>
      <c r="P57" s="157">
        <f>'将来負担比率（分子）の構造'!M$51</f>
        <v>24559</v>
      </c>
    </row>
    <row r="58" spans="1:16" x14ac:dyDescent="0.15">
      <c r="A58" s="157" t="s">
        <v>41</v>
      </c>
      <c r="B58" s="157"/>
      <c r="C58" s="157"/>
      <c r="D58" s="157">
        <f>'将来負担比率（分子）の構造'!I$50</f>
        <v>18871</v>
      </c>
      <c r="E58" s="157"/>
      <c r="F58" s="157"/>
      <c r="G58" s="157">
        <f>'将来負担比率（分子）の構造'!J$50</f>
        <v>24551</v>
      </c>
      <c r="H58" s="157"/>
      <c r="I58" s="157"/>
      <c r="J58" s="157">
        <f>'将来負担比率（分子）の構造'!K$50</f>
        <v>25790</v>
      </c>
      <c r="K58" s="157"/>
      <c r="L58" s="157"/>
      <c r="M58" s="157">
        <f>'将来負担比率（分子）の構造'!L$50</f>
        <v>27834</v>
      </c>
      <c r="N58" s="157"/>
      <c r="O58" s="157"/>
      <c r="P58" s="157">
        <f>'将来負担比率（分子）の構造'!M$50</f>
        <v>30370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v>
      </c>
      <c r="C61" s="157"/>
      <c r="D61" s="157"/>
      <c r="E61" s="157">
        <f>'将来負担比率（分子）の構造'!J$46</f>
        <v>0</v>
      </c>
      <c r="F61" s="157"/>
      <c r="G61" s="157"/>
      <c r="H61" s="157">
        <f>'将来負担比率（分子）の構造'!K$46</f>
        <v>5</v>
      </c>
      <c r="I61" s="157"/>
      <c r="J61" s="157"/>
      <c r="K61" s="157">
        <f>'将来負担比率（分子）の構造'!L$46</f>
        <v>2</v>
      </c>
      <c r="L61" s="157"/>
      <c r="M61" s="157"/>
      <c r="N61" s="157">
        <f>'将来負担比率（分子）の構造'!M$46</f>
        <v>2</v>
      </c>
      <c r="O61" s="157"/>
      <c r="P61" s="157"/>
    </row>
    <row r="62" spans="1:16" x14ac:dyDescent="0.15">
      <c r="A62" s="157" t="s">
        <v>35</v>
      </c>
      <c r="B62" s="157">
        <f>'将来負担比率（分子）の構造'!I$45</f>
        <v>14214</v>
      </c>
      <c r="C62" s="157"/>
      <c r="D62" s="157"/>
      <c r="E62" s="157">
        <f>'将来負担比率（分子）の構造'!J$45</f>
        <v>13543</v>
      </c>
      <c r="F62" s="157"/>
      <c r="G62" s="157"/>
      <c r="H62" s="157">
        <f>'将来負担比率（分子）の構造'!K$45</f>
        <v>13121</v>
      </c>
      <c r="I62" s="157"/>
      <c r="J62" s="157"/>
      <c r="K62" s="157">
        <f>'将来負担比率（分子）の構造'!L$45</f>
        <v>13499</v>
      </c>
      <c r="L62" s="157"/>
      <c r="M62" s="157"/>
      <c r="N62" s="157">
        <f>'将来負担比率（分子）の構造'!M$45</f>
        <v>13726</v>
      </c>
      <c r="O62" s="157"/>
      <c r="P62" s="157"/>
    </row>
    <row r="63" spans="1:16" x14ac:dyDescent="0.15">
      <c r="A63" s="157" t="s">
        <v>34</v>
      </c>
      <c r="B63" s="157">
        <f>'将来負担比率（分子）の構造'!I$44</f>
        <v>4714</v>
      </c>
      <c r="C63" s="157"/>
      <c r="D63" s="157"/>
      <c r="E63" s="157">
        <f>'将来負担比率（分子）の構造'!J$44</f>
        <v>4377</v>
      </c>
      <c r="F63" s="157"/>
      <c r="G63" s="157"/>
      <c r="H63" s="157">
        <f>'将来負担比率（分子）の構造'!K$44</f>
        <v>3892</v>
      </c>
      <c r="I63" s="157"/>
      <c r="J63" s="157"/>
      <c r="K63" s="157">
        <f>'将来負担比率（分子）の構造'!L$44</f>
        <v>3566</v>
      </c>
      <c r="L63" s="157"/>
      <c r="M63" s="157"/>
      <c r="N63" s="157">
        <f>'将来負担比率（分子）の構造'!M$44</f>
        <v>3604</v>
      </c>
      <c r="O63" s="157"/>
      <c r="P63" s="157"/>
    </row>
    <row r="64" spans="1:16" x14ac:dyDescent="0.15">
      <c r="A64" s="157" t="s">
        <v>33</v>
      </c>
      <c r="B64" s="157">
        <f>'将来負担比率（分子）の構造'!I$43</f>
        <v>6912</v>
      </c>
      <c r="C64" s="157"/>
      <c r="D64" s="157"/>
      <c r="E64" s="157">
        <f>'将来負担比率（分子）の構造'!J$43</f>
        <v>7004</v>
      </c>
      <c r="F64" s="157"/>
      <c r="G64" s="157"/>
      <c r="H64" s="157">
        <f>'将来負担比率（分子）の構造'!K$43</f>
        <v>6258</v>
      </c>
      <c r="I64" s="157"/>
      <c r="J64" s="157"/>
      <c r="K64" s="157">
        <f>'将来負担比率（分子）の構造'!L$43</f>
        <v>6395</v>
      </c>
      <c r="L64" s="157"/>
      <c r="M64" s="157"/>
      <c r="N64" s="157">
        <f>'将来負担比率（分子）の構造'!M$43</f>
        <v>5936</v>
      </c>
      <c r="O64" s="157"/>
      <c r="P64" s="157"/>
    </row>
    <row r="65" spans="1:16" x14ac:dyDescent="0.15">
      <c r="A65" s="157" t="s">
        <v>32</v>
      </c>
      <c r="B65" s="157">
        <f>'将来負担比率（分子）の構造'!I$42</f>
        <v>471</v>
      </c>
      <c r="C65" s="157"/>
      <c r="D65" s="157"/>
      <c r="E65" s="157">
        <f>'将来負担比率（分子）の構造'!J$42</f>
        <v>297</v>
      </c>
      <c r="F65" s="157"/>
      <c r="G65" s="157"/>
      <c r="H65" s="157">
        <f>'将来負担比率（分子）の構造'!K$42</f>
        <v>161</v>
      </c>
      <c r="I65" s="157"/>
      <c r="J65" s="157"/>
      <c r="K65" s="157">
        <f>'将来負担比率（分子）の構造'!L$42</f>
        <v>72</v>
      </c>
      <c r="L65" s="157"/>
      <c r="M65" s="157"/>
      <c r="N65" s="157">
        <f>'将来負担比率（分子）の構造'!M$42</f>
        <v>4725</v>
      </c>
      <c r="O65" s="157"/>
      <c r="P65" s="157"/>
    </row>
    <row r="66" spans="1:16" x14ac:dyDescent="0.15">
      <c r="A66" s="157" t="s">
        <v>31</v>
      </c>
      <c r="B66" s="157">
        <f>'将来負担比率（分子）の構造'!I$41</f>
        <v>136123</v>
      </c>
      <c r="C66" s="157"/>
      <c r="D66" s="157"/>
      <c r="E66" s="157">
        <f>'将来負担比率（分子）の構造'!J$41</f>
        <v>137114</v>
      </c>
      <c r="F66" s="157"/>
      <c r="G66" s="157"/>
      <c r="H66" s="157">
        <f>'将来負担比率（分子）の構造'!K$41</f>
        <v>133174</v>
      </c>
      <c r="I66" s="157"/>
      <c r="J66" s="157"/>
      <c r="K66" s="157">
        <f>'将来負担比率（分子）の構造'!L$41</f>
        <v>134797</v>
      </c>
      <c r="L66" s="157"/>
      <c r="M66" s="157"/>
      <c r="N66" s="157">
        <f>'将来負担比率（分子）の構造'!M$41</f>
        <v>135364</v>
      </c>
      <c r="O66" s="157"/>
      <c r="P66" s="157"/>
    </row>
    <row r="67" spans="1:16" x14ac:dyDescent="0.15">
      <c r="A67" s="157" t="s">
        <v>71</v>
      </c>
      <c r="B67" s="157" t="e">
        <f>NA()</f>
        <v>#N/A</v>
      </c>
      <c r="C67" s="157">
        <f>IF(ISNUMBER('将来負担比率（分子）の構造'!I$53), IF('将来負担比率（分子）の構造'!I$53 &lt; 0, 0, '将来負担比率（分子）の構造'!I$53), NA())</f>
        <v>42521</v>
      </c>
      <c r="D67" s="157" t="e">
        <f>NA()</f>
        <v>#N/A</v>
      </c>
      <c r="E67" s="157" t="e">
        <f>NA()</f>
        <v>#N/A</v>
      </c>
      <c r="F67" s="157">
        <f>IF(ISNUMBER('将来負担比率（分子）の構造'!J$53), IF('将来負担比率（分子）の構造'!J$53 &lt; 0, 0, '将来負担比率（分子）の構造'!J$53), NA())</f>
        <v>35590</v>
      </c>
      <c r="G67" s="157" t="e">
        <f>NA()</f>
        <v>#N/A</v>
      </c>
      <c r="H67" s="157" t="e">
        <f>NA()</f>
        <v>#N/A</v>
      </c>
      <c r="I67" s="157">
        <f>IF(ISNUMBER('将来負担比率（分子）の構造'!K$53), IF('将来負担比率（分子）の構造'!K$53 &lt; 0, 0, '将来負担比率（分子）の構造'!K$53), NA())</f>
        <v>30578</v>
      </c>
      <c r="J67" s="157" t="e">
        <f>NA()</f>
        <v>#N/A</v>
      </c>
      <c r="K67" s="157" t="e">
        <f>NA()</f>
        <v>#N/A</v>
      </c>
      <c r="L67" s="157">
        <f>IF(ISNUMBER('将来負担比率（分子）の構造'!L$53), IF('将来負担比率（分子）の構造'!L$53 &lt; 0, 0, '将来負担比率（分子）の構造'!L$53), NA())</f>
        <v>28477</v>
      </c>
      <c r="M67" s="157" t="e">
        <f>NA()</f>
        <v>#N/A</v>
      </c>
      <c r="N67" s="157" t="e">
        <f>NA()</f>
        <v>#N/A</v>
      </c>
      <c r="O67" s="157">
        <f>IF(ISNUMBER('将来負担比率（分子）の構造'!M$53), IF('将来負担比率（分子）の構造'!M$53 &lt; 0, 0, '将来負担比率（分子）の構造'!M$53), NA())</f>
        <v>32926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6499</v>
      </c>
      <c r="C72" s="161">
        <f>基金残高に係る経年分析!G55</f>
        <v>6985</v>
      </c>
      <c r="D72" s="161">
        <f>基金残高に係る経年分析!H55</f>
        <v>6586</v>
      </c>
    </row>
    <row r="73" spans="1:16" x14ac:dyDescent="0.15">
      <c r="A73" s="160" t="s">
        <v>74</v>
      </c>
      <c r="B73" s="161">
        <f>基金残高に係る経年分析!F56</f>
        <v>9508</v>
      </c>
      <c r="C73" s="161">
        <f>基金残高に係る経年分析!G56</f>
        <v>10016</v>
      </c>
      <c r="D73" s="161">
        <f>基金残高に係る経年分析!H56</f>
        <v>12360</v>
      </c>
    </row>
    <row r="74" spans="1:16" x14ac:dyDescent="0.15">
      <c r="A74" s="160" t="s">
        <v>75</v>
      </c>
      <c r="B74" s="161">
        <f>基金残高に係る経年分析!F57</f>
        <v>6579</v>
      </c>
      <c r="C74" s="161">
        <f>基金残高に係る経年分析!G57</f>
        <v>7327</v>
      </c>
      <c r="D74" s="161">
        <f>基金残高に係る経年分析!H57</f>
        <v>7842</v>
      </c>
    </row>
  </sheetData>
  <sheetProtection algorithmName="SHA-512" hashValue="31KCJm9FgRgQBdbUFDKXvzpFtr4+Wm2N+GHIsWyu8UXyeguu0EhxBh8N1WUPbJYA1kh3vCFjdW2MN3yW6xBjUQ==" saltValue="1j/RpTigV6aCFH8Rsnr+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56196752</v>
      </c>
      <c r="S5" s="600"/>
      <c r="T5" s="600"/>
      <c r="U5" s="600"/>
      <c r="V5" s="600"/>
      <c r="W5" s="600"/>
      <c r="X5" s="600"/>
      <c r="Y5" s="601"/>
      <c r="Z5" s="602">
        <v>30.3</v>
      </c>
      <c r="AA5" s="602"/>
      <c r="AB5" s="602"/>
      <c r="AC5" s="602"/>
      <c r="AD5" s="603">
        <v>56196752</v>
      </c>
      <c r="AE5" s="603"/>
      <c r="AF5" s="603"/>
      <c r="AG5" s="603"/>
      <c r="AH5" s="603"/>
      <c r="AI5" s="603"/>
      <c r="AJ5" s="603"/>
      <c r="AK5" s="603"/>
      <c r="AL5" s="604">
        <v>70.400000000000006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55013391</v>
      </c>
      <c r="BH5" s="611"/>
      <c r="BI5" s="611"/>
      <c r="BJ5" s="611"/>
      <c r="BK5" s="611"/>
      <c r="BL5" s="611"/>
      <c r="BM5" s="611"/>
      <c r="BN5" s="612"/>
      <c r="BO5" s="613">
        <v>97.9</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772718</v>
      </c>
      <c r="S6" s="611"/>
      <c r="T6" s="611"/>
      <c r="U6" s="611"/>
      <c r="V6" s="611"/>
      <c r="W6" s="611"/>
      <c r="X6" s="611"/>
      <c r="Y6" s="612"/>
      <c r="Z6" s="613">
        <v>0.4</v>
      </c>
      <c r="AA6" s="613"/>
      <c r="AB6" s="613"/>
      <c r="AC6" s="613"/>
      <c r="AD6" s="614">
        <v>772718</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55013391</v>
      </c>
      <c r="BH6" s="611"/>
      <c r="BI6" s="611"/>
      <c r="BJ6" s="611"/>
      <c r="BK6" s="611"/>
      <c r="BL6" s="611"/>
      <c r="BM6" s="611"/>
      <c r="BN6" s="612"/>
      <c r="BO6" s="613">
        <v>97.9</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750177</v>
      </c>
      <c r="CS6" s="611"/>
      <c r="CT6" s="611"/>
      <c r="CU6" s="611"/>
      <c r="CV6" s="611"/>
      <c r="CW6" s="611"/>
      <c r="CX6" s="611"/>
      <c r="CY6" s="612"/>
      <c r="CZ6" s="604">
        <v>0.4</v>
      </c>
      <c r="DA6" s="605"/>
      <c r="DB6" s="605"/>
      <c r="DC6" s="621"/>
      <c r="DD6" s="619" t="s">
        <v>121</v>
      </c>
      <c r="DE6" s="611"/>
      <c r="DF6" s="611"/>
      <c r="DG6" s="611"/>
      <c r="DH6" s="611"/>
      <c r="DI6" s="611"/>
      <c r="DJ6" s="611"/>
      <c r="DK6" s="611"/>
      <c r="DL6" s="611"/>
      <c r="DM6" s="611"/>
      <c r="DN6" s="611"/>
      <c r="DO6" s="611"/>
      <c r="DP6" s="612"/>
      <c r="DQ6" s="619">
        <v>750046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11729</v>
      </c>
      <c r="S7" s="611"/>
      <c r="T7" s="611"/>
      <c r="U7" s="611"/>
      <c r="V7" s="611"/>
      <c r="W7" s="611"/>
      <c r="X7" s="611"/>
      <c r="Y7" s="612"/>
      <c r="Z7" s="613">
        <v>0</v>
      </c>
      <c r="AA7" s="613"/>
      <c r="AB7" s="613"/>
      <c r="AC7" s="613"/>
      <c r="AD7" s="614">
        <v>11729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20789445</v>
      </c>
      <c r="BH7" s="611"/>
      <c r="BI7" s="611"/>
      <c r="BJ7" s="611"/>
      <c r="BK7" s="611"/>
      <c r="BL7" s="611"/>
      <c r="BM7" s="611"/>
      <c r="BN7" s="612"/>
      <c r="BO7" s="613">
        <v>37</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16860779</v>
      </c>
      <c r="CS7" s="611"/>
      <c r="CT7" s="611"/>
      <c r="CU7" s="611"/>
      <c r="CV7" s="611"/>
      <c r="CW7" s="611"/>
      <c r="CX7" s="611"/>
      <c r="CY7" s="612"/>
      <c r="CZ7" s="613">
        <v>9.4</v>
      </c>
      <c r="DA7" s="613"/>
      <c r="DB7" s="613"/>
      <c r="DC7" s="613"/>
      <c r="DD7" s="619">
        <v>126228</v>
      </c>
      <c r="DE7" s="611"/>
      <c r="DF7" s="611"/>
      <c r="DG7" s="611"/>
      <c r="DH7" s="611"/>
      <c r="DI7" s="611"/>
      <c r="DJ7" s="611"/>
      <c r="DK7" s="611"/>
      <c r="DL7" s="611"/>
      <c r="DM7" s="611"/>
      <c r="DN7" s="611"/>
      <c r="DO7" s="611"/>
      <c r="DP7" s="612"/>
      <c r="DQ7" s="619">
        <v>15247332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118479</v>
      </c>
      <c r="S8" s="611"/>
      <c r="T8" s="611"/>
      <c r="U8" s="611"/>
      <c r="V8" s="611"/>
      <c r="W8" s="611"/>
      <c r="X8" s="611"/>
      <c r="Y8" s="612"/>
      <c r="Z8" s="613">
        <v>0.1</v>
      </c>
      <c r="AA8" s="613"/>
      <c r="AB8" s="613"/>
      <c r="AC8" s="613"/>
      <c r="AD8" s="614">
        <v>118479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451528</v>
      </c>
      <c r="BH8" s="611"/>
      <c r="BI8" s="611"/>
      <c r="BJ8" s="611"/>
      <c r="BK8" s="611"/>
      <c r="BL8" s="611"/>
      <c r="BM8" s="611"/>
      <c r="BN8" s="612"/>
      <c r="BO8" s="613">
        <v>0.8</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99045478</v>
      </c>
      <c r="CS8" s="611"/>
      <c r="CT8" s="611"/>
      <c r="CU8" s="611"/>
      <c r="CV8" s="611"/>
      <c r="CW8" s="611"/>
      <c r="CX8" s="611"/>
      <c r="CY8" s="612"/>
      <c r="CZ8" s="613">
        <v>55.5</v>
      </c>
      <c r="DA8" s="613"/>
      <c r="DB8" s="613"/>
      <c r="DC8" s="613"/>
      <c r="DD8" s="619">
        <v>1203940</v>
      </c>
      <c r="DE8" s="611"/>
      <c r="DF8" s="611"/>
      <c r="DG8" s="611"/>
      <c r="DH8" s="611"/>
      <c r="DI8" s="611"/>
      <c r="DJ8" s="611"/>
      <c r="DK8" s="611"/>
      <c r="DL8" s="611"/>
      <c r="DM8" s="611"/>
      <c r="DN8" s="611"/>
      <c r="DO8" s="611"/>
      <c r="DP8" s="612"/>
      <c r="DQ8" s="619">
        <v>41004303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262551</v>
      </c>
      <c r="S9" s="611"/>
      <c r="T9" s="611"/>
      <c r="U9" s="611"/>
      <c r="V9" s="611"/>
      <c r="W9" s="611"/>
      <c r="X9" s="611"/>
      <c r="Y9" s="612"/>
      <c r="Z9" s="613">
        <v>0.1</v>
      </c>
      <c r="AA9" s="613"/>
      <c r="AB9" s="613"/>
      <c r="AC9" s="613"/>
      <c r="AD9" s="614">
        <v>262551</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15997770</v>
      </c>
      <c r="BH9" s="611"/>
      <c r="BI9" s="611"/>
      <c r="BJ9" s="611"/>
      <c r="BK9" s="611"/>
      <c r="BL9" s="611"/>
      <c r="BM9" s="611"/>
      <c r="BN9" s="612"/>
      <c r="BO9" s="613">
        <v>28.5</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15776655</v>
      </c>
      <c r="CS9" s="611"/>
      <c r="CT9" s="611"/>
      <c r="CU9" s="611"/>
      <c r="CV9" s="611"/>
      <c r="CW9" s="611"/>
      <c r="CX9" s="611"/>
      <c r="CY9" s="612"/>
      <c r="CZ9" s="613">
        <v>8.8000000000000007</v>
      </c>
      <c r="DA9" s="613"/>
      <c r="DB9" s="613"/>
      <c r="DC9" s="613"/>
      <c r="DD9" s="619">
        <v>39355</v>
      </c>
      <c r="DE9" s="611"/>
      <c r="DF9" s="611"/>
      <c r="DG9" s="611"/>
      <c r="DH9" s="611"/>
      <c r="DI9" s="611"/>
      <c r="DJ9" s="611"/>
      <c r="DK9" s="611"/>
      <c r="DL9" s="611"/>
      <c r="DM9" s="611"/>
      <c r="DN9" s="611"/>
      <c r="DO9" s="611"/>
      <c r="DP9" s="612"/>
      <c r="DQ9" s="619">
        <v>7326561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1394927</v>
      </c>
      <c r="BH10" s="611"/>
      <c r="BI10" s="611"/>
      <c r="BJ10" s="611"/>
      <c r="BK10" s="611"/>
      <c r="BL10" s="611"/>
      <c r="BM10" s="611"/>
      <c r="BN10" s="612"/>
      <c r="BO10" s="613">
        <v>2.5</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35162</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25620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8574019</v>
      </c>
      <c r="S11" s="611"/>
      <c r="T11" s="611"/>
      <c r="U11" s="611"/>
      <c r="V11" s="611"/>
      <c r="W11" s="611"/>
      <c r="X11" s="611"/>
      <c r="Y11" s="612"/>
      <c r="Z11" s="615">
        <v>4.5999999999999996</v>
      </c>
      <c r="AA11" s="616"/>
      <c r="AB11" s="616"/>
      <c r="AC11" s="622"/>
      <c r="AD11" s="619">
        <v>8574019</v>
      </c>
      <c r="AE11" s="611"/>
      <c r="AF11" s="611"/>
      <c r="AG11" s="611"/>
      <c r="AH11" s="611"/>
      <c r="AI11" s="611"/>
      <c r="AJ11" s="611"/>
      <c r="AK11" s="612"/>
      <c r="AL11" s="615">
        <v>10.7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2945220</v>
      </c>
      <c r="BH11" s="611"/>
      <c r="BI11" s="611"/>
      <c r="BJ11" s="611"/>
      <c r="BK11" s="611"/>
      <c r="BL11" s="611"/>
      <c r="BM11" s="611"/>
      <c r="BN11" s="612"/>
      <c r="BO11" s="613">
        <v>5.2</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822018</v>
      </c>
      <c r="CS11" s="611"/>
      <c r="CT11" s="611"/>
      <c r="CU11" s="611"/>
      <c r="CV11" s="611"/>
      <c r="CW11" s="611"/>
      <c r="CX11" s="611"/>
      <c r="CY11" s="612"/>
      <c r="CZ11" s="613">
        <v>0.5</v>
      </c>
      <c r="DA11" s="613"/>
      <c r="DB11" s="613"/>
      <c r="DC11" s="613"/>
      <c r="DD11" s="619">
        <v>651306</v>
      </c>
      <c r="DE11" s="611"/>
      <c r="DF11" s="611"/>
      <c r="DG11" s="611"/>
      <c r="DH11" s="611"/>
      <c r="DI11" s="611"/>
      <c r="DJ11" s="611"/>
      <c r="DK11" s="611"/>
      <c r="DL11" s="611"/>
      <c r="DM11" s="611"/>
      <c r="DN11" s="611"/>
      <c r="DO11" s="611"/>
      <c r="DP11" s="612"/>
      <c r="DQ11" s="619">
        <v>149352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28105318</v>
      </c>
      <c r="BH12" s="611"/>
      <c r="BI12" s="611"/>
      <c r="BJ12" s="611"/>
      <c r="BK12" s="611"/>
      <c r="BL12" s="611"/>
      <c r="BM12" s="611"/>
      <c r="BN12" s="612"/>
      <c r="BO12" s="613">
        <v>50</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2230138</v>
      </c>
      <c r="CS12" s="611"/>
      <c r="CT12" s="611"/>
      <c r="CU12" s="611"/>
      <c r="CV12" s="611"/>
      <c r="CW12" s="611"/>
      <c r="CX12" s="611"/>
      <c r="CY12" s="612"/>
      <c r="CZ12" s="613">
        <v>1.2</v>
      </c>
      <c r="DA12" s="613"/>
      <c r="DB12" s="613"/>
      <c r="DC12" s="613"/>
      <c r="DD12" s="619" t="s">
        <v>121</v>
      </c>
      <c r="DE12" s="611"/>
      <c r="DF12" s="611"/>
      <c r="DG12" s="611"/>
      <c r="DH12" s="611"/>
      <c r="DI12" s="611"/>
      <c r="DJ12" s="611"/>
      <c r="DK12" s="611"/>
      <c r="DL12" s="611"/>
      <c r="DM12" s="611"/>
      <c r="DN12" s="611"/>
      <c r="DO12" s="611"/>
      <c r="DP12" s="612"/>
      <c r="DQ12" s="619">
        <v>1040583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26362346</v>
      </c>
      <c r="BH13" s="611"/>
      <c r="BI13" s="611"/>
      <c r="BJ13" s="611"/>
      <c r="BK13" s="611"/>
      <c r="BL13" s="611"/>
      <c r="BM13" s="611"/>
      <c r="BN13" s="612"/>
      <c r="BO13" s="613">
        <v>46.9</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13168650</v>
      </c>
      <c r="CS13" s="611"/>
      <c r="CT13" s="611"/>
      <c r="CU13" s="611"/>
      <c r="CV13" s="611"/>
      <c r="CW13" s="611"/>
      <c r="CX13" s="611"/>
      <c r="CY13" s="612"/>
      <c r="CZ13" s="613">
        <v>7.4</v>
      </c>
      <c r="DA13" s="613"/>
      <c r="DB13" s="613"/>
      <c r="DC13" s="613"/>
      <c r="DD13" s="619">
        <v>7386815</v>
      </c>
      <c r="DE13" s="611"/>
      <c r="DF13" s="611"/>
      <c r="DG13" s="611"/>
      <c r="DH13" s="611"/>
      <c r="DI13" s="611"/>
      <c r="DJ13" s="611"/>
      <c r="DK13" s="611"/>
      <c r="DL13" s="611"/>
      <c r="DM13" s="611"/>
      <c r="DN13" s="611"/>
      <c r="DO13" s="611"/>
      <c r="DP13" s="612"/>
      <c r="DQ13" s="619">
        <v>4577919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901758</v>
      </c>
      <c r="BH14" s="611"/>
      <c r="BI14" s="611"/>
      <c r="BJ14" s="611"/>
      <c r="BK14" s="611"/>
      <c r="BL14" s="611"/>
      <c r="BM14" s="611"/>
      <c r="BN14" s="612"/>
      <c r="BO14" s="613">
        <v>1.6</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3401565</v>
      </c>
      <c r="CS14" s="611"/>
      <c r="CT14" s="611"/>
      <c r="CU14" s="611"/>
      <c r="CV14" s="611"/>
      <c r="CW14" s="611"/>
      <c r="CX14" s="611"/>
      <c r="CY14" s="612"/>
      <c r="CZ14" s="613">
        <v>1.9</v>
      </c>
      <c r="DA14" s="613"/>
      <c r="DB14" s="613"/>
      <c r="DC14" s="613"/>
      <c r="DD14" s="619">
        <v>383689</v>
      </c>
      <c r="DE14" s="611"/>
      <c r="DF14" s="611"/>
      <c r="DG14" s="611"/>
      <c r="DH14" s="611"/>
      <c r="DI14" s="611"/>
      <c r="DJ14" s="611"/>
      <c r="DK14" s="611"/>
      <c r="DL14" s="611"/>
      <c r="DM14" s="611"/>
      <c r="DN14" s="611"/>
      <c r="DO14" s="611"/>
      <c r="DP14" s="612"/>
      <c r="DQ14" s="619">
        <v>3006808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56326</v>
      </c>
      <c r="S15" s="611"/>
      <c r="T15" s="611"/>
      <c r="U15" s="611"/>
      <c r="V15" s="611"/>
      <c r="W15" s="611"/>
      <c r="X15" s="611"/>
      <c r="Y15" s="612"/>
      <c r="Z15" s="613">
        <v>0</v>
      </c>
      <c r="AA15" s="613"/>
      <c r="AB15" s="613"/>
      <c r="AC15" s="613"/>
      <c r="AD15" s="614">
        <v>56326</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5216870</v>
      </c>
      <c r="BH15" s="611"/>
      <c r="BI15" s="611"/>
      <c r="BJ15" s="611"/>
      <c r="BK15" s="611"/>
      <c r="BL15" s="611"/>
      <c r="BM15" s="611"/>
      <c r="BN15" s="612"/>
      <c r="BO15" s="613">
        <v>9.3000000000000007</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14332664</v>
      </c>
      <c r="CS15" s="611"/>
      <c r="CT15" s="611"/>
      <c r="CU15" s="611"/>
      <c r="CV15" s="611"/>
      <c r="CW15" s="611"/>
      <c r="CX15" s="611"/>
      <c r="CY15" s="612"/>
      <c r="CZ15" s="613">
        <v>8</v>
      </c>
      <c r="DA15" s="613"/>
      <c r="DB15" s="613"/>
      <c r="DC15" s="613"/>
      <c r="DD15" s="619">
        <v>3658532</v>
      </c>
      <c r="DE15" s="611"/>
      <c r="DF15" s="611"/>
      <c r="DG15" s="611"/>
      <c r="DH15" s="611"/>
      <c r="DI15" s="611"/>
      <c r="DJ15" s="611"/>
      <c r="DK15" s="611"/>
      <c r="DL15" s="611"/>
      <c r="DM15" s="611"/>
      <c r="DN15" s="611"/>
      <c r="DO15" s="611"/>
      <c r="DP15" s="612"/>
      <c r="DQ15" s="619">
        <v>9977606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837228</v>
      </c>
      <c r="S16" s="611"/>
      <c r="T16" s="611"/>
      <c r="U16" s="611"/>
      <c r="V16" s="611"/>
      <c r="W16" s="611"/>
      <c r="X16" s="611"/>
      <c r="Y16" s="612"/>
      <c r="Z16" s="613">
        <v>0.5</v>
      </c>
      <c r="AA16" s="613"/>
      <c r="AB16" s="613"/>
      <c r="AC16" s="613"/>
      <c r="AD16" s="614">
        <v>837228</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1398231</v>
      </c>
      <c r="S17" s="611"/>
      <c r="T17" s="611"/>
      <c r="U17" s="611"/>
      <c r="V17" s="611"/>
      <c r="W17" s="611"/>
      <c r="X17" s="611"/>
      <c r="Y17" s="612"/>
      <c r="Z17" s="613">
        <v>0.8</v>
      </c>
      <c r="AA17" s="613"/>
      <c r="AB17" s="613"/>
      <c r="AC17" s="613"/>
      <c r="AD17" s="614">
        <v>1398231</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11681761</v>
      </c>
      <c r="CS17" s="611"/>
      <c r="CT17" s="611"/>
      <c r="CU17" s="611"/>
      <c r="CV17" s="611"/>
      <c r="CW17" s="611"/>
      <c r="CX17" s="611"/>
      <c r="CY17" s="612"/>
      <c r="CZ17" s="613">
        <v>6.5</v>
      </c>
      <c r="DA17" s="613"/>
      <c r="DB17" s="613"/>
      <c r="DC17" s="613"/>
      <c r="DD17" s="619" t="s">
        <v>121</v>
      </c>
      <c r="DE17" s="611"/>
      <c r="DF17" s="611"/>
      <c r="DG17" s="611"/>
      <c r="DH17" s="611"/>
      <c r="DI17" s="611"/>
      <c r="DJ17" s="611"/>
      <c r="DK17" s="611"/>
      <c r="DL17" s="611"/>
      <c r="DM17" s="611"/>
      <c r="DN17" s="611"/>
      <c r="DO17" s="611"/>
      <c r="DP17" s="612"/>
      <c r="DQ17" s="619">
        <v>10006782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134770</v>
      </c>
      <c r="S18" s="611"/>
      <c r="T18" s="611"/>
      <c r="U18" s="611"/>
      <c r="V18" s="611"/>
      <c r="W18" s="611"/>
      <c r="X18" s="611"/>
      <c r="Y18" s="612"/>
      <c r="Z18" s="613">
        <v>0.1</v>
      </c>
      <c r="AA18" s="613"/>
      <c r="AB18" s="613"/>
      <c r="AC18" s="613"/>
      <c r="AD18" s="614">
        <v>134770</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432549</v>
      </c>
      <c r="CS18" s="611"/>
      <c r="CT18" s="611"/>
      <c r="CU18" s="611"/>
      <c r="CV18" s="611"/>
      <c r="CW18" s="611"/>
      <c r="CX18" s="611"/>
      <c r="CY18" s="612"/>
      <c r="CZ18" s="613">
        <v>0.2</v>
      </c>
      <c r="DA18" s="613"/>
      <c r="DB18" s="613"/>
      <c r="DC18" s="613"/>
      <c r="DD18" s="619" t="s">
        <v>121</v>
      </c>
      <c r="DE18" s="611"/>
      <c r="DF18" s="611"/>
      <c r="DG18" s="611"/>
      <c r="DH18" s="611"/>
      <c r="DI18" s="611"/>
      <c r="DJ18" s="611"/>
      <c r="DK18" s="611"/>
      <c r="DL18" s="611"/>
      <c r="DM18" s="611"/>
      <c r="DN18" s="611"/>
      <c r="DO18" s="611"/>
      <c r="DP18" s="612"/>
      <c r="DQ18" s="619">
        <v>432549</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1262614</v>
      </c>
      <c r="S19" s="611"/>
      <c r="T19" s="611"/>
      <c r="U19" s="611"/>
      <c r="V19" s="611"/>
      <c r="W19" s="611"/>
      <c r="X19" s="611"/>
      <c r="Y19" s="612"/>
      <c r="Z19" s="613">
        <v>0.7</v>
      </c>
      <c r="AA19" s="613"/>
      <c r="AB19" s="613"/>
      <c r="AC19" s="613"/>
      <c r="AD19" s="614">
        <v>1262614</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1183361</v>
      </c>
      <c r="BH19" s="611"/>
      <c r="BI19" s="611"/>
      <c r="BJ19" s="611"/>
      <c r="BK19" s="611"/>
      <c r="BL19" s="611"/>
      <c r="BM19" s="611"/>
      <c r="BN19" s="612"/>
      <c r="BO19" s="613">
        <v>2.1</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847</v>
      </c>
      <c r="S20" s="611"/>
      <c r="T20" s="611"/>
      <c r="U20" s="611"/>
      <c r="V20" s="611"/>
      <c r="W20" s="611"/>
      <c r="X20" s="611"/>
      <c r="Y20" s="612"/>
      <c r="Z20" s="613">
        <v>0</v>
      </c>
      <c r="AA20" s="613"/>
      <c r="AB20" s="613"/>
      <c r="AC20" s="613"/>
      <c r="AD20" s="614">
        <v>847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1183361</v>
      </c>
      <c r="BH20" s="611"/>
      <c r="BI20" s="611"/>
      <c r="BJ20" s="611"/>
      <c r="BK20" s="611"/>
      <c r="BL20" s="611"/>
      <c r="BM20" s="611"/>
      <c r="BN20" s="612"/>
      <c r="BO20" s="613">
        <v>2.1</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178537596</v>
      </c>
      <c r="CS20" s="611"/>
      <c r="CT20" s="611"/>
      <c r="CU20" s="611"/>
      <c r="CV20" s="611"/>
      <c r="CW20" s="611"/>
      <c r="CX20" s="611"/>
      <c r="CY20" s="612"/>
      <c r="CZ20" s="613">
        <v>100</v>
      </c>
      <c r="DA20" s="613"/>
      <c r="DB20" s="613"/>
      <c r="DC20" s="613"/>
      <c r="DD20" s="619">
        <v>13449865</v>
      </c>
      <c r="DE20" s="611"/>
      <c r="DF20" s="611"/>
      <c r="DG20" s="611"/>
      <c r="DH20" s="611"/>
      <c r="DI20" s="611"/>
      <c r="DJ20" s="611"/>
      <c r="DK20" s="611"/>
      <c r="DL20" s="611"/>
      <c r="DM20" s="611"/>
      <c r="DN20" s="611"/>
      <c r="DO20" s="611"/>
      <c r="DP20" s="612"/>
      <c r="DQ20" s="619">
        <v>93545461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11342419</v>
      </c>
      <c r="S21" s="611"/>
      <c r="T21" s="611"/>
      <c r="U21" s="611"/>
      <c r="V21" s="611"/>
      <c r="W21" s="611"/>
      <c r="X21" s="611"/>
      <c r="Y21" s="612"/>
      <c r="Z21" s="613">
        <v>6.1</v>
      </c>
      <c r="AA21" s="613"/>
      <c r="AB21" s="613"/>
      <c r="AC21" s="613"/>
      <c r="AD21" s="614">
        <v>10486276</v>
      </c>
      <c r="AE21" s="614"/>
      <c r="AF21" s="614"/>
      <c r="AG21" s="614"/>
      <c r="AH21" s="614"/>
      <c r="AI21" s="614"/>
      <c r="AJ21" s="614"/>
      <c r="AK21" s="614"/>
      <c r="AL21" s="615">
        <v>13.1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32073</v>
      </c>
      <c r="BH21" s="611"/>
      <c r="BI21" s="611"/>
      <c r="BJ21" s="611"/>
      <c r="BK21" s="611"/>
      <c r="BL21" s="611"/>
      <c r="BM21" s="611"/>
      <c r="BN21" s="612"/>
      <c r="BO21" s="613">
        <v>0.1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10486276</v>
      </c>
      <c r="S22" s="611"/>
      <c r="T22" s="611"/>
      <c r="U22" s="611"/>
      <c r="V22" s="611"/>
      <c r="W22" s="611"/>
      <c r="X22" s="611"/>
      <c r="Y22" s="612"/>
      <c r="Z22" s="613">
        <v>5.7</v>
      </c>
      <c r="AA22" s="613"/>
      <c r="AB22" s="613"/>
      <c r="AC22" s="613"/>
      <c r="AD22" s="614">
        <v>10486276</v>
      </c>
      <c r="AE22" s="614"/>
      <c r="AF22" s="614"/>
      <c r="AG22" s="614"/>
      <c r="AH22" s="614"/>
      <c r="AI22" s="614"/>
      <c r="AJ22" s="614"/>
      <c r="AK22" s="614"/>
      <c r="AL22" s="615">
        <v>13.1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1151288</v>
      </c>
      <c r="BH22" s="611"/>
      <c r="BI22" s="611"/>
      <c r="BJ22" s="611"/>
      <c r="BK22" s="611"/>
      <c r="BL22" s="611"/>
      <c r="BM22" s="611"/>
      <c r="BN22" s="612"/>
      <c r="BO22" s="613">
        <v>2</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856143</v>
      </c>
      <c r="S23" s="611"/>
      <c r="T23" s="611"/>
      <c r="U23" s="611"/>
      <c r="V23" s="611"/>
      <c r="W23" s="611"/>
      <c r="X23" s="611"/>
      <c r="Y23" s="612"/>
      <c r="Z23" s="613">
        <v>0.5</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106879449</v>
      </c>
      <c r="CS24" s="600"/>
      <c r="CT24" s="600"/>
      <c r="CU24" s="600"/>
      <c r="CV24" s="600"/>
      <c r="CW24" s="600"/>
      <c r="CX24" s="600"/>
      <c r="CY24" s="601"/>
      <c r="CZ24" s="604">
        <v>59.9</v>
      </c>
      <c r="DA24" s="605"/>
      <c r="DB24" s="605"/>
      <c r="DC24" s="621"/>
      <c r="DD24" s="642">
        <v>51499111</v>
      </c>
      <c r="DE24" s="600"/>
      <c r="DF24" s="600"/>
      <c r="DG24" s="600"/>
      <c r="DH24" s="600"/>
      <c r="DI24" s="600"/>
      <c r="DJ24" s="600"/>
      <c r="DK24" s="601"/>
      <c r="DL24" s="642">
        <v>45472798</v>
      </c>
      <c r="DM24" s="600"/>
      <c r="DN24" s="600"/>
      <c r="DO24" s="600"/>
      <c r="DP24" s="600"/>
      <c r="DQ24" s="600"/>
      <c r="DR24" s="600"/>
      <c r="DS24" s="600"/>
      <c r="DT24" s="600"/>
      <c r="DU24" s="600"/>
      <c r="DV24" s="601"/>
      <c r="DW24" s="604">
        <v>56.4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79570452</v>
      </c>
      <c r="S25" s="611"/>
      <c r="T25" s="611"/>
      <c r="U25" s="611"/>
      <c r="V25" s="611"/>
      <c r="W25" s="611"/>
      <c r="X25" s="611"/>
      <c r="Y25" s="612"/>
      <c r="Z25" s="613">
        <v>42.9</v>
      </c>
      <c r="AA25" s="613"/>
      <c r="AB25" s="613"/>
      <c r="AC25" s="613"/>
      <c r="AD25" s="614">
        <v>78714309</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22252188</v>
      </c>
      <c r="CS25" s="643"/>
      <c r="CT25" s="643"/>
      <c r="CU25" s="643"/>
      <c r="CV25" s="643"/>
      <c r="CW25" s="643"/>
      <c r="CX25" s="643"/>
      <c r="CY25" s="644"/>
      <c r="CZ25" s="615">
        <v>12.5</v>
      </c>
      <c r="DA25" s="640"/>
      <c r="DB25" s="640"/>
      <c r="DC25" s="645"/>
      <c r="DD25" s="619">
        <v>20061554</v>
      </c>
      <c r="DE25" s="643"/>
      <c r="DF25" s="643"/>
      <c r="DG25" s="643"/>
      <c r="DH25" s="643"/>
      <c r="DI25" s="643"/>
      <c r="DJ25" s="643"/>
      <c r="DK25" s="644"/>
      <c r="DL25" s="619">
        <v>19285934</v>
      </c>
      <c r="DM25" s="643"/>
      <c r="DN25" s="643"/>
      <c r="DO25" s="643"/>
      <c r="DP25" s="643"/>
      <c r="DQ25" s="643"/>
      <c r="DR25" s="643"/>
      <c r="DS25" s="643"/>
      <c r="DT25" s="643"/>
      <c r="DU25" s="643"/>
      <c r="DV25" s="644"/>
      <c r="DW25" s="615">
        <v>23.9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27086</v>
      </c>
      <c r="S26" s="611"/>
      <c r="T26" s="611"/>
      <c r="U26" s="611"/>
      <c r="V26" s="611"/>
      <c r="W26" s="611"/>
      <c r="X26" s="611"/>
      <c r="Y26" s="612"/>
      <c r="Z26" s="613">
        <v>0</v>
      </c>
      <c r="AA26" s="613"/>
      <c r="AB26" s="613"/>
      <c r="AC26" s="613"/>
      <c r="AD26" s="614">
        <v>27086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12755001</v>
      </c>
      <c r="CS26" s="611"/>
      <c r="CT26" s="611"/>
      <c r="CU26" s="611"/>
      <c r="CV26" s="611"/>
      <c r="CW26" s="611"/>
      <c r="CX26" s="611"/>
      <c r="CY26" s="612"/>
      <c r="CZ26" s="615">
        <v>7.1</v>
      </c>
      <c r="DA26" s="640"/>
      <c r="DB26" s="640"/>
      <c r="DC26" s="645"/>
      <c r="DD26" s="619">
        <v>11946516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633847</v>
      </c>
      <c r="S27" s="611"/>
      <c r="T27" s="611"/>
      <c r="U27" s="611"/>
      <c r="V27" s="611"/>
      <c r="W27" s="611"/>
      <c r="X27" s="611"/>
      <c r="Y27" s="612"/>
      <c r="Z27" s="613">
        <v>0.3</v>
      </c>
      <c r="AA27" s="613"/>
      <c r="AB27" s="613"/>
      <c r="AC27" s="613"/>
      <c r="AD27" s="614">
        <v>19</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56196752</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72945500</v>
      </c>
      <c r="CS27" s="643"/>
      <c r="CT27" s="643"/>
      <c r="CU27" s="643"/>
      <c r="CV27" s="643"/>
      <c r="CW27" s="643"/>
      <c r="CX27" s="643"/>
      <c r="CY27" s="644"/>
      <c r="CZ27" s="615">
        <v>40.9</v>
      </c>
      <c r="DA27" s="640"/>
      <c r="DB27" s="640"/>
      <c r="DC27" s="645"/>
      <c r="DD27" s="619">
        <v>21430775</v>
      </c>
      <c r="DE27" s="643"/>
      <c r="DF27" s="643"/>
      <c r="DG27" s="643"/>
      <c r="DH27" s="643"/>
      <c r="DI27" s="643"/>
      <c r="DJ27" s="643"/>
      <c r="DK27" s="644"/>
      <c r="DL27" s="619">
        <v>16327113</v>
      </c>
      <c r="DM27" s="643"/>
      <c r="DN27" s="643"/>
      <c r="DO27" s="643"/>
      <c r="DP27" s="643"/>
      <c r="DQ27" s="643"/>
      <c r="DR27" s="643"/>
      <c r="DS27" s="643"/>
      <c r="DT27" s="643"/>
      <c r="DU27" s="643"/>
      <c r="DV27" s="644"/>
      <c r="DW27" s="615">
        <v>20.3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2909116</v>
      </c>
      <c r="S28" s="611"/>
      <c r="T28" s="611"/>
      <c r="U28" s="611"/>
      <c r="V28" s="611"/>
      <c r="W28" s="611"/>
      <c r="X28" s="611"/>
      <c r="Y28" s="612"/>
      <c r="Z28" s="613">
        <v>1.6</v>
      </c>
      <c r="AA28" s="613"/>
      <c r="AB28" s="613"/>
      <c r="AC28" s="613"/>
      <c r="AD28" s="614">
        <v>217108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11681761</v>
      </c>
      <c r="CS28" s="611"/>
      <c r="CT28" s="611"/>
      <c r="CU28" s="611"/>
      <c r="CV28" s="611"/>
      <c r="CW28" s="611"/>
      <c r="CX28" s="611"/>
      <c r="CY28" s="612"/>
      <c r="CZ28" s="615">
        <v>6.5</v>
      </c>
      <c r="DA28" s="640"/>
      <c r="DB28" s="640"/>
      <c r="DC28" s="645"/>
      <c r="DD28" s="619">
        <v>10006782</v>
      </c>
      <c r="DE28" s="611"/>
      <c r="DF28" s="611"/>
      <c r="DG28" s="611"/>
      <c r="DH28" s="611"/>
      <c r="DI28" s="611"/>
      <c r="DJ28" s="611"/>
      <c r="DK28" s="612"/>
      <c r="DL28" s="619">
        <v>9859751</v>
      </c>
      <c r="DM28" s="611"/>
      <c r="DN28" s="611"/>
      <c r="DO28" s="611"/>
      <c r="DP28" s="611"/>
      <c r="DQ28" s="611"/>
      <c r="DR28" s="611"/>
      <c r="DS28" s="611"/>
      <c r="DT28" s="611"/>
      <c r="DU28" s="611"/>
      <c r="DV28" s="612"/>
      <c r="DW28" s="615">
        <v>12.2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686428</v>
      </c>
      <c r="S29" s="611"/>
      <c r="T29" s="611"/>
      <c r="U29" s="611"/>
      <c r="V29" s="611"/>
      <c r="W29" s="611"/>
      <c r="X29" s="611"/>
      <c r="Y29" s="612"/>
      <c r="Z29" s="613">
        <v>0.4</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11681681</v>
      </c>
      <c r="CS29" s="643"/>
      <c r="CT29" s="643"/>
      <c r="CU29" s="643"/>
      <c r="CV29" s="643"/>
      <c r="CW29" s="643"/>
      <c r="CX29" s="643"/>
      <c r="CY29" s="644"/>
      <c r="CZ29" s="615">
        <v>6.5</v>
      </c>
      <c r="DA29" s="640"/>
      <c r="DB29" s="640"/>
      <c r="DC29" s="645"/>
      <c r="DD29" s="619">
        <v>10006702</v>
      </c>
      <c r="DE29" s="643"/>
      <c r="DF29" s="643"/>
      <c r="DG29" s="643"/>
      <c r="DH29" s="643"/>
      <c r="DI29" s="643"/>
      <c r="DJ29" s="643"/>
      <c r="DK29" s="644"/>
      <c r="DL29" s="619">
        <v>9859671</v>
      </c>
      <c r="DM29" s="643"/>
      <c r="DN29" s="643"/>
      <c r="DO29" s="643"/>
      <c r="DP29" s="643"/>
      <c r="DQ29" s="643"/>
      <c r="DR29" s="643"/>
      <c r="DS29" s="643"/>
      <c r="DT29" s="643"/>
      <c r="DU29" s="643"/>
      <c r="DV29" s="644"/>
      <c r="DW29" s="615">
        <v>12.2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54470994</v>
      </c>
      <c r="S30" s="611"/>
      <c r="T30" s="611"/>
      <c r="U30" s="611"/>
      <c r="V30" s="611"/>
      <c r="W30" s="611"/>
      <c r="X30" s="611"/>
      <c r="Y30" s="612"/>
      <c r="Z30" s="613">
        <v>29.4</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10984388</v>
      </c>
      <c r="CS30" s="611"/>
      <c r="CT30" s="611"/>
      <c r="CU30" s="611"/>
      <c r="CV30" s="611"/>
      <c r="CW30" s="611"/>
      <c r="CX30" s="611"/>
      <c r="CY30" s="612"/>
      <c r="CZ30" s="615">
        <v>6.2</v>
      </c>
      <c r="DA30" s="640"/>
      <c r="DB30" s="640"/>
      <c r="DC30" s="645"/>
      <c r="DD30" s="619">
        <v>9495534</v>
      </c>
      <c r="DE30" s="611"/>
      <c r="DF30" s="611"/>
      <c r="DG30" s="611"/>
      <c r="DH30" s="611"/>
      <c r="DI30" s="611"/>
      <c r="DJ30" s="611"/>
      <c r="DK30" s="612"/>
      <c r="DL30" s="619">
        <v>9352845</v>
      </c>
      <c r="DM30" s="611"/>
      <c r="DN30" s="611"/>
      <c r="DO30" s="611"/>
      <c r="DP30" s="611"/>
      <c r="DQ30" s="611"/>
      <c r="DR30" s="611"/>
      <c r="DS30" s="611"/>
      <c r="DT30" s="611"/>
      <c r="DU30" s="611"/>
      <c r="DV30" s="612"/>
      <c r="DW30" s="615">
        <v>11.6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365446</v>
      </c>
      <c r="S31" s="611"/>
      <c r="T31" s="611"/>
      <c r="U31" s="611"/>
      <c r="V31" s="611"/>
      <c r="W31" s="611"/>
      <c r="X31" s="611"/>
      <c r="Y31" s="612"/>
      <c r="Z31" s="613">
        <v>0.2</v>
      </c>
      <c r="AA31" s="613"/>
      <c r="AB31" s="613"/>
      <c r="AC31" s="613"/>
      <c r="AD31" s="614">
        <v>365446</v>
      </c>
      <c r="AE31" s="614"/>
      <c r="AF31" s="614"/>
      <c r="AG31" s="614"/>
      <c r="AH31" s="614"/>
      <c r="AI31" s="614"/>
      <c r="AJ31" s="614"/>
      <c r="AK31" s="614"/>
      <c r="AL31" s="615">
        <v>0.5</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99.7</v>
      </c>
      <c r="BH31" s="654"/>
      <c r="BI31" s="654"/>
      <c r="BJ31" s="654"/>
      <c r="BK31" s="654"/>
      <c r="BL31" s="654"/>
      <c r="BM31" s="605">
        <v>98.7</v>
      </c>
      <c r="BN31" s="654"/>
      <c r="BO31" s="654"/>
      <c r="BP31" s="654"/>
      <c r="BQ31" s="655"/>
      <c r="BR31" s="657">
        <v>99.6</v>
      </c>
      <c r="BS31" s="654"/>
      <c r="BT31" s="654"/>
      <c r="BU31" s="654"/>
      <c r="BV31" s="654"/>
      <c r="BW31" s="654"/>
      <c r="BX31" s="605">
        <v>98.6</v>
      </c>
      <c r="BY31" s="654"/>
      <c r="BZ31" s="654"/>
      <c r="CA31" s="654"/>
      <c r="CB31" s="655"/>
      <c r="CD31" s="650"/>
      <c r="CE31" s="651"/>
      <c r="CF31" s="607" t="s">
        <v>300</v>
      </c>
      <c r="CG31" s="608"/>
      <c r="CH31" s="608"/>
      <c r="CI31" s="608"/>
      <c r="CJ31" s="608"/>
      <c r="CK31" s="608"/>
      <c r="CL31" s="608"/>
      <c r="CM31" s="608"/>
      <c r="CN31" s="608"/>
      <c r="CO31" s="608"/>
      <c r="CP31" s="608"/>
      <c r="CQ31" s="609"/>
      <c r="CR31" s="610">
        <v>697293</v>
      </c>
      <c r="CS31" s="643"/>
      <c r="CT31" s="643"/>
      <c r="CU31" s="643"/>
      <c r="CV31" s="643"/>
      <c r="CW31" s="643"/>
      <c r="CX31" s="643"/>
      <c r="CY31" s="644"/>
      <c r="CZ31" s="615">
        <v>0.4</v>
      </c>
      <c r="DA31" s="640"/>
      <c r="DB31" s="640"/>
      <c r="DC31" s="645"/>
      <c r="DD31" s="619">
        <v>511168</v>
      </c>
      <c r="DE31" s="643"/>
      <c r="DF31" s="643"/>
      <c r="DG31" s="643"/>
      <c r="DH31" s="643"/>
      <c r="DI31" s="643"/>
      <c r="DJ31" s="643"/>
      <c r="DK31" s="644"/>
      <c r="DL31" s="619">
        <v>506826</v>
      </c>
      <c r="DM31" s="643"/>
      <c r="DN31" s="643"/>
      <c r="DO31" s="643"/>
      <c r="DP31" s="643"/>
      <c r="DQ31" s="643"/>
      <c r="DR31" s="643"/>
      <c r="DS31" s="643"/>
      <c r="DT31" s="643"/>
      <c r="DU31" s="643"/>
      <c r="DV31" s="644"/>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19122274</v>
      </c>
      <c r="S32" s="611"/>
      <c r="T32" s="611"/>
      <c r="U32" s="611"/>
      <c r="V32" s="611"/>
      <c r="W32" s="611"/>
      <c r="X32" s="611"/>
      <c r="Y32" s="612"/>
      <c r="Z32" s="613">
        <v>10.3</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99.7</v>
      </c>
      <c r="BH32" s="643"/>
      <c r="BI32" s="643"/>
      <c r="BJ32" s="643"/>
      <c r="BK32" s="643"/>
      <c r="BL32" s="643"/>
      <c r="BM32" s="616">
        <v>97.8</v>
      </c>
      <c r="BN32" s="643"/>
      <c r="BO32" s="643"/>
      <c r="BP32" s="643"/>
      <c r="BQ32" s="656"/>
      <c r="BR32" s="667">
        <v>99.6</v>
      </c>
      <c r="BS32" s="643"/>
      <c r="BT32" s="643"/>
      <c r="BU32" s="643"/>
      <c r="BV32" s="643"/>
      <c r="BW32" s="643"/>
      <c r="BX32" s="616">
        <v>97.7</v>
      </c>
      <c r="BY32" s="643"/>
      <c r="BZ32" s="643"/>
      <c r="CA32" s="643"/>
      <c r="CB32" s="656"/>
      <c r="CD32" s="652"/>
      <c r="CE32" s="653"/>
      <c r="CF32" s="607" t="s">
        <v>304</v>
      </c>
      <c r="CG32" s="608"/>
      <c r="CH32" s="608"/>
      <c r="CI32" s="608"/>
      <c r="CJ32" s="608"/>
      <c r="CK32" s="608"/>
      <c r="CL32" s="608"/>
      <c r="CM32" s="608"/>
      <c r="CN32" s="608"/>
      <c r="CO32" s="608"/>
      <c r="CP32" s="608"/>
      <c r="CQ32" s="609"/>
      <c r="CR32" s="610">
        <v>80</v>
      </c>
      <c r="CS32" s="611"/>
      <c r="CT32" s="611"/>
      <c r="CU32" s="611"/>
      <c r="CV32" s="611"/>
      <c r="CW32" s="611"/>
      <c r="CX32" s="611"/>
      <c r="CY32" s="612"/>
      <c r="CZ32" s="615">
        <v>0</v>
      </c>
      <c r="DA32" s="640"/>
      <c r="DB32" s="640"/>
      <c r="DC32" s="645"/>
      <c r="DD32" s="619">
        <v>80</v>
      </c>
      <c r="DE32" s="611"/>
      <c r="DF32" s="611"/>
      <c r="DG32" s="611"/>
      <c r="DH32" s="611"/>
      <c r="DI32" s="611"/>
      <c r="DJ32" s="611"/>
      <c r="DK32" s="612"/>
      <c r="DL32" s="619">
        <v>80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948976</v>
      </c>
      <c r="S33" s="611"/>
      <c r="T33" s="611"/>
      <c r="U33" s="611"/>
      <c r="V33" s="611"/>
      <c r="W33" s="611"/>
      <c r="X33" s="611"/>
      <c r="Y33" s="612"/>
      <c r="Z33" s="613">
        <v>0.5</v>
      </c>
      <c r="AA33" s="613"/>
      <c r="AB33" s="613"/>
      <c r="AC33" s="613"/>
      <c r="AD33" s="614">
        <v>464748</v>
      </c>
      <c r="AE33" s="614"/>
      <c r="AF33" s="614"/>
      <c r="AG33" s="614"/>
      <c r="AH33" s="614"/>
      <c r="AI33" s="614"/>
      <c r="AJ33" s="614"/>
      <c r="AK33" s="614"/>
      <c r="AL33" s="615">
        <v>0.6</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99.5</v>
      </c>
      <c r="BH33" s="669"/>
      <c r="BI33" s="669"/>
      <c r="BJ33" s="669"/>
      <c r="BK33" s="669"/>
      <c r="BL33" s="669"/>
      <c r="BM33" s="670">
        <v>99</v>
      </c>
      <c r="BN33" s="669"/>
      <c r="BO33" s="669"/>
      <c r="BP33" s="669"/>
      <c r="BQ33" s="671"/>
      <c r="BR33" s="668">
        <v>99.5</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58208282</v>
      </c>
      <c r="CS33" s="643"/>
      <c r="CT33" s="643"/>
      <c r="CU33" s="643"/>
      <c r="CV33" s="643"/>
      <c r="CW33" s="643"/>
      <c r="CX33" s="643"/>
      <c r="CY33" s="644"/>
      <c r="CZ33" s="615">
        <v>32.6</v>
      </c>
      <c r="DA33" s="640"/>
      <c r="DB33" s="640"/>
      <c r="DC33" s="645"/>
      <c r="DD33" s="619">
        <v>40468972</v>
      </c>
      <c r="DE33" s="643"/>
      <c r="DF33" s="643"/>
      <c r="DG33" s="643"/>
      <c r="DH33" s="643"/>
      <c r="DI33" s="643"/>
      <c r="DJ33" s="643"/>
      <c r="DK33" s="644"/>
      <c r="DL33" s="619">
        <v>25554645</v>
      </c>
      <c r="DM33" s="643"/>
      <c r="DN33" s="643"/>
      <c r="DO33" s="643"/>
      <c r="DP33" s="643"/>
      <c r="DQ33" s="643"/>
      <c r="DR33" s="643"/>
      <c r="DS33" s="643"/>
      <c r="DT33" s="643"/>
      <c r="DU33" s="643"/>
      <c r="DV33" s="644"/>
      <c r="DW33" s="615">
        <v>31.7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1211017</v>
      </c>
      <c r="S34" s="611"/>
      <c r="T34" s="611"/>
      <c r="U34" s="611"/>
      <c r="V34" s="611"/>
      <c r="W34" s="611"/>
      <c r="X34" s="611"/>
      <c r="Y34" s="612"/>
      <c r="Z34" s="613">
        <v>0.7</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17315368</v>
      </c>
      <c r="CS34" s="611"/>
      <c r="CT34" s="611"/>
      <c r="CU34" s="611"/>
      <c r="CV34" s="611"/>
      <c r="CW34" s="611"/>
      <c r="CX34" s="611"/>
      <c r="CY34" s="612"/>
      <c r="CZ34" s="615">
        <v>9.6999999999999993</v>
      </c>
      <c r="DA34" s="640"/>
      <c r="DB34" s="640"/>
      <c r="DC34" s="645"/>
      <c r="DD34" s="619">
        <v>13149835</v>
      </c>
      <c r="DE34" s="611"/>
      <c r="DF34" s="611"/>
      <c r="DG34" s="611"/>
      <c r="DH34" s="611"/>
      <c r="DI34" s="611"/>
      <c r="DJ34" s="611"/>
      <c r="DK34" s="612"/>
      <c r="DL34" s="619">
        <v>11500210</v>
      </c>
      <c r="DM34" s="611"/>
      <c r="DN34" s="611"/>
      <c r="DO34" s="611"/>
      <c r="DP34" s="611"/>
      <c r="DQ34" s="611"/>
      <c r="DR34" s="611"/>
      <c r="DS34" s="611"/>
      <c r="DT34" s="611"/>
      <c r="DU34" s="611"/>
      <c r="DV34" s="612"/>
      <c r="DW34" s="615">
        <v>14.3</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4775119</v>
      </c>
      <c r="S35" s="611"/>
      <c r="T35" s="611"/>
      <c r="U35" s="611"/>
      <c r="V35" s="611"/>
      <c r="W35" s="611"/>
      <c r="X35" s="611"/>
      <c r="Y35" s="612"/>
      <c r="Z35" s="613">
        <v>2.6</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1654022</v>
      </c>
      <c r="CS35" s="643"/>
      <c r="CT35" s="643"/>
      <c r="CU35" s="643"/>
      <c r="CV35" s="643"/>
      <c r="CW35" s="643"/>
      <c r="CX35" s="643"/>
      <c r="CY35" s="644"/>
      <c r="CZ35" s="615">
        <v>0.9</v>
      </c>
      <c r="DA35" s="640"/>
      <c r="DB35" s="640"/>
      <c r="DC35" s="645"/>
      <c r="DD35" s="619">
        <v>652429</v>
      </c>
      <c r="DE35" s="643"/>
      <c r="DF35" s="643"/>
      <c r="DG35" s="643"/>
      <c r="DH35" s="643"/>
      <c r="DI35" s="643"/>
      <c r="DJ35" s="643"/>
      <c r="DK35" s="644"/>
      <c r="DL35" s="619">
        <v>639412</v>
      </c>
      <c r="DM35" s="643"/>
      <c r="DN35" s="643"/>
      <c r="DO35" s="643"/>
      <c r="DP35" s="643"/>
      <c r="DQ35" s="643"/>
      <c r="DR35" s="643"/>
      <c r="DS35" s="643"/>
      <c r="DT35" s="643"/>
      <c r="DU35" s="643"/>
      <c r="DV35" s="644"/>
      <c r="DW35" s="615">
        <v>0.8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6735268</v>
      </c>
      <c r="S36" s="611"/>
      <c r="T36" s="611"/>
      <c r="U36" s="611"/>
      <c r="V36" s="611"/>
      <c r="W36" s="611"/>
      <c r="X36" s="611"/>
      <c r="Y36" s="612"/>
      <c r="Z36" s="613">
        <v>3.6</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15598012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35255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10486701</v>
      </c>
      <c r="CS36" s="611"/>
      <c r="CT36" s="611"/>
      <c r="CU36" s="611"/>
      <c r="CV36" s="611"/>
      <c r="CW36" s="611"/>
      <c r="CX36" s="611"/>
      <c r="CY36" s="612"/>
      <c r="CZ36" s="615">
        <v>5.9</v>
      </c>
      <c r="DA36" s="640"/>
      <c r="DB36" s="640"/>
      <c r="DC36" s="645"/>
      <c r="DD36" s="619">
        <v>7731752</v>
      </c>
      <c r="DE36" s="611"/>
      <c r="DF36" s="611"/>
      <c r="DG36" s="611"/>
      <c r="DH36" s="611"/>
      <c r="DI36" s="611"/>
      <c r="DJ36" s="611"/>
      <c r="DK36" s="612"/>
      <c r="DL36" s="619">
        <v>3700152</v>
      </c>
      <c r="DM36" s="611"/>
      <c r="DN36" s="611"/>
      <c r="DO36" s="611"/>
      <c r="DP36" s="611"/>
      <c r="DQ36" s="611"/>
      <c r="DR36" s="611"/>
      <c r="DS36" s="611"/>
      <c r="DT36" s="611"/>
      <c r="DU36" s="611"/>
      <c r="DV36" s="612"/>
      <c r="DW36" s="615">
        <v>4.5999999999999996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2586747</v>
      </c>
      <c r="S37" s="611"/>
      <c r="T37" s="611"/>
      <c r="U37" s="611"/>
      <c r="V37" s="611"/>
      <c r="W37" s="611"/>
      <c r="X37" s="611"/>
      <c r="Y37" s="612"/>
      <c r="Z37" s="613">
        <v>1.4</v>
      </c>
      <c r="AA37" s="613"/>
      <c r="AB37" s="613"/>
      <c r="AC37" s="613"/>
      <c r="AD37" s="614">
        <v>81091</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1075815</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-2354820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1884054</v>
      </c>
      <c r="CS37" s="643"/>
      <c r="CT37" s="643"/>
      <c r="CU37" s="643"/>
      <c r="CV37" s="643"/>
      <c r="CW37" s="643"/>
      <c r="CX37" s="643"/>
      <c r="CY37" s="644"/>
      <c r="CZ37" s="615">
        <v>1.1000000000000001</v>
      </c>
      <c r="DA37" s="640"/>
      <c r="DB37" s="640"/>
      <c r="DC37" s="645"/>
      <c r="DD37" s="619">
        <v>1766570</v>
      </c>
      <c r="DE37" s="643"/>
      <c r="DF37" s="643"/>
      <c r="DG37" s="643"/>
      <c r="DH37" s="643"/>
      <c r="DI37" s="643"/>
      <c r="DJ37" s="643"/>
      <c r="DK37" s="644"/>
      <c r="DL37" s="619">
        <v>1717889</v>
      </c>
      <c r="DM37" s="643"/>
      <c r="DN37" s="643"/>
      <c r="DO37" s="643"/>
      <c r="DP37" s="643"/>
      <c r="DQ37" s="643"/>
      <c r="DR37" s="643"/>
      <c r="DS37" s="643"/>
      <c r="DT37" s="643"/>
      <c r="DU37" s="643"/>
      <c r="DV37" s="644"/>
      <c r="DW37" s="615">
        <v>2.1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11527280</v>
      </c>
      <c r="S38" s="611"/>
      <c r="T38" s="611"/>
      <c r="U38" s="611"/>
      <c r="V38" s="611"/>
      <c r="W38" s="611"/>
      <c r="X38" s="611"/>
      <c r="Y38" s="612"/>
      <c r="Z38" s="613">
        <v>6.2</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41461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46542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14480736</v>
      </c>
      <c r="CS38" s="611"/>
      <c r="CT38" s="611"/>
      <c r="CU38" s="611"/>
      <c r="CV38" s="611"/>
      <c r="CW38" s="611"/>
      <c r="CX38" s="611"/>
      <c r="CY38" s="612"/>
      <c r="CZ38" s="615">
        <v>8.1</v>
      </c>
      <c r="DA38" s="640"/>
      <c r="DB38" s="640"/>
      <c r="DC38" s="645"/>
      <c r="DD38" s="619">
        <v>12103803</v>
      </c>
      <c r="DE38" s="611"/>
      <c r="DF38" s="611"/>
      <c r="DG38" s="611"/>
      <c r="DH38" s="611"/>
      <c r="DI38" s="611"/>
      <c r="DJ38" s="611"/>
      <c r="DK38" s="612"/>
      <c r="DL38" s="619">
        <v>9682800</v>
      </c>
      <c r="DM38" s="611"/>
      <c r="DN38" s="611"/>
      <c r="DO38" s="611"/>
      <c r="DP38" s="611"/>
      <c r="DQ38" s="611"/>
      <c r="DR38" s="611"/>
      <c r="DS38" s="611"/>
      <c r="DT38" s="611"/>
      <c r="DU38" s="611"/>
      <c r="DV38" s="612"/>
      <c r="DW38" s="615">
        <v>12</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68081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6996189</v>
      </c>
      <c r="CS39" s="643"/>
      <c r="CT39" s="643"/>
      <c r="CU39" s="643"/>
      <c r="CV39" s="643"/>
      <c r="CW39" s="643"/>
      <c r="CX39" s="643"/>
      <c r="CY39" s="644"/>
      <c r="CZ39" s="615">
        <v>3.9</v>
      </c>
      <c r="DA39" s="640"/>
      <c r="DB39" s="640"/>
      <c r="DC39" s="645"/>
      <c r="DD39" s="619">
        <v>6799082</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698980</v>
      </c>
      <c r="S40" s="611"/>
      <c r="T40" s="611"/>
      <c r="U40" s="611"/>
      <c r="V40" s="611"/>
      <c r="W40" s="611"/>
      <c r="X40" s="611"/>
      <c r="Y40" s="612"/>
      <c r="Z40" s="613">
        <v>0.4</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83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7275266</v>
      </c>
      <c r="CS40" s="611"/>
      <c r="CT40" s="611"/>
      <c r="CU40" s="611"/>
      <c r="CV40" s="611"/>
      <c r="CW40" s="611"/>
      <c r="CX40" s="611"/>
      <c r="CY40" s="612"/>
      <c r="CZ40" s="615">
        <v>4.0999999999999996</v>
      </c>
      <c r="DA40" s="640"/>
      <c r="DB40" s="640"/>
      <c r="DC40" s="645"/>
      <c r="DD40" s="619">
        <v>32071</v>
      </c>
      <c r="DE40" s="611"/>
      <c r="DF40" s="611"/>
      <c r="DG40" s="611"/>
      <c r="DH40" s="611"/>
      <c r="DI40" s="611"/>
      <c r="DJ40" s="611"/>
      <c r="DK40" s="612"/>
      <c r="DL40" s="619">
        <v>32071</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185570050</v>
      </c>
      <c r="S41" s="683"/>
      <c r="T41" s="683"/>
      <c r="U41" s="683"/>
      <c r="V41" s="683"/>
      <c r="W41" s="683"/>
      <c r="X41" s="683"/>
      <c r="Y41" s="687"/>
      <c r="Z41" s="688">
        <v>100</v>
      </c>
      <c r="AA41" s="688"/>
      <c r="AB41" s="688"/>
      <c r="AC41" s="688"/>
      <c r="AD41" s="689">
        <v>79869807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5056931</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9423805</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360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13449865</v>
      </c>
      <c r="CS42" s="643"/>
      <c r="CT42" s="643"/>
      <c r="CU42" s="643"/>
      <c r="CV42" s="643"/>
      <c r="CW42" s="643"/>
      <c r="CX42" s="643"/>
      <c r="CY42" s="644"/>
      <c r="CZ42" s="615">
        <v>7.5</v>
      </c>
      <c r="DA42" s="640"/>
      <c r="DB42" s="640"/>
      <c r="DC42" s="645"/>
      <c r="DD42" s="619">
        <v>1577378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25425</v>
      </c>
      <c r="CS43" s="643"/>
      <c r="CT43" s="643"/>
      <c r="CU43" s="643"/>
      <c r="CV43" s="643"/>
      <c r="CW43" s="643"/>
      <c r="CX43" s="643"/>
      <c r="CY43" s="644"/>
      <c r="CZ43" s="615">
        <v>0</v>
      </c>
      <c r="DA43" s="640"/>
      <c r="DB43" s="640"/>
      <c r="DC43" s="645"/>
      <c r="DD43" s="619">
        <v>25241</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13449865</v>
      </c>
      <c r="CS44" s="611"/>
      <c r="CT44" s="611"/>
      <c r="CU44" s="611"/>
      <c r="CV44" s="611"/>
      <c r="CW44" s="611"/>
      <c r="CX44" s="611"/>
      <c r="CY44" s="612"/>
      <c r="CZ44" s="615">
        <v>7.5</v>
      </c>
      <c r="DA44" s="616"/>
      <c r="DB44" s="616"/>
      <c r="DC44" s="622"/>
      <c r="DD44" s="619">
        <v>1577378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10245630</v>
      </c>
      <c r="CS45" s="643"/>
      <c r="CT45" s="643"/>
      <c r="CU45" s="643"/>
      <c r="CV45" s="643"/>
      <c r="CW45" s="643"/>
      <c r="CX45" s="643"/>
      <c r="CY45" s="644"/>
      <c r="CZ45" s="615">
        <v>5.7</v>
      </c>
      <c r="DA45" s="640"/>
      <c r="DB45" s="640"/>
      <c r="DC45" s="645"/>
      <c r="DD45" s="619">
        <v>621968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3204235</v>
      </c>
      <c r="CS46" s="611"/>
      <c r="CT46" s="611"/>
      <c r="CU46" s="611"/>
      <c r="CV46" s="611"/>
      <c r="CW46" s="611"/>
      <c r="CX46" s="611"/>
      <c r="CY46" s="612"/>
      <c r="CZ46" s="615">
        <v>1.8</v>
      </c>
      <c r="DA46" s="616"/>
      <c r="DB46" s="616"/>
      <c r="DC46" s="622"/>
      <c r="DD46" s="619">
        <v>955410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121</v>
      </c>
      <c r="CS47" s="643"/>
      <c r="CT47" s="643"/>
      <c r="CU47" s="643"/>
      <c r="CV47" s="643"/>
      <c r="CW47" s="643"/>
      <c r="CX47" s="643"/>
      <c r="CY47" s="644"/>
      <c r="CZ47" s="615" t="s">
        <v>121</v>
      </c>
      <c r="DA47" s="640"/>
      <c r="DB47" s="640"/>
      <c r="DC47" s="645"/>
      <c r="DD47" s="619" t="s">
        <v>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178537596</v>
      </c>
      <c r="CS49" s="669"/>
      <c r="CT49" s="669"/>
      <c r="CU49" s="669"/>
      <c r="CV49" s="669"/>
      <c r="CW49" s="669"/>
      <c r="CX49" s="669"/>
      <c r="CY49" s="698"/>
      <c r="CZ49" s="690">
        <v>100</v>
      </c>
      <c r="DA49" s="699"/>
      <c r="DB49" s="699"/>
      <c r="DC49" s="700"/>
      <c r="DD49" s="701">
        <v>93545461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3b/EyqHLYRMKauUvLRNdYjopOwQv4ZA1ILJf4YDHXs+a2OkJM9m3T4EaRdZjnXKNwYlAhiq+YoEpFWGQHg+SBQ==" saltValue="Z+dsou5EFqDLNkZVJJWJ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AP40" sqref="AP40:AT4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185140</v>
      </c>
      <c r="R7" s="740"/>
      <c r="S7" s="740"/>
      <c r="T7" s="740"/>
      <c r="U7" s="740"/>
      <c r="V7" s="740">
        <v>178148</v>
      </c>
      <c r="W7" s="740"/>
      <c r="X7" s="740"/>
      <c r="Y7" s="740"/>
      <c r="Z7" s="740"/>
      <c r="AA7" s="740">
        <v>6993</v>
      </c>
      <c r="AB7" s="740"/>
      <c r="AC7" s="740"/>
      <c r="AD7" s="740"/>
      <c r="AE7" s="741"/>
      <c r="AF7" s="742">
        <v>5964</v>
      </c>
      <c r="AG7" s="743"/>
      <c r="AH7" s="743"/>
      <c r="AI7" s="743"/>
      <c r="AJ7" s="744"/>
      <c r="AK7" s="745">
        <v>4721</v>
      </c>
      <c r="AL7" s="746"/>
      <c r="AM7" s="746"/>
      <c r="AN7" s="746"/>
      <c r="AO7" s="746"/>
      <c r="AP7" s="746">
        <v>114095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559</v>
      </c>
      <c r="BT7" s="734"/>
      <c r="BU7" s="734"/>
      <c r="BV7" s="734"/>
      <c r="BW7" s="734"/>
      <c r="BX7" s="734"/>
      <c r="BY7" s="734"/>
      <c r="BZ7" s="734"/>
      <c r="CA7" s="734"/>
      <c r="CB7" s="734"/>
      <c r="CC7" s="734"/>
      <c r="CD7" s="734"/>
      <c r="CE7" s="734"/>
      <c r="CF7" s="734"/>
      <c r="CG7" s="749"/>
      <c r="CH7" s="730">
        <v>-132</v>
      </c>
      <c r="CI7" s="731"/>
      <c r="CJ7" s="731"/>
      <c r="CK7" s="731"/>
      <c r="CL7" s="732"/>
      <c r="CM7" s="730">
        <v>178</v>
      </c>
      <c r="CN7" s="731"/>
      <c r="CO7" s="731"/>
      <c r="CP7" s="731"/>
      <c r="CQ7" s="732"/>
      <c r="CR7" s="730">
        <v>600</v>
      </c>
      <c r="CS7" s="731"/>
      <c r="CT7" s="731"/>
      <c r="CU7" s="731"/>
      <c r="CV7" s="732"/>
      <c r="CW7" s="730" t="s">
        <v>549</v>
      </c>
      <c r="CX7" s="731"/>
      <c r="CY7" s="731"/>
      <c r="CZ7" s="731"/>
      <c r="DA7" s="732"/>
      <c r="DB7" s="730" t="s">
        <v>549</v>
      </c>
      <c r="DC7" s="731"/>
      <c r="DD7" s="731"/>
      <c r="DE7" s="731"/>
      <c r="DF7" s="732"/>
      <c r="DG7" s="730" t="s">
        <v>549</v>
      </c>
      <c r="DH7" s="731"/>
      <c r="DI7" s="731"/>
      <c r="DJ7" s="731"/>
      <c r="DK7" s="732"/>
      <c r="DL7" s="730" t="s">
        <v>549</v>
      </c>
      <c r="DM7" s="731"/>
      <c r="DN7" s="731"/>
      <c r="DO7" s="731"/>
      <c r="DP7" s="732"/>
      <c r="DQ7" s="730" t="s">
        <v>549</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15</v>
      </c>
      <c r="R8" s="771"/>
      <c r="S8" s="771"/>
      <c r="T8" s="771"/>
      <c r="U8" s="771"/>
      <c r="V8" s="771">
        <v>9</v>
      </c>
      <c r="W8" s="771"/>
      <c r="X8" s="771"/>
      <c r="Y8" s="771"/>
      <c r="Z8" s="771"/>
      <c r="AA8" s="771">
        <v>6</v>
      </c>
      <c r="AB8" s="771"/>
      <c r="AC8" s="771"/>
      <c r="AD8" s="771"/>
      <c r="AE8" s="772"/>
      <c r="AF8" s="773">
        <v>6</v>
      </c>
      <c r="AG8" s="774"/>
      <c r="AH8" s="774"/>
      <c r="AI8" s="774"/>
      <c r="AJ8" s="775"/>
      <c r="AK8" s="756">
        <v>3018</v>
      </c>
      <c r="AL8" s="757"/>
      <c r="AM8" s="757"/>
      <c r="AN8" s="757"/>
      <c r="AO8" s="757"/>
      <c r="AP8" s="757" t="s">
        <v>549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560</v>
      </c>
      <c r="BT8" s="761"/>
      <c r="BU8" s="761"/>
      <c r="BV8" s="761"/>
      <c r="BW8" s="761"/>
      <c r="BX8" s="761"/>
      <c r="BY8" s="761"/>
      <c r="BZ8" s="761"/>
      <c r="CA8" s="761"/>
      <c r="CB8" s="761"/>
      <c r="CC8" s="761"/>
      <c r="CD8" s="761"/>
      <c r="CE8" s="761"/>
      <c r="CF8" s="761"/>
      <c r="CG8" s="762"/>
      <c r="CH8" s="763">
        <v>4</v>
      </c>
      <c r="CI8" s="764"/>
      <c r="CJ8" s="764"/>
      <c r="CK8" s="764"/>
      <c r="CL8" s="765"/>
      <c r="CM8" s="763">
        <v>503</v>
      </c>
      <c r="CN8" s="764"/>
      <c r="CO8" s="764"/>
      <c r="CP8" s="764"/>
      <c r="CQ8" s="765"/>
      <c r="CR8" s="763">
        <v>10</v>
      </c>
      <c r="CS8" s="764"/>
      <c r="CT8" s="764"/>
      <c r="CU8" s="764"/>
      <c r="CV8" s="765"/>
      <c r="CW8" s="763" t="s">
        <v>552</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6"/>
    </row>
    <row r="9" spans="1:131" s="217" customFormat="1" ht="26.25" customHeight="1" x14ac:dyDescent="0.15">
      <c r="A9" s="220">
        <v>3</v>
      </c>
      <c r="B9" s="767" t="s">
        <v>376</v>
      </c>
      <c r="C9" s="768"/>
      <c r="D9" s="768"/>
      <c r="E9" s="768"/>
      <c r="F9" s="768"/>
      <c r="G9" s="768"/>
      <c r="H9" s="768"/>
      <c r="I9" s="768"/>
      <c r="J9" s="768"/>
      <c r="K9" s="768"/>
      <c r="L9" s="768"/>
      <c r="M9" s="768"/>
      <c r="N9" s="768"/>
      <c r="O9" s="768"/>
      <c r="P9" s="769"/>
      <c r="Q9" s="770">
        <v>317</v>
      </c>
      <c r="R9" s="771"/>
      <c r="S9" s="771"/>
      <c r="T9" s="771"/>
      <c r="U9" s="771"/>
      <c r="V9" s="771">
        <v>317</v>
      </c>
      <c r="W9" s="771"/>
      <c r="X9" s="771"/>
      <c r="Y9" s="771"/>
      <c r="Z9" s="771"/>
      <c r="AA9" s="771">
        <v>0</v>
      </c>
      <c r="AB9" s="771"/>
      <c r="AC9" s="771"/>
      <c r="AD9" s="771"/>
      <c r="AE9" s="772"/>
      <c r="AF9" s="773">
        <v>0</v>
      </c>
      <c r="AG9" s="774"/>
      <c r="AH9" s="774"/>
      <c r="AI9" s="774"/>
      <c r="AJ9" s="775"/>
      <c r="AK9" s="756">
        <v>317</v>
      </c>
      <c r="AL9" s="757"/>
      <c r="AM9" s="757"/>
      <c r="AN9" s="757"/>
      <c r="AO9" s="757"/>
      <c r="AP9" s="757">
        <v>2705</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561</v>
      </c>
      <c r="BT9" s="761"/>
      <c r="BU9" s="761"/>
      <c r="BV9" s="761"/>
      <c r="BW9" s="761"/>
      <c r="BX9" s="761"/>
      <c r="BY9" s="761"/>
      <c r="BZ9" s="761"/>
      <c r="CA9" s="761"/>
      <c r="CB9" s="761"/>
      <c r="CC9" s="761"/>
      <c r="CD9" s="761"/>
      <c r="CE9" s="761"/>
      <c r="CF9" s="761"/>
      <c r="CG9" s="762"/>
      <c r="CH9" s="763">
        <v>-2571</v>
      </c>
      <c r="CI9" s="764"/>
      <c r="CJ9" s="764"/>
      <c r="CK9" s="764"/>
      <c r="CL9" s="765"/>
      <c r="CM9" s="763">
        <v>7282</v>
      </c>
      <c r="CN9" s="764"/>
      <c r="CO9" s="764"/>
      <c r="CP9" s="764"/>
      <c r="CQ9" s="765"/>
      <c r="CR9" s="763">
        <v>1299</v>
      </c>
      <c r="CS9" s="764"/>
      <c r="CT9" s="764"/>
      <c r="CU9" s="764"/>
      <c r="CV9" s="765"/>
      <c r="CW9" s="763">
        <v>217</v>
      </c>
      <c r="CX9" s="764"/>
      <c r="CY9" s="764"/>
      <c r="CZ9" s="764"/>
      <c r="DA9" s="765"/>
      <c r="DB9" s="763">
        <v>18079</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16"/>
    </row>
    <row r="10" spans="1:131" s="217" customFormat="1" ht="26.25" customHeight="1" x14ac:dyDescent="0.15">
      <c r="A10" s="220">
        <v>4</v>
      </c>
      <c r="B10" s="767" t="s">
        <v>377</v>
      </c>
      <c r="C10" s="768"/>
      <c r="D10" s="768"/>
      <c r="E10" s="768"/>
      <c r="F10" s="768"/>
      <c r="G10" s="768"/>
      <c r="H10" s="768"/>
      <c r="I10" s="768"/>
      <c r="J10" s="768"/>
      <c r="K10" s="768"/>
      <c r="L10" s="768"/>
      <c r="M10" s="768"/>
      <c r="N10" s="768"/>
      <c r="O10" s="768"/>
      <c r="P10" s="769"/>
      <c r="Q10" s="770">
        <v>490</v>
      </c>
      <c r="R10" s="771"/>
      <c r="S10" s="771"/>
      <c r="T10" s="771"/>
      <c r="U10" s="771"/>
      <c r="V10" s="771">
        <v>490</v>
      </c>
      <c r="W10" s="771"/>
      <c r="X10" s="771"/>
      <c r="Y10" s="771"/>
      <c r="Z10" s="771"/>
      <c r="AA10" s="771">
        <v>0</v>
      </c>
      <c r="AB10" s="771"/>
      <c r="AC10" s="771"/>
      <c r="AD10" s="771"/>
      <c r="AE10" s="772"/>
      <c r="AF10" s="773" t="s">
        <v>121</v>
      </c>
      <c r="AG10" s="774"/>
      <c r="AH10" s="774"/>
      <c r="AI10" s="774"/>
      <c r="AJ10" s="775"/>
      <c r="AK10" s="756" t="s">
        <v>549</v>
      </c>
      <c r="AL10" s="757"/>
      <c r="AM10" s="757"/>
      <c r="AN10" s="757"/>
      <c r="AO10" s="757"/>
      <c r="AP10" s="757">
        <v>18079</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562</v>
      </c>
      <c r="BT10" s="761"/>
      <c r="BU10" s="761"/>
      <c r="BV10" s="761"/>
      <c r="BW10" s="761"/>
      <c r="BX10" s="761"/>
      <c r="BY10" s="761"/>
      <c r="BZ10" s="761"/>
      <c r="CA10" s="761"/>
      <c r="CB10" s="761"/>
      <c r="CC10" s="761"/>
      <c r="CD10" s="761"/>
      <c r="CE10" s="761"/>
      <c r="CF10" s="761"/>
      <c r="CG10" s="762"/>
      <c r="CH10" s="763">
        <v>453</v>
      </c>
      <c r="CI10" s="764"/>
      <c r="CJ10" s="764"/>
      <c r="CK10" s="764"/>
      <c r="CL10" s="765"/>
      <c r="CM10" s="763">
        <v>-955</v>
      </c>
      <c r="CN10" s="764"/>
      <c r="CO10" s="764"/>
      <c r="CP10" s="764"/>
      <c r="CQ10" s="765"/>
      <c r="CR10" s="763">
        <v>4579</v>
      </c>
      <c r="CS10" s="764"/>
      <c r="CT10" s="764"/>
      <c r="CU10" s="764"/>
      <c r="CV10" s="765"/>
      <c r="CW10" s="763">
        <v>1680</v>
      </c>
      <c r="CX10" s="764"/>
      <c r="CY10" s="764"/>
      <c r="CZ10" s="764"/>
      <c r="DA10" s="765"/>
      <c r="DB10" s="763">
        <v>6545</v>
      </c>
      <c r="DC10" s="764"/>
      <c r="DD10" s="764"/>
      <c r="DE10" s="764"/>
      <c r="DF10" s="765"/>
      <c r="DG10" s="763" t="s">
        <v>552</v>
      </c>
      <c r="DH10" s="764"/>
      <c r="DI10" s="764"/>
      <c r="DJ10" s="764"/>
      <c r="DK10" s="765"/>
      <c r="DL10" s="763" t="s">
        <v>552</v>
      </c>
      <c r="DM10" s="764"/>
      <c r="DN10" s="764"/>
      <c r="DO10" s="764"/>
      <c r="DP10" s="765"/>
      <c r="DQ10" s="763" t="s">
        <v>552</v>
      </c>
      <c r="DR10" s="764"/>
      <c r="DS10" s="764"/>
      <c r="DT10" s="764"/>
      <c r="DU10" s="765"/>
      <c r="DV10" s="760"/>
      <c r="DW10" s="761"/>
      <c r="DX10" s="761"/>
      <c r="DY10" s="761"/>
      <c r="DZ10" s="766"/>
      <c r="EA10" s="216"/>
    </row>
    <row r="11" spans="1:131" s="217" customFormat="1" ht="26.25" customHeight="1" x14ac:dyDescent="0.15">
      <c r="A11" s="220">
        <v>5</v>
      </c>
      <c r="B11" s="767" t="s">
        <v>378</v>
      </c>
      <c r="C11" s="768"/>
      <c r="D11" s="768"/>
      <c r="E11" s="768"/>
      <c r="F11" s="768"/>
      <c r="G11" s="768"/>
      <c r="H11" s="768"/>
      <c r="I11" s="768"/>
      <c r="J11" s="768"/>
      <c r="K11" s="768"/>
      <c r="L11" s="768"/>
      <c r="M11" s="768"/>
      <c r="N11" s="768"/>
      <c r="O11" s="768"/>
      <c r="P11" s="769"/>
      <c r="Q11" s="770">
        <v>100</v>
      </c>
      <c r="R11" s="771"/>
      <c r="S11" s="771"/>
      <c r="T11" s="771"/>
      <c r="U11" s="771"/>
      <c r="V11" s="771">
        <v>66</v>
      </c>
      <c r="W11" s="771"/>
      <c r="X11" s="771"/>
      <c r="Y11" s="771"/>
      <c r="Z11" s="771"/>
      <c r="AA11" s="771">
        <v>34</v>
      </c>
      <c r="AB11" s="771"/>
      <c r="AC11" s="771"/>
      <c r="AD11" s="771"/>
      <c r="AE11" s="772"/>
      <c r="AF11" s="773">
        <v>34</v>
      </c>
      <c r="AG11" s="774"/>
      <c r="AH11" s="774"/>
      <c r="AI11" s="774"/>
      <c r="AJ11" s="775"/>
      <c r="AK11" s="756" t="s">
        <v>549</v>
      </c>
      <c r="AL11" s="757"/>
      <c r="AM11" s="757"/>
      <c r="AN11" s="757"/>
      <c r="AO11" s="757"/>
      <c r="AP11" s="757">
        <v>485</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380</v>
      </c>
      <c r="B23" s="776" t="s">
        <v>381</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6003</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392</v>
      </c>
      <c r="C28" s="737"/>
      <c r="D28" s="737"/>
      <c r="E28" s="737"/>
      <c r="F28" s="737"/>
      <c r="G28" s="737"/>
      <c r="H28" s="737"/>
      <c r="I28" s="737"/>
      <c r="J28" s="737"/>
      <c r="K28" s="737"/>
      <c r="L28" s="737"/>
      <c r="M28" s="737"/>
      <c r="N28" s="737"/>
      <c r="O28" s="737"/>
      <c r="P28" s="738"/>
      <c r="Q28" s="809">
        <v>36453</v>
      </c>
      <c r="R28" s="810"/>
      <c r="S28" s="810"/>
      <c r="T28" s="810"/>
      <c r="U28" s="810"/>
      <c r="V28" s="810">
        <v>36418</v>
      </c>
      <c r="W28" s="810"/>
      <c r="X28" s="810"/>
      <c r="Y28" s="810"/>
      <c r="Z28" s="810"/>
      <c r="AA28" s="810">
        <v>35</v>
      </c>
      <c r="AB28" s="810"/>
      <c r="AC28" s="810"/>
      <c r="AD28" s="810"/>
      <c r="AE28" s="811"/>
      <c r="AF28" s="812">
        <v>35</v>
      </c>
      <c r="AG28" s="810"/>
      <c r="AH28" s="810"/>
      <c r="AI28" s="810"/>
      <c r="AJ28" s="813"/>
      <c r="AK28" s="814">
        <v>5123</v>
      </c>
      <c r="AL28" s="815"/>
      <c r="AM28" s="815"/>
      <c r="AN28" s="815"/>
      <c r="AO28" s="815"/>
      <c r="AP28" s="815" t="s">
        <v>549</v>
      </c>
      <c r="AQ28" s="815"/>
      <c r="AR28" s="815"/>
      <c r="AS28" s="815"/>
      <c r="AT28" s="815"/>
      <c r="AU28" s="815" t="s">
        <v>549</v>
      </c>
      <c r="AV28" s="815"/>
      <c r="AW28" s="815"/>
      <c r="AX28" s="815"/>
      <c r="AY28" s="815"/>
      <c r="AZ28" s="816" t="s">
        <v>549</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393</v>
      </c>
      <c r="C29" s="768"/>
      <c r="D29" s="768"/>
      <c r="E29" s="768"/>
      <c r="F29" s="768"/>
      <c r="G29" s="768"/>
      <c r="H29" s="768"/>
      <c r="I29" s="768"/>
      <c r="J29" s="768"/>
      <c r="K29" s="768"/>
      <c r="L29" s="768"/>
      <c r="M29" s="768"/>
      <c r="N29" s="768"/>
      <c r="O29" s="768"/>
      <c r="P29" s="769"/>
      <c r="Q29" s="770">
        <v>31388</v>
      </c>
      <c r="R29" s="771"/>
      <c r="S29" s="771"/>
      <c r="T29" s="771"/>
      <c r="U29" s="771"/>
      <c r="V29" s="771">
        <v>30490</v>
      </c>
      <c r="W29" s="771"/>
      <c r="X29" s="771"/>
      <c r="Y29" s="771"/>
      <c r="Z29" s="771"/>
      <c r="AA29" s="771">
        <v>898</v>
      </c>
      <c r="AB29" s="771"/>
      <c r="AC29" s="771"/>
      <c r="AD29" s="771"/>
      <c r="AE29" s="772"/>
      <c r="AF29" s="773">
        <v>898</v>
      </c>
      <c r="AG29" s="774"/>
      <c r="AH29" s="774"/>
      <c r="AI29" s="774"/>
      <c r="AJ29" s="775"/>
      <c r="AK29" s="821">
        <v>5802</v>
      </c>
      <c r="AL29" s="817"/>
      <c r="AM29" s="817"/>
      <c r="AN29" s="817"/>
      <c r="AO29" s="817"/>
      <c r="AP29" s="817" t="s">
        <v>549</v>
      </c>
      <c r="AQ29" s="817"/>
      <c r="AR29" s="817"/>
      <c r="AS29" s="817"/>
      <c r="AT29" s="817"/>
      <c r="AU29" s="817" t="s">
        <v>549</v>
      </c>
      <c r="AV29" s="817"/>
      <c r="AW29" s="817"/>
      <c r="AX29" s="817"/>
      <c r="AY29" s="817"/>
      <c r="AZ29" s="818" t="s">
        <v>549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394</v>
      </c>
      <c r="C30" s="768"/>
      <c r="D30" s="768"/>
      <c r="E30" s="768"/>
      <c r="F30" s="768"/>
      <c r="G30" s="768"/>
      <c r="H30" s="768"/>
      <c r="I30" s="768"/>
      <c r="J30" s="768"/>
      <c r="K30" s="768"/>
      <c r="L30" s="768"/>
      <c r="M30" s="768"/>
      <c r="N30" s="768"/>
      <c r="O30" s="768"/>
      <c r="P30" s="769"/>
      <c r="Q30" s="770">
        <v>4848</v>
      </c>
      <c r="R30" s="771"/>
      <c r="S30" s="771"/>
      <c r="T30" s="771"/>
      <c r="U30" s="771"/>
      <c r="V30" s="771">
        <v>4804</v>
      </c>
      <c r="W30" s="771"/>
      <c r="X30" s="771"/>
      <c r="Y30" s="771"/>
      <c r="Z30" s="771"/>
      <c r="AA30" s="771">
        <v>44</v>
      </c>
      <c r="AB30" s="771"/>
      <c r="AC30" s="771"/>
      <c r="AD30" s="771"/>
      <c r="AE30" s="772"/>
      <c r="AF30" s="773">
        <v>44</v>
      </c>
      <c r="AG30" s="774"/>
      <c r="AH30" s="774"/>
      <c r="AI30" s="774"/>
      <c r="AJ30" s="775"/>
      <c r="AK30" s="821">
        <v>814</v>
      </c>
      <c r="AL30" s="817"/>
      <c r="AM30" s="817"/>
      <c r="AN30" s="817"/>
      <c r="AO30" s="817"/>
      <c r="AP30" s="817" t="s">
        <v>549</v>
      </c>
      <c r="AQ30" s="817"/>
      <c r="AR30" s="817"/>
      <c r="AS30" s="817"/>
      <c r="AT30" s="817"/>
      <c r="AU30" s="817" t="s">
        <v>549</v>
      </c>
      <c r="AV30" s="817"/>
      <c r="AW30" s="817"/>
      <c r="AX30" s="817"/>
      <c r="AY30" s="817"/>
      <c r="AZ30" s="818" t="s">
        <v>549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395</v>
      </c>
      <c r="C31" s="768"/>
      <c r="D31" s="768"/>
      <c r="E31" s="768"/>
      <c r="F31" s="768"/>
      <c r="G31" s="768"/>
      <c r="H31" s="768"/>
      <c r="I31" s="768"/>
      <c r="J31" s="768"/>
      <c r="K31" s="768"/>
      <c r="L31" s="768"/>
      <c r="M31" s="768"/>
      <c r="N31" s="768"/>
      <c r="O31" s="768"/>
      <c r="P31" s="769"/>
      <c r="Q31" s="770">
        <v>8086</v>
      </c>
      <c r="R31" s="771"/>
      <c r="S31" s="771"/>
      <c r="T31" s="771"/>
      <c r="U31" s="771"/>
      <c r="V31" s="771">
        <v>7654</v>
      </c>
      <c r="W31" s="771"/>
      <c r="X31" s="771"/>
      <c r="Y31" s="771"/>
      <c r="Z31" s="771"/>
      <c r="AA31" s="771">
        <f>Q31-V31</f>
        <v>432</v>
      </c>
      <c r="AB31" s="771"/>
      <c r="AC31" s="771"/>
      <c r="AD31" s="771"/>
      <c r="AE31" s="772"/>
      <c r="AF31" s="773">
        <v>8153</v>
      </c>
      <c r="AG31" s="774"/>
      <c r="AH31" s="774"/>
      <c r="AI31" s="774"/>
      <c r="AJ31" s="775"/>
      <c r="AK31" s="821"/>
      <c r="AL31" s="817"/>
      <c r="AM31" s="817"/>
      <c r="AN31" s="817"/>
      <c r="AO31" s="817"/>
      <c r="AP31" s="817">
        <v>412</v>
      </c>
      <c r="AQ31" s="817"/>
      <c r="AR31" s="817"/>
      <c r="AS31" s="817"/>
      <c r="AT31" s="817"/>
      <c r="AU31" s="817" t="s">
        <v>549</v>
      </c>
      <c r="AV31" s="817"/>
      <c r="AW31" s="817"/>
      <c r="AX31" s="817"/>
      <c r="AY31" s="817"/>
      <c r="AZ31" s="818" t="s">
        <v>549</v>
      </c>
      <c r="BA31" s="818"/>
      <c r="BB31" s="818"/>
      <c r="BC31" s="818"/>
      <c r="BD31" s="818"/>
      <c r="BE31" s="819" t="s">
        <v>396</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397</v>
      </c>
      <c r="C32" s="768"/>
      <c r="D32" s="768"/>
      <c r="E32" s="768"/>
      <c r="F32" s="768"/>
      <c r="G32" s="768"/>
      <c r="H32" s="768"/>
      <c r="I32" s="768"/>
      <c r="J32" s="768"/>
      <c r="K32" s="768"/>
      <c r="L32" s="768"/>
      <c r="M32" s="768"/>
      <c r="N32" s="768"/>
      <c r="O32" s="768"/>
      <c r="P32" s="769"/>
      <c r="Q32" s="770">
        <v>5758</v>
      </c>
      <c r="R32" s="771"/>
      <c r="S32" s="771"/>
      <c r="T32" s="771"/>
      <c r="U32" s="771"/>
      <c r="V32" s="771">
        <v>5398</v>
      </c>
      <c r="W32" s="771"/>
      <c r="X32" s="771"/>
      <c r="Y32" s="771"/>
      <c r="Z32" s="771"/>
      <c r="AA32" s="771">
        <f>Q32-V32</f>
        <v>360</v>
      </c>
      <c r="AB32" s="771"/>
      <c r="AC32" s="771"/>
      <c r="AD32" s="771"/>
      <c r="AE32" s="772"/>
      <c r="AF32" s="773">
        <v>5258</v>
      </c>
      <c r="AG32" s="774"/>
      <c r="AH32" s="774"/>
      <c r="AI32" s="774"/>
      <c r="AJ32" s="775"/>
      <c r="AK32" s="821"/>
      <c r="AL32" s="817"/>
      <c r="AM32" s="817"/>
      <c r="AN32" s="817"/>
      <c r="AO32" s="817"/>
      <c r="AP32" s="817">
        <v>11307</v>
      </c>
      <c r="AQ32" s="817"/>
      <c r="AR32" s="817"/>
      <c r="AS32" s="817"/>
      <c r="AT32" s="817"/>
      <c r="AU32" s="817">
        <v>6800</v>
      </c>
      <c r="AV32" s="817"/>
      <c r="AW32" s="817"/>
      <c r="AX32" s="817"/>
      <c r="AY32" s="817"/>
      <c r="AZ32" s="818" t="s">
        <v>549</v>
      </c>
      <c r="BA32" s="818"/>
      <c r="BB32" s="818"/>
      <c r="BC32" s="818"/>
      <c r="BD32" s="818"/>
      <c r="BE32" s="819" t="s">
        <v>396</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380</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14389</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402</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550</v>
      </c>
      <c r="C68" s="857"/>
      <c r="D68" s="857"/>
      <c r="E68" s="857"/>
      <c r="F68" s="857"/>
      <c r="G68" s="857"/>
      <c r="H68" s="857"/>
      <c r="I68" s="857"/>
      <c r="J68" s="857"/>
      <c r="K68" s="857"/>
      <c r="L68" s="857"/>
      <c r="M68" s="857"/>
      <c r="N68" s="857"/>
      <c r="O68" s="857"/>
      <c r="P68" s="858"/>
      <c r="Q68" s="859">
        <v>221</v>
      </c>
      <c r="R68" s="853"/>
      <c r="S68" s="853"/>
      <c r="T68" s="853"/>
      <c r="U68" s="853"/>
      <c r="V68" s="853">
        <v>202</v>
      </c>
      <c r="W68" s="853"/>
      <c r="X68" s="853"/>
      <c r="Y68" s="853"/>
      <c r="Z68" s="853"/>
      <c r="AA68" s="853">
        <v>19</v>
      </c>
      <c r="AB68" s="853"/>
      <c r="AC68" s="853"/>
      <c r="AD68" s="853"/>
      <c r="AE68" s="853"/>
      <c r="AF68" s="853">
        <v>19</v>
      </c>
      <c r="AG68" s="853"/>
      <c r="AH68" s="853"/>
      <c r="AI68" s="853"/>
      <c r="AJ68" s="853"/>
      <c r="AK68" s="853" t="s">
        <v>549</v>
      </c>
      <c r="AL68" s="853"/>
      <c r="AM68" s="853"/>
      <c r="AN68" s="853"/>
      <c r="AO68" s="853"/>
      <c r="AP68" s="853" t="s">
        <v>549</v>
      </c>
      <c r="AQ68" s="853"/>
      <c r="AR68" s="853"/>
      <c r="AS68" s="853"/>
      <c r="AT68" s="853"/>
      <c r="AU68" s="853" t="s">
        <v>549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551</v>
      </c>
      <c r="C69" s="861"/>
      <c r="D69" s="861"/>
      <c r="E69" s="861"/>
      <c r="F69" s="861"/>
      <c r="G69" s="861"/>
      <c r="H69" s="861"/>
      <c r="I69" s="861"/>
      <c r="J69" s="861"/>
      <c r="K69" s="861"/>
      <c r="L69" s="861"/>
      <c r="M69" s="861"/>
      <c r="N69" s="861"/>
      <c r="O69" s="861"/>
      <c r="P69" s="862"/>
      <c r="Q69" s="863">
        <v>127</v>
      </c>
      <c r="R69" s="817"/>
      <c r="S69" s="817"/>
      <c r="T69" s="817"/>
      <c r="U69" s="817"/>
      <c r="V69" s="817">
        <v>118</v>
      </c>
      <c r="W69" s="817"/>
      <c r="X69" s="817"/>
      <c r="Y69" s="817"/>
      <c r="Z69" s="817"/>
      <c r="AA69" s="817">
        <v>9</v>
      </c>
      <c r="AB69" s="817"/>
      <c r="AC69" s="817"/>
      <c r="AD69" s="817"/>
      <c r="AE69" s="817"/>
      <c r="AF69" s="817">
        <v>9</v>
      </c>
      <c r="AG69" s="817"/>
      <c r="AH69" s="817"/>
      <c r="AI69" s="817"/>
      <c r="AJ69" s="817"/>
      <c r="AK69" s="817">
        <v>4</v>
      </c>
      <c r="AL69" s="817"/>
      <c r="AM69" s="817"/>
      <c r="AN69" s="817"/>
      <c r="AO69" s="817"/>
      <c r="AP69" s="817" t="s">
        <v>552</v>
      </c>
      <c r="AQ69" s="817"/>
      <c r="AR69" s="817"/>
      <c r="AS69" s="817"/>
      <c r="AT69" s="817"/>
      <c r="AU69" s="817" t="s">
        <v>552</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553</v>
      </c>
      <c r="C70" s="861"/>
      <c r="D70" s="861"/>
      <c r="E70" s="861"/>
      <c r="F70" s="861"/>
      <c r="G70" s="861"/>
      <c r="H70" s="861"/>
      <c r="I70" s="861"/>
      <c r="J70" s="861"/>
      <c r="K70" s="861"/>
      <c r="L70" s="861"/>
      <c r="M70" s="861"/>
      <c r="N70" s="861"/>
      <c r="O70" s="861"/>
      <c r="P70" s="862"/>
      <c r="Q70" s="863">
        <v>477</v>
      </c>
      <c r="R70" s="817"/>
      <c r="S70" s="817"/>
      <c r="T70" s="817"/>
      <c r="U70" s="817"/>
      <c r="V70" s="817">
        <v>454</v>
      </c>
      <c r="W70" s="817"/>
      <c r="X70" s="817"/>
      <c r="Y70" s="817"/>
      <c r="Z70" s="817"/>
      <c r="AA70" s="817">
        <v>23</v>
      </c>
      <c r="AB70" s="817"/>
      <c r="AC70" s="817"/>
      <c r="AD70" s="817"/>
      <c r="AE70" s="817"/>
      <c r="AF70" s="817">
        <v>23</v>
      </c>
      <c r="AG70" s="817"/>
      <c r="AH70" s="817"/>
      <c r="AI70" s="817"/>
      <c r="AJ70" s="817"/>
      <c r="AK70" s="817">
        <v>120</v>
      </c>
      <c r="AL70" s="817"/>
      <c r="AM70" s="817"/>
      <c r="AN70" s="817"/>
      <c r="AO70" s="817"/>
      <c r="AP70" s="817" t="s">
        <v>552</v>
      </c>
      <c r="AQ70" s="817"/>
      <c r="AR70" s="817"/>
      <c r="AS70" s="817"/>
      <c r="AT70" s="817"/>
      <c r="AU70" s="817" t="s">
        <v>552</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554</v>
      </c>
      <c r="C71" s="861"/>
      <c r="D71" s="861"/>
      <c r="E71" s="861"/>
      <c r="F71" s="861"/>
      <c r="G71" s="861"/>
      <c r="H71" s="861"/>
      <c r="I71" s="861"/>
      <c r="J71" s="861"/>
      <c r="K71" s="861"/>
      <c r="L71" s="861"/>
      <c r="M71" s="861"/>
      <c r="N71" s="861"/>
      <c r="O71" s="861"/>
      <c r="P71" s="862"/>
      <c r="Q71" s="863">
        <v>4665</v>
      </c>
      <c r="R71" s="817"/>
      <c r="S71" s="817"/>
      <c r="T71" s="817"/>
      <c r="U71" s="817"/>
      <c r="V71" s="817">
        <v>4354</v>
      </c>
      <c r="W71" s="817"/>
      <c r="X71" s="817"/>
      <c r="Y71" s="817"/>
      <c r="Z71" s="817"/>
      <c r="AA71" s="817">
        <v>276</v>
      </c>
      <c r="AB71" s="817"/>
      <c r="AC71" s="817"/>
      <c r="AD71" s="817"/>
      <c r="AE71" s="817"/>
      <c r="AF71" s="817">
        <v>276</v>
      </c>
      <c r="AG71" s="817"/>
      <c r="AH71" s="817"/>
      <c r="AI71" s="817"/>
      <c r="AJ71" s="817"/>
      <c r="AK71" s="817">
        <v>126</v>
      </c>
      <c r="AL71" s="817"/>
      <c r="AM71" s="817"/>
      <c r="AN71" s="817"/>
      <c r="AO71" s="817"/>
      <c r="AP71" s="817">
        <v>2516</v>
      </c>
      <c r="AQ71" s="817"/>
      <c r="AR71" s="817"/>
      <c r="AS71" s="817"/>
      <c r="AT71" s="817"/>
      <c r="AU71" s="817">
        <v>2167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555</v>
      </c>
      <c r="C72" s="861"/>
      <c r="D72" s="861"/>
      <c r="E72" s="861"/>
      <c r="F72" s="861"/>
      <c r="G72" s="861"/>
      <c r="H72" s="861"/>
      <c r="I72" s="861"/>
      <c r="J72" s="861"/>
      <c r="K72" s="861"/>
      <c r="L72" s="861"/>
      <c r="M72" s="861"/>
      <c r="N72" s="861"/>
      <c r="O72" s="861"/>
      <c r="P72" s="862"/>
      <c r="Q72" s="863">
        <v>3688</v>
      </c>
      <c r="R72" s="817"/>
      <c r="S72" s="817"/>
      <c r="T72" s="817"/>
      <c r="U72" s="817"/>
      <c r="V72" s="817">
        <v>3347</v>
      </c>
      <c r="W72" s="817"/>
      <c r="X72" s="817"/>
      <c r="Y72" s="817"/>
      <c r="Z72" s="817"/>
      <c r="AA72" s="817">
        <v>179</v>
      </c>
      <c r="AB72" s="817"/>
      <c r="AC72" s="817"/>
      <c r="AD72" s="817"/>
      <c r="AE72" s="817"/>
      <c r="AF72" s="817">
        <v>179</v>
      </c>
      <c r="AG72" s="817"/>
      <c r="AH72" s="817"/>
      <c r="AI72" s="817"/>
      <c r="AJ72" s="817"/>
      <c r="AK72" s="817">
        <v>47</v>
      </c>
      <c r="AL72" s="817"/>
      <c r="AM72" s="817"/>
      <c r="AN72" s="817"/>
      <c r="AO72" s="817"/>
      <c r="AP72" s="817">
        <v>5676</v>
      </c>
      <c r="AQ72" s="817"/>
      <c r="AR72" s="817"/>
      <c r="AS72" s="817"/>
      <c r="AT72" s="817"/>
      <c r="AU72" s="817">
        <v>1437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556</v>
      </c>
      <c r="C73" s="861"/>
      <c r="D73" s="861"/>
      <c r="E73" s="861"/>
      <c r="F73" s="861"/>
      <c r="G73" s="861"/>
      <c r="H73" s="861"/>
      <c r="I73" s="861"/>
      <c r="J73" s="861"/>
      <c r="K73" s="861"/>
      <c r="L73" s="861"/>
      <c r="M73" s="861"/>
      <c r="N73" s="861"/>
      <c r="O73" s="861"/>
      <c r="P73" s="862"/>
      <c r="Q73" s="863">
        <v>2396</v>
      </c>
      <c r="R73" s="817"/>
      <c r="S73" s="817"/>
      <c r="T73" s="817"/>
      <c r="U73" s="817"/>
      <c r="V73" s="817">
        <v>2116</v>
      </c>
      <c r="W73" s="817"/>
      <c r="X73" s="817"/>
      <c r="Y73" s="817"/>
      <c r="Z73" s="817"/>
      <c r="AA73" s="817">
        <v>280</v>
      </c>
      <c r="AB73" s="817"/>
      <c r="AC73" s="817"/>
      <c r="AD73" s="817"/>
      <c r="AE73" s="817"/>
      <c r="AF73" s="817">
        <v>207</v>
      </c>
      <c r="AG73" s="817"/>
      <c r="AH73" s="817"/>
      <c r="AI73" s="817"/>
      <c r="AJ73" s="817"/>
      <c r="AK73" s="817" t="s">
        <v>552</v>
      </c>
      <c r="AL73" s="817"/>
      <c r="AM73" s="817"/>
      <c r="AN73" s="817"/>
      <c r="AO73" s="817"/>
      <c r="AP73" s="817">
        <v>9271</v>
      </c>
      <c r="AQ73" s="817"/>
      <c r="AR73" s="817"/>
      <c r="AS73" s="817"/>
      <c r="AT73" s="817"/>
      <c r="AU73" s="817" t="s">
        <v>552</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557</v>
      </c>
      <c r="C74" s="861"/>
      <c r="D74" s="861"/>
      <c r="E74" s="861"/>
      <c r="F74" s="861"/>
      <c r="G74" s="861"/>
      <c r="H74" s="861"/>
      <c r="I74" s="861"/>
      <c r="J74" s="861"/>
      <c r="K74" s="861"/>
      <c r="L74" s="861"/>
      <c r="M74" s="861"/>
      <c r="N74" s="861"/>
      <c r="O74" s="861"/>
      <c r="P74" s="862"/>
      <c r="Q74" s="863">
        <v>324</v>
      </c>
      <c r="R74" s="817"/>
      <c r="S74" s="817"/>
      <c r="T74" s="817"/>
      <c r="U74" s="817"/>
      <c r="V74" s="817">
        <v>308</v>
      </c>
      <c r="W74" s="817"/>
      <c r="X74" s="817"/>
      <c r="Y74" s="817"/>
      <c r="Z74" s="817"/>
      <c r="AA74" s="817">
        <v>17</v>
      </c>
      <c r="AB74" s="817"/>
      <c r="AC74" s="817"/>
      <c r="AD74" s="817"/>
      <c r="AE74" s="817"/>
      <c r="AF74" s="817">
        <v>17</v>
      </c>
      <c r="AG74" s="817"/>
      <c r="AH74" s="817"/>
      <c r="AI74" s="817"/>
      <c r="AJ74" s="817"/>
      <c r="AK74" s="817" t="s">
        <v>552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558</v>
      </c>
      <c r="C75" s="861"/>
      <c r="D75" s="861"/>
      <c r="E75" s="861"/>
      <c r="F75" s="861"/>
      <c r="G75" s="861"/>
      <c r="H75" s="861"/>
      <c r="I75" s="861"/>
      <c r="J75" s="861"/>
      <c r="K75" s="861"/>
      <c r="L75" s="861"/>
      <c r="M75" s="861"/>
      <c r="N75" s="861"/>
      <c r="O75" s="861"/>
      <c r="P75" s="862"/>
      <c r="Q75" s="864">
        <v>170139</v>
      </c>
      <c r="R75" s="865"/>
      <c r="S75" s="865"/>
      <c r="T75" s="865"/>
      <c r="U75" s="821"/>
      <c r="V75" s="866">
        <v>161758</v>
      </c>
      <c r="W75" s="865"/>
      <c r="X75" s="865"/>
      <c r="Y75" s="865"/>
      <c r="Z75" s="821"/>
      <c r="AA75" s="866">
        <v>8381</v>
      </c>
      <c r="AB75" s="865"/>
      <c r="AC75" s="865"/>
      <c r="AD75" s="865"/>
      <c r="AE75" s="821"/>
      <c r="AF75" s="866">
        <v>8381</v>
      </c>
      <c r="AG75" s="865"/>
      <c r="AH75" s="865"/>
      <c r="AI75" s="865"/>
      <c r="AJ75" s="821"/>
      <c r="AK75" s="866">
        <v>0</v>
      </c>
      <c r="AL75" s="865"/>
      <c r="AM75" s="865"/>
      <c r="AN75" s="865"/>
      <c r="AO75" s="821"/>
      <c r="AP75" s="866" t="s">
        <v>552</v>
      </c>
      <c r="AQ75" s="865"/>
      <c r="AR75" s="865"/>
      <c r="AS75" s="865"/>
      <c r="AT75" s="821"/>
      <c r="AU75" s="866" t="s">
        <v>552</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380</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12959415</v>
      </c>
      <c r="AB110" s="887"/>
      <c r="AC110" s="887"/>
      <c r="AD110" s="887"/>
      <c r="AE110" s="888"/>
      <c r="AF110" s="889">
        <v>11583046</v>
      </c>
      <c r="AG110" s="887"/>
      <c r="AH110" s="887"/>
      <c r="AI110" s="887"/>
      <c r="AJ110" s="888"/>
      <c r="AK110" s="889">
        <v>11679350</v>
      </c>
      <c r="AL110" s="887"/>
      <c r="AM110" s="887"/>
      <c r="AN110" s="887"/>
      <c r="AO110" s="888"/>
      <c r="AP110" s="890">
        <v>16.5</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133174075</v>
      </c>
      <c r="BR110" s="918"/>
      <c r="BS110" s="918"/>
      <c r="BT110" s="918"/>
      <c r="BU110" s="918"/>
      <c r="BV110" s="918">
        <v>134797290</v>
      </c>
      <c r="BW110" s="918"/>
      <c r="BX110" s="918"/>
      <c r="BY110" s="918"/>
      <c r="BZ110" s="918"/>
      <c r="CA110" s="918">
        <v>135364180</v>
      </c>
      <c r="CB110" s="918"/>
      <c r="CC110" s="918"/>
      <c r="CD110" s="918"/>
      <c r="CE110" s="918"/>
      <c r="CF110" s="931">
        <v>191.2</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v>4698256</v>
      </c>
      <c r="DR110" s="918"/>
      <c r="DS110" s="918"/>
      <c r="DT110" s="918"/>
      <c r="DU110" s="918"/>
      <c r="DV110" s="919">
        <v>6.6</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161477</v>
      </c>
      <c r="BR111" s="913"/>
      <c r="BS111" s="913"/>
      <c r="BT111" s="913"/>
      <c r="BU111" s="913"/>
      <c r="BV111" s="913">
        <v>72236</v>
      </c>
      <c r="BW111" s="913"/>
      <c r="BX111" s="913"/>
      <c r="BY111" s="913"/>
      <c r="BZ111" s="913"/>
      <c r="CA111" s="913">
        <v>4724587</v>
      </c>
      <c r="CB111" s="913"/>
      <c r="CC111" s="913"/>
      <c r="CD111" s="913"/>
      <c r="CE111" s="913"/>
      <c r="CF111" s="907">
        <v>6.7</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6257630</v>
      </c>
      <c r="BR112" s="913"/>
      <c r="BS112" s="913"/>
      <c r="BT112" s="913"/>
      <c r="BU112" s="913"/>
      <c r="BV112" s="913">
        <v>6394667</v>
      </c>
      <c r="BW112" s="913"/>
      <c r="BX112" s="913"/>
      <c r="BY112" s="913"/>
      <c r="BZ112" s="913"/>
      <c r="CA112" s="913">
        <v>5936208</v>
      </c>
      <c r="CB112" s="913"/>
      <c r="CC112" s="913"/>
      <c r="CD112" s="913"/>
      <c r="CE112" s="913"/>
      <c r="CF112" s="907">
        <v>8.4</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619582</v>
      </c>
      <c r="AB113" s="925"/>
      <c r="AC113" s="925"/>
      <c r="AD113" s="925"/>
      <c r="AE113" s="926"/>
      <c r="AF113" s="927">
        <v>613966</v>
      </c>
      <c r="AG113" s="925"/>
      <c r="AH113" s="925"/>
      <c r="AI113" s="925"/>
      <c r="AJ113" s="926"/>
      <c r="AK113" s="927">
        <v>561260</v>
      </c>
      <c r="AL113" s="925"/>
      <c r="AM113" s="925"/>
      <c r="AN113" s="925"/>
      <c r="AO113" s="926"/>
      <c r="AP113" s="928">
        <v>0.8</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3892157</v>
      </c>
      <c r="BR113" s="913"/>
      <c r="BS113" s="913"/>
      <c r="BT113" s="913"/>
      <c r="BU113" s="913"/>
      <c r="BV113" s="913">
        <v>3565959</v>
      </c>
      <c r="BW113" s="913"/>
      <c r="BX113" s="913"/>
      <c r="BY113" s="913"/>
      <c r="BZ113" s="913"/>
      <c r="CA113" s="913">
        <v>3604439</v>
      </c>
      <c r="CB113" s="913"/>
      <c r="CC113" s="913"/>
      <c r="CD113" s="913"/>
      <c r="CE113" s="913"/>
      <c r="CF113" s="907">
        <v>5.0999999999999996</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272710</v>
      </c>
      <c r="AB114" s="946"/>
      <c r="AC114" s="946"/>
      <c r="AD114" s="946"/>
      <c r="AE114" s="947"/>
      <c r="AF114" s="948">
        <v>260772</v>
      </c>
      <c r="AG114" s="946"/>
      <c r="AH114" s="946"/>
      <c r="AI114" s="946"/>
      <c r="AJ114" s="947"/>
      <c r="AK114" s="948">
        <v>316462</v>
      </c>
      <c r="AL114" s="946"/>
      <c r="AM114" s="946"/>
      <c r="AN114" s="946"/>
      <c r="AO114" s="947"/>
      <c r="AP114" s="949">
        <v>0.4</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13120658</v>
      </c>
      <c r="BR114" s="913"/>
      <c r="BS114" s="913"/>
      <c r="BT114" s="913"/>
      <c r="BU114" s="913"/>
      <c r="BV114" s="913">
        <v>13498917</v>
      </c>
      <c r="BW114" s="913"/>
      <c r="BX114" s="913"/>
      <c r="BY114" s="913"/>
      <c r="BZ114" s="913"/>
      <c r="CA114" s="913">
        <v>13725641</v>
      </c>
      <c r="CB114" s="913"/>
      <c r="CC114" s="913"/>
      <c r="CD114" s="913"/>
      <c r="CE114" s="913"/>
      <c r="CF114" s="907">
        <v>19.399999999999999</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140156</v>
      </c>
      <c r="AB115" s="925"/>
      <c r="AC115" s="925"/>
      <c r="AD115" s="925"/>
      <c r="AE115" s="926"/>
      <c r="AF115" s="927">
        <v>91808</v>
      </c>
      <c r="AG115" s="925"/>
      <c r="AH115" s="925"/>
      <c r="AI115" s="925"/>
      <c r="AJ115" s="926"/>
      <c r="AK115" s="927">
        <v>47125</v>
      </c>
      <c r="AL115" s="925"/>
      <c r="AM115" s="925"/>
      <c r="AN115" s="925"/>
      <c r="AO115" s="926"/>
      <c r="AP115" s="928">
        <v>0.1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v>5072</v>
      </c>
      <c r="BR115" s="913"/>
      <c r="BS115" s="913"/>
      <c r="BT115" s="913"/>
      <c r="BU115" s="913"/>
      <c r="BV115" s="913">
        <v>1953</v>
      </c>
      <c r="BW115" s="913"/>
      <c r="BX115" s="913"/>
      <c r="BY115" s="913"/>
      <c r="BZ115" s="913"/>
      <c r="CA115" s="913">
        <v>1516</v>
      </c>
      <c r="CB115" s="913"/>
      <c r="CC115" s="913"/>
      <c r="CD115" s="913"/>
      <c r="CE115" s="913"/>
      <c r="CF115" s="907">
        <v>0</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v>80</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13991863</v>
      </c>
      <c r="AB117" s="966"/>
      <c r="AC117" s="966"/>
      <c r="AD117" s="966"/>
      <c r="AE117" s="967"/>
      <c r="AF117" s="968">
        <v>12549592</v>
      </c>
      <c r="AG117" s="966"/>
      <c r="AH117" s="966"/>
      <c r="AI117" s="966"/>
      <c r="AJ117" s="967"/>
      <c r="AK117" s="968">
        <v>12604277</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444</v>
      </c>
      <c r="BP119" s="992"/>
      <c r="BQ119" s="986">
        <v>156611069</v>
      </c>
      <c r="BR119" s="987"/>
      <c r="BS119" s="987"/>
      <c r="BT119" s="987"/>
      <c r="BU119" s="987"/>
      <c r="BV119" s="987">
        <v>158331022</v>
      </c>
      <c r="BW119" s="987"/>
      <c r="BX119" s="987"/>
      <c r="BY119" s="987"/>
      <c r="BZ119" s="987"/>
      <c r="CA119" s="987">
        <v>163356571</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161477</v>
      </c>
      <c r="DH119" s="973"/>
      <c r="DI119" s="973"/>
      <c r="DJ119" s="973"/>
      <c r="DK119" s="974"/>
      <c r="DL119" s="972">
        <v>72236</v>
      </c>
      <c r="DM119" s="973"/>
      <c r="DN119" s="973"/>
      <c r="DO119" s="973"/>
      <c r="DP119" s="974"/>
      <c r="DQ119" s="972">
        <v>26331</v>
      </c>
      <c r="DR119" s="973"/>
      <c r="DS119" s="973"/>
      <c r="DT119" s="973"/>
      <c r="DU119" s="974"/>
      <c r="DV119" s="975">
        <v>0</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25789696</v>
      </c>
      <c r="BR120" s="918"/>
      <c r="BS120" s="918"/>
      <c r="BT120" s="918"/>
      <c r="BU120" s="918"/>
      <c r="BV120" s="918">
        <v>27833709</v>
      </c>
      <c r="BW120" s="918"/>
      <c r="BX120" s="918"/>
      <c r="BY120" s="918"/>
      <c r="BZ120" s="918"/>
      <c r="CA120" s="918">
        <v>30369592</v>
      </c>
      <c r="CB120" s="918"/>
      <c r="CC120" s="918"/>
      <c r="CD120" s="918"/>
      <c r="CE120" s="918"/>
      <c r="CF120" s="931">
        <v>42.9</v>
      </c>
      <c r="CG120" s="932"/>
      <c r="CH120" s="932"/>
      <c r="CI120" s="932"/>
      <c r="CJ120" s="932"/>
      <c r="CK120" s="993" t="s">
        <v>448</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6257630</v>
      </c>
      <c r="DH120" s="918"/>
      <c r="DI120" s="918"/>
      <c r="DJ120" s="918"/>
      <c r="DK120" s="918"/>
      <c r="DL120" s="918">
        <v>6064167</v>
      </c>
      <c r="DM120" s="918"/>
      <c r="DN120" s="918"/>
      <c r="DO120" s="918"/>
      <c r="DP120" s="918"/>
      <c r="DQ120" s="918">
        <v>5936208</v>
      </c>
      <c r="DR120" s="918"/>
      <c r="DS120" s="918"/>
      <c r="DT120" s="918"/>
      <c r="DU120" s="918"/>
      <c r="DV120" s="919">
        <v>8.4</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20389303</v>
      </c>
      <c r="BR121" s="913"/>
      <c r="BS121" s="913"/>
      <c r="BT121" s="913"/>
      <c r="BU121" s="913"/>
      <c r="BV121" s="913">
        <v>23602255</v>
      </c>
      <c r="BW121" s="913"/>
      <c r="BX121" s="913"/>
      <c r="BY121" s="913"/>
      <c r="BZ121" s="913"/>
      <c r="CA121" s="913">
        <v>24558756</v>
      </c>
      <c r="CB121" s="913"/>
      <c r="CC121" s="913"/>
      <c r="CD121" s="913"/>
      <c r="CE121" s="913"/>
      <c r="CF121" s="907">
        <v>34.700000000000003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v>330500</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79854046</v>
      </c>
      <c r="BR122" s="987"/>
      <c r="BS122" s="987"/>
      <c r="BT122" s="987"/>
      <c r="BU122" s="987"/>
      <c r="BV122" s="987">
        <v>78417612</v>
      </c>
      <c r="BW122" s="987"/>
      <c r="BX122" s="987"/>
      <c r="BY122" s="987"/>
      <c r="BZ122" s="987"/>
      <c r="CA122" s="987">
        <v>75502525</v>
      </c>
      <c r="CB122" s="987"/>
      <c r="CC122" s="987"/>
      <c r="CD122" s="987"/>
      <c r="CE122" s="987"/>
      <c r="CF122" s="1004">
        <v>106.7</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452</v>
      </c>
      <c r="BP123" s="992"/>
      <c r="BQ123" s="1050">
        <v>126033045</v>
      </c>
      <c r="BR123" s="1051"/>
      <c r="BS123" s="1051"/>
      <c r="BT123" s="1051"/>
      <c r="BU123" s="1051"/>
      <c r="BV123" s="1051">
        <v>129853576</v>
      </c>
      <c r="BW123" s="1051"/>
      <c r="BX123" s="1051"/>
      <c r="BY123" s="1051"/>
      <c r="BZ123" s="1051"/>
      <c r="CA123" s="1051">
        <v>130430873</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45.7</v>
      </c>
      <c r="BR124" s="1014"/>
      <c r="BS124" s="1014"/>
      <c r="BT124" s="1014"/>
      <c r="BU124" s="1014"/>
      <c r="BV124" s="1014">
        <v>41.4</v>
      </c>
      <c r="BW124" s="1014"/>
      <c r="BX124" s="1014"/>
      <c r="BY124" s="1014"/>
      <c r="BZ124" s="1014"/>
      <c r="CA124" s="1014">
        <v>46.5</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140156</v>
      </c>
      <c r="AB126" s="946"/>
      <c r="AC126" s="946"/>
      <c r="AD126" s="946"/>
      <c r="AE126" s="947"/>
      <c r="AF126" s="948">
        <v>91808</v>
      </c>
      <c r="AG126" s="946"/>
      <c r="AH126" s="946"/>
      <c r="AI126" s="946"/>
      <c r="AJ126" s="947"/>
      <c r="AK126" s="948">
        <v>47125</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1127576</v>
      </c>
      <c r="AB128" s="1033"/>
      <c r="AC128" s="1033"/>
      <c r="AD128" s="1033"/>
      <c r="AE128" s="1034"/>
      <c r="AF128" s="1035">
        <v>1234555</v>
      </c>
      <c r="AG128" s="1033"/>
      <c r="AH128" s="1033"/>
      <c r="AI128" s="1033"/>
      <c r="AJ128" s="1034"/>
      <c r="AK128" s="1035">
        <v>1207946</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121</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v>5072</v>
      </c>
      <c r="DH128" s="1025"/>
      <c r="DI128" s="1025"/>
      <c r="DJ128" s="1025"/>
      <c r="DK128" s="1025"/>
      <c r="DL128" s="1025">
        <v>1953</v>
      </c>
      <c r="DM128" s="1025"/>
      <c r="DN128" s="1025"/>
      <c r="DO128" s="1025"/>
      <c r="DP128" s="1025"/>
      <c r="DQ128" s="1025">
        <v>1516</v>
      </c>
      <c r="DR128" s="1025"/>
      <c r="DS128" s="1025"/>
      <c r="DT128" s="1025"/>
      <c r="DU128" s="1025"/>
      <c r="DV128" s="1026">
        <v>0</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73164034</v>
      </c>
      <c r="AB129" s="946"/>
      <c r="AC129" s="946"/>
      <c r="AD129" s="946"/>
      <c r="AE129" s="947"/>
      <c r="AF129" s="948">
        <v>74983632</v>
      </c>
      <c r="AG129" s="946"/>
      <c r="AH129" s="946"/>
      <c r="AI129" s="946"/>
      <c r="AJ129" s="947"/>
      <c r="AK129" s="948">
        <v>77068141</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121</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6316306</v>
      </c>
      <c r="AB130" s="946"/>
      <c r="AC130" s="946"/>
      <c r="AD130" s="946"/>
      <c r="AE130" s="947"/>
      <c r="AF130" s="948">
        <v>6275091</v>
      </c>
      <c r="AG130" s="946"/>
      <c r="AH130" s="946"/>
      <c r="AI130" s="946"/>
      <c r="AJ130" s="947"/>
      <c r="AK130" s="948">
        <v>6286344</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8.1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66847728</v>
      </c>
      <c r="AB131" s="973"/>
      <c r="AC131" s="973"/>
      <c r="AD131" s="973"/>
      <c r="AE131" s="974"/>
      <c r="AF131" s="972">
        <v>68708541</v>
      </c>
      <c r="AG131" s="973"/>
      <c r="AH131" s="973"/>
      <c r="AI131" s="973"/>
      <c r="AJ131" s="974"/>
      <c r="AK131" s="972">
        <v>70781797</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46.5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9.7953680639999998</v>
      </c>
      <c r="AB132" s="1084"/>
      <c r="AC132" s="1084"/>
      <c r="AD132" s="1084"/>
      <c r="AE132" s="1085"/>
      <c r="AF132" s="1086">
        <v>7.3352539969999997</v>
      </c>
      <c r="AG132" s="1084"/>
      <c r="AH132" s="1084"/>
      <c r="AI132" s="1084"/>
      <c r="AJ132" s="1085"/>
      <c r="AK132" s="1086">
        <v>7.2193514189999997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8.6</v>
      </c>
      <c r="AB133" s="1067"/>
      <c r="AC133" s="1067"/>
      <c r="AD133" s="1067"/>
      <c r="AE133" s="1068"/>
      <c r="AF133" s="1066">
        <v>8.1999999999999993</v>
      </c>
      <c r="AG133" s="1067"/>
      <c r="AH133" s="1067"/>
      <c r="AI133" s="1067"/>
      <c r="AJ133" s="1068"/>
      <c r="AK133" s="1066">
        <v>8.1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JfQqN5+2b+chO80xP/VMW4LANPtp/coGkR3mnR1WHW0dAXGbcokzQIaIS3HJXmMSWWCBI33y0DFLnVX4QJIWQ==" saltValue="rz9QDqRafY5LpMs6Z0fP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DN62" sqref="DN6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WLrej4B/mYAkLldDSUlKcg8CLR/wHc9LjDE/A8HVkDXDnUxNqnV+9TfQNy842786/z2atIDqbVddlo0Ui2lAw==" saltValue="rraWMbj7MdE67q0AO0gK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aFckpeg7e0coKyh035HYqGt7/m4WBYS3EYRieBI5k0jADjAmaRd0HaAIS+ZunIml0dI8OlKsTjVJrrk/f+MMQ==" saltValue="QXMPujUNiVDJWLNY8T399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22252188</v>
      </c>
      <c r="AP9" s="262">
        <v>70997</v>
      </c>
      <c r="AQ9" s="263">
        <v>69190</v>
      </c>
      <c r="AR9" s="264">
        <v>2.6</v>
      </c>
    </row>
    <row r="10" spans="1:46" ht="13.5" customHeight="1" x14ac:dyDescent="0.15">
      <c r="A10" s="247"/>
      <c r="AK10" s="1103" t="s">
        <v>487</v>
      </c>
      <c r="AL10" s="1104"/>
      <c r="AM10" s="1104"/>
      <c r="AN10" s="1105"/>
      <c r="AO10" s="265">
        <v>364468</v>
      </c>
      <c r="AP10" s="265">
        <v>1163</v>
      </c>
      <c r="AQ10" s="266">
        <v>1817</v>
      </c>
      <c r="AR10" s="267">
        <v>-36</v>
      </c>
    </row>
    <row r="11" spans="1:46" ht="13.5" customHeight="1" x14ac:dyDescent="0.15">
      <c r="A11" s="247"/>
      <c r="AK11" s="1103" t="s">
        <v>488</v>
      </c>
      <c r="AL11" s="1104"/>
      <c r="AM11" s="1104"/>
      <c r="AN11" s="1105"/>
      <c r="AO11" s="265">
        <v>235061</v>
      </c>
      <c r="AP11" s="265">
        <v>750</v>
      </c>
      <c r="AQ11" s="266">
        <v>711</v>
      </c>
      <c r="AR11" s="267">
        <v>5.5</v>
      </c>
    </row>
    <row r="12" spans="1:46" ht="13.5" customHeight="1" x14ac:dyDescent="0.15">
      <c r="A12" s="247"/>
      <c r="AK12" s="1103" t="s">
        <v>489</v>
      </c>
      <c r="AL12" s="1104"/>
      <c r="AM12" s="1104"/>
      <c r="AN12" s="1105"/>
      <c r="AO12" s="265" t="s">
        <v>490</v>
      </c>
      <c r="AP12" s="265" t="s">
        <v>490</v>
      </c>
      <c r="AQ12" s="266">
        <v>19</v>
      </c>
      <c r="AR12" s="267" t="s">
        <v>490</v>
      </c>
    </row>
    <row r="13" spans="1:46" ht="13.5" customHeight="1" x14ac:dyDescent="0.15">
      <c r="A13" s="247"/>
      <c r="AK13" s="1103" t="s">
        <v>491</v>
      </c>
      <c r="AL13" s="1104"/>
      <c r="AM13" s="1104"/>
      <c r="AN13" s="1105"/>
      <c r="AO13" s="265">
        <v>1264877</v>
      </c>
      <c r="AP13" s="265">
        <v>4036</v>
      </c>
      <c r="AQ13" s="266">
        <v>2094</v>
      </c>
      <c r="AR13" s="267">
        <v>92.7</v>
      </c>
    </row>
    <row r="14" spans="1:46" ht="13.5" customHeight="1" x14ac:dyDescent="0.15">
      <c r="A14" s="247"/>
      <c r="AK14" s="1103" t="s">
        <v>492</v>
      </c>
      <c r="AL14" s="1104"/>
      <c r="AM14" s="1104"/>
      <c r="AN14" s="1105"/>
      <c r="AO14" s="265">
        <v>25425</v>
      </c>
      <c r="AP14" s="265">
        <v>81</v>
      </c>
      <c r="AQ14" s="266">
        <v>1351</v>
      </c>
      <c r="AR14" s="267">
        <v>-94</v>
      </c>
    </row>
    <row r="15" spans="1:46" ht="13.5" customHeight="1" x14ac:dyDescent="0.15">
      <c r="A15" s="247"/>
      <c r="AK15" s="1106" t="s">
        <v>493</v>
      </c>
      <c r="AL15" s="1107"/>
      <c r="AM15" s="1107"/>
      <c r="AN15" s="1108"/>
      <c r="AO15" s="265">
        <v>-1165020</v>
      </c>
      <c r="AP15" s="265">
        <v>-3717</v>
      </c>
      <c r="AQ15" s="266">
        <v>-3935</v>
      </c>
      <c r="AR15" s="267">
        <v>-5.5</v>
      </c>
    </row>
    <row r="16" spans="1:46" x14ac:dyDescent="0.15">
      <c r="A16" s="247"/>
      <c r="AK16" s="1106" t="s">
        <v>177</v>
      </c>
      <c r="AL16" s="1107"/>
      <c r="AM16" s="1107"/>
      <c r="AN16" s="1108"/>
      <c r="AO16" s="265">
        <v>22976999</v>
      </c>
      <c r="AP16" s="265">
        <v>73310</v>
      </c>
      <c r="AQ16" s="266">
        <v>71247</v>
      </c>
      <c r="AR16" s="267">
        <v>2.9</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6.89</v>
      </c>
      <c r="AP21" s="278">
        <v>6.59</v>
      </c>
      <c r="AQ21" s="279">
        <v>0.3</v>
      </c>
      <c r="AS21" s="280"/>
      <c r="AT21" s="276"/>
    </row>
    <row r="22" spans="1:46" s="248" customFormat="1" x14ac:dyDescent="0.15">
      <c r="A22" s="276"/>
      <c r="AK22" s="1109" t="s">
        <v>499</v>
      </c>
      <c r="AL22" s="1110"/>
      <c r="AM22" s="1110"/>
      <c r="AN22" s="1111"/>
      <c r="AO22" s="281">
        <v>97.4</v>
      </c>
      <c r="AP22" s="282">
        <v>99.2</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11679350</v>
      </c>
      <c r="AP32" s="291">
        <v>37264</v>
      </c>
      <c r="AQ32" s="292">
        <v>37151</v>
      </c>
      <c r="AR32" s="293">
        <v>0.3</v>
      </c>
    </row>
    <row r="33" spans="1:46" ht="13.5" customHeight="1" x14ac:dyDescent="0.15">
      <c r="A33" s="247"/>
      <c r="AK33" s="1117" t="s">
        <v>504</v>
      </c>
      <c r="AL33" s="1118"/>
      <c r="AM33" s="1118"/>
      <c r="AN33" s="1119"/>
      <c r="AO33" s="291" t="s">
        <v>490</v>
      </c>
      <c r="AP33" s="291" t="s">
        <v>490</v>
      </c>
      <c r="AQ33" s="292">
        <v>1</v>
      </c>
      <c r="AR33" s="293" t="s">
        <v>490</v>
      </c>
    </row>
    <row r="34" spans="1:46" ht="27" customHeight="1" x14ac:dyDescent="0.15">
      <c r="A34" s="247"/>
      <c r="AK34" s="1117" t="s">
        <v>505</v>
      </c>
      <c r="AL34" s="1118"/>
      <c r="AM34" s="1118"/>
      <c r="AN34" s="1119"/>
      <c r="AO34" s="291" t="s">
        <v>490</v>
      </c>
      <c r="AP34" s="291" t="s">
        <v>490</v>
      </c>
      <c r="AQ34" s="292">
        <v>48</v>
      </c>
      <c r="AR34" s="293" t="s">
        <v>490</v>
      </c>
    </row>
    <row r="35" spans="1:46" ht="27" customHeight="1" x14ac:dyDescent="0.15">
      <c r="A35" s="247"/>
      <c r="AK35" s="1117" t="s">
        <v>506</v>
      </c>
      <c r="AL35" s="1118"/>
      <c r="AM35" s="1118"/>
      <c r="AN35" s="1119"/>
      <c r="AO35" s="291">
        <v>561260</v>
      </c>
      <c r="AP35" s="291">
        <v>1791</v>
      </c>
      <c r="AQ35" s="292">
        <v>8181</v>
      </c>
      <c r="AR35" s="293">
        <v>-78.099999999999994</v>
      </c>
    </row>
    <row r="36" spans="1:46" ht="27" customHeight="1" x14ac:dyDescent="0.15">
      <c r="A36" s="247"/>
      <c r="AK36" s="1117" t="s">
        <v>507</v>
      </c>
      <c r="AL36" s="1118"/>
      <c r="AM36" s="1118"/>
      <c r="AN36" s="1119"/>
      <c r="AO36" s="291">
        <v>316462</v>
      </c>
      <c r="AP36" s="291">
        <v>1010</v>
      </c>
      <c r="AQ36" s="292">
        <v>473</v>
      </c>
      <c r="AR36" s="293">
        <v>113.5</v>
      </c>
    </row>
    <row r="37" spans="1:46" ht="13.5" customHeight="1" x14ac:dyDescent="0.15">
      <c r="A37" s="247"/>
      <c r="AK37" s="1117" t="s">
        <v>508</v>
      </c>
      <c r="AL37" s="1118"/>
      <c r="AM37" s="1118"/>
      <c r="AN37" s="1119"/>
      <c r="AO37" s="291">
        <v>47125</v>
      </c>
      <c r="AP37" s="291">
        <v>150</v>
      </c>
      <c r="AQ37" s="292">
        <v>499</v>
      </c>
      <c r="AR37" s="293">
        <v>-69.900000000000006</v>
      </c>
    </row>
    <row r="38" spans="1:46" ht="27" customHeight="1" x14ac:dyDescent="0.15">
      <c r="A38" s="247"/>
      <c r="AK38" s="1120" t="s">
        <v>509</v>
      </c>
      <c r="AL38" s="1121"/>
      <c r="AM38" s="1121"/>
      <c r="AN38" s="1122"/>
      <c r="AO38" s="294">
        <v>80</v>
      </c>
      <c r="AP38" s="294">
        <v>0</v>
      </c>
      <c r="AQ38" s="295">
        <v>1</v>
      </c>
      <c r="AR38" s="283">
        <v>-100</v>
      </c>
      <c r="AS38" s="290"/>
    </row>
    <row r="39" spans="1:46" x14ac:dyDescent="0.15">
      <c r="A39" s="247"/>
      <c r="AK39" s="1120" t="s">
        <v>510</v>
      </c>
      <c r="AL39" s="1121"/>
      <c r="AM39" s="1121"/>
      <c r="AN39" s="1122"/>
      <c r="AO39" s="291">
        <v>-1207946</v>
      </c>
      <c r="AP39" s="291">
        <v>-3854</v>
      </c>
      <c r="AQ39" s="292">
        <v>-8269</v>
      </c>
      <c r="AR39" s="293">
        <v>-53.4</v>
      </c>
      <c r="AS39" s="290"/>
    </row>
    <row r="40" spans="1:46" ht="27" customHeight="1" x14ac:dyDescent="0.15">
      <c r="A40" s="247"/>
      <c r="AK40" s="1117" t="s">
        <v>511</v>
      </c>
      <c r="AL40" s="1118"/>
      <c r="AM40" s="1118"/>
      <c r="AN40" s="1119"/>
      <c r="AO40" s="291">
        <v>-6286344</v>
      </c>
      <c r="AP40" s="291">
        <v>-20057</v>
      </c>
      <c r="AQ40" s="292">
        <v>-27482</v>
      </c>
      <c r="AR40" s="293">
        <v>-27</v>
      </c>
      <c r="AS40" s="290"/>
    </row>
    <row r="41" spans="1:46" x14ac:dyDescent="0.15">
      <c r="A41" s="247"/>
      <c r="AK41" s="1123" t="s">
        <v>287</v>
      </c>
      <c r="AL41" s="1124"/>
      <c r="AM41" s="1124"/>
      <c r="AN41" s="1125"/>
      <c r="AO41" s="291">
        <v>5109987</v>
      </c>
      <c r="AP41" s="291">
        <v>16304</v>
      </c>
      <c r="AQ41" s="292">
        <v>10602</v>
      </c>
      <c r="AR41" s="293">
        <v>53.8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23090401</v>
      </c>
      <c r="AN51" s="313">
        <v>72052</v>
      </c>
      <c r="AO51" s="314">
        <v>6.9</v>
      </c>
      <c r="AP51" s="315">
        <v>52191</v>
      </c>
      <c r="AQ51" s="316">
        <v>0.7</v>
      </c>
      <c r="AR51" s="317">
        <v>6.2</v>
      </c>
    </row>
    <row r="52" spans="1:44" x14ac:dyDescent="0.15">
      <c r="A52" s="247"/>
      <c r="AK52" s="318"/>
      <c r="AL52" s="319" t="s">
        <v>521</v>
      </c>
      <c r="AM52" s="320">
        <v>3229172</v>
      </c>
      <c r="AN52" s="321">
        <v>10076</v>
      </c>
      <c r="AO52" s="322">
        <v>-4.5999999999999996</v>
      </c>
      <c r="AP52" s="323">
        <v>26807</v>
      </c>
      <c r="AQ52" s="324">
        <v>1.8</v>
      </c>
      <c r="AR52" s="325">
        <v>-6.4</v>
      </c>
    </row>
    <row r="53" spans="1:44" x14ac:dyDescent="0.15">
      <c r="A53" s="247"/>
      <c r="AK53" s="303" t="s">
        <v>522</v>
      </c>
      <c r="AL53" s="304"/>
      <c r="AM53" s="312">
        <v>18682888</v>
      </c>
      <c r="AN53" s="313">
        <v>58689</v>
      </c>
      <c r="AO53" s="314">
        <v>-18.5</v>
      </c>
      <c r="AP53" s="315">
        <v>48105</v>
      </c>
      <c r="AQ53" s="316">
        <v>-7.8</v>
      </c>
      <c r="AR53" s="317">
        <v>-10.7</v>
      </c>
    </row>
    <row r="54" spans="1:44" x14ac:dyDescent="0.15">
      <c r="A54" s="247"/>
      <c r="AK54" s="318"/>
      <c r="AL54" s="319" t="s">
        <v>521</v>
      </c>
      <c r="AM54" s="320">
        <v>4623655</v>
      </c>
      <c r="AN54" s="321">
        <v>14524</v>
      </c>
      <c r="AO54" s="322">
        <v>44.1</v>
      </c>
      <c r="AP54" s="323">
        <v>24072</v>
      </c>
      <c r="AQ54" s="324">
        <v>-10.199999999999999</v>
      </c>
      <c r="AR54" s="325">
        <v>54.3</v>
      </c>
    </row>
    <row r="55" spans="1:44" x14ac:dyDescent="0.15">
      <c r="A55" s="247"/>
      <c r="AK55" s="303" t="s">
        <v>523</v>
      </c>
      <c r="AL55" s="304"/>
      <c r="AM55" s="312">
        <v>21150930</v>
      </c>
      <c r="AN55" s="313">
        <v>66716</v>
      </c>
      <c r="AO55" s="314">
        <v>13.7</v>
      </c>
      <c r="AP55" s="315">
        <v>47446</v>
      </c>
      <c r="AQ55" s="316">
        <v>-1.4</v>
      </c>
      <c r="AR55" s="317">
        <v>15.1</v>
      </c>
    </row>
    <row r="56" spans="1:44" x14ac:dyDescent="0.15">
      <c r="A56" s="247"/>
      <c r="AK56" s="318"/>
      <c r="AL56" s="319" t="s">
        <v>521</v>
      </c>
      <c r="AM56" s="320">
        <v>4793011</v>
      </c>
      <c r="AN56" s="321">
        <v>15118</v>
      </c>
      <c r="AO56" s="322">
        <v>4.0999999999999996</v>
      </c>
      <c r="AP56" s="323">
        <v>24371</v>
      </c>
      <c r="AQ56" s="324">
        <v>1.2</v>
      </c>
      <c r="AR56" s="325">
        <v>2.9</v>
      </c>
    </row>
    <row r="57" spans="1:44" x14ac:dyDescent="0.15">
      <c r="A57" s="247"/>
      <c r="AK57" s="303" t="s">
        <v>524</v>
      </c>
      <c r="AL57" s="304"/>
      <c r="AM57" s="312">
        <v>14251901</v>
      </c>
      <c r="AN57" s="313">
        <v>45175</v>
      </c>
      <c r="AO57" s="314">
        <v>-32.299999999999997</v>
      </c>
      <c r="AP57" s="315">
        <v>48387</v>
      </c>
      <c r="AQ57" s="316">
        <v>2</v>
      </c>
      <c r="AR57" s="317">
        <v>-34.299999999999997</v>
      </c>
    </row>
    <row r="58" spans="1:44" x14ac:dyDescent="0.15">
      <c r="A58" s="247"/>
      <c r="AK58" s="318"/>
      <c r="AL58" s="319" t="s">
        <v>521</v>
      </c>
      <c r="AM58" s="320">
        <v>4143153</v>
      </c>
      <c r="AN58" s="321">
        <v>13133</v>
      </c>
      <c r="AO58" s="322">
        <v>-13.1</v>
      </c>
      <c r="AP58" s="323">
        <v>25592</v>
      </c>
      <c r="AQ58" s="324">
        <v>5</v>
      </c>
      <c r="AR58" s="325">
        <v>-18.100000000000001</v>
      </c>
    </row>
    <row r="59" spans="1:44" x14ac:dyDescent="0.15">
      <c r="A59" s="247"/>
      <c r="AK59" s="303" t="s">
        <v>525</v>
      </c>
      <c r="AL59" s="304"/>
      <c r="AM59" s="312">
        <v>13449865</v>
      </c>
      <c r="AN59" s="313">
        <v>42913</v>
      </c>
      <c r="AO59" s="314">
        <v>-5</v>
      </c>
      <c r="AP59" s="315">
        <v>49684</v>
      </c>
      <c r="AQ59" s="316">
        <v>2.7</v>
      </c>
      <c r="AR59" s="317">
        <v>-7.7</v>
      </c>
    </row>
    <row r="60" spans="1:44" x14ac:dyDescent="0.15">
      <c r="A60" s="247"/>
      <c r="AK60" s="318"/>
      <c r="AL60" s="319" t="s">
        <v>521</v>
      </c>
      <c r="AM60" s="320">
        <v>3204235</v>
      </c>
      <c r="AN60" s="321">
        <v>10223</v>
      </c>
      <c r="AO60" s="322">
        <v>-22.2</v>
      </c>
      <c r="AP60" s="323">
        <v>28303</v>
      </c>
      <c r="AQ60" s="324">
        <v>10.6</v>
      </c>
      <c r="AR60" s="325">
        <v>-32.799999999999997</v>
      </c>
    </row>
    <row r="61" spans="1:44" x14ac:dyDescent="0.15">
      <c r="A61" s="247"/>
      <c r="AK61" s="303" t="s">
        <v>526</v>
      </c>
      <c r="AL61" s="326"/>
      <c r="AM61" s="312">
        <v>18125197</v>
      </c>
      <c r="AN61" s="313">
        <v>57109</v>
      </c>
      <c r="AO61" s="314">
        <v>-7</v>
      </c>
      <c r="AP61" s="315">
        <v>49163</v>
      </c>
      <c r="AQ61" s="327">
        <v>-0.8</v>
      </c>
      <c r="AR61" s="317">
        <v>-6.2</v>
      </c>
    </row>
    <row r="62" spans="1:44" x14ac:dyDescent="0.15">
      <c r="A62" s="247"/>
      <c r="AK62" s="318"/>
      <c r="AL62" s="319" t="s">
        <v>521</v>
      </c>
      <c r="AM62" s="320">
        <v>3998645</v>
      </c>
      <c r="AN62" s="321">
        <v>12615</v>
      </c>
      <c r="AO62" s="322">
        <v>1.7</v>
      </c>
      <c r="AP62" s="323">
        <v>25829</v>
      </c>
      <c r="AQ62" s="324">
        <v>1.7</v>
      </c>
      <c r="AR62" s="325">
        <v>0</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g182d8LVmAWEI3Y2nqmvSSL3CNexlThVNUy/m/InnWpWodRrtmCMdWk8UvvUu43l3QyCj8JPlOE9jpurU5kTQ==" saltValue="6HSbuopiqh710ZDwMtAM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MslfFj2vv9/pKwT8iwyMYm8yEOKcZ7fVZGxxnP0IRGpULGKG/omtQPwNY+8LACYNprhdo+vvs/+OezeP+Re61w==" saltValue="cVBfDaa/w5WcBi3X/Gdg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SSa5n1qYMd4n7Rh1hFT5TLB9JeciJDD91w6Pnb81oxUMD2hu3ES2Uy6sxN3viGtY7u/UvMGwxJaozhQQYMu6VQ==" saltValue="zop8SCXnGvn2KJfvqvOb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4.34</v>
      </c>
      <c r="G47" s="12">
        <v>8.77</v>
      </c>
      <c r="H47" s="12">
        <v>8.8800000000000008</v>
      </c>
      <c r="I47" s="12">
        <v>9.32</v>
      </c>
      <c r="J47" s="13">
        <v>8.5500000000000007</v>
      </c>
    </row>
    <row r="48" spans="2:10" ht="57.75" customHeight="1" x14ac:dyDescent="0.15">
      <c r="B48" s="14"/>
      <c r="C48" s="1128" t="s">
        <v>4</v>
      </c>
      <c r="D48" s="1128"/>
      <c r="E48" s="1129"/>
      <c r="F48" s="15">
        <v>11.3</v>
      </c>
      <c r="G48" s="16">
        <v>8.74</v>
      </c>
      <c r="H48" s="16">
        <v>10.29</v>
      </c>
      <c r="I48" s="16">
        <v>7.08</v>
      </c>
      <c r="J48" s="17">
        <v>7.75</v>
      </c>
    </row>
    <row r="49" spans="2:10" ht="57.75" customHeight="1" thickBot="1" x14ac:dyDescent="0.2">
      <c r="B49" s="18"/>
      <c r="C49" s="1130" t="s">
        <v>5</v>
      </c>
      <c r="D49" s="1130"/>
      <c r="E49" s="1131"/>
      <c r="F49" s="19">
        <v>3</v>
      </c>
      <c r="G49" s="20">
        <v>4.2</v>
      </c>
      <c r="H49" s="20">
        <v>1.43</v>
      </c>
      <c r="I49" s="20" t="s">
        <v>533</v>
      </c>
      <c r="J49" s="21">
        <v>0.34</v>
      </c>
    </row>
    <row r="50" spans="2:10" x14ac:dyDescent="0.15"/>
  </sheetData>
  <sheetProtection algorithmName="SHA-512" hashValue="FyPrDRmzuxeY4w1LeVLBEfPtnQLQtcqh4fcOo29w6Scp213oBFYQV1Da6wSYrRfIltANNFO37FFT8vMnxmqUHA==" saltValue="McFTMMHjStkpXAlyJ3Sc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2026-04-14T02:51:41Z</cp:lastPrinted>
  <dcterms:created xsi:type="dcterms:W3CDTF">2026-02-23T10:03:53Z</dcterms:created>
  <dcterms:modified xsi:type="dcterms:W3CDTF">2026-04-14T08:10:38Z</dcterms:modified>
</cp:coreProperties>
</file>